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66925"/>
  <mc:AlternateContent xmlns:mc="http://schemas.openxmlformats.org/markup-compatibility/2006">
    <mc:Choice Requires="x15">
      <x15ac:absPath xmlns:x15ac="http://schemas.microsoft.com/office/spreadsheetml/2010/11/ac" url="C:\Users\ali_m\AnacondaProjects\PhD\Semiology-Visualisation-Tool\resources\"/>
    </mc:Choice>
  </mc:AlternateContent>
  <xr:revisionPtr revIDLastSave="0" documentId="13_ncr:1_{8D8EC936-5FC9-4ACC-BCCE-5DFDA3182A50}" xr6:coauthVersionLast="45" xr6:coauthVersionMax="45" xr10:uidLastSave="{00000000-0000-0000-0000-000000000000}"/>
  <bookViews>
    <workbookView xWindow="-120" yWindow="-120" windowWidth="29040" windowHeight="15840" tabRatio="910" xr2:uid="{00000000-000D-0000-FFFF-FFFF00000000}"/>
  </bookViews>
  <sheets>
    <sheet name="Main" sheetId="1" r:id="rId1"/>
    <sheet name="Progress" sheetId="3" r:id="rId2"/>
    <sheet name="semiology_list" sheetId="2" r:id="rId3"/>
    <sheet name="ali Qs" sheetId="15" r:id="rId4"/>
    <sheet name="Full GIF Map for Review " sheetId="11" r:id="rId5"/>
    <sheet name="GIF list" sheetId="12" r:id="rId6"/>
    <sheet name="GIF Spare" sheetId="4" r:id="rId7"/>
    <sheet name="GIF TL" sheetId="5" r:id="rId8"/>
    <sheet name="GIF FL" sheetId="6" r:id="rId9"/>
    <sheet name="GIF PL" sheetId="7" r:id="rId10"/>
    <sheet name="GIF OL" sheetId="8" r:id="rId11"/>
    <sheet name="GIF CING" sheetId="9" r:id="rId12"/>
    <sheet name="GIF INSULA" sheetId="10" r:id="rId13"/>
    <sheet name="GIF HYPOTHALAMUS" sheetId="14" r:id="rId14"/>
    <sheet name="GIF CEREBELLUM" sheetId="13" r:id="rId15"/>
    <sheet name="GIF MIXED" sheetId="16" r:id="rId16"/>
  </sheets>
  <calcPr calcId="181029"/>
</workbook>
</file>

<file path=xl/calcChain.xml><?xml version="1.0" encoding="utf-8"?>
<calcChain xmlns="http://schemas.openxmlformats.org/spreadsheetml/2006/main">
  <c r="CK1237" i="1" l="1"/>
  <c r="CK1230" i="1"/>
  <c r="DT1747" i="1" l="1"/>
  <c r="DT1710" i="1"/>
  <c r="AL1710" i="1"/>
  <c r="AH1635" i="1" l="1"/>
  <c r="AF1635" i="1"/>
  <c r="AA1635" i="1"/>
  <c r="S1635" i="1"/>
  <c r="R1635" i="1"/>
  <c r="AH1639" i="1"/>
  <c r="AF1639" i="1"/>
  <c r="AA1639" i="1"/>
  <c r="S1639" i="1"/>
  <c r="R1639" i="1"/>
  <c r="AH1641" i="1"/>
  <c r="AF1641" i="1"/>
  <c r="AA1641" i="1"/>
  <c r="S1641" i="1"/>
  <c r="R1641" i="1"/>
  <c r="AH1643" i="1"/>
  <c r="AF1643" i="1"/>
  <c r="AA1643" i="1"/>
  <c r="S1643" i="1"/>
  <c r="R1643" i="1"/>
  <c r="AH1637" i="1"/>
  <c r="AF1637" i="1"/>
  <c r="AA1637" i="1"/>
  <c r="S1637" i="1"/>
  <c r="R1637" i="1"/>
  <c r="AH1633" i="1"/>
  <c r="AF1633" i="1"/>
  <c r="AA1633" i="1"/>
  <c r="S1633" i="1"/>
  <c r="R1633" i="1"/>
  <c r="AH1631" i="1"/>
  <c r="AF1631" i="1"/>
  <c r="AA1631" i="1"/>
  <c r="S1631" i="1"/>
  <c r="R1631" i="1"/>
  <c r="AH1629" i="1"/>
  <c r="AF1629" i="1"/>
  <c r="AA1629" i="1"/>
  <c r="S1629" i="1"/>
  <c r="R1629" i="1"/>
  <c r="AH1627" i="1"/>
  <c r="AF1627" i="1"/>
  <c r="AA1627" i="1"/>
  <c r="S1627" i="1"/>
  <c r="R1627" i="1"/>
  <c r="AH1625" i="1"/>
  <c r="AF1625" i="1"/>
  <c r="AA1625" i="1"/>
  <c r="S1625" i="1"/>
  <c r="R1625" i="1"/>
  <c r="AH1623" i="1"/>
  <c r="AF1623" i="1"/>
  <c r="AA1623" i="1"/>
  <c r="S1623" i="1"/>
  <c r="R1623" i="1"/>
  <c r="AH1622" i="1"/>
  <c r="AF1622" i="1"/>
  <c r="AA1622" i="1"/>
  <c r="S1622" i="1"/>
  <c r="R1622" i="1"/>
  <c r="AH1620" i="1"/>
  <c r="AF1620" i="1"/>
  <c r="AA1620" i="1"/>
  <c r="S1620" i="1"/>
  <c r="R1620" i="1"/>
  <c r="AF1619" i="1"/>
  <c r="AH1619" i="1"/>
  <c r="AA1619" i="1"/>
  <c r="S1619" i="1"/>
  <c r="R1619" i="1"/>
  <c r="C1618" i="1"/>
  <c r="B1609" i="1" l="1"/>
  <c r="K1609" i="1"/>
  <c r="J1609" i="1"/>
  <c r="P1609" i="1"/>
  <c r="B1607" i="1"/>
  <c r="P1607" i="1"/>
  <c r="M1607" i="1"/>
  <c r="AL1605" i="1"/>
  <c r="B1605" i="1"/>
  <c r="CB1604" i="1"/>
  <c r="AL1604" i="1"/>
  <c r="AN1604" i="1"/>
  <c r="P1604" i="1"/>
  <c r="B1604" i="1"/>
  <c r="B1603" i="1"/>
  <c r="B1602" i="1"/>
  <c r="AL1601" i="1"/>
  <c r="B1599" i="1"/>
  <c r="B1601" i="1"/>
  <c r="DT1593" i="1" l="1"/>
  <c r="AA34" i="3" l="1"/>
  <c r="AB30" i="3"/>
  <c r="AB31" i="3"/>
  <c r="AB32" i="3"/>
  <c r="AB33" i="3"/>
  <c r="AB34" i="3"/>
  <c r="Z34" i="3"/>
  <c r="Y34" i="3"/>
  <c r="W34" i="3" l="1"/>
  <c r="V34" i="3"/>
  <c r="U34" i="3"/>
  <c r="S34" i="3"/>
  <c r="R34" i="3"/>
  <c r="Q34" i="3"/>
  <c r="P34" i="3"/>
  <c r="O34" i="3"/>
  <c r="N34" i="3"/>
  <c r="L34" i="3" l="1"/>
  <c r="K34" i="3"/>
  <c r="I34" i="3"/>
  <c r="J34" i="3"/>
  <c r="AE34" i="3" l="1"/>
  <c r="AD34" i="3"/>
  <c r="X34" i="3"/>
  <c r="T34" i="3"/>
  <c r="M34" i="3"/>
  <c r="F34" i="3"/>
  <c r="AE33" i="3" l="1"/>
  <c r="AD33" i="3"/>
  <c r="X33" i="3"/>
  <c r="T33" i="3"/>
  <c r="M33" i="3"/>
  <c r="F33" i="3"/>
  <c r="AE32" i="3" l="1"/>
  <c r="AD32" i="3"/>
  <c r="X32" i="3"/>
  <c r="T32" i="3"/>
  <c r="M32" i="3"/>
  <c r="F32" i="3"/>
  <c r="DT1528" i="1" l="1"/>
  <c r="O1516" i="1" l="1"/>
  <c r="M1514" i="1"/>
  <c r="P1507" i="1"/>
  <c r="CU1507" i="1" s="1"/>
  <c r="AC34" i="3" l="1"/>
  <c r="AC33" i="3"/>
  <c r="AC32" i="3"/>
  <c r="AE30" i="3"/>
  <c r="AD30" i="3"/>
  <c r="AC30" i="3"/>
  <c r="X30" i="3"/>
  <c r="T30" i="3"/>
  <c r="M30" i="3"/>
  <c r="AE31" i="3"/>
  <c r="AD31" i="3"/>
  <c r="AC31" i="3"/>
  <c r="X31" i="3"/>
  <c r="T31" i="3"/>
  <c r="M31" i="3"/>
  <c r="F31" i="3" l="1"/>
  <c r="F30" i="3" l="1"/>
  <c r="DT1454" i="1" l="1"/>
  <c r="B1455" i="1"/>
  <c r="O1445" i="1" l="1"/>
  <c r="O1444" i="1"/>
  <c r="O1443" i="1"/>
  <c r="L1437" i="1"/>
  <c r="C1416" i="1"/>
  <c r="DT1416" i="1" s="1"/>
  <c r="B1408" i="1" l="1"/>
  <c r="R1408" i="1"/>
  <c r="P1408" i="1"/>
  <c r="R1406" i="1"/>
  <c r="B1406" i="1"/>
  <c r="P1406" i="1"/>
  <c r="R1405" i="1"/>
  <c r="B1405" i="1"/>
  <c r="P1405" i="1"/>
  <c r="R1403" i="1"/>
  <c r="B1403" i="1"/>
  <c r="P1403" i="1"/>
  <c r="AA1399" i="1"/>
  <c r="R1399" i="1"/>
  <c r="B1399" i="1"/>
  <c r="P1399" i="1"/>
  <c r="R1397" i="1"/>
  <c r="R1398" i="1"/>
  <c r="B1398" i="1"/>
  <c r="P1398" i="1"/>
  <c r="AA1398" i="1"/>
  <c r="B1397" i="1"/>
  <c r="P1397" i="1"/>
  <c r="AA1397" i="1"/>
  <c r="T1397" i="1"/>
  <c r="T1396" i="1"/>
  <c r="AA1396" i="1"/>
  <c r="B1396" i="1"/>
  <c r="F29" i="3" l="1"/>
  <c r="DT990" i="1" l="1"/>
  <c r="DS990" i="1"/>
  <c r="F28" i="3" l="1"/>
  <c r="DU982" i="1" l="1"/>
  <c r="DT982" i="1"/>
  <c r="DT955" i="1" l="1"/>
  <c r="F27" i="3" l="1"/>
  <c r="C918" i="1"/>
  <c r="B27" i="3"/>
  <c r="P926" i="1"/>
  <c r="P927" i="1"/>
  <c r="P925" i="1"/>
  <c r="P922" i="1"/>
  <c r="P923" i="1"/>
  <c r="G34" i="3" l="1"/>
  <c r="G33" i="3"/>
  <c r="G32" i="3"/>
  <c r="G31" i="3"/>
  <c r="G30" i="3"/>
  <c r="G29" i="3"/>
  <c r="G28" i="3"/>
  <c r="G27" i="3"/>
  <c r="C922" i="1"/>
  <c r="D96" i="3" s="1"/>
  <c r="DT897" i="1"/>
  <c r="E31" i="3" l="1"/>
  <c r="E34" i="3"/>
  <c r="E33" i="3"/>
  <c r="E32" i="3"/>
  <c r="E30" i="3"/>
  <c r="E29" i="3"/>
  <c r="E28" i="3"/>
  <c r="E27" i="3"/>
  <c r="E26" i="3"/>
  <c r="G26" i="3" l="1"/>
  <c r="F26" i="3"/>
  <c r="DT860" i="1" l="1"/>
  <c r="L825" i="1" l="1"/>
  <c r="R825" i="1"/>
  <c r="H34" i="3" l="1"/>
  <c r="H33" i="3"/>
  <c r="H32" i="3"/>
  <c r="H30" i="3"/>
  <c r="H31" i="3"/>
  <c r="G25" i="3"/>
  <c r="F25" i="3"/>
  <c r="E25" i="3"/>
  <c r="E24" i="3"/>
  <c r="DT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T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tc={A48C407C-9244-486E-8FFE-ED261C5BB919}</author>
    <author>tc={7EB3FFDB-05C7-4CEA-867C-F3F9490BA395}</author>
    <author>tc={6E3BCA53-7DFB-4F37-929A-EB810DE81345}</author>
    <author>tc={1A843F01-7937-46AF-A6EA-A00A7897A0CE}</author>
    <author>tc={8F207DB7-61A6-4094-A485-E313B011CD69}</author>
    <author>tc={C407F772-0A3D-4979-AF08-93C25FF87E7A}</author>
    <author>tc={28B67E25-193A-429F-87D8-1EEC6B669C6A}</author>
    <author>tc={BEB48707-921F-4F9D-B1B3-0F392898CC16}</author>
  </authors>
  <commentList>
    <comment ref="DI2" authorId="0" shapeId="0" xr:uid="{A48C407C-9244-486E-8FFE-ED261C5BB91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 ref="C825" authorId="1"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73" authorId="2"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82" authorId="3"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U982" authorId="4"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 ref="B1507" authorId="5" shapeId="0" xr:uid="{C407F772-0A3D-4979-AF08-93C25FF87E7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669 stimulations of 22 pts
</t>
        </r>
      </text>
    </comment>
    <comment ref="P1619" authorId="6" shapeId="0" xr:uid="{28B67E25-193A-429F-87D8-1EEC6B669C6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note this is 5 reported cases by from dirty data. multiplied by 82% which is the proportion of clean data and rounded gives 4
</t>
        </r>
      </text>
    </comment>
    <comment ref="A1644" authorId="7" shapeId="0" xr:uid="{BEB48707-921F-4F9D-B1B3-0F392898CC1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parent source of other articles with forced thinking semiology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tc={50B44507-2BD4-4AB8-81B1-347BDA72F4A4}</author>
  </authors>
  <commentList>
    <comment ref="C2" authorId="0" shapeId="0" xr:uid="{50B44507-2BD4-4AB8-81B1-347BDA72F4A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List>
</comments>
</file>

<file path=xl/sharedStrings.xml><?xml version="1.0" encoding="utf-8"?>
<sst xmlns="http://schemas.openxmlformats.org/spreadsheetml/2006/main" count="19049" uniqueCount="4676">
  <si>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</si>
  <si>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</si>
  <si>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</si>
  <si>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</si>
  <si>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</si>
  <si>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</si>
  <si>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</si>
  <si>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</si>
  <si>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</si>
  <si>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</si>
  <si>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</si>
  <si>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</si>
  <si>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</si>
  <si>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</si>
  <si>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</si>
  <si>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</si>
  <si>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</si>
  <si>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</si>
  <si>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</si>
  <si>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</si>
  <si>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</si>
  <si>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</si>
  <si>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</si>
  <si>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</si>
  <si>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</si>
  <si>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</si>
  <si>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</si>
  <si>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</si>
  <si>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</si>
  <si>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</si>
  <si>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</si>
  <si>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</si>
  <si>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</si>
  <si>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</si>
  <si>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</si>
  <si>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</si>
  <si>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</si>
  <si>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</si>
  <si>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</si>
  <si>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</si>
  <si>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</si>
  <si>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</si>
  <si>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</si>
  <si>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</si>
  <si>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</si>
  <si>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</si>
  <si>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gyrus rectus (basal = gyrus rectus and OFC)</t>
  </si>
  <si>
    <t>Orbito-frontal (BA 10, 11, 12/47) (basal = gyrus rectus and OFC)</t>
  </si>
  <si>
    <t>Ant OF</t>
  </si>
  <si>
    <t>Post OF</t>
  </si>
  <si>
    <t>Lat OF</t>
  </si>
  <si>
    <t>Med OF</t>
  </si>
  <si>
    <t>Primary Motor Cortex (Pre-central gyrus, BA 4, Rolandic)</t>
  </si>
  <si>
    <t>medial precentral</t>
  </si>
  <si>
    <t>Rolandic Operculum (low BA4)</t>
  </si>
  <si>
    <t>SFG (F1)</t>
  </si>
  <si>
    <t>Med SFG</t>
  </si>
  <si>
    <t>Post SFG</t>
  </si>
  <si>
    <t>Ant SFG</t>
  </si>
  <si>
    <t>MFG (F2)</t>
  </si>
  <si>
    <t>Ant MFG</t>
  </si>
  <si>
    <t>Mid MFG</t>
  </si>
  <si>
    <t>Post MFG</t>
  </si>
  <si>
    <t>IFG (F3)
(BA 44,45,47)</t>
  </si>
  <si>
    <t>Pars orbitalis (subgroup of IFG)
(BA 47)</t>
  </si>
  <si>
    <t>Pars Triangularis (subgroup IFG)</t>
  </si>
  <si>
    <t>Pars opercularis (BA 44)(subgroup IFG, ?opercula)</t>
  </si>
  <si>
    <t>Premotor frontal (posterior frontal)</t>
  </si>
  <si>
    <t>Lateral Premotor
(BA 6)</t>
  </si>
  <si>
    <t>Ventro-lateral premotor</t>
  </si>
  <si>
    <t>Dorso-lateral premotor</t>
  </si>
  <si>
    <t>Medial Premotor (including pre SMA)</t>
  </si>
  <si>
    <t>SMA (pre-central gyrus; posterior SFG, MFG)</t>
  </si>
  <si>
    <t>SSMA</t>
  </si>
  <si>
    <t>CING</t>
  </si>
  <si>
    <t>Ant Cing (frontal, genu)</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</si>
  <si>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</si>
  <si>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</si>
  <si>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</si>
  <si>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</si>
  <si>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</si>
  <si>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</si>
  <si>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</si>
  <si>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</si>
  <si>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</si>
  <si>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</si>
  <si>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</si>
  <si>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</si>
  <si>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</si>
  <si>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</si>
  <si>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</si>
  <si>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Mesial Occipital</t>
  </si>
  <si>
    <t>Lingual gyrus  (medial and basal)</t>
  </si>
  <si>
    <t>Cuneus</t>
  </si>
  <si>
    <t>Calcarine Cortex</t>
  </si>
  <si>
    <t>Lateral Occipital (SOG, IOG, LOG)</t>
  </si>
  <si>
    <t>Posterior Occipital Gyrus</t>
  </si>
  <si>
    <t>Superior Occipital Gyrus</t>
  </si>
  <si>
    <t>Middle Occipital Gyrus</t>
  </si>
  <si>
    <t>Inferior Occipital Gyrus</t>
  </si>
  <si>
    <t>INSULA</t>
  </si>
  <si>
    <t>Ant Ins</t>
  </si>
  <si>
    <t>Anterior Short Gyrus</t>
  </si>
  <si>
    <t>Middle Short Gyrus</t>
  </si>
  <si>
    <t>Post short gyrus</t>
  </si>
  <si>
    <t>Precentral gyrus</t>
  </si>
  <si>
    <t>Postcentral gyrus</t>
  </si>
  <si>
    <t>Posterior long gyrus</t>
  </si>
  <si>
    <t>Insular pole</t>
  </si>
  <si>
    <t>Hypothalamus</t>
  </si>
  <si>
    <t>Sub-Callosal Cortex</t>
  </si>
  <si>
    <t>Cerebellum</t>
  </si>
  <si>
    <t>Hemisphere</t>
  </si>
  <si>
    <t>Vermis</t>
  </si>
  <si>
    <t>FT</t>
  </si>
  <si>
    <t>TO</t>
  </si>
  <si>
    <t>TP</t>
  </si>
  <si>
    <t>FTP</t>
  </si>
  <si>
    <t>TPO Junction</t>
  </si>
  <si>
    <t>PO</t>
  </si>
  <si>
    <t>FP</t>
  </si>
  <si>
    <t>Perisylvian</t>
  </si>
  <si>
    <t>paediatric subgroup &lt;7 years (0-6 yrs) y/n</t>
  </si>
  <si>
    <t># tot pt in the paper</t>
  </si>
  <si>
    <t># pt excluded</t>
  </si>
  <si>
    <t># pt sz free post-surg</t>
  </si>
  <si>
    <t>Cortical Stimulation (CS)</t>
  </si>
  <si>
    <t>Spontaneous Semiology (SS)</t>
  </si>
  <si>
    <t>Epilepsy Topology (ET)</t>
  </si>
  <si>
    <t>Other factors (e.g. Abs, genetic mutations)</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</si>
  <si>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</si>
  <si>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</si>
  <si>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</si>
  <si>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</si>
  <si>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</si>
  <si>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</si>
  <si>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</si>
  <si>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Speech</t>
  </si>
  <si>
    <t>parasthesias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</si>
  <si>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</si>
  <si>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</si>
  <si>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</si>
  <si>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</si>
  <si>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</si>
  <si>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</si>
  <si>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</si>
  <si>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</si>
  <si>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Autonomic (Flush, Nausea), Somatosensory, Epigastric, Vestibular</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</si>
  <si>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</si>
  <si>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</si>
  <si>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</si>
  <si>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</si>
  <si>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</si>
  <si>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</si>
  <si>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</si>
  <si>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Fear-Anxiety</t>
  </si>
  <si>
    <t>hypermotor</t>
  </si>
  <si>
    <t>Hypermotor</t>
  </si>
  <si>
    <t>vertiginous</t>
  </si>
  <si>
    <t>Vestibular</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</si>
  <si>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</si>
  <si>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</si>
  <si>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</si>
  <si>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</si>
  <si>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</si>
  <si>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Tonic</t>
  </si>
  <si>
    <t xml:space="preserve">hand somatosensory aura </t>
  </si>
  <si>
    <t>Engel Ia</t>
  </si>
  <si>
    <t>head deviation</t>
  </si>
  <si>
    <t>Head Version</t>
  </si>
  <si>
    <t>vocalisation</t>
  </si>
  <si>
    <t>Vocalisation</t>
  </si>
  <si>
    <t>clonic jerks</t>
  </si>
  <si>
    <t xml:space="preserve">Clonic </t>
  </si>
  <si>
    <t>postictal motor deficit</t>
  </si>
  <si>
    <t>Postictal Hemiparesis</t>
  </si>
  <si>
    <t>Alkawadri R, So NK, Van Ness PC, et al. Cingulate epilepsy: report of 3 electroclinical subtypes with surgical outcomes. JAMA Neurol 2013;70:995-1002.</t>
  </si>
  <si>
    <t>aura with fear</t>
  </si>
  <si>
    <t>lesional MRI and sz free post-lesionectomy (Engel I)</t>
  </si>
  <si>
    <t>aura with lightheadedness</t>
  </si>
  <si>
    <t>lightheadedness</t>
  </si>
  <si>
    <t>aura with depersonalisation</t>
  </si>
  <si>
    <t>Psychic</t>
  </si>
  <si>
    <t>aura with déjà vu. (deja vu)</t>
  </si>
  <si>
    <t>aura with jamais vu</t>
  </si>
  <si>
    <t>abdominal aura</t>
  </si>
  <si>
    <t>Epigastric Aura</t>
  </si>
  <si>
    <t>gustatory aura</t>
  </si>
  <si>
    <t>Aura (Gustatory)</t>
  </si>
  <si>
    <t>sensory aura</t>
  </si>
  <si>
    <t>Somatosensory</t>
  </si>
  <si>
    <t>aura with falling</t>
  </si>
  <si>
    <t>Non-Specific Aura, Astatic</t>
  </si>
  <si>
    <t>aura with frightened look </t>
  </si>
  <si>
    <t>Mimetic</t>
  </si>
  <si>
    <t>IL hand automatism</t>
  </si>
  <si>
    <t>Upper Limb Automatisms</t>
  </si>
  <si>
    <t>bilateral asymmetric tonic</t>
  </si>
  <si>
    <t>dialeptic</t>
  </si>
  <si>
    <t>Dialeptic</t>
  </si>
  <si>
    <t>early loud vocalisation</t>
  </si>
  <si>
    <t>Alqadi K, Sankaraneni R, Thome U, et al. Semiology of hypermotor (hyperkinetic) seizures. Epilepsy Behav 2016;54:137-141.</t>
  </si>
  <si>
    <t>somatosensory aura</t>
  </si>
  <si>
    <t>non specific aura</t>
  </si>
  <si>
    <t>Non-Specific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</si>
  <si>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</si>
  <si>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</si>
  <si>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</si>
  <si>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</si>
  <si>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Cough</t>
  </si>
  <si>
    <t>Concordance between scalp EEG and lesional MRI</t>
  </si>
  <si>
    <t>ictal hypersalivation, drooling, retching and spitting</t>
  </si>
  <si>
    <t>Autonomic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</si>
  <si>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</si>
  <si>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</si>
  <si>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</si>
  <si>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</si>
  <si>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</si>
  <si>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</si>
  <si>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</si>
  <si>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Dystonic</t>
  </si>
  <si>
    <t>gestural behaviours:  proximal or distal gestural behavior, manual manipulation (grasping) or utilization, vocal automatism (grunting, moaning), symmetric facial contraction (lip pouting), and fixed facial expression.</t>
  </si>
  <si>
    <t>Automatism (Manual), Vocalisation, Mimetic Automatism, pout</t>
  </si>
  <si>
    <t>psychomotor agitation</t>
  </si>
  <si>
    <t>Bautista RE, Spencer DD, Spencer SS. EEG findings in frontal lobe epilepsies. Neurology 1998;50:1765-1771.</t>
  </si>
  <si>
    <t xml:space="preserve">R-arm extension, L-arm flexion
</t>
  </si>
  <si>
    <t>sz free post-surgery (2-5 ys f/up)</t>
  </si>
  <si>
    <t>head (and eye) deviation</t>
  </si>
  <si>
    <t>LOC</t>
  </si>
  <si>
    <t>hyperventilation</t>
  </si>
  <si>
    <t>Autonomic (Respiratory: hyperventilation)</t>
  </si>
  <si>
    <t>grimacing</t>
  </si>
  <si>
    <t>Grimace</t>
  </si>
  <si>
    <t>unintelligible vocalization</t>
  </si>
  <si>
    <t>crying</t>
  </si>
  <si>
    <t>Dacrystic</t>
  </si>
  <si>
    <t>aura with nervousness</t>
  </si>
  <si>
    <t>yelling profanities</t>
  </si>
  <si>
    <t>Coprolalia</t>
  </si>
  <si>
    <t>head banging</t>
  </si>
  <si>
    <t>Hypermotor (Head Banging)</t>
  </si>
  <si>
    <t>aura with head sensation (lightheadedness, tickling)</t>
  </si>
  <si>
    <t>Non-Specific Aura, Cephalic</t>
  </si>
  <si>
    <t>R arm elevation and dystonic posturing +  R leg clonic</t>
  </si>
  <si>
    <t>Tonic, Dystonic, Clonic</t>
  </si>
  <si>
    <t>Baykan B, Altindag E, Feddersen B, et al. Does semiology tell us the origin of seizures consisting mainly of an alteration in consciousness? Epilepsia 2011;52:1459-1466.</t>
  </si>
  <si>
    <t>altered consciousness</t>
  </si>
  <si>
    <t>EEG and neuroimaging concordant</t>
  </si>
  <si>
    <t>Bleasel A, Kotagal P, Kankirawatana P, et al. Lateralizing value and semiology of ictal limb posturing and version in temporal lobe and extratemporal epilepsy. Epilepsia 1997;38:168-174.</t>
  </si>
  <si>
    <t>Dystonic Limb Posturing</t>
  </si>
  <si>
    <t>sz free post-surgery</t>
  </si>
  <si>
    <t>Version</t>
  </si>
  <si>
    <t>Bonini F, McGonigal A, Trébuchon A, et al. Frontal lobe seizures: from clinical semiology to localization. Epilepsia 2014;55:264-277.</t>
  </si>
  <si>
    <t>elementary motor signs</t>
  </si>
  <si>
    <t>sEEG in VT</t>
  </si>
  <si>
    <t>20/32</t>
  </si>
  <si>
    <t xml:space="preserve"> gestural motor behaviour</t>
  </si>
  <si>
    <t>Automatisms (Upper Limb)</t>
  </si>
  <si>
    <t>facial change (e.g. chapeau de gendarme)</t>
  </si>
  <si>
    <t>Ictal Pout</t>
  </si>
  <si>
    <t>impairment of consciousness</t>
  </si>
  <si>
    <t>autonomic signs (altered HR, pallor, flushing, sweating, nausea/vomiting. Piloerection, micturition)</t>
  </si>
  <si>
    <t>Autonomic</t>
  </si>
  <si>
    <t>aura</t>
  </si>
  <si>
    <t>fearful behaviour</t>
  </si>
  <si>
    <t>Mimetic Automatism, Complex Motor</t>
  </si>
  <si>
    <t>Brockhaus A, Elger CE. Complex partial seizures of temporal lobe origin in children of different age groups. Epilepsia 1995;36:1173-1181.</t>
  </si>
  <si>
    <t>Unilateral Tonic Stiffening</t>
  </si>
  <si>
    <t xml:space="preserve">Presurgical workup in children with TLE, 24 of 29 ILAE 1, 1 ILAE 2, 2 concordant results. </t>
  </si>
  <si>
    <t>Versive movements</t>
  </si>
  <si>
    <t>Behaviour Arrest</t>
  </si>
  <si>
    <t>Behavioural Arrest</t>
  </si>
  <si>
    <t>Aura</t>
  </si>
  <si>
    <t>Early 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</si>
  <si>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</si>
  <si>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</si>
  <si>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</si>
  <si>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</si>
  <si>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</si>
  <si>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</si>
  <si>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</si>
  <si>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</si>
  <si>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</si>
  <si>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</si>
  <si>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</si>
  <si>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</si>
  <si>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</si>
  <si>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</si>
  <si>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</si>
  <si>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</si>
  <si>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</si>
  <si>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</si>
  <si>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</si>
  <si>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Nose-Wiping</t>
  </si>
  <si>
    <t>arm dyst posturing</t>
  </si>
  <si>
    <t>pallor</t>
  </si>
  <si>
    <t>Autonomic (cardiovascular)</t>
  </si>
  <si>
    <t>tachycardia</t>
  </si>
  <si>
    <t>Autonomic (Tachycardia)</t>
  </si>
  <si>
    <t>anxiety</t>
  </si>
  <si>
    <t>aphemia</t>
  </si>
  <si>
    <t>Aphemia</t>
  </si>
  <si>
    <t>déjà vu (deja vu)</t>
  </si>
  <si>
    <t>Aura (Psychic)</t>
  </si>
  <si>
    <t>mutism</t>
  </si>
  <si>
    <t>stress</t>
  </si>
  <si>
    <t>Aura (Other)</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</si>
  <si>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</si>
  <si>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</si>
  <si>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</si>
  <si>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</si>
  <si>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</si>
  <si>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</si>
  <si>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</si>
  <si>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</si>
  <si>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</si>
  <si>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</si>
  <si>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</si>
  <si>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</si>
  <si>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</si>
  <si>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Coprolalia</t>
  </si>
  <si>
    <t>sz freedom post-surg + sEEG in VT</t>
  </si>
  <si>
    <t>Sleep Arousal</t>
  </si>
  <si>
    <t>Aggressive Behaviour</t>
  </si>
  <si>
    <t>Complex Behaviour</t>
  </si>
  <si>
    <t>Chapeau de gendarme</t>
  </si>
  <si>
    <t>Dobesberger J, Walser G, Embacher N, et al. Gyratory seizures revisited: a video-EEG study. Neurology 2005;64:1884-1887.</t>
  </si>
  <si>
    <t>Head Version to the Left, gyration to same side</t>
  </si>
  <si>
    <t>Head Version, Body Turn</t>
  </si>
  <si>
    <t>concordant lesional MRI and I and ii EEG.</t>
  </si>
  <si>
    <t>Head Turning to R, gyration to R</t>
  </si>
  <si>
    <t>Head Turn, Body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</si>
  <si>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</si>
  <si>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</si>
  <si>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</si>
  <si>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</si>
  <si>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</si>
  <si>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</si>
  <si>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</si>
  <si>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</si>
  <si>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</si>
  <si>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</si>
  <si>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</si>
  <si>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</si>
  <si>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</si>
  <si>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(Arm)</t>
  </si>
  <si>
    <t>tonic contraction of hemiface</t>
  </si>
  <si>
    <t>Tonic (Face)</t>
  </si>
  <si>
    <t>arm clonic movements</t>
  </si>
  <si>
    <t>Clonic (Arm)</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</si>
  <si>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</si>
  <si>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</si>
  <si>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</si>
  <si>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</si>
  <si>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</si>
  <si>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Tonic (Shoulder)</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</si>
  <si>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</si>
  <si>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</si>
  <si>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</si>
  <si>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</si>
  <si>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Clonic</t>
  </si>
  <si>
    <t>unilateral clonic movement  of the abdomen</t>
  </si>
  <si>
    <t>Clonic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</si>
  <si>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</si>
  <si>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</si>
  <si>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</si>
  <si>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</si>
  <si>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</si>
  <si>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</si>
  <si>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</si>
  <si>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</si>
  <si>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</si>
  <si>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</si>
  <si>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</si>
  <si>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</si>
  <si>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</si>
  <si>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Automatisms (Upper Limb), Oral Automatisms</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</si>
  <si>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</si>
  <si>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</si>
  <si>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</si>
  <si>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</si>
  <si>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</si>
  <si>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 auras</t>
  </si>
  <si>
    <t>Auras (Psychic)</t>
  </si>
  <si>
    <t>Engel Ia, Ib, Ic - more than 95% Engel Ia/b</t>
  </si>
  <si>
    <t>Autonomic aura</t>
  </si>
  <si>
    <t>Ictal emotional symptoms</t>
  </si>
  <si>
    <t>periictal behvioural arrest</t>
  </si>
  <si>
    <t>Oroalimentary automatism</t>
  </si>
  <si>
    <t>Ictal Vocalisation</t>
  </si>
  <si>
    <t>Ictal speaking</t>
  </si>
  <si>
    <t>Ictal Speech</t>
  </si>
  <si>
    <t>Ictal coughing</t>
  </si>
  <si>
    <t>periictal water drinking</t>
  </si>
  <si>
    <t>Drinking</t>
  </si>
  <si>
    <t>ictal vomiting</t>
  </si>
  <si>
    <t>Autonomic (Emesis)</t>
  </si>
  <si>
    <t>periictal urinary urge</t>
  </si>
  <si>
    <t>Autonomic (Urinary)</t>
  </si>
  <si>
    <t>ictal crying</t>
  </si>
  <si>
    <t>periictal fear</t>
  </si>
  <si>
    <t>Fear</t>
  </si>
  <si>
    <t>ictal laughinig</t>
  </si>
  <si>
    <t>Gelastic</t>
  </si>
  <si>
    <t>somatosensorial auras</t>
  </si>
  <si>
    <t>olfactory auras</t>
  </si>
  <si>
    <t>Olfactory</t>
  </si>
  <si>
    <t>abdominal auras</t>
  </si>
  <si>
    <t>Epigastric</t>
  </si>
  <si>
    <t>Badier JM, Bartolomei F, Chauvel P, Benar CG, Gavaret M. Magnetic source imaging in posterior cortex epilepsies. Brain Topogr 2015; 28(1): 162-71.</t>
  </si>
  <si>
    <t>loss of contact</t>
  </si>
  <si>
    <t>Class 1 and sEEG</t>
  </si>
  <si>
    <t>Complex motor seziure</t>
  </si>
  <si>
    <t>Complex Motor</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</si>
  <si>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</si>
  <si>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</si>
  <si>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</si>
  <si>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</si>
  <si>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</si>
  <si>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Automatisms (Manual)</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</si>
  <si>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</si>
  <si>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</si>
  <si>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</si>
  <si>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</si>
  <si>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</si>
  <si>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emptiness sensation and cephalic confusion</t>
  </si>
  <si>
    <t>Aura (Other), Cephalic</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</si>
  <si>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</si>
  <si>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</si>
  <si>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</si>
  <si>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</si>
  <si>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</si>
  <si>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Mimetic Automatism</t>
  </si>
  <si>
    <t>Screaming, Agitation</t>
  </si>
  <si>
    <t>Vocalisation, Complex Behaviour</t>
  </si>
  <si>
    <t>Groaning</t>
  </si>
  <si>
    <t>sexual automatism</t>
  </si>
  <si>
    <t>Bateman LM, Latchaw R, Seyal M. Dental hardware complicating diagnosis in refractory gelastic epilepsy secondary to hypothalamic hamartoma. Clin EEG Neurosci 2010; 41(3): 151-4.</t>
  </si>
  <si>
    <t>nervous giggle</t>
  </si>
  <si>
    <t>2yrs post op, seizure free</t>
  </si>
  <si>
    <t>eye twitching</t>
  </si>
  <si>
    <t>Myoclonus (Eye)</t>
  </si>
  <si>
    <t>feeling in his head'</t>
  </si>
  <si>
    <t>Cephalic</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</si>
  <si>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</si>
  <si>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</si>
  <si>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</si>
  <si>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</si>
  <si>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</si>
  <si>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</si>
  <si>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</si>
  <si>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Aura (Fear)</t>
  </si>
  <si>
    <t>Congruent EEG/MRI</t>
  </si>
  <si>
    <t>focal/symmetric tonic</t>
  </si>
  <si>
    <t>Focal clonic</t>
  </si>
  <si>
    <t>Battaglia G, Granata T, Farina L, D'Incerti L, Franceschetti S, Avanzini G. Periventricular nodular heterotopia: epileptogenic findings. Epilepsia 1997; 38(11): 1173-82.</t>
  </si>
  <si>
    <t>motor versive, L</t>
  </si>
  <si>
    <t>Concordant MRI and EEG</t>
  </si>
  <si>
    <t>visual</t>
  </si>
  <si>
    <t>Simple 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</si>
  <si>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</si>
  <si>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</si>
  <si>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</si>
  <si>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Autonomic (Nausea)</t>
  </si>
  <si>
    <t>feeling of strangeness</t>
  </si>
  <si>
    <t>automatisms</t>
  </si>
  <si>
    <t>visual hallucinations</t>
  </si>
  <si>
    <t>nocturnal awaking</t>
  </si>
  <si>
    <t>staring</t>
  </si>
  <si>
    <t>lips licking / oroalimentary automatisms</t>
  </si>
  <si>
    <t>bimanual automatisms</t>
  </si>
  <si>
    <t>Multicoloured visions</t>
  </si>
  <si>
    <t>bad taste</t>
  </si>
  <si>
    <t>Gustatory</t>
  </si>
  <si>
    <t>frontal 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</si>
  <si>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</si>
  <si>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</si>
  <si>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</si>
  <si>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</si>
  <si>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</si>
  <si>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</si>
  <si>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</si>
  <si>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</si>
  <si>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</si>
  <si>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</si>
  <si>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</si>
  <si>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</si>
  <si>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Anxiety</t>
  </si>
  <si>
    <t>Autonomic (GI)</t>
  </si>
  <si>
    <t>urinary urge</t>
  </si>
  <si>
    <t>pilomotor aura</t>
  </si>
  <si>
    <t>Autonomic (pilomotor)</t>
  </si>
  <si>
    <t>Beauvais K, Biraben A, Seigneuret E, Saikali S, Scarabin JM. Subjective signs in premotor epilepsy: confirmation by stereo-electroencephalography. Epileptic Disord 2005; 7(4): 347-54.</t>
  </si>
  <si>
    <t>L wrist shivering and parasthesia</t>
  </si>
  <si>
    <t>post op seizure free and sEEG</t>
  </si>
  <si>
    <t>right turning of the eyes and head</t>
  </si>
  <si>
    <t>left upper limb tonic posturing</t>
  </si>
  <si>
    <t>Tonic (Upper Limb)</t>
  </si>
  <si>
    <t>lower limb extension</t>
  </si>
  <si>
    <t>Tonic (LL)</t>
  </si>
  <si>
    <t>blurred vision, visual zoom</t>
  </si>
  <si>
    <t>discharge in the hands</t>
  </si>
  <si>
    <t>ocular jerks, complex ocular movements</t>
  </si>
  <si>
    <t>Complex Ocular</t>
  </si>
  <si>
    <t>sensation of constriction and parashesia of throat and tongue</t>
  </si>
  <si>
    <t>laryngeal constriction, Somatosensory</t>
  </si>
  <si>
    <t>Oroalimentary automatisms</t>
  </si>
  <si>
    <t>Anarthria</t>
  </si>
  <si>
    <t>indefinable sensation in the head, dizziness in the head</t>
  </si>
  <si>
    <t>Cephalic, Dizzy</t>
  </si>
  <si>
    <t>bilateral tonic facial  expression</t>
  </si>
  <si>
    <t>Tonic, Mimetic Automatism</t>
  </si>
  <si>
    <t>Agitation (observed)</t>
  </si>
  <si>
    <t>gestural auromatisms</t>
  </si>
  <si>
    <t>Automatisms (UL)</t>
  </si>
  <si>
    <t>Benbadis SR, Kotagal P, Klem GH. Unilateral blinking: a lateralizing sign in partial seizures. Neurology 1996; 46(1): 45-8.</t>
  </si>
  <si>
    <t>unilateral blinking</t>
  </si>
  <si>
    <t>Blink</t>
  </si>
  <si>
    <t>head turn</t>
  </si>
  <si>
    <t>head version</t>
  </si>
  <si>
    <t>upper extremity dystonic</t>
  </si>
  <si>
    <t>Dystonic (UL)</t>
  </si>
  <si>
    <t>Benitez V, Manley PE, Goumnerova LC, Harini C, Ullrich NJ. Brain tumors and epileptic spasms: Natural history and outcomes. Epilepsy Behav 2017; 75: 25-8.</t>
  </si>
  <si>
    <t>Epileptic Spasms (ES)</t>
  </si>
  <si>
    <t>Post-operative seizure freedom</t>
  </si>
  <si>
    <t>right head deviation, right eye deviation</t>
  </si>
  <si>
    <t>right arm +/- leg jerk</t>
  </si>
  <si>
    <t>Myoclonic</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</si>
  <si>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</si>
  <si>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</si>
  <si>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</si>
  <si>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</si>
  <si>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</si>
  <si>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Scream</t>
  </si>
  <si>
    <t>talking asking for help</t>
  </si>
  <si>
    <t>piloerection, pallor, mydriasis, rubefaction, cold, thirst</t>
  </si>
  <si>
    <t>Autonomic (piloerection, flush)</t>
  </si>
  <si>
    <t>agitation</t>
  </si>
  <si>
    <t>leg beating</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</si>
  <si>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</si>
  <si>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</si>
  <si>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</si>
  <si>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</si>
  <si>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concordant EEG and MRI</t>
  </si>
  <si>
    <t>Yelling</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</si>
  <si>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</si>
  <si>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</si>
  <si>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</si>
  <si>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</si>
  <si>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</si>
  <si>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</si>
  <si>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</si>
  <si>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</si>
  <si>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</si>
  <si>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</si>
  <si>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</si>
  <si>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</si>
  <si>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</si>
  <si>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</si>
  <si>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</si>
  <si>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</si>
  <si>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</si>
  <si>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</si>
  <si>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</si>
  <si>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</si>
  <si>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</si>
  <si>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</si>
  <si>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</si>
  <si>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</si>
  <si>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Head Version, Eye Version</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</si>
  <si>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</si>
  <si>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</si>
  <si>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</si>
  <si>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</si>
  <si>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</si>
  <si>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</si>
  <si>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</si>
  <si>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</si>
  <si>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</si>
  <si>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</si>
  <si>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</si>
  <si>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</si>
  <si>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</si>
  <si>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</si>
  <si>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</si>
  <si>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</si>
  <si>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</si>
  <si>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</si>
  <si>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</si>
  <si>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</si>
  <si>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Asymmetric Tonic(UL)</t>
  </si>
  <si>
    <t>visual aura</t>
  </si>
  <si>
    <t>superior part of the occipital grid</t>
  </si>
  <si>
    <t>anterior lateral area of the occipital grid stimulated, icEEG: posterior occipital</t>
  </si>
  <si>
    <t>sharpened vision</t>
  </si>
  <si>
    <t>Complex Visual</t>
  </si>
  <si>
    <t>Epigastric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</si>
  <si>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</si>
  <si>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</si>
  <si>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</si>
  <si>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</si>
  <si>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</si>
  <si>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</si>
  <si>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</si>
  <si>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</si>
  <si>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</si>
  <si>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</si>
  <si>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</si>
  <si>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</si>
  <si>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</si>
  <si>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</si>
  <si>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</si>
  <si>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</si>
  <si>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</si>
  <si>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</si>
  <si>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</si>
  <si>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</si>
  <si>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</si>
  <si>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</si>
  <si>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</si>
  <si>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</si>
  <si>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</si>
  <si>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</si>
  <si>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</si>
  <si>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</si>
  <si>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</si>
  <si>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</si>
  <si>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</si>
  <si>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</si>
  <si>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</si>
  <si>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Asymmetric Tonic Reflex [Auditory]</t>
  </si>
  <si>
    <t>post op sz freedom</t>
  </si>
  <si>
    <t>subpial transection of the motor area and lesionectomy</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</si>
  <si>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</si>
  <si>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</si>
  <si>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</si>
  <si>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MRI temporal and perisylvian and EEG</t>
  </si>
  <si>
    <t>Rasmussen temporal and perisylvian</t>
  </si>
  <si>
    <t>olfactory/gustatory hallucinations/illusions</t>
  </si>
  <si>
    <t>Olfactory, Gustatory</t>
  </si>
  <si>
    <t>painful paresthesia</t>
  </si>
  <si>
    <t>Dysarthria</t>
  </si>
  <si>
    <t>Broad concordance</t>
  </si>
  <si>
    <t>Rasmussen EEG over L hemisphere, MRI atrophy T, F, insula</t>
  </si>
  <si>
    <t>focal pain</t>
  </si>
  <si>
    <t>focal clonic jerks</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</si>
  <si>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</si>
  <si>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</si>
  <si>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</si>
  <si>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</si>
  <si>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</si>
  <si>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</si>
  <si>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</si>
  <si>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</si>
  <si>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</si>
  <si>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</si>
  <si>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</si>
  <si>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</si>
  <si>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</si>
  <si>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</si>
  <si>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</si>
  <si>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</si>
  <si>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</si>
  <si>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</si>
  <si>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</si>
  <si>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</si>
  <si>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</si>
  <si>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</si>
  <si>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</si>
  <si>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</si>
  <si>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</si>
  <si>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</si>
  <si>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</si>
  <si>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</si>
  <si>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</si>
  <si>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</si>
  <si>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</si>
  <si>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</si>
  <si>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</si>
  <si>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</si>
  <si>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</si>
  <si>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</si>
  <si>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Version (Head)</t>
  </si>
  <si>
    <t>"MESIAL TEMPORAL"</t>
  </si>
  <si>
    <t>French: motor automatisms</t>
  </si>
  <si>
    <t>Automotor</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</si>
  <si>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</si>
  <si>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</si>
  <si>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</si>
  <si>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</si>
  <si>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</si>
  <si>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</si>
  <si>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</si>
  <si>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</si>
  <si>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Constriction #</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</si>
  <si>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</si>
  <si>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</si>
  <si>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</si>
  <si>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</si>
  <si>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</si>
  <si>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</si>
  <si>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</si>
  <si>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</si>
  <si>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</si>
  <si>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</si>
  <si>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</si>
  <si>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</si>
  <si>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</si>
  <si>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</si>
  <si>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</si>
  <si>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</si>
  <si>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</si>
  <si>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</si>
  <si>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</si>
  <si>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</si>
  <si>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</si>
  <si>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</si>
  <si>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</si>
  <si>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</si>
  <si>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</si>
  <si>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</si>
  <si>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</si>
  <si>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</si>
  <si>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</si>
  <si>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</si>
  <si>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</si>
  <si>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</si>
  <si>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</si>
  <si>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</si>
  <si>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</si>
  <si>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</si>
  <si>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</si>
  <si>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</si>
  <si>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</si>
  <si>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</si>
  <si>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</si>
  <si>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</si>
  <si>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</si>
  <si>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</si>
  <si>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</si>
  <si>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</si>
  <si>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</si>
  <si>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</si>
  <si>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</si>
  <si>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</si>
  <si>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</si>
  <si>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</si>
  <si>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</si>
  <si>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</si>
  <si>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</si>
  <si>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</si>
  <si>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</si>
  <si>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</si>
  <si>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</si>
  <si>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Colon AJ, Osch M, Buijs M, Grond JVD, Hillebrand A, Schijns O, et al. MEG-guided analysis of 7T-MRI in patients with epilepsy. Seizure 2018; 60: 29-38.</t>
  </si>
  <si>
    <t>Headache</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</si>
  <si>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</si>
  <si>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</si>
  <si>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</si>
  <si>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</si>
  <si>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</si>
  <si>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</si>
  <si>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</si>
  <si>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</si>
  <si>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</si>
  <si>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</si>
  <si>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</si>
  <si>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</si>
  <si>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</si>
  <si>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Arms hyperkinetic</t>
  </si>
  <si>
    <t>concordant (EEG and 7t MRI)</t>
  </si>
  <si>
    <t>inadequate responses</t>
  </si>
  <si>
    <t>Tingling right hand</t>
  </si>
  <si>
    <t>concordant (MEG and 7t MRI)</t>
  </si>
  <si>
    <t>LC</t>
  </si>
  <si>
    <t>cramp right hand</t>
  </si>
  <si>
    <t>Tonic (Hand)</t>
  </si>
  <si>
    <t>Right arm turns backward while trembling</t>
  </si>
  <si>
    <t>L F (post cingulum)</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</si>
  <si>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</si>
  <si>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</si>
  <si>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</si>
  <si>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</si>
  <si>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</si>
  <si>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</si>
  <si>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</si>
  <si>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</si>
  <si>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</si>
  <si>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</si>
  <si>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</si>
  <si>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</si>
  <si>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</si>
  <si>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</si>
  <si>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</si>
  <si>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</si>
  <si>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</si>
  <si>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</si>
  <si>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Myoclonus (Facial)</t>
  </si>
  <si>
    <t>R inferior deviation of the eyes</t>
  </si>
  <si>
    <t>Eye deviation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</si>
  <si>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</si>
  <si>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</si>
  <si>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</si>
  <si>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</si>
  <si>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</si>
  <si>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</si>
  <si>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</si>
  <si>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</si>
  <si>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</si>
  <si>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Dialeptic, Mimetic</t>
  </si>
  <si>
    <t>ictal EEG R F midline and R FT (subjective PET R prefrontal and R T, objective: many)</t>
  </si>
  <si>
    <t>manual autoamatisms</t>
  </si>
  <si>
    <t>urianrey incontinence</t>
  </si>
  <si>
    <t>eyes and head version to left</t>
  </si>
  <si>
    <t>nocturnal episodes of smiling</t>
  </si>
  <si>
    <t>Smile</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</si>
  <si>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</si>
  <si>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</si>
  <si>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</si>
  <si>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</si>
  <si>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</si>
  <si>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</si>
  <si>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</si>
  <si>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</si>
  <si>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</si>
  <si>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</si>
  <si>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</si>
  <si>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</si>
  <si>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</si>
  <si>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</si>
  <si>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</si>
  <si>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</si>
  <si>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</si>
  <si>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</si>
  <si>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</si>
  <si>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</si>
  <si>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Somatosensory (Pain)</t>
  </si>
  <si>
    <t>naming difficulties</t>
  </si>
  <si>
    <t>Dysphasia</t>
  </si>
  <si>
    <t xml:space="preserve">and drooling. </t>
  </si>
  <si>
    <t>Autonomic (Drooling)</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</si>
  <si>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</si>
  <si>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</si>
  <si>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</si>
  <si>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Automatisms (manual)</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</si>
  <si>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</si>
  <si>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</si>
  <si>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</si>
  <si>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</si>
  <si>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</si>
  <si>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 xml:space="preserve">PET: hypometabolism ant mesial temporal on L&gt;R. 
Surgical finding of encephalocele temporal pole. 
Resected L temporal pole, anterior uncus and amygdala: seizure free 12 months.  
</t>
  </si>
  <si>
    <t>Olfactory (burning smell)</t>
  </si>
  <si>
    <t>Aura (Olfactory)</t>
  </si>
  <si>
    <t>Diehl B, Prayson R, Najm I, Ruggieri P. Hamartomas and epilepsy: clinical and imaging characteristics. Seizure 2003; 12(5): 307-11.</t>
  </si>
  <si>
    <t>CPS (Automotor)</t>
  </si>
  <si>
    <t>Automatisms (UL), LOA</t>
  </si>
  <si>
    <t>post-operative seizure freedom and concordance</t>
  </si>
  <si>
    <t>L temporal</t>
  </si>
  <si>
    <t>Abdominal aura</t>
  </si>
  <si>
    <t>post-operative seizure freedom and concordance (iiEEG)</t>
  </si>
  <si>
    <t>R frontal</t>
  </si>
  <si>
    <t>Tonic (Assymetric)</t>
  </si>
  <si>
    <t>versive left</t>
  </si>
  <si>
    <t>aura other</t>
  </si>
  <si>
    <t>L frontal</t>
  </si>
  <si>
    <t>bilateral arm tonic</t>
  </si>
  <si>
    <t>clonic arm right</t>
  </si>
  <si>
    <t>dialeptic CPS</t>
  </si>
  <si>
    <t>post-operative seizure freedom and concordance (iEEG and icEEG)</t>
  </si>
  <si>
    <t>L occipital resection (ic EEG left occipitotemporal, hamartomas L occipital)</t>
  </si>
  <si>
    <t>psychic aura</t>
  </si>
  <si>
    <t>Olfactory aura</t>
  </si>
  <si>
    <t>Right temporal lobectomy</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</si>
  <si>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</si>
  <si>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</si>
  <si>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</si>
  <si>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</si>
  <si>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</si>
  <si>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Mimetic Automatism, Non-specific Aura</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</si>
  <si>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</si>
  <si>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</si>
  <si>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</si>
  <si>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</si>
  <si>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</si>
  <si>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</si>
  <si>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</si>
  <si>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</si>
  <si>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</si>
  <si>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</si>
  <si>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</si>
  <si>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</si>
  <si>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</si>
  <si>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Nose-wiping</t>
  </si>
  <si>
    <t>Periictal face rubbing</t>
  </si>
  <si>
    <t>Face Rub</t>
  </si>
  <si>
    <t>Periictal bed leaving</t>
  </si>
  <si>
    <t>Behaviour</t>
  </si>
  <si>
    <t>Retching</t>
  </si>
  <si>
    <t>Autonomic (Retching)</t>
  </si>
  <si>
    <t>Coughing</t>
  </si>
  <si>
    <t>Urinary urge</t>
  </si>
  <si>
    <t>Water drinking</t>
  </si>
  <si>
    <t>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</si>
  <si>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</si>
  <si>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</si>
  <si>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</si>
  <si>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</si>
  <si>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</si>
  <si>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</si>
  <si>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</si>
  <si>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 xml:space="preserve">Postictal Hemiparesis  </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</si>
  <si>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</si>
  <si>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</si>
  <si>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</si>
  <si>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</si>
  <si>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</si>
  <si>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</si>
  <si>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</si>
  <si>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</si>
  <si>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</si>
  <si>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</si>
  <si>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</si>
  <si>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</si>
  <si>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Aura (Olfactory-Gustatory)</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</si>
  <si>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</si>
  <si>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</si>
  <si>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</si>
  <si>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</si>
  <si>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</si>
  <si>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</si>
  <si>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</si>
  <si>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</si>
  <si>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</si>
  <si>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</si>
  <si>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</si>
  <si>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</si>
  <si>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Motor (Complex)</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</si>
  <si>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</si>
  <si>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</si>
  <si>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</si>
  <si>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</si>
  <si>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</si>
  <si>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</si>
  <si>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</si>
  <si>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</si>
  <si>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</si>
  <si>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</si>
  <si>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</si>
  <si>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Visual</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</si>
  <si>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</si>
  <si>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</si>
  <si>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</si>
  <si>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</si>
  <si>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</si>
  <si>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</si>
  <si>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</si>
  <si>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t>
  </si>
  <si>
    <t>iiEEG L mid T spikes, iEEG L TP flatterning, iiSPECT L mT and TPOJ hyperperfusion, iSPECT hyperperfusion of L TPOJ</t>
  </si>
  <si>
    <t>LTPOJ EEG/SPECT</t>
  </si>
  <si>
    <t xml:space="preserve">head and truncal version </t>
  </si>
  <si>
    <t>initial palpebral clonus</t>
  </si>
  <si>
    <t>Clonus (Face)</t>
  </si>
  <si>
    <t>iSPECT inj at 38 secs, and EEG</t>
  </si>
  <si>
    <t xml:space="preserve">L TP sharp and slow  iiEEG, iEEG: L TO flattening, ictal SPECT: localised L TPOJ hyperperfusion. </t>
  </si>
  <si>
    <t xml:space="preserve">nystagmoid ocular deviation </t>
  </si>
  <si>
    <t>Eye Version, Nystagmus</t>
  </si>
  <si>
    <t xml:space="preserve">massive postictal aphasia </t>
  </si>
  <si>
    <t>Postictal Aphasia</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</si>
  <si>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</si>
  <si>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</si>
  <si>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</si>
  <si>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</si>
  <si>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</si>
  <si>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</si>
  <si>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</si>
  <si>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</si>
  <si>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</si>
  <si>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</si>
  <si>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</si>
  <si>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</si>
  <si>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</si>
  <si>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</si>
  <si>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</si>
  <si>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</si>
  <si>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</si>
  <si>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</si>
  <si>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</si>
  <si>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</si>
  <si>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</si>
  <si>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</si>
  <si>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</si>
  <si>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</si>
  <si>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</si>
  <si>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</si>
  <si>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</si>
  <si>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</si>
  <si>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</si>
  <si>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</si>
  <si>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</si>
  <si>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</si>
  <si>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</si>
  <si>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</si>
  <si>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</si>
  <si>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</si>
  <si>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</si>
  <si>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</si>
  <si>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</si>
  <si>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</si>
  <si>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Simple Visual, Blink, Automatisms (UL)</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</si>
  <si>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</si>
  <si>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</si>
  <si>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</si>
  <si>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</si>
  <si>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</si>
  <si>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</si>
  <si>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</si>
  <si>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</si>
  <si>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</si>
  <si>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</si>
  <si>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</si>
  <si>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</si>
  <si>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</si>
  <si>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</si>
  <si>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</si>
  <si>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</si>
  <si>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Figure of 4</t>
  </si>
  <si>
    <t>Unilateral dystonic posturing</t>
  </si>
  <si>
    <t>Last clonic jerk</t>
  </si>
  <si>
    <t>Automatisms with preserved responsiveness</t>
  </si>
  <si>
    <t>Postictal 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</si>
  <si>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</si>
  <si>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</si>
  <si>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</si>
  <si>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</si>
  <si>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</si>
  <si>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</si>
  <si>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</si>
  <si>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</si>
  <si>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</si>
  <si>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</si>
  <si>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</si>
  <si>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</si>
  <si>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</si>
  <si>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</si>
  <si>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</si>
  <si>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</si>
  <si>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</si>
  <si>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</si>
  <si>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</si>
  <si>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</si>
  <si>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</si>
  <si>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</si>
  <si>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</si>
  <si>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</si>
  <si>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Aura (Somatosensory) REFLEX (Numberical Value)</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</si>
  <si>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</si>
  <si>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</si>
  <si>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</si>
  <si>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REFLEX (Numerical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</si>
  <si>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</si>
  <si>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</si>
  <si>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</si>
  <si>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</si>
  <si>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</si>
  <si>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</si>
  <si>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</si>
  <si>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</si>
  <si>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</si>
  <si>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</si>
  <si>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</si>
  <si>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</si>
  <si>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</si>
  <si>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</si>
  <si>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</si>
  <si>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</si>
  <si>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</si>
  <si>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</si>
  <si>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ictal swallow</t>
  </si>
  <si>
    <t>sEEG, EEG and MRI concordance, "Seizure Free"</t>
  </si>
  <si>
    <t>Left temporo-anterior and temporo-posterior (surface EEG), hippocampal (invasive EEG), MRI L MTS</t>
  </si>
  <si>
    <t>retching</t>
  </si>
  <si>
    <t>rhinorrhoea</t>
  </si>
  <si>
    <t>MRI MTS, EEG temporo-anterior (in one pt bilateral EEG temporal)</t>
  </si>
  <si>
    <t>Ictal Cough</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</si>
  <si>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</si>
  <si>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</si>
  <si>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</si>
  <si>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</si>
  <si>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</si>
  <si>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</si>
  <si>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</si>
  <si>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</si>
  <si>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</si>
  <si>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</si>
  <si>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</si>
  <si>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</si>
  <si>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</si>
  <si>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</si>
  <si>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</si>
  <si>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</si>
  <si>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</si>
  <si>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</si>
  <si>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</si>
  <si>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</si>
  <si>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</si>
  <si>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</si>
  <si>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</si>
  <si>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</si>
  <si>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</si>
  <si>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</si>
  <si>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</si>
  <si>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</si>
  <si>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</si>
  <si>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</si>
  <si>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</si>
  <si>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</si>
  <si>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</si>
  <si>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</si>
  <si>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</si>
  <si>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</si>
  <si>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</si>
  <si>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</si>
  <si>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</si>
  <si>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</si>
  <si>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</si>
  <si>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</si>
  <si>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</si>
  <si>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</si>
  <si>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Automatisms (Lower Limb)</t>
  </si>
  <si>
    <t xml:space="preserve">Tonic elevation of the right UL </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</si>
  <si>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</si>
  <si>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</si>
  <si>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</si>
  <si>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</si>
  <si>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</si>
  <si>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</si>
  <si>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</si>
  <si>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</si>
  <si>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</si>
  <si>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</si>
  <si>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</si>
  <si>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</si>
  <si>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Tonic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</si>
  <si>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</si>
  <si>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</si>
  <si>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</si>
  <si>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</si>
  <si>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</si>
  <si>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</si>
  <si>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</si>
  <si>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</si>
  <si>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</si>
  <si>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</si>
  <si>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</si>
  <si>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</si>
  <si>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 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</si>
  <si>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</si>
  <si>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</si>
  <si>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</si>
  <si>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</si>
  <si>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</si>
  <si>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</si>
  <si>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Myoclonic (Head)</t>
  </si>
  <si>
    <t>Myoclonic (head nod + arms)</t>
  </si>
  <si>
    <t>Myoclonic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</si>
  <si>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</si>
  <si>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</si>
  <si>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</si>
  <si>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</si>
  <si>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</si>
  <si>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</si>
  <si>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 xml:space="preserve">Myoclonic </t>
  </si>
  <si>
    <t>MRI: Lt TpO; EEG: Lt TPO; Resection: Posterior cortex --&gt; region used for review: occipital and posterior Temp and Par</t>
  </si>
  <si>
    <t>Behavioural change</t>
  </si>
  <si>
    <t>post-op sz freedom and FCD resection</t>
  </si>
  <si>
    <t>MRI: Lt TO; FCD etiology; PET hypometabolism: Lt TO; Resection: Posterior cortex --&gt; region used for review: occipital and posterior Temp FCD</t>
  </si>
  <si>
    <t xml:space="preserve"> Lt eye deviation </t>
  </si>
  <si>
    <t xml:space="preserve">unspecific motor </t>
  </si>
  <si>
    <t xml:space="preserve">Tonic (axial) </t>
  </si>
  <si>
    <t>Tonic (axial)</t>
  </si>
  <si>
    <t>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</si>
  <si>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</si>
  <si>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</si>
  <si>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</si>
  <si>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</si>
  <si>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</si>
  <si>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</si>
  <si>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</si>
  <si>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</si>
  <si>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</si>
  <si>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</si>
  <si>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</si>
  <si>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</si>
  <si>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</si>
  <si>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</si>
  <si>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</si>
  <si>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</si>
  <si>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</si>
  <si>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</si>
  <si>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</si>
  <si>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</si>
  <si>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</si>
  <si>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</si>
  <si>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</si>
  <si>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</si>
  <si>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</si>
  <si>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</si>
  <si>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</si>
  <si>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</si>
  <si>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</si>
  <si>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</si>
  <si>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</si>
  <si>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</si>
  <si>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</si>
  <si>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</si>
  <si>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</si>
  <si>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</si>
  <si>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</si>
  <si>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</si>
  <si>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</si>
  <si>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</si>
  <si>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 Mimetic Automatism</t>
  </si>
  <si>
    <t>Fogarasi A, Janszky J, Tuxhorn I. Localizing and lateralizing value of behavioral change in childhood partial seizures. Epilepsia 2007b; 48(1): 196-200.</t>
  </si>
  <si>
    <t>Arrest-type behavioural change</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</si>
  <si>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</si>
  <si>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</si>
  <si>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</si>
  <si>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</si>
  <si>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</si>
  <si>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</si>
  <si>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</si>
  <si>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</si>
  <si>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</si>
  <si>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n</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</si>
  <si>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</si>
  <si>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</si>
  <si>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</si>
  <si>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</si>
  <si>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</si>
  <si>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</si>
  <si>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</si>
  <si>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</si>
  <si>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</si>
  <si>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</si>
  <si>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</si>
  <si>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</si>
  <si>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</si>
  <si>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postictal nosewiping</t>
  </si>
  <si>
    <t>4 mesial 4 lateral T</t>
  </si>
  <si>
    <t>dystonic</t>
  </si>
  <si>
    <t xml:space="preserve">Dystonic </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</si>
  <si>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</si>
  <si>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</si>
  <si>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</si>
  <si>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</si>
  <si>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</si>
  <si>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</si>
  <si>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</si>
  <si>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</si>
  <si>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</si>
  <si>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</si>
  <si>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</si>
  <si>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</si>
  <si>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</si>
  <si>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5 FLE + 3 PCE</t>
  </si>
  <si>
    <t>Epileptic spasm</t>
  </si>
  <si>
    <t>6 FLE + 4 PCE</t>
  </si>
  <si>
    <t>4 FLE</t>
  </si>
  <si>
    <t>2 FLE + 1 PCE</t>
  </si>
  <si>
    <t>Psychomotor</t>
  </si>
  <si>
    <t>6 FLE + 8 PCE</t>
  </si>
  <si>
    <t>Oral automatism</t>
  </si>
  <si>
    <t>8 FLE + 8 PCE</t>
  </si>
  <si>
    <t>Manual automatism</t>
  </si>
  <si>
    <t>Automatism (Manual)</t>
  </si>
  <si>
    <t>3 FLE + 5 PCE</t>
  </si>
  <si>
    <t>Vocalization</t>
  </si>
  <si>
    <t>6 FLE + 3 PCE</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</si>
  <si>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</si>
  <si>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</si>
  <si>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</si>
  <si>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</si>
  <si>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</si>
  <si>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</si>
  <si>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Emotional</t>
  </si>
  <si>
    <t xml:space="preserve">Autonomic signs (flush, pallor, cough, spitting, vomiting, urinary urge) </t>
  </si>
  <si>
    <t>Automatisms (oral, manual, or pedal)</t>
  </si>
  <si>
    <t>Automatism</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</si>
  <si>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</si>
  <si>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</si>
  <si>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</si>
  <si>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</si>
  <si>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</si>
  <si>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Hemiplegia</t>
  </si>
  <si>
    <t>Hypermotor movement</t>
  </si>
  <si>
    <t>Right fronto-medial FCD (Awakening from sleep→hypermotor
movement of the
extremities→selfbiting→end of
seizure→R&gt;L hand GA)</t>
  </si>
  <si>
    <t>postictal automatism</t>
  </si>
  <si>
    <t>Visual Aura</t>
  </si>
  <si>
    <t>Right occipital gliosis (Visual aura→arrest→head version
(left)→nystagmus (left)→postictal left hand TP→ Right hand GA)</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</si>
  <si>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</si>
  <si>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</si>
  <si>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</si>
  <si>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Nonspecific aura (vertigo)</t>
  </si>
  <si>
    <t>Aura (Other), Vestibular</t>
  </si>
  <si>
    <t>Left occipital ganglioglioma (Nonspecific aura (vertigo)→OA→ES
series→left MA (dressing)→left hand GA→end
of ESs)</t>
  </si>
  <si>
    <t>right hippocampal sclerosis (Arrest→fearful face, eyes wide
open→blinking R &gt; L→OA→right MA (dressing)→right hand GA→right hand nosewiping)</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</si>
  <si>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</si>
  <si>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</si>
  <si>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</si>
  <si>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</si>
  <si>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</si>
  <si>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</si>
  <si>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Complex Visual, Simple Visual</t>
  </si>
  <si>
    <t xml:space="preserve">body oscillations “like being on the sea” </t>
  </si>
  <si>
    <t>Intraparietal sulcus</t>
  </si>
  <si>
    <t>double vision, blurred vision, metamorphopsia</t>
  </si>
  <si>
    <t>Metamorphopsia, Simple Visual</t>
  </si>
  <si>
    <t xml:space="preserve">subjective vertigo, cephalic vertigo, pulsation of the head </t>
  </si>
  <si>
    <t>Superior parietal lobule</t>
  </si>
  <si>
    <t>blurred vision, object motion</t>
  </si>
  <si>
    <t>Simple Visual, Complex Visual</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</si>
  <si>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</si>
  <si>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</si>
  <si>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</si>
  <si>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</si>
  <si>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</si>
  <si>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</si>
  <si>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</si>
  <si>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</si>
  <si>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</si>
  <si>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</si>
  <si>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</si>
  <si>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</si>
  <si>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</si>
  <si>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Dialeptic, Behavioural Arrest</t>
  </si>
  <si>
    <t>concordance (MRI temporal pole atrophy and i+ii EEG) and post-operative seizure freedom Engel Ia</t>
  </si>
  <si>
    <t>R deviation of eye and trunk</t>
  </si>
  <si>
    <t>Eye Deviation, Body Turn</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</si>
  <si>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</si>
  <si>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</si>
  <si>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</si>
  <si>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</si>
  <si>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</si>
  <si>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</si>
  <si>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</si>
  <si>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</si>
  <si>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</si>
  <si>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Autonomic (Vomit/Emesis), Gustatory</t>
  </si>
  <si>
    <t>L blinking</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</si>
  <si>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</si>
  <si>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</si>
  <si>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</si>
  <si>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R arm automatisms</t>
  </si>
  <si>
    <t>frightened</t>
  </si>
  <si>
    <t>Aura (Fear-Anxiety)</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</si>
  <si>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</si>
  <si>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</si>
  <si>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</si>
  <si>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</si>
  <si>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</si>
  <si>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</si>
  <si>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</si>
  <si>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</si>
  <si>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</si>
  <si>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</si>
  <si>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</si>
  <si>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</si>
  <si>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</si>
  <si>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</si>
  <si>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</si>
  <si>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</si>
  <si>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</si>
  <si>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</si>
  <si>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</si>
  <si>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</si>
  <si>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</si>
  <si>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</si>
  <si>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</si>
  <si>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</si>
  <si>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</si>
  <si>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</si>
  <si>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</si>
  <si>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</si>
  <si>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</si>
  <si>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</si>
  <si>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</si>
  <si>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Motor (speech)</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</si>
  <si>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</si>
  <si>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</si>
  <si>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</si>
  <si>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</si>
  <si>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</si>
  <si>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</si>
  <si>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</si>
  <si>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</si>
  <si>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</si>
  <si>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</si>
  <si>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 DTI</t>
  </si>
  <si>
    <t xml:space="preserve">left posterior basal temporal area (pBTA) </t>
  </si>
  <si>
    <t>Gallmetzer P, Leutmezer F, Serles W, Assem-Hilger E, Spatt J, Baumgartner C. Postictal paresis in focal epilepsies--incidence, duration, and causes: a video-EEG monitoring study. Neurology 2004; 62(12): 2160-4.</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</si>
  <si>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</si>
  <si>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</si>
  <si>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</si>
  <si>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</si>
  <si>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</si>
  <si>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R arm and leg tonic</t>
  </si>
  <si>
    <t>concordance (since seizure free 39 months post-op with 2 AEDs)</t>
  </si>
  <si>
    <t>L versive</t>
  </si>
  <si>
    <t>concordance (seizure free 31 months post R post-quadrantectomy with 1AED)</t>
  </si>
  <si>
    <t>Tonic (Axial)</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</si>
  <si>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</si>
  <si>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</si>
  <si>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</si>
  <si>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</si>
  <si>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</si>
  <si>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</si>
  <si>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</si>
  <si>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</si>
  <si>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</si>
  <si>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</si>
  <si>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</si>
  <si>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</si>
  <si>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</si>
  <si>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</si>
  <si>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</si>
  <si>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</si>
  <si>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</si>
  <si>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</si>
  <si>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</si>
  <si>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</si>
  <si>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</si>
  <si>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</si>
  <si>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</si>
  <si>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</si>
  <si>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</si>
  <si>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</si>
  <si>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</si>
  <si>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</si>
  <si>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</si>
  <si>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</si>
  <si>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</si>
  <si>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</si>
  <si>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</si>
  <si>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</si>
  <si>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</si>
  <si>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</si>
  <si>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</si>
  <si>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 xml:space="preserve"> Experiential (déjà vu, jamais vu)</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</si>
  <si>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</si>
  <si>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</si>
  <si>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</si>
  <si>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</si>
  <si>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</si>
  <si>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</si>
  <si>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</si>
  <si>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</si>
  <si>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</si>
  <si>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</si>
  <si>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</si>
  <si>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</si>
  <si>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</si>
  <si>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</si>
  <si>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</si>
  <si>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</si>
  <si>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</si>
  <si>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</si>
  <si>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</si>
  <si>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</si>
  <si>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</si>
  <si>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</si>
  <si>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</si>
  <si>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</si>
  <si>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</si>
  <si>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</si>
  <si>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</si>
  <si>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</si>
  <si>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</si>
  <si>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</si>
  <si>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</si>
  <si>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</si>
  <si>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</si>
  <si>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</si>
  <si>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</si>
  <si>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</si>
  <si>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</si>
  <si>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</si>
  <si>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</si>
  <si>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</si>
  <si>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</si>
  <si>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</si>
  <si>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</si>
  <si>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</si>
  <si>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</si>
  <si>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MRI T2 high singal in R insula, PET and SPECT R infero-poseterior insula (i and ii EEG temporal)</t>
  </si>
  <si>
    <t> </t>
  </si>
  <si>
    <t>R PLG and insular centralsulcus</t>
  </si>
  <si>
    <t>a
metallic taste</t>
  </si>
  <si>
    <t>and a Bil cold
sensation in thighs</t>
  </si>
  <si>
    <t>L-sided painful sensation sparing the head</t>
  </si>
  <si>
    <t>Aura (Somatosensory, pain)</t>
  </si>
  <si>
    <t>R ALG</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</si>
  <si>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</si>
  <si>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</si>
  <si>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</si>
  <si>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</si>
  <si>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</si>
  <si>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</si>
  <si>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</si>
  <si>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</si>
  <si>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</si>
  <si>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</si>
  <si>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</si>
  <si>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</si>
  <si>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</si>
  <si>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</si>
  <si>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</si>
  <si>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</si>
  <si>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</si>
  <si>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</si>
  <si>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</si>
  <si>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</si>
  <si>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</si>
  <si>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</si>
  <si>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</si>
  <si>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</si>
  <si>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</si>
  <si>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</si>
  <si>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</si>
  <si>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</si>
  <si>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</si>
  <si>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</si>
  <si>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</si>
  <si>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</si>
  <si>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</si>
  <si>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</si>
  <si>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Vestibular, Complex Motor</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</si>
  <si>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</si>
  <si>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</si>
  <si>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</si>
  <si>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</si>
  <si>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</si>
  <si>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Clonic (Facial)</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</si>
  <si>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</si>
  <si>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</si>
  <si>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</si>
  <si>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</si>
  <si>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</si>
  <si>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</si>
  <si>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</si>
  <si>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</si>
  <si>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</si>
  <si>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</si>
  <si>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</si>
  <si>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</si>
  <si>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</si>
  <si>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</si>
  <si>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</si>
  <si>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</si>
  <si>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epigastric aura, abdominal aura</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</si>
  <si>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</si>
  <si>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</si>
  <si>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</si>
  <si>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</si>
  <si>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</si>
  <si>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</si>
  <si>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</si>
  <si>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</si>
  <si>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</si>
  <si>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</si>
  <si>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</si>
  <si>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Autonomic (Cardiovascular, Respiratory), Simple Visual, Speech (Dysphasia), Blink, Dialeptic</t>
  </si>
  <si>
    <t>i+iiEEG and persistent MRI post PRES</t>
  </si>
  <si>
    <t>Slight atrophic change of_x000D_
the left hippocampus and_x000D_
temporo-occipital regions</t>
  </si>
  <si>
    <t>Palpitation, motionless_x000D_
staring, and lip smacking</t>
  </si>
  <si>
    <t>Autonomic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</si>
  <si>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</si>
  <si>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</si>
  <si>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</si>
  <si>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</si>
  <si>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</si>
  <si>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</si>
  <si>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</si>
  <si>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</si>
  <si>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Autoscopic, Aura (Other), Psychic</t>
  </si>
  <si>
    <t xml:space="preserve">posterior insula, pre and post central gyrus and WM reaching to TP junction (see MRI), </t>
  </si>
  <si>
    <t>Hoffmann JM, Elger CE, Kleefuss-Lie AA. Lateralizing value of behavioral arrest in patients with temporal lobe epilepsy. Epilepsy Behav 2008; 13(4): 634-6.</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</si>
  <si>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</si>
  <si>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</si>
  <si>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</si>
  <si>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</si>
  <si>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</si>
  <si>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Hoffmann JM, Elger CE, Kleefuss-Lie AA. Analysis of the initial ictal phenomenon in patients with temporal lobe epilepsy. Seizure 2010; 19(4): 217-21.</t>
  </si>
  <si>
    <t>extra-mesial</t>
  </si>
  <si>
    <t>mesial</t>
  </si>
  <si>
    <t>Speech (Vocalisation)</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</si>
  <si>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</si>
  <si>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</si>
  <si>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</si>
  <si>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</si>
  <si>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</si>
  <si>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</si>
  <si>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</si>
  <si>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</si>
  <si>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</si>
  <si>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</si>
  <si>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</si>
  <si>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</si>
  <si>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</si>
  <si>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</si>
  <si>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</si>
  <si>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</si>
  <si>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</si>
  <si>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</si>
  <si>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Automatisms (Lower Limb), LOA</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</si>
  <si>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</si>
  <si>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</si>
  <si>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</si>
  <si>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 xml:space="preserve">aura (a sudden feeling as if he was surprised) </t>
  </si>
  <si>
    <t>Ia 30months</t>
  </si>
  <si>
    <t>Rt high frontal (SMA on image)</t>
  </si>
  <si>
    <t>abduction of the bilateral lower extremities with the right knee flexion and left knee extension</t>
  </si>
  <si>
    <t>Asymmetric Tonic (LL)</t>
  </si>
  <si>
    <t xml:space="preserve">version to the right </t>
  </si>
  <si>
    <t>Ib 25months</t>
  </si>
  <si>
    <t>L precuneaus (and on imaging: superior parietal lobule, angular gyrus, supramarginal)</t>
  </si>
  <si>
    <t>motion arrest, general stiffness, slow backward falling, drooling, loss of awareness</t>
  </si>
  <si>
    <t>Behavioural Arrest, Tonic, Astatic, Autonomic (Drool), LOA</t>
  </si>
  <si>
    <t>eye deviation to the right</t>
  </si>
  <si>
    <t>Eye Version,</t>
  </si>
  <si>
    <t>head turning to the left</t>
  </si>
  <si>
    <t>right hand dystonic posturing</t>
  </si>
  <si>
    <t>clonic (1–2 Hz) movements of the right hand and bilateral legs (more on the left)</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</si>
  <si>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</si>
  <si>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</si>
  <si>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</si>
  <si>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</si>
  <si>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</si>
  <si>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</si>
  <si>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</si>
  <si>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</si>
  <si>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</si>
  <si>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</si>
  <si>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</si>
  <si>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</si>
  <si>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</si>
  <si>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</si>
  <si>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</si>
  <si>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</si>
  <si>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</si>
  <si>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</si>
  <si>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</si>
  <si>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</si>
  <si>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</si>
  <si>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</si>
  <si>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</si>
  <si>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</si>
  <si>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</si>
  <si>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</si>
  <si>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</si>
  <si>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Blink, Mimetic Automatism</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</si>
  <si>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</si>
  <si>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</si>
  <si>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</si>
  <si>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</si>
  <si>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</si>
  <si>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</si>
  <si>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</si>
  <si>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</si>
  <si>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</si>
  <si>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</si>
  <si>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</si>
  <si>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</si>
  <si>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</si>
  <si>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</si>
  <si>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</si>
  <si>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</si>
  <si>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</si>
  <si>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</si>
  <si>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</si>
  <si>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</si>
  <si>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</si>
  <si>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</si>
  <si>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</si>
  <si>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</si>
  <si>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</si>
  <si>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</si>
  <si>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</si>
  <si>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</si>
  <si>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</si>
  <si>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</si>
  <si>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</si>
  <si>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</si>
  <si>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</si>
  <si>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</si>
  <si>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</si>
  <si>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</si>
  <si>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</si>
  <si>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</si>
  <si>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</si>
  <si>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</si>
  <si>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</si>
  <si>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</si>
  <si>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</si>
  <si>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</si>
  <si>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</si>
  <si>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</si>
  <si>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</si>
  <si>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</si>
  <si>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</si>
  <si>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</si>
  <si>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</si>
  <si>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</si>
  <si>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</si>
  <si>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</si>
  <si>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</si>
  <si>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</si>
  <si>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</si>
  <si>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</si>
  <si>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</si>
  <si>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</si>
  <si>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</si>
  <si>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</si>
  <si>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</si>
  <si>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</si>
  <si>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</si>
  <si>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</si>
  <si>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</si>
  <si>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</si>
  <si>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</si>
  <si>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</si>
  <si>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</si>
  <si>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</si>
  <si>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</si>
  <si>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</si>
  <si>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</si>
  <si>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</si>
  <si>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</si>
  <si>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</si>
  <si>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</si>
  <si>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</si>
  <si>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</si>
  <si>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</si>
  <si>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</si>
  <si>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</si>
  <si>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</si>
  <si>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Aura (Non Specific)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</si>
  <si>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</si>
  <si>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</si>
  <si>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</si>
  <si>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</si>
  <si>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</si>
  <si>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Khan SA, Carney PW, Archer JS. Brief asymmetric tonic posturing with diffuse low-voltage fast activity in seizures arising from the mesial parietal region. Epilepsy Res 2014; 108(10): 1950-4.</t>
  </si>
  <si>
    <t xml:space="preserve">asymmetric truncal stiffening, </t>
  </si>
  <si>
    <t>Asymmetric Tonic (Axial)</t>
  </si>
  <si>
    <t>post-op sz freedom (also localising MRI, PET, SPECT but non-localising EEG)</t>
  </si>
  <si>
    <t>right mesial parietal corticectomy (removal of right precuneus)</t>
  </si>
  <si>
    <t xml:space="preserve">slow bilateral elbow flexion, </t>
  </si>
  <si>
    <t>Asymmetric Tonic (Arm)</t>
  </si>
  <si>
    <t xml:space="preserve">recurrent blinking, </t>
  </si>
  <si>
    <t>Blinking</t>
  </si>
  <si>
    <t>repetitive incomprehensible speech,</t>
  </si>
  <si>
    <t>Speech (gibberish)</t>
  </si>
  <si>
    <t>bilateral hand automatisms</t>
  </si>
  <si>
    <t>bilateral fidgety movements of the lower limbs.</t>
  </si>
  <si>
    <t>Automatisms (Lower limbs)</t>
  </si>
  <si>
    <t xml:space="preserve">eyelid flickering, </t>
  </si>
  <si>
    <t>Eye flickering</t>
  </si>
  <si>
    <t>post-op sz freedom (sEEG, lesional MRI)</t>
  </si>
  <si>
    <t>extensive right parieto-occipital resection, sparing the occipital pole.</t>
  </si>
  <si>
    <t>abrupt truncal flexion,</t>
  </si>
  <si>
    <t>tonic adduction and elevation of left arm.</t>
  </si>
  <si>
    <t>Asymmetric Tonic (Upper limb)</t>
  </si>
  <si>
    <t xml:space="preserve"> extensive right parieto-occipital resection, sparing the occipital pole.</t>
  </si>
  <si>
    <t>Kim JH, Im KC, Kim JS, Lee SA, Lee JK, Khang SK, et al. Ictal hyperperfusion patterns in relation to ictal scalp EEG patterns in patients with unilateral hippocampal sclerosis: a SPECT study. Epilepsia 2007; 48(2): 270-7.</t>
  </si>
  <si>
    <t xml:space="preserve">Montionless staring only </t>
  </si>
  <si>
    <t xml:space="preserve">Staring </t>
  </si>
  <si>
    <t xml:space="preserve">EEG/MRI/SPECT concordance </t>
  </si>
  <si>
    <t>MSTLE with unilateral HS</t>
  </si>
  <si>
    <t>Oroalimentaty automatism</t>
  </si>
  <si>
    <t>Automatism (Oroalimentary)</t>
  </si>
  <si>
    <t>Limb automatism</t>
  </si>
  <si>
    <t>Contralateral dystonic limb posturing</t>
  </si>
  <si>
    <t>Dystonic (Limb)</t>
  </si>
  <si>
    <t>Kim KT, Chu K, Lee SK. Dancing with a seizure, a case report. BMC Neurol 2017; 17(1): 16.</t>
  </si>
  <si>
    <t xml:space="preserve"> right hand automatism </t>
  </si>
  <si>
    <t>EEG-MRI concordance</t>
  </si>
  <si>
    <t>An evolution of rhythmic delta activity was observed in the right temporal area beginning 16 s after the automatism; Magnetic resonance imaging showed right hippocampal atrophy</t>
  </si>
  <si>
    <t>and
ictal speech</t>
  </si>
  <si>
    <t>Speech (Ictal)</t>
  </si>
  <si>
    <t>Knake S, Haag A, Pilgramm G, Reis J, Klein KM, Hoeffken H, et al. Ictal functional TCD for the lateralization of the seizure onset zone--a report of two cases. Epilepsy Res 2004; 62(1): 89-93.</t>
  </si>
  <si>
    <t>Multimodal PET/SPECT/fTCD + Engel I outcome after 2y</t>
  </si>
  <si>
    <t>SPECT/PET/fTCD</t>
  </si>
  <si>
    <t xml:space="preserve">right-sided amygdala-hippocampectomy </t>
  </si>
  <si>
    <t xml:space="preserve">unresponsive, </t>
  </si>
  <si>
    <t>right-sided amygdala-hippocampectomy</t>
  </si>
  <si>
    <t xml:space="preserve">stared </t>
  </si>
  <si>
    <t>Staring</t>
  </si>
  <si>
    <t>oral automatisms lasting 15 s</t>
  </si>
  <si>
    <t xml:space="preserve">Automatism (Oral) </t>
  </si>
  <si>
    <t>Kotagal P, Arunkumar G, hammel J, Mascha E. Complex partial seizures of frontal lobe onset statistical analysis of ictal semiology. Seizure 2003; 12(5): 268-81.</t>
  </si>
  <si>
    <t>ictal laughter</t>
  </si>
  <si>
    <t>post-op sz freedom &gt;1y (lesional case)</t>
  </si>
  <si>
    <t xml:space="preserve">DNET in the left inferior frontal gyrus </t>
  </si>
  <si>
    <t>focal neuronal heterotopia in the left inferior orbital region</t>
  </si>
  <si>
    <t>post-op sz freedom &gt;1y (lesionale case)</t>
  </si>
  <si>
    <t>meningio-angiomatosis in the left middle and inferior frontal gyrus.</t>
  </si>
  <si>
    <t>Kovac S, Deppe M, Mohammadi S, Schiffbauer H, Schwindt W, Moddel G, et al. Gelastic seizures: A case of lateral frontal lobe epilepsy and review of the literature. Epilepsy Behav 2009; 15(2): 249-53.</t>
  </si>
  <si>
    <t>stereotypical laughter and grinning (spontaneous or reflex,triggered by alternating hand movements)</t>
  </si>
  <si>
    <t>EEG, fMRI and DTI concordance</t>
  </si>
  <si>
    <t>EEG right central region; Interictal fMRI revealed widespread activation of right motor cortex during finger tapping on either side, with pathological co-activation of the right mouth area, not seen in healthy volunteers; DTI revealed fiber track impairment in the right frontocentral region, supporting the hypothesis of a focal derangement.</t>
  </si>
  <si>
    <t>Impaired consciousness</t>
  </si>
  <si>
    <t>Kovac S, Diehl B, Wehner T, Fois C, Toms N, Walker MC, et al. Gelastic seizures: incidence, clinical and EEG features in adult patients undergoing video-EEG telemetry. Epilepsia 2015; 56(1): e1-5.</t>
  </si>
  <si>
    <t xml:space="preserve">Gelastic </t>
  </si>
  <si>
    <t xml:space="preserve">concordance MRI </t>
  </si>
  <si>
    <t>ictalEEG: R temporal, concordant with R HS</t>
  </si>
  <si>
    <t>Hypothalamic Hamartoma</t>
  </si>
  <si>
    <t xml:space="preserve">post-op Engel I </t>
  </si>
  <si>
    <t>L temporal lobectomy; L HS</t>
  </si>
  <si>
    <t>Gamma knife, Hypothalamic Hamartoma</t>
  </si>
  <si>
    <t>Kovac S, Nachev P, Rodionov R, Scott C, McEvoy AW, Toms N, et al. Neck atonia with a focal stimulation-induced seizure arising from the SMA: pathophysiological considerations. Epilepsy Behav 2012; 24(4): 503-6.</t>
  </si>
  <si>
    <t>initial paresthesia or a strange feeling, tingling localized
in the left posterior aspect of the neck</t>
  </si>
  <si>
    <t>Aura (Somatosensory, Neck)</t>
  </si>
  <si>
    <t>sEEG/ ES</t>
  </si>
  <si>
    <t>ES, y</t>
  </si>
  <si>
    <t xml:space="preserve">sEEG: R mesial frontal electrodes; ES:  stimulation of mesial frontal electrodes and on the two contiguous contacts on the precentral gyrus on the lateral frontal convexity. </t>
  </si>
  <si>
    <t>a feeling of heaviness of her
head</t>
  </si>
  <si>
    <t>Aura (Somatosensory, Head)</t>
  </si>
  <si>
    <t xml:space="preserve">sEEG: R mesial frontal electrodes; ES:  stimulation of R mesial frontal electrodes and on the two contiguous contacts on the precentral gyrus on the lateral frontal convexity. </t>
  </si>
  <si>
    <t>bilateral asymmetric tonic posturing with left arm more extended than the right arm</t>
  </si>
  <si>
    <t>Asymmetric Tonic posturing</t>
  </si>
  <si>
    <t xml:space="preserve"> stimulation of R mesial frontal electrodes </t>
  </si>
  <si>
    <t>marked atonia of the neck muscles</t>
  </si>
  <si>
    <t>Atonia (Neck)</t>
  </si>
  <si>
    <t xml:space="preserve"> stimulation of R mesial frontal electrodes and on the two contiguous contacts on the precentral gyrus on the lateral frontal convexity. </t>
  </si>
  <si>
    <t xml:space="preserve"> combined trunk
and left proximal arm movement</t>
  </si>
  <si>
    <t>Tonic (Axial and Upper Limb)</t>
  </si>
  <si>
    <t>Krsek P, Hajek M, Dezortova M, Jiru F, Skoch A, Marusic P, et al. (1)H MR spectroscopic imaging in patients with MRI-negative extratemporal epilepsy: correlation with ictal onset zone and histopathology. Eur Radiol 2007a; 17(8): 2126-35.</t>
  </si>
  <si>
    <t xml:space="preserve">asymmetric tonic posturing </t>
  </si>
  <si>
    <t xml:space="preserve">Asymmetric tonic posturing </t>
  </si>
  <si>
    <t xml:space="preserve"> Engel I, f/u&gt;1y/ multimodal EEG-MRS-SPECT concordance/ invasiveEEG</t>
  </si>
  <si>
    <t>EEG-MRS-SPECT</t>
  </si>
  <si>
    <t>R frontal resection</t>
  </si>
  <si>
    <t>EEG-MRS-SPECT (onli loc, not lat)</t>
  </si>
  <si>
    <t>L frontal resection</t>
  </si>
  <si>
    <t xml:space="preserve"> multimodal EEG-MRS-SPECT concordance/ invasiveEEG</t>
  </si>
  <si>
    <t>L parietal</t>
  </si>
  <si>
    <t xml:space="preserve"> multimodal PET-MRS-SPECT concordance/ invasiveEEG</t>
  </si>
  <si>
    <t>PET-MRS-SPECT-EEG(only lat)</t>
  </si>
  <si>
    <t>L Occipital</t>
  </si>
  <si>
    <t xml:space="preserve"> multimodal EEG-MRS-SPECT concordance/ invasiveEEG		</t>
  </si>
  <si>
    <t xml:space="preserve">EEG-MRS-SPECT	</t>
  </si>
  <si>
    <t xml:space="preserve">EEG-PET-MRS-SPECT	</t>
  </si>
  <si>
    <t>Krsek P, Tichy M, Hajek M, Dezortova M, Zamecnik J, Zedka M, et al. Successful epilepsy surgery with a resection contralateral to a suspected epileptogenic lesion. Epileptic Disord 2007b; 9(1): 82-9.</t>
  </si>
  <si>
    <t>extension of the right upper and left lower limb</t>
  </si>
  <si>
    <t>postop sz freedom / MRS concordance/ invasive EEG and ES</t>
  </si>
  <si>
    <t>MRS</t>
  </si>
  <si>
    <t>L SSMA and premotor cortex resection</t>
  </si>
  <si>
    <t>Kumar G, Juhasz C, Sood S, Asano E. Olfactory hallucinations elicited by electrical stimulation via subdural electrodes: effects of direct stimulation of olfactory bulb and tract. Epilepsy Behav 2012; 24(2): 264-8.</t>
  </si>
  <si>
    <t>Bad smell, Garbage-like, Unpleasant, bitter smelling</t>
  </si>
  <si>
    <t>Aura (olfactory)</t>
  </si>
  <si>
    <t>Olfactory symptom elicited by stimulation of the ventral surface of the frontal lobe</t>
  </si>
  <si>
    <t>Smells like good food</t>
  </si>
  <si>
    <t>Smelling of smoke</t>
  </si>
  <si>
    <t>Smells like sweet strawberries</t>
  </si>
  <si>
    <t>Mouth twitching</t>
  </si>
  <si>
    <t xml:space="preserve"> Motor (Mouth)</t>
  </si>
  <si>
    <t>Motor symptom elicited by stimulation of the Rolandic area</t>
  </si>
  <si>
    <t>Hand Twitching</t>
  </si>
  <si>
    <t>Motor (Hand)</t>
  </si>
  <si>
    <t>Leg Twitching</t>
  </si>
  <si>
    <t>Motor (Leg)</t>
  </si>
  <si>
    <t>Version (Eye)</t>
  </si>
  <si>
    <t>Mouth tingling</t>
  </si>
  <si>
    <t>Aura (Somatosensory, Mouth)</t>
  </si>
  <si>
    <t xml:space="preserve">Somatosensory symptom elicited by stimulation of the Rolandic area </t>
  </si>
  <si>
    <t>Hand Tingling</t>
  </si>
  <si>
    <t>Aura (Somatosensory, Hand)</t>
  </si>
  <si>
    <t>Leg Tingling</t>
  </si>
  <si>
    <t>Aura (Somatosensory, Leg)</t>
  </si>
  <si>
    <t>Eye deviation without reporting a visual perception</t>
  </si>
  <si>
    <t>Visual symptom elicited by stimulation of the occipital lobe</t>
  </si>
  <si>
    <t>Phosphene</t>
  </si>
  <si>
    <t>Expressive Aphasia</t>
  </si>
  <si>
    <t>Aphasia (Expressive)</t>
  </si>
  <si>
    <t>Auditory or language symptom elicited by stimulation of the temporal and frontal lobes</t>
  </si>
  <si>
    <t>Receptive Aphasia</t>
  </si>
  <si>
    <t>Aphasia (Receptive)</t>
  </si>
  <si>
    <t>Hearing sounds</t>
  </si>
  <si>
    <t>Kutluay E, Passaro EA, Gomez-Hassan D, Beydoun A. Seizure semiology and neuroimaging findings in patients with midline spikes. Epilepsia 2001; 42(12): 1563-8.</t>
  </si>
  <si>
    <t>Aura (autonomic)</t>
  </si>
  <si>
    <t>MRI-EEG concordance</t>
  </si>
  <si>
    <t>Cortical thickening in the right superior frontal gyrus (paramidline), spikes Cz &gt; C4</t>
  </si>
  <si>
    <t>Few cortical asymmetries without signal abnormalities, most prominent in the left dorsolateral frontal lobe, Cz</t>
  </si>
  <si>
    <t>Right frontal encephalomalacia, Fz &gt; F3</t>
  </si>
  <si>
    <t xml:space="preserve">Left arm clonic </t>
  </si>
  <si>
    <t>Right frontal encephalomalacia involving inferior frontal and orbitofrontal regions, Fz</t>
  </si>
  <si>
    <t xml:space="preserve">Asymmetric tonic </t>
  </si>
  <si>
    <t>Area of cortical asymmetry and blurring of the gray–white matter interface in the left SMA, Cz &gt; C3, C4</t>
  </si>
  <si>
    <t>Area of possible cortical thickening in the left middle frontal gyrus, Cz &gt; C4</t>
  </si>
  <si>
    <t>Kapur J, Pillai A, Henry TR. Psychogenic elaboration of simple partial seizures. Epilepsia 1995; 36(11): 1126-30.</t>
  </si>
  <si>
    <t xml:space="preserve">epigastric sensation </t>
  </si>
  <si>
    <t>right  hippocampal  electrographic seizure  activity</t>
  </si>
  <si>
    <t>illusion of increased distance  from  her  visual  and  auditory  environment.</t>
  </si>
  <si>
    <t>aura of  “difficult-to-describe”  dizzi- ness</t>
  </si>
  <si>
    <t>Aura (cephalic)</t>
  </si>
  <si>
    <t>exclusively left hippocampal electrographic sei- zure discharge</t>
  </si>
  <si>
    <t xml:space="preserve">aura of deja-vu experience </t>
  </si>
  <si>
    <t>exclusively right hippocampal electrographic sei- zure discharge</t>
  </si>
  <si>
    <t>micropsia</t>
  </si>
  <si>
    <t>Micropsia</t>
  </si>
  <si>
    <t>Kasper BS, Kasper EM, Pauli E, Stefan H. Phenomenology of hallucinations, illusions, and delusions as part of seizure semiology. Epilepsy Behav 2010; 18(1-2): 13-23.</t>
  </si>
  <si>
    <t xml:space="preserve"> aura was a pleasant cutaneous sensation “as if
someone would wrap my body with a coat from behind.”</t>
  </si>
  <si>
    <t xml:space="preserve">concordance MRI - EEG </t>
  </si>
  <si>
    <t>MRI revealed a left parietal lobe lesion near the temporoparietal junction, likely focal cortical dysplasia. EEG recordings showed left parietal
seizure patterns, with corresponding voltage maps (computed with Besa)</t>
  </si>
  <si>
    <t xml:space="preserve"> optic hallucinations, both elementary
(wonderful colors, fireworks of colored forms)</t>
  </si>
  <si>
    <t xml:space="preserve">left parieto-occipital cavernoma and  iatrogenic occipital lesion; long-term EEG confirmed a high frequency of recurrent left occipital seizures </t>
  </si>
  <si>
    <t>and complex visuoscenic (seeing people and scenes from her work with great detail),
with which she was fascinated.</t>
  </si>
  <si>
    <t>Complex Visual hallucinations</t>
  </si>
  <si>
    <t>"left parieto-occipital cavernoma and  iatrogenic occipital lesion; long-term EEG confirmed a high frequency of recurrent left occipital seizures "</t>
  </si>
  <si>
    <t xml:space="preserve"> initial symptom—hearing voices—</t>
  </si>
  <si>
    <t>Auditory Aura</t>
  </si>
  <si>
    <t>MRI demonstrated a
right temporal superior lesion next to Heschl's gyri; surgical removal revealed a ganglioglioma- She is seizure free.</t>
  </si>
  <si>
    <t xml:space="preserve">an initial
epigastric rising sensation </t>
  </si>
  <si>
    <t xml:space="preserve">MRI revealed the typical findings of mesial
temporal lobe epilepsy with right hippocampal sclerosis </t>
  </si>
  <si>
    <t xml:space="preserve"> hallucinatory experiences, which she described as the feeling of transforming into a male. This was not a mere “feeling” but a realistic experience affecting the impression of her voice and perception of her body features; females in the same
room seemed to be undergoing the same change</t>
  </si>
  <si>
    <t>Psychic (sex change)</t>
  </si>
  <si>
    <t>MRI revealed a right amygdaloid
neoplasm; the EEG showed concordant focal slowing with spikes.</t>
  </si>
  <si>
    <t>Kasradze S, Alkhidze M, Lomidze G, Japaridze G, Tsiskaridze A, Zangaladze A. Perspectives of epilepsy surgery in resource-poor countries: a study in Georgia. Acta Neurochir (Wien) 2015; 157(9): 1533-40; discussion 40.</t>
  </si>
  <si>
    <t xml:space="preserve">Epigastric aura, </t>
  </si>
  <si>
    <t>Left hippocampal sclerosis (HS)	Sharp-slow waves in left temporal area</t>
  </si>
  <si>
    <t xml:space="preserve">loss of consciousness </t>
  </si>
  <si>
    <t>and oral automatisms</t>
  </si>
  <si>
    <t>Right HS	Sharp-slow waves in right anterior temporal area</t>
  </si>
  <si>
    <t>Automatisms</t>
  </si>
  <si>
    <t>Right HS	Sharp waves in right anterior temporal and midfrontal area</t>
  </si>
  <si>
    <t>Left HS	Sharp waves in left anterior temporal area</t>
  </si>
  <si>
    <t>Right HS	Right anterior temporal spike and wave discharges</t>
  </si>
  <si>
    <t>psychic symptoms</t>
  </si>
  <si>
    <t>Left HS	Sharp and slow waves in left anterior temporal area</t>
  </si>
  <si>
    <t>Kassahun Y, Perrone R, De Momi E, Berghofer E, Tassi L, Canevini MP, et al. Automatic classification of epilepsy types using ontology-based and genetics-based machine learning. Artif Intell Med 2014; 61(2): 79-88.</t>
  </si>
  <si>
    <t>Temporal</t>
  </si>
  <si>
    <t>Visual illusion simple</t>
  </si>
  <si>
    <t>Visual illusions</t>
  </si>
  <si>
    <t>Olfactive hallucinations</t>
  </si>
  <si>
    <t>Gustatory hallucinations</t>
  </si>
  <si>
    <t>Psychic manifestation</t>
  </si>
  <si>
    <t>Autonomic (tachycardia, dyspnoea, etc)</t>
  </si>
  <si>
    <t xml:space="preserve">Autonomic </t>
  </si>
  <si>
    <t>Motor-sensitive manifestation monolateral</t>
  </si>
  <si>
    <t>Sensory - Motor</t>
  </si>
  <si>
    <t>motor-sensitive manifestation bilateral</t>
  </si>
  <si>
    <t>Oroalimentary Automatisms</t>
  </si>
  <si>
    <t>gestural automatisms monolateral</t>
  </si>
  <si>
    <t>gestural automatisms bilateral</t>
  </si>
  <si>
    <t>Version Head</t>
  </si>
  <si>
    <t>eyes deviation</t>
  </si>
  <si>
    <t>Versione Eye</t>
  </si>
  <si>
    <t>motor clonic monolateral arm</t>
  </si>
  <si>
    <t>motor clonic bilateral arm</t>
  </si>
  <si>
    <t>motor clonic monolateral mouth</t>
  </si>
  <si>
    <t xml:space="preserve"> Clonic (Mouth)</t>
  </si>
  <si>
    <t>motor dystonic monolateral arm</t>
  </si>
  <si>
    <t>Dystonic (Arm)</t>
  </si>
  <si>
    <t>motor dystonic bilateral arms</t>
  </si>
  <si>
    <t>motor dystonic monolateral leg</t>
  </si>
  <si>
    <t>Dystonic (Leg)</t>
  </si>
  <si>
    <t>motor dystonic bilateral leg</t>
  </si>
  <si>
    <t>autonomic (flushing, vomiting, shialorrhea)</t>
  </si>
  <si>
    <t>motor clonic monolateral leg</t>
  </si>
  <si>
    <t>Clonic (Leg)</t>
  </si>
  <si>
    <t>motor clonic bilateral legs</t>
  </si>
  <si>
    <t>Kassubek J, Huppertz HJ, Spreer J, Schulze-Bonhage A. Detection and localization of focal cortical dysplasia by voxel-based 3-D MRI analysis. Epilepsia 2002; 43(6): 596-602.</t>
  </si>
  <si>
    <t xml:space="preserve"> tonic extension of the right extremities</t>
  </si>
  <si>
    <t>Tonic (unilateral)</t>
  </si>
  <si>
    <t>EEG-MRI-VBM concordance</t>
  </si>
  <si>
    <t>EEG: Left frontal irritative zone (sharp waves F3); left frontocentral seizure‐onset zone (repetitive spikes F3‐C3)
MRI: Left frontal lobe lesion
VBM: Left frontal lobe [27 21 30]</t>
  </si>
  <si>
    <t xml:space="preserve">hypermotor elements, </t>
  </si>
  <si>
    <t>rapid reorientation</t>
  </si>
  <si>
    <t xml:space="preserve">EEG: Left frontal irritative and seizure onset zone (continuous and repetitive spiking F7, FT7)
MRI: Left frontal lobe
VBM:Left frontal lobe [32 29 21]
</t>
  </si>
  <si>
    <t xml:space="preserve">tonic extension of the right arm, </t>
  </si>
  <si>
    <t>responsiveness impaired to a variable degree</t>
  </si>
  <si>
    <t xml:space="preserve">Dialeptic </t>
  </si>
  <si>
    <t>hypermotor seizures</t>
  </si>
  <si>
    <t>EEG: Right frontotemporal irritative zone (sharp waves F8/T2); nonlateralized frontocentral seizure‐onset zone (rhythmic delta or beta activity)
MRI: Right frontopolar lesion
VBM: Right frontal lobe [−29 49 1]</t>
  </si>
  <si>
    <t xml:space="preserve">complex </t>
  </si>
  <si>
    <t xml:space="preserve">complex partial seizures </t>
  </si>
  <si>
    <t>EEG:Right frontocentroparietal irritative zone (sharp waves maximum C4‐P4); right frontocentral seizure‐onset zone (rhythmic delta activity)
MRI: Right frontal lobe lesion
VBM: Two local maxima: right frontal lobe
[−18 13 57]
[−31 10 48]</t>
  </si>
  <si>
    <t>with head version to the left,</t>
  </si>
  <si>
    <t xml:space="preserve"> tonic extension of the left arm</t>
  </si>
  <si>
    <t>Keezer MR, Saint-Hilaire JM, Nguyen DK. Fronto-polar epilepsy masquerading as juvenile myoclonic epilepsy. Epileptic Disord 2011; 13(3): 317-20.</t>
  </si>
  <si>
    <t>myoclonic jerk of the legs, arms or trunk (R leg)</t>
  </si>
  <si>
    <t>Myoclonic jerking</t>
  </si>
  <si>
    <t>MRI brain revealed a cystic lesion of the left fronto-marginal and inferior transverse fronto-polar gyri with surrounding gliosis; EEG left fronto-polar</t>
  </si>
  <si>
    <t xml:space="preserve">spell characterised by abnormal sensations in both arms, extending from the fingers to the elbows </t>
  </si>
  <si>
    <t xml:space="preserve">motor agitation </t>
  </si>
  <si>
    <t>postictal expressive aphasia</t>
  </si>
  <si>
    <t>Postictal aphasia</t>
  </si>
  <si>
    <t>Lacuey N, Davila JC, Zonjy B, Amina S, Couce M, Turnbull J, et al. Lesion-negative anterior cingulate epilepsy. Epileptic Disord 2015; 17(2): 134-42.</t>
  </si>
  <si>
    <t>non-specific cephalic aura</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</si>
  <si>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</si>
  <si>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</si>
  <si>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</si>
  <si>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</si>
  <si>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</si>
  <si>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Motor (arrest)</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</si>
  <si>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</si>
  <si>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</si>
  <si>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</si>
  <si>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</si>
  <si>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</si>
  <si>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</si>
  <si>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</si>
  <si>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</si>
  <si>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</si>
  <si>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</si>
  <si>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</si>
  <si>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</si>
  <si>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</si>
  <si>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</si>
  <si>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</si>
  <si>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</si>
  <si>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</si>
  <si>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</si>
  <si>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(anxiety)</t>
  </si>
  <si>
    <t>and occasional headache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</si>
  <si>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</si>
  <si>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</si>
  <si>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</si>
  <si>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</si>
  <si>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anteromesial temporal resection (from the temporal pole up to the posterior hippocampus) was performed</t>
  </si>
  <si>
    <t>immobility for 30–60 s</t>
  </si>
  <si>
    <t xml:space="preserve"> short postictal confusion with a few word finding difficulties</t>
  </si>
  <si>
    <t xml:space="preserve">complete amnesia of the episode. </t>
  </si>
  <si>
    <t>Lee BI, Schauwecker DS. Regional cerebral perfusion in PLEDs: a case report. Epilepsia 1988; 29(5): 607-11.</t>
  </si>
  <si>
    <t>unresponsive</t>
  </si>
  <si>
    <t>interictalEEG (periodic lateralized epileptiform discharges (PLEDs) concordance with CT, 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</si>
  <si>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</si>
  <si>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</si>
  <si>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</si>
  <si>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</si>
  <si>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</si>
  <si>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</si>
  <si>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</si>
  <si>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</si>
  <si>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contralateral dystonic limb posturing</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</si>
  <si>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</si>
  <si>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</si>
  <si>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</si>
  <si>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</si>
  <si>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</si>
  <si>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</si>
  <si>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</si>
  <si>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</si>
  <si>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</si>
  <si>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</si>
  <si>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</si>
  <si>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</si>
  <si>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</si>
  <si>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</si>
  <si>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</si>
  <si>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</si>
  <si>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</si>
  <si>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</si>
  <si>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</si>
  <si>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</si>
  <si>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Aura (Cephalic)</t>
  </si>
  <si>
    <t>auditory illusion</t>
  </si>
  <si>
    <t>visual illusion</t>
  </si>
  <si>
    <t>somatosensory</t>
  </si>
  <si>
    <t>headache</t>
  </si>
  <si>
    <t>Leung H, Schindler K, Clusmann H, Bien CG, Popel A, Schramm J, et al. Mesial frontal epilepsy and ictal body turning along the horizontal body axis. Arch Neurol 2008; 65(1): 71-7.</t>
  </si>
  <si>
    <t>ictal body turning along the horizontal axis</t>
  </si>
  <si>
    <t>Body Turn</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</si>
  <si>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</si>
  <si>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</si>
  <si>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</si>
  <si>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</si>
  <si>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</si>
  <si>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agitation, Complex Behaviour #</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</si>
  <si>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</si>
  <si>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</si>
  <si>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</si>
  <si>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</si>
  <si>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</si>
  <si>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Body Turn, Gyro</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</si>
  <si>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</si>
  <si>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</si>
  <si>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</si>
  <si>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</si>
  <si>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</si>
  <si>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</si>
  <si>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Automatisms (UL), Automatisms (LL)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</si>
  <si>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</si>
  <si>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</si>
  <si>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</si>
  <si>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</si>
  <si>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</si>
  <si>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</si>
  <si>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</si>
  <si>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</si>
  <si>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</si>
  <si>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</si>
  <si>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</si>
  <si>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</si>
  <si>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</si>
  <si>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</si>
  <si>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</si>
  <si>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</si>
  <si>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</si>
  <si>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</si>
  <si>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</si>
  <si>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</si>
  <si>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</si>
  <si>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</si>
  <si>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</si>
  <si>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</si>
  <si>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</si>
  <si>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</si>
  <si>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</si>
  <si>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</si>
  <si>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</si>
  <si>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</si>
  <si>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</si>
  <si>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</si>
  <si>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</si>
  <si>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</si>
  <si>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</si>
  <si>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</si>
  <si>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</si>
  <si>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</si>
  <si>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</si>
  <si>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</si>
  <si>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</si>
  <si>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</si>
  <si>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</si>
  <si>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</si>
  <si>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</si>
  <si>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</si>
  <si>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Dystonic (hemifacial)</t>
  </si>
  <si>
    <t>oral automatism</t>
  </si>
  <si>
    <t xml:space="preserve">3 lateral frontal, 2 orbitofrontal </t>
  </si>
  <si>
    <t>asymmetric tonic limb posturing</t>
  </si>
  <si>
    <t>Asymmetric Tonic (Limb)</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</si>
  <si>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</si>
  <si>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Leutmezer F, Baumgartner C. Postictal signs of lateralizing and localizing significance. Epileptic Disord 2002; 4(1): 43-8.</t>
  </si>
  <si>
    <t xml:space="preserve">oroalimentary automatisms </t>
  </si>
  <si>
    <t xml:space="preserve">post-op sz freedom </t>
  </si>
  <si>
    <t>pt with unilateral left-sided mesial temporal lobe epilepsy who has been seizure-free since amygdalo-hippocampectomy</t>
  </si>
  <si>
    <t>patient awakening</t>
  </si>
  <si>
    <t>marked postictal paresis of the right upper extremity</t>
  </si>
  <si>
    <t>suddenly stops reading</t>
  </si>
  <si>
    <t>patient with unilateral right mesial temporal lobe epilepsy who became seizure-free after selective amygdalo-hippocampectomy</t>
  </si>
  <si>
    <t xml:space="preserve">turns her head to the left </t>
  </si>
  <si>
    <t>Head Turm</t>
  </si>
  <si>
    <t xml:space="preserve">and performs discrete oroalimentary automatisms </t>
  </si>
  <si>
    <t xml:space="preserve">postictal nose wiping with the right hand </t>
  </si>
  <si>
    <t>Postictal nose wiping</t>
  </si>
  <si>
    <t>gastrointestinal aura</t>
  </si>
  <si>
    <t>After surgical removal of a dysembryoblastic tumor in the anterior parts of the left temporal lobe, pt remains seizure-free. The sodium amobarbital (WADA-) test revealed left hemispheric dominance for speech and memory.</t>
  </si>
  <si>
    <t xml:space="preserve">lays back </t>
  </si>
  <si>
    <t>Motor (Axial)</t>
  </si>
  <si>
    <t xml:space="preserve">postictal nose wiping left arm; </t>
  </si>
  <si>
    <t xml:space="preserve">postictal automatisms left hand; </t>
  </si>
  <si>
    <t>Postictal automatism</t>
  </si>
  <si>
    <t>postictal language testing which reveals marked word finding difficulties and impaired word fluency.</t>
  </si>
  <si>
    <t>Liava A, Mai R, Tassi L, Cossu M, Sartori I, Nobili L, et al. Paediatric epilepsy surgery in the posterior cortex: a study of 62 cases. Epileptic Disord 2014; 16(2): 141-64.</t>
  </si>
  <si>
    <t>positive elementary visual hallucinations (lateralised)</t>
  </si>
  <si>
    <t>5 pure-OLE, 5 O-plus, 1 extended-OTP</t>
  </si>
  <si>
    <t>complex visual hallucination</t>
  </si>
  <si>
    <t>Visual (Complex hallucination)</t>
  </si>
  <si>
    <t>2 O-plus</t>
  </si>
  <si>
    <t>visual illusions</t>
  </si>
  <si>
    <t>Visual (Illusions)</t>
  </si>
  <si>
    <t>2 O-plus, 3 extended-OTP</t>
  </si>
  <si>
    <t>oculogyric (opsoclonic) movements</t>
  </si>
  <si>
    <t>Clonic (Oculogyric)</t>
  </si>
  <si>
    <t>2 pure-OLE, 1 O-plus, 2 extended-OTP</t>
  </si>
  <si>
    <t>initial eye deviation (nystagmus)</t>
  </si>
  <si>
    <t>2 pure-OLE, 5 O-plus, 4 extended-OTP</t>
  </si>
  <si>
    <t>amaurosis</t>
  </si>
  <si>
    <t>Visual (Amaurosis)</t>
  </si>
  <si>
    <t>1 pure-OLE, 2 O-plus, 1 extended-OTP</t>
  </si>
  <si>
    <t>2 O-plus, 1 extended-OTP</t>
  </si>
  <si>
    <t>3 O-plus, 1 extended-OTP</t>
  </si>
  <si>
    <t xml:space="preserve">2 O-plus, 3 extended-OTP, 2 pure-PLE </t>
  </si>
  <si>
    <t>1 pure-PLE</t>
  </si>
  <si>
    <t>vertiginous sensation</t>
  </si>
  <si>
    <t>Vertigo</t>
  </si>
  <si>
    <t>1 O-plus, 1 pure-PLE</t>
  </si>
  <si>
    <t>initial eye deviation - tonic</t>
  </si>
  <si>
    <t>Deviation (Eye)</t>
  </si>
  <si>
    <t>2 pure-OLE, 16 O-plus, 8 extended-OTP, 4 pure-PLE</t>
  </si>
  <si>
    <t>initial head deviation</t>
  </si>
  <si>
    <t>Deviation (Head)</t>
  </si>
  <si>
    <t>2 O-plus, 5 extended-OTP, 2 pure-PLE</t>
  </si>
  <si>
    <t>early blinking</t>
  </si>
  <si>
    <t>1 pure-OLE, 7 O-plus, 5 extended-OTP</t>
  </si>
  <si>
    <t>motor CL hypertonic/dystonic</t>
  </si>
  <si>
    <t>Hypertonic/ Dystonic</t>
  </si>
  <si>
    <t>2 pure-OLE, 7 O-plus, 7 extended-OTP, 3 pure-PLE</t>
  </si>
  <si>
    <t>motor CL clonic</t>
  </si>
  <si>
    <t>3 O-plus, 2 extended-OTP, 4 pure-PLE</t>
  </si>
  <si>
    <t>motor automatisms</t>
  </si>
  <si>
    <t>1 O-plus, 2 extended-OTP, 3 pure-PLE</t>
  </si>
  <si>
    <t>2 pure-OLE, 6 O-plus, 3 extended-OTP, 1 pure-PLE</t>
  </si>
  <si>
    <t xml:space="preserve">autonomic signs </t>
  </si>
  <si>
    <t>2 pure-OLE, 6 O-plus, 2 extended-OTP, 1 pure-PLE</t>
  </si>
  <si>
    <t xml:space="preserve">lip corner deviation </t>
  </si>
  <si>
    <t>Deviation (Lip)</t>
  </si>
  <si>
    <t>5 O-plus, 2 pure-PLE</t>
  </si>
  <si>
    <t>ictal smile</t>
  </si>
  <si>
    <t>1 pure-OLE, 2 extended-OTP, 1 pure-PLE</t>
  </si>
  <si>
    <t>monocular deviation - convergent strabismus of the CL eye</t>
  </si>
  <si>
    <t>Deviation (Monocular strabismus)</t>
  </si>
  <si>
    <t>posterior not specified</t>
  </si>
  <si>
    <t>Loesch AM, Feddersen B, Tezer FI, Hartl E, Remi J, Vollmar C, et al. Seizure semiology identifies patients with bilateral temporal lobe epilepsy. Epilepsy Res 2015; 109: 197-202.</t>
  </si>
  <si>
    <t>invasive video monitoring</t>
  </si>
  <si>
    <t>R temporal</t>
  </si>
  <si>
    <t>Ipsilateral postictal nose rubbing
(lateralising sz phenomena)</t>
  </si>
  <si>
    <t>Automatisms with preserved responsiveness
(lateralising sz phenomena)</t>
  </si>
  <si>
    <t>Contralateral hand dystonia (lateralising sz phenomena)</t>
  </si>
  <si>
    <t>Dystonic (Hand) (only lateralising)</t>
  </si>
  <si>
    <t>Automotor sz.</t>
  </si>
  <si>
    <t>Ipsilateral postictal nose rubbing (lateralising sz phenomena)</t>
  </si>
  <si>
    <t xml:space="preserve">Psychic aura </t>
  </si>
  <si>
    <t xml:space="preserve">R temporal </t>
  </si>
  <si>
    <t>Automatisms with preserved responsiveness (lateralising sz phenomena)</t>
  </si>
  <si>
    <t xml:space="preserve">L temporal </t>
  </si>
  <si>
    <t>Aphasia (lateralising sz phenomena)</t>
  </si>
  <si>
    <t xml:space="preserve">Dialeptic sz.
</t>
  </si>
  <si>
    <t>Lt. clonic sz.</t>
  </si>
  <si>
    <t>Lt. clonus
(lateralising sz phenomena)</t>
  </si>
  <si>
    <t>Clonus (only lateralising)</t>
  </si>
  <si>
    <t>Postictal nose rubbing</t>
  </si>
  <si>
    <t>Rt. dystonia (lateralising sz phenomena)</t>
  </si>
  <si>
    <t>Dystonic (only lateralising)</t>
  </si>
  <si>
    <t xml:space="preserve">Dialeptic sz. </t>
  </si>
  <si>
    <t>Lt. version
(lateralising sz phenomena)</t>
  </si>
  <si>
    <t>Version (only lateralising)</t>
  </si>
  <si>
    <t>Lt. dystonia
(lateralising sz phenomena)</t>
  </si>
  <si>
    <t>Coughing (lateralising sz phenomena)</t>
  </si>
  <si>
    <t xml:space="preserve">Coughing (only lateralising) </t>
  </si>
  <si>
    <t>Sign of 4 (Rt. arm extension) (lateralising sz phenomena)</t>
  </si>
  <si>
    <t>Dystonic (Figure of 4) (only lateralising)</t>
  </si>
  <si>
    <t xml:space="preserve">Acoustic aura </t>
  </si>
  <si>
    <t>Aura (Acustic)</t>
  </si>
  <si>
    <t>Lt. version (lateralising sz phenomena)</t>
  </si>
  <si>
    <t>Lt. clonus (lateralising sz phenomena)</t>
  </si>
  <si>
    <t xml:space="preserve">Rt. versive sz. </t>
  </si>
  <si>
    <t xml:space="preserve">Version </t>
  </si>
  <si>
    <t>Acoustic aura</t>
  </si>
  <si>
    <t>Rt. clonus (lateralising sz phenomena)</t>
  </si>
  <si>
    <t>Lt. eye + Lt. face clonus
(lateralising sz phenomena)</t>
  </si>
  <si>
    <t>Clonus (Eye, Face) (only lateralising)</t>
  </si>
  <si>
    <t>Sign of 4 (Lt. arm extension) (lateralising sz phenomena)</t>
  </si>
  <si>
    <t xml:space="preserve">Complex motor sz. </t>
  </si>
  <si>
    <t>Rt. version
(lateralising sz phenomena)</t>
  </si>
  <si>
    <t>Rt. face clonus (lateralising sz phenomena)</t>
  </si>
  <si>
    <t>Clonus (FAce) (only lateralising)</t>
  </si>
  <si>
    <t>Complex motor sz.</t>
  </si>
  <si>
    <t>Lt. version</t>
  </si>
  <si>
    <t>Abdominal/psychic aura</t>
  </si>
  <si>
    <t>Aura (Epigastric/ Psychic)</t>
  </si>
  <si>
    <t xml:space="preserve">Hypermotor sz. </t>
  </si>
  <si>
    <t>Rt. versive sz.</t>
  </si>
  <si>
    <t>Rt. arm clonus (lateralising sz phenomena)</t>
  </si>
  <si>
    <t>Clonus (Arm) (only lateralising)</t>
  </si>
  <si>
    <t>Psychic aura</t>
  </si>
  <si>
    <t>Lt. automatisms
(lateralising sz phenomena)</t>
  </si>
  <si>
    <t>ictal aphasia</t>
  </si>
  <si>
    <t>Rt. automatisms (lateralising sz phenomena)</t>
  </si>
  <si>
    <t>Rt. version (lateralising sz phenomena)</t>
  </si>
  <si>
    <t>Rt. arm tonic sz. (lateralising sz phenomena)</t>
  </si>
  <si>
    <t>Tonic (Arm) (only lateralising)</t>
  </si>
  <si>
    <t>Rt. hand dystonia (lateralising sz phenomena)</t>
  </si>
  <si>
    <t>Dialeptic sz.</t>
  </si>
  <si>
    <t xml:space="preserve">Automotor sz. </t>
  </si>
  <si>
    <t>sign of 4 (Lt. arm extension) (lateralising sz phenomena)</t>
  </si>
  <si>
    <t xml:space="preserve">dialeptic sz. </t>
  </si>
  <si>
    <t>Postictal aphasia (lateralising sz phenomena)</t>
  </si>
  <si>
    <t>Loesch AM, Steger H, Losher C, Hartl E, Remi J, Vollmar C, et al. Seizure-associated aphasia has good lateralizing but poor localizing significance. Epilepsia 2017; 58(9): 1551-5.</t>
  </si>
  <si>
    <t>Tot 102 
59</t>
  </si>
  <si>
    <t>Ictal Aphasia</t>
  </si>
  <si>
    <t xml:space="preserve">concordance EEG, PET, SPECT (some also sEEG) </t>
  </si>
  <si>
    <t>Parieto‐occipital 4, temporal 24, frontal 3 - (focal not localised 16)</t>
  </si>
  <si>
    <t>parieto‐occipital epilepsy 1, temporal 7, and frontal 1 - (focal not localised 9)</t>
  </si>
  <si>
    <t>Aphasia (by history)</t>
  </si>
  <si>
    <t>temporal = 20; parieto‐occipital = 2; frontal = 8; focal, not further localized 13</t>
  </si>
  <si>
    <t>Lombroso CT. Pavor nocturnus of proven epileptic origin. Epilepsia 2000; 41(9): 1221-6.</t>
  </si>
  <si>
    <t>Pavor nocturnus (child aroused and sat up, appearing terrified)</t>
  </si>
  <si>
    <t>Fear + Arousal</t>
  </si>
  <si>
    <t xml:space="preserve">invasive EEG (subdural grid and strips) + ES </t>
  </si>
  <si>
    <t>rolandic cortex, Broca area lay 3</t>
  </si>
  <si>
    <t>Lortie A, Plouin P, Chiron C, Delalande O, Dulac O. Characteristics of epilepsy in focal cortical dysplasia in infancy. Epilepsy Res 2002; 51(1-2): 133-45.</t>
  </si>
  <si>
    <t xml:space="preserve">Partial clonic </t>
  </si>
  <si>
    <t>MRI/EEG concordance</t>
  </si>
  <si>
    <t>LF at CT and MRI</t>
  </si>
  <si>
    <t>3 (normal MRI)</t>
  </si>
  <si>
    <t>Partial Clonic</t>
  </si>
  <si>
    <t>RF at MRI</t>
  </si>
  <si>
    <t>Partial Tonic</t>
  </si>
  <si>
    <t>LC at MRI</t>
  </si>
  <si>
    <t>RC at MRI</t>
  </si>
  <si>
    <t>RPO at CT and MRI</t>
  </si>
  <si>
    <t>Ocular symptoms  (ocular movements, nystagmus or ocular flutter)</t>
  </si>
  <si>
    <t>LPO at MRI</t>
  </si>
  <si>
    <t>LPTO at MRI</t>
  </si>
  <si>
    <t>LTO at MRI</t>
  </si>
  <si>
    <t>Infantile Spasms (Symmetrical/ Asymmetrical)</t>
  </si>
  <si>
    <t xml:space="preserve">4 frontal lesion, 6 posterior
and 1 central FCD. </t>
  </si>
  <si>
    <t>Lv RJ, Sun ZR, Cui T, Guan HZ, Ren HT, Shao XQ. Temporal lobe epilepsy with amygdala enlargement: a subtype of temporal lobe epilepsy. BMC Neurol 2014a; 14: 194.</t>
  </si>
  <si>
    <t xml:space="preserve"> motionless staring </t>
  </si>
  <si>
    <t>Dialeptic (staring)</t>
  </si>
  <si>
    <t>multimodal concordance</t>
  </si>
  <si>
    <t xml:space="preserve">MTLE, with amygdala enlargment (16 L, 15 R, 2 BL) </t>
  </si>
  <si>
    <t>and behavioral arrest</t>
  </si>
  <si>
    <t xml:space="preserve"> strange but indescribable feeling</t>
  </si>
  <si>
    <t>MTLE with AE</t>
  </si>
  <si>
    <t xml:space="preserve"> smell of blood</t>
  </si>
  <si>
    <t xml:space="preserve">MTLE with AE </t>
  </si>
  <si>
    <t>nervous feeling in their heart</t>
  </si>
  <si>
    <t>Aura (Anxiety)</t>
  </si>
  <si>
    <t>Lv RJ, Sun ZR, Cui T, Shao XQ. Seizure semiology and electroencephalography in young children with lesional temporal lobe epilepsy. Seizure 2014b; 23(2): 155-7.</t>
  </si>
  <si>
    <t>Behavioral arrest (10 s, dozens/d)</t>
  </si>
  <si>
    <t>TLE, L mesial</t>
  </si>
  <si>
    <t>asymmetric tonic seizure (20-30 s, 3–5/d)</t>
  </si>
  <si>
    <t>Dystonia RH (lateralising sign)</t>
  </si>
  <si>
    <t>Dystonic (Hand)  (only lateralising)</t>
  </si>
  <si>
    <t>Asymmetric posture seizure (10-20 s, 2–4/d)</t>
  </si>
  <si>
    <t>Asymmetric posturing</t>
  </si>
  <si>
    <t>TLE, L mesial + lateral</t>
  </si>
  <si>
    <t>behavioral arrest (10-20 s, dozens/d)</t>
  </si>
  <si>
    <t>TLE, R lateral</t>
  </si>
  <si>
    <t xml:space="preserve">Atypical absence(10 s, 1 m–1), </t>
  </si>
  <si>
    <t>Dialeptic (absence)</t>
  </si>
  <si>
    <t>TLE, R mesial</t>
  </si>
  <si>
    <t>spasm</t>
  </si>
  <si>
    <t>Spasm</t>
  </si>
  <si>
    <t>Dystonia LH (lateralising sign)</t>
  </si>
  <si>
    <t>Spasm (2-5 s, more than twenty clusters/d)</t>
  </si>
  <si>
    <t>Spasm-</t>
  </si>
  <si>
    <t>oral automatism (10-20 s, dozens/d)</t>
  </si>
  <si>
    <t>Staring-</t>
  </si>
  <si>
    <t>TLE, R mesial + lateral</t>
  </si>
  <si>
    <t xml:space="preserve">oral automatism (10-15 s, 3–5/d)	</t>
  </si>
  <si>
    <t xml:space="preserve">Atypical absence </t>
  </si>
  <si>
    <t xml:space="preserve">TLE, L posterior </t>
  </si>
  <si>
    <t xml:space="preserve">with oral automatism(10-15 s, 3–4/d), </t>
  </si>
  <si>
    <t>asymmetric posture seizure(20 s, 2–3/d)</t>
  </si>
  <si>
    <t>Myoclonic seizure (2-3 s, 4–5/d),</t>
  </si>
  <si>
    <t xml:space="preserve">asymmetric tonic seizure (10-20 s, 2–3/d)	</t>
  </si>
  <si>
    <t xml:space="preserve">Right limbs twitching (30 s, 3–5/month), </t>
  </si>
  <si>
    <t>Twitching (Limbs)</t>
  </si>
  <si>
    <t xml:space="preserve">atypical absence </t>
  </si>
  <si>
    <t>with left eye blinking (10 s, 2–5/d)</t>
  </si>
  <si>
    <t>Blinking (Unilateral)</t>
  </si>
  <si>
    <t>Spasm (3-5 s, dozens/d)</t>
  </si>
  <si>
    <t>Lyu YE, Xu XF, Dai S, Dong XB, Shen SP, Wang Y, et al. Intracranial electrodes monitoring improves seizure control and complication outcomes for patients with temporal lobe epilepsy - A retrospective cohort study. Int J Surg 2018; 51: 174-9.</t>
  </si>
  <si>
    <t>Tonic attack</t>
  </si>
  <si>
    <t>concordance with imaging in group who underwent ATL (since only 73.9% were Engel I at 1y f/u, so pos-op sz freedom can't be GT)</t>
  </si>
  <si>
    <t>ATL</t>
  </si>
  <si>
    <t>post-op sz freedom (+sEEG) in group who received 2-stage surgery (with sEEG) (95.6% were Engel I at 1y f/u)</t>
  </si>
  <si>
    <t>Clonic attack</t>
  </si>
  <si>
    <t>Visceral attack</t>
  </si>
  <si>
    <t xml:space="preserve">Visceral </t>
  </si>
  <si>
    <t>Visceral</t>
  </si>
  <si>
    <t>Machado RA, Mila RA. Ictal extension (dorsiflexion) of the toes in a patient with temporal lobe epilepsy: a new ictal lateralizing sign. Epilepsy Behav 2010; 18(4): 481-4.</t>
  </si>
  <si>
    <t xml:space="preserve">progressive movement of the left leg; when the patient touched the bed with the lateral aspect of her sole --&gt; Babinski's sign. </t>
  </si>
  <si>
    <t>ictal EEG and MRI concordance</t>
  </si>
  <si>
    <t xml:space="preserve">gray matter lesion located in the right insular cortex, Interictal EEG revealed isolated sharp wave and spike activity in the right temporal, parietal, and occipital regions. </t>
  </si>
  <si>
    <t>In the second seizure: a progressive movement of the left leg, Chaddock's sign, The Brissaud reflex component could also be observed.</t>
  </si>
  <si>
    <t xml:space="preserve"> In the third seizure, forceful passive plantar flexion at the ankle associated with dorsiflexion of the great toe was observed (Moniz’ sign).</t>
  </si>
  <si>
    <t>(Moniz)</t>
  </si>
  <si>
    <t>early postictal right nose-wiping automatism, Todd's paralysis</t>
  </si>
  <si>
    <t xml:space="preserve">The ECG recorded at seizure onset showed a consistent pattern of bradyarrhythmia and atrioventricular conduction block during ictal behavior. </t>
  </si>
  <si>
    <t>Autonomic (bradycardia, AV block)</t>
  </si>
  <si>
    <t>Maillard L, Vignal JP, Anxionnat R, TaillandierVespignani L. Semiologic value of ictal autoscopy. Epilepsia 2004a; 45(4): 391-4.</t>
  </si>
  <si>
    <t>autoscopic: seeing the image of her face and her chest (sometimes her whole body), either from an internal point of view (“as in a mirror”) or from an external and superior point of view (“out‐of‐body experience”) (visual hallucination). 
Began with autoscopy (visual hallucination)
sudden feeling that someone was coming behind him on his left, then perceived a luminous flash in his left visual field, followed by the image of himself, as in a mirror, lateralized on his left. It included his upper chest and face.</t>
  </si>
  <si>
    <t>Visual (Autoscopic)</t>
  </si>
  <si>
    <t>MRI and iEEG concordance</t>
  </si>
  <si>
    <t xml:space="preserve">interictal EEG showed subcontinuous right parietocentral paroxysms, MRI: right inferior parietal gyrus, consistent with the diagnosis of focal dysplasia.
Right parietooccipital hematoma secondary to a dural fistula
MRI showed a right parietooccipital oligodendroglioma. The lesion included the precuneus, the cuneus, the calcarine sulcus, the lingual gyrus, the superior occipital gyrus, the posterior part of the superior parietal gyrus, and the inferior parietal gyrus. </t>
  </si>
  <si>
    <t>palinopsia</t>
  </si>
  <si>
    <t>Visual (Palinopsia)</t>
  </si>
  <si>
    <t>interictal EEG showed subcontinuous right parietocentral paroxysms, MRI: right inferior parietal gyrus, consistent with the diagnosis of focal dysplasia</t>
  </si>
  <si>
    <t>macroasomatognosia: sensation of inflation of the nose, head, and sometimes whole body.</t>
  </si>
  <si>
    <t>elementary automatism of the right hand</t>
  </si>
  <si>
    <t>Maillard L, Vignal JP, Gavaret M, Guye M, Biraben A, McGonigal A, et al. Semiologic and electrophysiologic correlations in temporal lobe seizure subtypes. Epilepsia 2004b; 45(12): 1590-9.</t>
  </si>
  <si>
    <t>Viscerosensory symptoms (including epigastric sensation, thoracic sensation, and warm ascending sensation of arms)</t>
  </si>
  <si>
    <t>Aura (Non-specific aura, Epigastric)</t>
  </si>
  <si>
    <t>sEEG in lat and mes Temporal structures</t>
  </si>
  <si>
    <t>mesial 19, ML 9, lat 3</t>
  </si>
  <si>
    <t>Epigastric sensation</t>
  </si>
  <si>
    <t>mesial 11, ML 7, lat 1</t>
  </si>
  <si>
    <t>mesial 9, ML 4, lat 0</t>
  </si>
  <si>
    <t>Dreamy state</t>
  </si>
  <si>
    <t>mesial 7, ML 5, lat 0</t>
  </si>
  <si>
    <t>Auditory hallucination or illusion</t>
  </si>
  <si>
    <t>m 1, ml 2, l 6</t>
  </si>
  <si>
    <t>Aura (Vestibular)</t>
  </si>
  <si>
    <t>m2, ML 2, lat 2</t>
  </si>
  <si>
    <t>Visual hallucination or illusion</t>
  </si>
  <si>
    <t>m2, ML 3, lat 4</t>
  </si>
  <si>
    <t>Sensory hallucination or illusion (visual, auditory, vestibular)</t>
  </si>
  <si>
    <t>(Visual, Auditory, Vestibular)</t>
  </si>
  <si>
    <t>m3, ML 6, lat 11</t>
  </si>
  <si>
    <t>Gustatory hallucination</t>
  </si>
  <si>
    <t>m2, ML1, lat0</t>
  </si>
  <si>
    <t>postictal confusion</t>
  </si>
  <si>
    <t>m6, ML7, lat1</t>
  </si>
  <si>
    <t>postictal dysphasia</t>
  </si>
  <si>
    <t>m12, ML11, lat 3</t>
  </si>
  <si>
    <t>Initial loss of contact</t>
  </si>
  <si>
    <t>m0, ML7, lat7</t>
  </si>
  <si>
    <t>m6, ML10, lat1</t>
  </si>
  <si>
    <t>Early vocalizations (groaning, howling, moaning)</t>
  </si>
  <si>
    <t>m3, ML7, lat1</t>
  </si>
  <si>
    <t>Early verbal automatisms</t>
  </si>
  <si>
    <t>ML5</t>
  </si>
  <si>
    <t>Early upper‐limb elementary automatisms</t>
  </si>
  <si>
    <t>m8, ML7, lat1</t>
  </si>
  <si>
    <t>Early upper‐limb tonic posturing</t>
  </si>
  <si>
    <t>m2, lat1</t>
  </si>
  <si>
    <t>Early head and/or eyes deviation</t>
  </si>
  <si>
    <t>m3, ML4, lat3</t>
  </si>
  <si>
    <t>Mailo J, Tang-Wai R. Insight into the precuneus: a novel seizure semiology in a child with epilepsy arising from the right posterior precuneus. Epileptic Disord 2015; 17(3): 321-7.</t>
  </si>
  <si>
    <t>body and head turn to left and “feeling of wanting to move”</t>
  </si>
  <si>
    <t>MRI / EEG concordance: MRI R precuneus lesion</t>
  </si>
  <si>
    <t>visual distortion with macropsia and micropsia</t>
  </si>
  <si>
    <t>Micropsia, Macropsia</t>
  </si>
  <si>
    <t>Marks DA, Kim J, Spencer DD, Spencer SS. Characteristics of intractable seizures following meningitis and encephalitis. Neurology 1992; 42(8): 1513-8.</t>
  </si>
  <si>
    <t>GI Aura</t>
  </si>
  <si>
    <t xml:space="preserve">R MTS and R T EEG </t>
  </si>
  <si>
    <t>weird feeling</t>
  </si>
  <si>
    <t>MRI/EEG concordance, depth electrodes</t>
  </si>
  <si>
    <t xml:space="preserve">R hippocampus on MRI and EEG. L on depth. </t>
  </si>
  <si>
    <t>unable to describe</t>
  </si>
  <si>
    <t>depth electrodes hippocampus</t>
  </si>
  <si>
    <t>L hiipocampal atrophy and L T EEG</t>
  </si>
  <si>
    <t xml:space="preserve">R H atrophy and R T EEG </t>
  </si>
  <si>
    <t>L temporal neocortex</t>
  </si>
  <si>
    <t>lightheaded</t>
  </si>
  <si>
    <t>L temporal atrophy, L T EEG, depth electrodes hippo</t>
  </si>
  <si>
    <t>GI, urgency</t>
  </si>
  <si>
    <t xml:space="preserve">L MTS and L T EEG </t>
  </si>
  <si>
    <t>GI</t>
  </si>
  <si>
    <t>depth electrodes: R T</t>
  </si>
  <si>
    <t>GI, deja vu</t>
  </si>
  <si>
    <t>Aura (Epigastric, Deja vu)</t>
  </si>
  <si>
    <t>hippocampal bilateral on depth electrodes</t>
  </si>
  <si>
    <t>Olfactory, sensory</t>
  </si>
  <si>
    <t>Aura (Olfactory-Gustatory, Sensory)</t>
  </si>
  <si>
    <t>depth: L Hiipo</t>
  </si>
  <si>
    <t>depth: bilat Heschl's gyri</t>
  </si>
  <si>
    <t>R Temporal on MRI and EEG</t>
  </si>
  <si>
    <t>Funny feeling</t>
  </si>
  <si>
    <t>L temporal atrophy, L T EEG, depth electrodes  Lhippo</t>
  </si>
  <si>
    <t>leg numbness</t>
  </si>
  <si>
    <t>Aura (Somatosensory, Negative)</t>
  </si>
  <si>
    <t>depth: L T neocortex</t>
  </si>
  <si>
    <t>tingling</t>
  </si>
  <si>
    <t>depth: L T</t>
  </si>
  <si>
    <t>R hippo on MRI and EEG, R depth electrodes hippo</t>
  </si>
  <si>
    <t>Marks WJ, Jr., Laxer KD. Semiology of temporal lobe seizures: value in lateralizing the seizure focus. Epilepsia 1998; 39(7): 721-6.</t>
  </si>
  <si>
    <t>Unilateral dystomc posturing</t>
  </si>
  <si>
    <t>post ATL and amygdlaohippocampectomy sezuire-free for 2 yrs</t>
  </si>
  <si>
    <t>ATL and amygd+hiipocampectomy</t>
  </si>
  <si>
    <t xml:space="preserve">Unilateral tonic posturing </t>
  </si>
  <si>
    <t xml:space="preserve">Unilateral automatisms </t>
  </si>
  <si>
    <t xml:space="preserve">Unilateral clonic movement  </t>
  </si>
  <si>
    <t>Head tilt</t>
  </si>
  <si>
    <t>Face deviation</t>
  </si>
  <si>
    <t xml:space="preserve">Postictal hemiparesis  </t>
  </si>
  <si>
    <t>ictal speech</t>
  </si>
  <si>
    <t>ictal speech arrest</t>
  </si>
  <si>
    <t>Dysphasia (Postictal)</t>
  </si>
  <si>
    <t>viscerosensory</t>
  </si>
  <si>
    <t>experiential</t>
  </si>
  <si>
    <t>diffuse warmth</t>
  </si>
  <si>
    <t>Aura (warmth, Non-specific)</t>
  </si>
  <si>
    <t>cephalic sensation</t>
  </si>
  <si>
    <t>Aura (Non-specific, cephalic)</t>
  </si>
  <si>
    <t>Marusic P, Tomasek M, Krsek P, Krijtova H, Zarubova J, Zamecnik J, et al. Clinical characteristics in patients with hippocampal sclerosis with or without cortical dysplasia. Epileptic Disord 2007; 9 Suppl 1: S75-82.</t>
  </si>
  <si>
    <t>post-op Engel Ib 3.7, yrs</t>
  </si>
  <si>
    <t xml:space="preserve">anteromedial temporal lobe resection comprising
the removal of the mesial and the adjacent anterior neocortical structures </t>
  </si>
  <si>
    <t>early oro-alimentary automatisms</t>
  </si>
  <si>
    <t>post-op Engel Ib on follow-up for 2.8yrs to 7.1 yrs</t>
  </si>
  <si>
    <t>post-op Engel Ia 4.4, 3.8, 4.1, 4.8, 2.8, 4.9, 5.3, 3.6, 7 yrs;
1b: 3yrs</t>
  </si>
  <si>
    <t>autonomic aura</t>
  </si>
  <si>
    <t>post-op Engel Ia 3.6yrs, 3.9, 3.5, 3.1 yrs</t>
  </si>
  <si>
    <t>psychical aura</t>
  </si>
  <si>
    <t xml:space="preserve">post-op Engel Ia 3.4, 7, 4, 3.6 yrs; 
1b: 5.1 yrs, </t>
  </si>
  <si>
    <t>Mascia A, Di Gennaro G, Esposito V, Grammaldo LG, Meldolesi GN, Giampa T, et al. Genital and sexual manifestations in drug-resistant partial epilepsy. Seizure 2005; 14(2): 133-8.</t>
  </si>
  <si>
    <t>scratching of genitals (early epoch)</t>
  </si>
  <si>
    <t>Automatisms (Upper Limbs)</t>
  </si>
  <si>
    <t>presurgical concordance, 
(15/24 seizure free engel Ia )</t>
  </si>
  <si>
    <t>right temporal lobe, L TL, TL , RTL, RTL</t>
  </si>
  <si>
    <t>fondling, grabbing genitals</t>
  </si>
  <si>
    <t>R TL, LTL, LTL, LTL, RTL</t>
  </si>
  <si>
    <t>rhythmic movements of pelvis</t>
  </si>
  <si>
    <t>L TL</t>
  </si>
  <si>
    <t>postictal fonding (grabbing) of genitals</t>
  </si>
  <si>
    <t>postictal automatisms</t>
  </si>
  <si>
    <t>L TL x 2, R TL</t>
  </si>
  <si>
    <t>paresthesias at genital region</t>
  </si>
  <si>
    <t>R TL</t>
  </si>
  <si>
    <t>grimace</t>
  </si>
  <si>
    <t xml:space="preserve">left head deviation, </t>
  </si>
  <si>
    <t>right hand dystonia,</t>
  </si>
  <si>
    <t>Dystonia</t>
  </si>
  <si>
    <t>postictal automatic chewing, upper limbs</t>
  </si>
  <si>
    <t>LT L</t>
  </si>
  <si>
    <t>Pout</t>
  </si>
  <si>
    <t>automatisms of lower limbs</t>
  </si>
  <si>
    <t>Automatisms (Lower Limbs)</t>
  </si>
  <si>
    <t>L/R TL x 4</t>
  </si>
  <si>
    <t>Aphasia (early epoch)</t>
  </si>
  <si>
    <t>Massot-Tarrus A, Mousavi SR, Dove C, Hayman-Abello SS, Hayman-Abello B, Derry PA, et al. Coprolalia as a manifestation of epileptic seizures. Epilepsy Behav 2016; 60: 99-106.</t>
  </si>
  <si>
    <t>focal dyscognitive seizures</t>
  </si>
  <si>
    <t>ILAE 1 post op and icEEG, iEEG and MRI concordance</t>
  </si>
  <si>
    <t xml:space="preserve">Lesionectomy (L subfrontal)
</t>
  </si>
  <si>
    <t xml:space="preserve"> Arrest, restless, aggressiveness,</t>
  </si>
  <si>
    <t>Behavioural Arrest, Aggressive</t>
  </si>
  <si>
    <t xml:space="preserve">R head version </t>
  </si>
  <si>
    <t>Lesionectomy (L subfrontal)</t>
  </si>
  <si>
    <t>coprolalia</t>
  </si>
  <si>
    <t>Speech (Coprolalia)</t>
  </si>
  <si>
    <t>icEEG: Bi mesial OF vs. RT convexity (max.) + LT lat. + L insular</t>
  </si>
  <si>
    <t xml:space="preserve"> palilalia, </t>
  </si>
  <si>
    <t>Speech (Palilalia)</t>
  </si>
  <si>
    <t xml:space="preserve"> oral + LH automatisms </t>
  </si>
  <si>
    <t>Automatisms (Oral), Automatism (Upper Limb)</t>
  </si>
  <si>
    <t>ILAE 2</t>
  </si>
  <si>
    <t>Lesionectomy (R TP corticectomy sparing hippoc.)</t>
  </si>
  <si>
    <t>Deja vu</t>
  </si>
  <si>
    <t>salivation</t>
  </si>
  <si>
    <t xml:space="preserve">auditory illusion </t>
  </si>
  <si>
    <t>Auta (Auditory)</t>
  </si>
  <si>
    <t>hot flushes</t>
  </si>
  <si>
    <t>Aura (Autonomic)</t>
  </si>
  <si>
    <t>Déjà vu</t>
  </si>
  <si>
    <t>L ant tempo resectoin</t>
  </si>
  <si>
    <t>dreaming state</t>
  </si>
  <si>
    <t>bitter smell</t>
  </si>
  <si>
    <t>epigastric sensation</t>
  </si>
  <si>
    <t>ILAE 1</t>
  </si>
  <si>
    <t>R OF and R ATL</t>
  </si>
  <si>
    <t>Aura (Vestibular, Non-specific)</t>
  </si>
  <si>
    <t>icEEG during seizure onset (not first seizure)</t>
  </si>
  <si>
    <t xml:space="preserve">mes and lat T, mes T, bilat ant temp, R OF mesial </t>
  </si>
  <si>
    <t>Masuda H, Shariff E, Tohyama J, Murakami H, Kameyama S. Clinical patterns and pathophysiology of hypermotor seizures: an ictal SPECT study. Epileptic Disord 2012; 14(1): 32-40.</t>
  </si>
  <si>
    <t>hypermotor (HMS): HMS was defined_x000D_
as ictal complex motor agitation with proximal movements of the limbs, including body rocking, kicking or_x000D_
boxing movements, and horizontal or rotatory movements of the trunk and pelvis while lying on a bed</t>
  </si>
  <si>
    <t>Engel I</t>
  </si>
  <si>
    <t>L lat frontal, 
R lat frontal,
SPECT ACC, EZ: R lat frontal,
R SFG and R MFG,
R IFG,
L lat frontal,
R MFG 
R post T, R ant Temporal</t>
  </si>
  <si>
    <t xml:space="preserve">L lat frontal, 
R lat frontal,
SPECT ACC, EZ: R lat frontal,
R SFG and R MFG,
L lat frontal,
R MFG </t>
  </si>
  <si>
    <t>sitting up, hypermotor</t>
  </si>
  <si>
    <t>Engel I and SPECT</t>
  </si>
  <si>
    <t xml:space="preserve"> R medial frontal+ ACC,
L cerebellum</t>
  </si>
  <si>
    <t>SPECT ACC, EZ: R lat frontal</t>
  </si>
  <si>
    <t>tonic posturing</t>
  </si>
  <si>
    <t>R IFG</t>
  </si>
  <si>
    <t xml:space="preserve">Engel I </t>
  </si>
  <si>
    <t>R post T, R ant Temporal</t>
  </si>
  <si>
    <t>Mazzola L, Mauguiere F, Isnard J. Electrical Stimulations of the Human Insula: Their Contribution to the Ictal Semiology of Insular Seizures. J Clin Neurophysiol 2017; 34(4): 307-14.</t>
  </si>
  <si>
    <t>no semiology</t>
  </si>
  <si>
    <t>CES of insula</t>
  </si>
  <si>
    <t>insula</t>
  </si>
  <si>
    <t>paresthesiae  (no thermal, no painful, neutral or unpleasant sensations of tingling, light touch, or slight electric current)</t>
  </si>
  <si>
    <t>posterior three quarters of insular cortex</t>
  </si>
  <si>
    <t>thermal (temperature) sensations</t>
  </si>
  <si>
    <t xml:space="preserve">stimulation through contacts located in the median part of the insula, mostly around the central sulcus </t>
  </si>
  <si>
    <t>pain (burning, painful sensation of electricity or electric shock, stinging, painful pins and needles, crushing or cramp sensation without visible movement or muscle contraction.)</t>
  </si>
  <si>
    <t xml:space="preserve">Painful sensations were obtained in 10.4% (n = 57) in the posterior two-thirds of insula (Fig. 3C), mostly in its postero-superior part where the threshold intensity of pain responses was the lowest. </t>
  </si>
  <si>
    <t>constrictive sensations in the throat or abdomen (unpleasant sensations of constriction, from a simple discomfort to a frightening sensation of strangulation.)</t>
  </si>
  <si>
    <t>contacts located significantly more anteriorly than other stimulation sites</t>
  </si>
  <si>
    <t>viscero-vegetative sensations (included nausea (n = 10), salivation (n = 5), facial blush (n = 5), fainting fit (n = 3), dyspnea (n = 2), urge to urinate (n = 1), and sweaty hands (n = 1))</t>
  </si>
  <si>
    <t>viscero-psychic symptoms combining a visceral sensation with a feeling of anxiety or fear (visceral sensation with a feeling of anxiety or fear (n = 14), and especially thoracic or abdominal constriction/heaviness associated with anxiety (n = 7/14). It ranged from mild anxiety to real panic, and in some cases (7/14) anxiety could appear quite isolated.)</t>
  </si>
  <si>
    <t>Epigastric, Fear-Anxiety</t>
  </si>
  <si>
    <t>auditory sensations (whistling (n = 11), buzzing (n = 9), or rhythmic auditory perception (like “heart beat”) (n = 7) to alteration of sounds (“sounds seemed more deep”) (n = 9). In 18.2% (n = 8), the sensation was more complex, associating auditory perception to a feeling of vibration, pressure or paresthesiae in the ears. Auditory sensations were mostly perceived in the contralateral ear to the stimulation side (57.6%), but could be bilateral (36.4%) and exceptionally ipsilateral (6%).)</t>
  </si>
  <si>
    <t xml:space="preserve">very posterior and inferior part of the insula </t>
  </si>
  <si>
    <t>vestibular illusions (feeling of body motion (39/41, 95.1%), or as an illusion that the visual environment was moving (2/41, 4.9%). They were more frequently perceived as an illusion of translation (14/41, 34.1%) than as an illusion of rotation (9/41, 21.9%). Translations were described as feelings of levitation and flying (5/14), of body rising (3/14), or the feeling of falling down (6/14), backwards, or laterally)</t>
  </si>
  <si>
    <t xml:space="preserve">medium and posterior-superior part of the insula </t>
  </si>
  <si>
    <t>speech impairment (speech arrest (n = 18) or slowing down (n = 2), slurred speech (n = 4), or lowering of voice intensity (n = 3))</t>
  </si>
  <si>
    <t>Speech (Dysphasia, dysarthria)</t>
  </si>
  <si>
    <t>widespread distribution, although the middle-upper part and the posterior-inferior part of the insula were predominantly involved</t>
  </si>
  <si>
    <t>gustatory (“nasty” or “unpleasant” (n = 9), or could not be clearly identified (n = 6))</t>
  </si>
  <si>
    <t>relatively restricted zone of insula, on its medium-upper part, corresponding to the posterior short gyrus</t>
  </si>
  <si>
    <t xml:space="preserve">olfactory </t>
  </si>
  <si>
    <t>McGonigal A, Chauvel P. Prefrontal seizures manifesting as motor stereotypies. Mov Disord 2014; 29(9): 1181-5.</t>
  </si>
  <si>
    <t>Bilateral symmetric hip, trunk, or shoulder movements (Proximal motor stereotypies alone)</t>
  </si>
  <si>
    <t>Dorsolateral prefrontal cortex (Brodmann's area 9/46) with or without premotor structures</t>
  </si>
  <si>
    <t xml:space="preserve">	Bilateral hand movements: grasping, reaching, and fumbling with clothes, bed sheets, or objects in immediate environment (n = 3) (Distal motor stereotypies alone)</t>
  </si>
  <si>
    <t>Automotor (Upper Limb Automatisms)</t>
  </si>
  <si>
    <t>Lateral orbitofrontal cortex and/or anterior cingulate gyrus; no premotor involvement</t>
  </si>
  <si>
    <t>tapping hands and feet while singing (n = 1) (Distal motor stereotypies alone)</t>
  </si>
  <si>
    <t>Automotor (Upper Limb Automatisms) (vocalisation)</t>
  </si>
  <si>
    <t>Large‐amplitude body rocking in anteroposterior plane plus unilateral twirling or grasping hand movements (n = 1); bilateral lateral hip movements while seated or lying with associated grasping or tapping movements of hands (n = 4); (Proximal plus distal motor stereotypies)</t>
  </si>
  <si>
    <t>Hypermotor, Automotor</t>
  </si>
  <si>
    <t>Lateral orbitofrontal and/or anterior cingulate gyrus associated with dorsolateral prefrontal cortex with or without premotor involvement</t>
  </si>
  <si>
    <t>bilateral hip/trunk movements and tapping hands and/or feet in time to singing or speech (n = 2) (Proximal plus distal motor stereotypies)</t>
  </si>
  <si>
    <t>Hypermotor, Automotor, Vocalisation, Ictal Speech</t>
  </si>
  <si>
    <t>Mohamed IS, Gibbs SA, Robert M, Bouthillier A, Leroux JM, Khoa Nguyen D. The utility of magnetoencephalography in the presurgical evaluation of refractory insular epilepsy. Epilepsia 2013; 54(11): 1950-9.</t>
  </si>
  <si>
    <t>Hypersalivation, dysgeusia, LUE SSS</t>
  </si>
  <si>
    <t>Autonomic (Hypersalivation), Gustatory, Aura (Somatosensory)</t>
  </si>
  <si>
    <t>Engel IA 23 months; i+iiEEG and PET and MEG; icEEG</t>
  </si>
  <si>
    <t>PET, EEG and MEG</t>
  </si>
  <si>
    <t>Complete R insulectomy</t>
  </si>
  <si>
    <t>Gelastic ± complex motor behavior</t>
  </si>
  <si>
    <t>Gelastic, Complex Motor</t>
  </si>
  <si>
    <t>Engel IA for 13 and 15 months</t>
  </si>
  <si>
    <t>R IFG corticectomy + partial ins_x000D_
R OF, ant ins</t>
  </si>
  <si>
    <t>AH, complex motor behavior</t>
  </si>
  <si>
    <t>Aura (Auditory), Complex Motor</t>
  </si>
  <si>
    <t>ICEEG (seizure free Engel IA but only for 6 months); PET and SPECT with i+ii EEG</t>
  </si>
  <si>
    <t>ictal iceeg: L ant ins (--&gt; IFG, MFG)_x000D_
(interictal icEEG for comparison: L ant ins, IFG, MFG, STG)</t>
  </si>
  <si>
    <t>R facial SSS, complex motor behavior</t>
  </si>
  <si>
    <t>Aura (Somatosensory), Complex Motor</t>
  </si>
  <si>
    <t>ICEEG (Engel IA only for 7 months)</t>
  </si>
  <si>
    <t>ICEEG: L post ins(→P operculum, MTG, STG)</t>
  </si>
  <si>
    <t>Bilateral SSS, complex motor behavior</t>
  </si>
  <si>
    <t>i+iiEEG, MRI and SPECT concordance</t>
  </si>
  <si>
    <t>ictal and interictal EEG: R centrotemporal, MRI: R ins subtle FCD</t>
  </si>
  <si>
    <t>Vertigo, LUE SSS, laryngeal constriction</t>
  </si>
  <si>
    <t>Vesstibular, Somatosensory, laryngeal constriction</t>
  </si>
  <si>
    <t>MRI and i+iiEEG concordance</t>
  </si>
  <si>
    <t>i+ii EEG: R T; MRI: R temporoinsular oligoastrocytoma</t>
  </si>
  <si>
    <t>Molinuevo JL, Arroyo S. Ictal smile. Epilepsia 1998; 39(12): 1357-60.</t>
  </si>
  <si>
    <t xml:space="preserve">ictal smile (early) </t>
  </si>
  <si>
    <t>Mimetic #</t>
  </si>
  <si>
    <t>seizure freedom 15 months</t>
  </si>
  <si>
    <t>sz free after temporal lobectomy</t>
  </si>
  <si>
    <t>Mortati KA, Arnedo V, Post N, Jimenez E, Grant AC. Sutton's law in epilepsy: because that is where the lesion is. Epilepsy Behav 2012; 24(2): 279-82.</t>
  </si>
  <si>
    <t>paroxysmal numbness and “tightening” in the left lower leg that lasted seconds and occurred up to eight times per day</t>
  </si>
  <si>
    <t>seizure free 16 months post operatively. (Non concordant EEG and MRI)</t>
  </si>
  <si>
    <t>R insular ganglioglioma resection</t>
  </si>
  <si>
    <t>retained consciousness, unresponsiveness, dysphasia</t>
  </si>
  <si>
    <t>Dialeptic, Dysphasia</t>
  </si>
  <si>
    <t>San Pedro EC, Mountz JM, Ojha B, Khan AA, Liu HG, Kuzniecky RI. Anterior cingulate gyrus epilepsy: the role of ictal rCBF SPECT in seizure localization. Epilepsia 2000; 41(5): 594-600.</t>
  </si>
  <si>
    <t xml:space="preserve">sudden, brief, 1.5- to 30-s periods of feeling  generalized  discomfort,  during  which  he  appeared  startled,  confused,  and  tense  with  face  flushed and  eyes  wide  opened,  with  and  without brief  loss of awareness. </t>
  </si>
  <si>
    <t>Aura (Non-Specific), dialeptic, Autonomic (Flushing), LOA</t>
  </si>
  <si>
    <t>subdural EEG and SPECT concordance</t>
  </si>
  <si>
    <t xml:space="preserve">Ictal rCBF brain SPECT showed a focal region of  hy- perperfusion in the right anterior cingulate gyrus </t>
  </si>
  <si>
    <t>Savic I, Thorell JO, Roland P. [11C]flumazenil positron emission tomography visualizes frontal epileptogenic regions. Epilepsia 1995; 36(12): 1225-32.</t>
  </si>
  <si>
    <t>jacksonian</t>
  </si>
  <si>
    <t>simple motor</t>
  </si>
  <si>
    <t>concordance C11-BZD PET and EEG</t>
  </si>
  <si>
    <t>C11 BZD-PET, FDG-PET</t>
  </si>
  <si>
    <t>ictal EEG: R frontal epileptiform, C11 benzodiazepine PET: R motor cortex_x000D_
_x000D_
ictal and nterictal L frontal epileptiform, C11 BDZ-PET L motor, FDG-PET diffuse L frontal_x000D_
_x000D_
interictal R frontal epileptiform, C11 BDZ-PET R insula</t>
  </si>
  <si>
    <t>numbness</t>
  </si>
  <si>
    <t>Somatosensory (aura)</t>
  </si>
  <si>
    <t>C11 BZD-PET</t>
  </si>
  <si>
    <t>interictal R frontal epileptiform, C11 BDZ-PET R insula</t>
  </si>
  <si>
    <t>CPS with head drop</t>
  </si>
  <si>
    <t>dialeptic, atonic</t>
  </si>
  <si>
    <t>i+ii EEG: R Frontolateral, PET FDG and BDZ: R frontolateral</t>
  </si>
  <si>
    <t>deviation head plus eyes</t>
  </si>
  <si>
    <t>subdural EEG and C11 BDZ-PET L frontopolar</t>
  </si>
  <si>
    <t xml:space="preserve">subdural EEG: L frontolateral , L mesio temporal,
PET: anteroT and lateroF. </t>
  </si>
  <si>
    <t>Sazgar M, Carlen PL, Wennberg R. Panic attack semiology in right temporal lobe epilepsy. Epileptic Disord 2003; 5(2): 93-100.</t>
  </si>
  <si>
    <t>panic attacks: hyperventilation, palpitations, feelings of fear and impending doom, lasting between 30 s to 2 min. Three years later, a diagnosis of epilepsy was reached when oral automatisms and staring were noted</t>
  </si>
  <si>
    <t>Autonomic (cardiovascular), Fear-Anxiety, Automatisms (Oral), Dialeptic</t>
  </si>
  <si>
    <t>concordance, seizure freedom</t>
  </si>
  <si>
    <t xml:space="preserve">a right selective amygdalohippocampectomy and has been free of all episodes for more than 18 months. EEG Rant T. MRI: R HS. </t>
  </si>
  <si>
    <t>typical aura of a medicinal smell and a feeling of fear,</t>
  </si>
  <si>
    <t>Olfactory hallucinations, Aura (Fear)</t>
  </si>
  <si>
    <t>EEG: right anterior temporal region_x000D_
MRI : R HS  as well as encephalomalacia along the right occipital ventricular shunt insertion</t>
  </si>
  <si>
    <t>intense fear, panic and palpitations, lasting about 2 min, automatisms, falls</t>
  </si>
  <si>
    <t>Fear-Anxiety, Autonomic (cardiovascular), Automatisms (UL), Astatic</t>
  </si>
  <si>
    <t>i+ii EEG: R temporal. MRI: R HS</t>
  </si>
  <si>
    <t>head rush</t>
  </si>
  <si>
    <t xml:space="preserve">a right selective amygdalohippocampectomy and has been free of all episodes for more than 18 months. EEG Rant T.&gt;R FT MRI: R HS. </t>
  </si>
  <si>
    <t>Scholly J, Bartolomei F, Valenti-Hirsch MP, Boulay C, De Saint Martin A, Timofeev A, et al. Atonic seizures in children with surgically remediable epilepsy: a motor system seizure phenotype? Epileptic Disord 2017; 19(3): 315-26.</t>
  </si>
  <si>
    <t>pt 1: atonic seizures The atonic phenomenon was associated with “positive motor” signs; ...</t>
  </si>
  <si>
    <t>Engel Ia 4 years post op and concordance and sEEG_x000D_
pt had 2 surgeries</t>
  </si>
  <si>
    <t>MRI: FCD/L dorsolateral premotor cortex (SFG, MFG &amp; superior bank of the IFG), next to the preCG
resections: 
1st surgery: L dorsolateral premotor corticectomy up to the preCG/25 months
2nd surgery: L dorsolateral premotor (SFG‐MFG) and mesial premotor (SMA) corticectomy (EZ defined by SEEG)/8.5 years</t>
  </si>
  <si>
    <t>pt 1: ...slight head orientation to the left</t>
  </si>
  <si>
    <t>pt 1: ...with concomitant stretching of the right arm...</t>
  </si>
  <si>
    <t>Tonic Upper Limb</t>
  </si>
  <si>
    <t>pt 2: atonic seizures</t>
  </si>
  <si>
    <t>Engel Ia 5 years post op and concordance (MRI, EEG, PET)</t>
  </si>
  <si>
    <t>MRI:_x000D_
at 5yrsnormal_x000D_
at 16 yrs Profound L Sup Ffrontal Sulcus, abnormal gyration of adjacent premotor cortex (SFG, MFG)
resection: 
L dorsolaretal premotor corticectomy along the SFS (EZ defined by SEEG)/17 years</t>
  </si>
  <si>
    <t>Schuele SU, Bermeo AC, Alexopoulos AV, Locatelli ER, Burgess RC, Dinner DS, et al. Video-electrographic and clinical features in patients with ictal asystole. Neurology 2007; 69(5): 434-41.</t>
  </si>
  <si>
    <t>ictal asystole</t>
  </si>
  <si>
    <t>concordance of MRI and i/ ii EEG</t>
  </si>
  <si>
    <t>RT atrophy, RHS, RTLE x 2</t>
  </si>
  <si>
    <t>R T atrophy</t>
  </si>
  <si>
    <t>RHS, TLE</t>
  </si>
  <si>
    <t>RTLE</t>
  </si>
  <si>
    <t>Sekimoto M, Kato M, Kaneko Y, Onuma T. Ictal nausea with vomiting as the major symptom of simple partial seizures: electroencephalographic and magnetoencephalographic analysis. Epilepsy Behav 2007; 11(4): 582-7.</t>
  </si>
  <si>
    <t>pt #1 ictal nausea and ictal vomiting</t>
  </si>
  <si>
    <t>Interictal MEG revealed a bilateral dipole in the parietal region _x000D_
_x000D_
Interictal EEG revealed bilateral low-voltage spikes in the occipital and parietal regions,_x000D_
_x000D_
(interictal SPECT result excluded:revealed an area of slight hypoperfusion in the left occipital lobe - excluded as non concordant)</t>
  </si>
  <si>
    <t>Sen-Gupta I, Schuele SU, Macken MP, Kwasny MJ, Gerard EE. "Ictal" lateralized periodic discharges. Epilepsy Behav 2014; 36: 165-70.</t>
  </si>
  <si>
    <t>Clonic head jerking to left; left face/eye twitching</t>
  </si>
  <si>
    <t>Head Turn, Clonic</t>
  </si>
  <si>
    <t>Bifrontal GBM, Central (C4 &gt; P4)</t>
  </si>
  <si>
    <t>lateralised periodic discharges</t>
  </si>
  <si>
    <t>Left thigh twitching</t>
  </si>
  <si>
    <t>Right posterior temporooccipital GBM, Parietooccipital (P8/O2)</t>
  </si>
  <si>
    <t>Sensations of right groin pulsation</t>
  </si>
  <si>
    <t xml:space="preserve">	Left parietal AVM, Central , (Cz &gt; P3)</t>
  </si>
  <si>
    <t>Clonic left arm jerks</t>
  </si>
  <si>
    <t>Right frontal metastasis from NSCLC, Central (C4 &gt; P4)</t>
  </si>
  <si>
    <t>Left face/eye twitching</t>
  </si>
  <si>
    <t>Right parietal GBM	Central (C4/P4)</t>
  </si>
  <si>
    <t>Serletis D, Bulacio J, Alexopoulos A, Najm I, Bingaman W, Gonzalez-Martinez J. Tailored unilobar and multilobar resections for orbitofrontal-plus epilepsy. Neurosurgery 2014; 75(4): 388-97; discussion 97.</t>
  </si>
  <si>
    <t>pt#1 auditory aura</t>
  </si>
  <si>
    <t xml:space="preserve">sEEG, Engel I </t>
  </si>
  <si>
    <t>MRI : R T Loss of Grey-White-Interface_x000D_
FCD I_x000D_
resection: OF &amp; TPolar</t>
  </si>
  <si>
    <t>pt#4 Aura Abdominal and Aura Somatosensory</t>
  </si>
  <si>
    <t>Epigastric Aura, Somatosensory</t>
  </si>
  <si>
    <t>previous surgery 6 yrs earlier:  R FP cortical resection_x000D_
 _x000D_
OF &amp; Insula new resection rendered seizure free</t>
  </si>
  <si>
    <t>pt#5 Aura Abdominal</t>
  </si>
  <si>
    <t xml:space="preserve"> L F FCD I_x000D_
resection: OF &amp; FPolar</t>
  </si>
  <si>
    <t>pt#6 aura unclassified</t>
  </si>
  <si>
    <t>MRI: BL F encephalomyelitis
resection: OF and Frontopolar</t>
  </si>
  <si>
    <t>pt#7 aura olfactory, Dialeptic</t>
  </si>
  <si>
    <t>Olfactory-Gustatory, Dialeptic</t>
  </si>
  <si>
    <t>MRI:  L T HS_x000D_
resection: OF and Temporal Polar</t>
  </si>
  <si>
    <t>pt#8  Aura (abdominal/gustatory)</t>
  </si>
  <si>
    <t>Epigastric, Olfactory-Gustatory,</t>
  </si>
  <si>
    <t>_x000D_
MRI: R T increased Hippo signal_x000D_
resections: OF and temporal polar</t>
  </si>
  <si>
    <t>pt#9 Complex motor</t>
  </si>
  <si>
    <t>resection: OF &amp; FPo &amp; Prefrontal</t>
  </si>
  <si>
    <t>Sethi NK, Torgovnick J, Sethi PK, Arsura E. Nonconvulsive status epilepticus presenting with throat clearing as part of clinical seizure semiology. Clin EEG Neurosci 2010; 41(1): 50-2.</t>
  </si>
  <si>
    <t>throat clearing</t>
  </si>
  <si>
    <t>concordance of MRI and EEG</t>
  </si>
  <si>
    <t xml:space="preserve">MRI:  right temporo-occipital stroke_x000D_
EEG: 9–10 Hz rhythmic activity in the right posterior temporal leads </t>
  </si>
  <si>
    <t>Shahwan A, O'Halloran PJ, Madigan C, King MD, O'Brien D. Epilepsy surgery in pediatric epileptic encephalopathy: when interictal EEG counts the most. Childs Nerv Syst 2016; 32(7): 1293-8.</t>
  </si>
  <si>
    <t>case 2: epileptic spasms at 9 months of age manifesting mainly with eye rolling upwards followed by head drops</t>
  </si>
  <si>
    <t>Infantile spasms, Atonic</t>
  </si>
  <si>
    <t>MRI and interictal EEG concordance (but ictal EEG generalised)</t>
  </si>
  <si>
    <t>interictal EEG: EEG showed clear irregular focal slowing and epileptiform activity in the right temporal region_x000D_
_x000D_
(ictal EEG hypsarrthythmia)_x000D_
_x000D_
MRI: R temporal subtle abn_x000D_
_x000D_
resection: 
right temporal anterior and lateral cortex resection with sparing of the right hippocampus. 
Histopathological analysis: oligodendroglial hyperplasia</t>
  </si>
  <si>
    <t>interictal EEG localised but ictal was generalised</t>
  </si>
  <si>
    <t>epileptic spasms involving the upper limbs mainly and affecting the left side more than the right (left arm was affected a fraction of a second earlier and with higher excursion)</t>
  </si>
  <si>
    <t>Infantile spasms (L&gt;R)</t>
  </si>
  <si>
    <t>ictal EEG: EEG showed an epileptic encephalopathy pattern with hypsarrhythmia_x000D_
_x000D_
_x000D_
interictal EEG: focal slowing and broad-based sharp waves/slow wave paroxysms maximum in the right anterior frontal region_x000D_
_x000D_
MRI: thickened blurred cortex in the right frontal lobe increased subcortical white matter signal causing blurring of the gray-white matter interface _x000D_
_x000D_
resection: generous right frontal resection 
abnormal heterotopic neurons in the white matter</t>
  </si>
  <si>
    <t>Sharma S, Sankhyan N, Gulati S, Kumar A. Intracranial cavernomatous hemangiomas as a cause of childhood temporal lobe epilepsy. J Child Neurol 2010; 25(11): 1423-4.</t>
  </si>
  <si>
    <t>left-sided upper limb posturing and right-sided hand automatisms</t>
  </si>
  <si>
    <t>Dystonic, Upper Limb Automatism</t>
  </si>
  <si>
    <t>On electroencephalography, there were frequent spikes arising from the right temporal region. Magnetic resonance imaging of the brain revealed a large rounded lesion in the right frontotemporal region.</t>
  </si>
  <si>
    <t>Shiraishi H, Watanabe Y, Watanabe M, Inoue Y, Fujiwara T, Yagi K. Interictal and ictal magnetoencephalographic study in patients with medial frontal lobe epilepsy. Epilepsia 2001; 42(7): 875-82.</t>
  </si>
  <si>
    <t>bilateral perioral contraction</t>
  </si>
  <si>
    <t>concordance (MEG, iEEG iSPECT, MRI)</t>
  </si>
  <si>
    <t>Interictal EEG spikes occurred mainly at Fz_x000D_
_x000D_
MEG recordings, interictal spikes are clearly detected by the sensor located on the frontocentral region_x000D_
_x000D_
MRI FLAIR: high‐signal, circumscribed lesion is found in the left medial frontal lobe.
ctal SPECT shows increased perfusion in the medial cortex of frontal lobe bilaterally. A greater increase on the left side can be observed.</t>
  </si>
  <si>
    <t>Shukla G, Bhatia M, Gaekwad SB, Singh VP, Jain S, Maheshwari MC. The lateralizing significance of version of head and dystonic limb posturing in epileptic seizures. Neurol India 2002; 50(1): 33-6.</t>
  </si>
  <si>
    <t>Unilateral dystonic limb posturing</t>
  </si>
  <si>
    <t>temporal</t>
  </si>
  <si>
    <t>Head Version or Eye version</t>
  </si>
  <si>
    <t>Turning of whole body</t>
  </si>
  <si>
    <t>Unilateral Limb Automatisms</t>
  </si>
  <si>
    <t>Shukla G, Kazutaka J, Gupta A, Mosher J, Jones S, Alexopoulos A, et al. Magnetoencephalographic Identification of Epileptic Focus in Children With Generalized Electroencephalographic (EEG) Features but Focal Imaging Abnormalities. J Child Neurol 2017; 32(12): 981-95.</t>
  </si>
  <si>
    <t>Epileptic spasms</t>
  </si>
  <si>
    <t>Epiileptic spasms</t>
  </si>
  <si>
    <t>MEG and MRI</t>
  </si>
  <si>
    <t>Multiple tubers, largest over the left occipital region.  MEG: Left occipital pole</t>
  </si>
  <si>
    <t>Generalised EEG bu tfocal MRI and MEG</t>
  </si>
  <si>
    <t>R MRI ishaemic, MEG R cuneus and precuneus</t>
  </si>
  <si>
    <t>MRI parieto occipital tuber, MEG: mesial occipital</t>
  </si>
  <si>
    <t>focal impaired conscioussness</t>
  </si>
  <si>
    <t>MEG and PET</t>
  </si>
  <si>
    <t>PET: R parietal hypomet. MEG: R precuneus</t>
  </si>
  <si>
    <t>PET: Right mesial temp and_x000D_
dorsolateral parietal hypometabolism, normal MRI._x000D_
Right temporal opercular_x000D_
and adjacent perisylvian_x000D_
region</t>
  </si>
  <si>
    <t>Siegel J, Tatum WOt. Index-finger pointing in generalized tonic-clonic seizures. Epilepsy Behav 2016; 58: 18-21.</t>
  </si>
  <si>
    <t>Index Finger Pointing (IFP)</t>
  </si>
  <si>
    <t>Dystonic (Upper limb)</t>
  </si>
  <si>
    <t>concordance EEG MRI</t>
  </si>
  <si>
    <t>13 TLE, 8 FLE, and excluded 13 extratemporals</t>
  </si>
  <si>
    <t>Singh RK, Glynn SM, Garton HJ, Shellhaas RA. Hallucinations and reversed cerebral dominance in mesial temporal sclerosis. Pediatr Neurol 2011; 45(2): 121-4.</t>
  </si>
  <si>
    <t>complex visual hallucinatoins</t>
  </si>
  <si>
    <t>Sz free 15 months, L HS on MRI, congruent with EEG and ictal SPECT and PET</t>
  </si>
  <si>
    <t>L ATL resection, L HS on MRI, congruent with EEG and ictal SPECT and PET</t>
  </si>
  <si>
    <t>complex auditory hallucinations</t>
  </si>
  <si>
    <t>Complex Auditory</t>
  </si>
  <si>
    <t>stroking type movements, as if feeding the children, and also brought her hands to her mouth as if she was feeding herself</t>
  </si>
  <si>
    <t>ill defined sensation</t>
  </si>
  <si>
    <t>Sitthinamsuwan B, Usui N, Tottori T, Terada K, Kondo A, Matsuda K, et al. Seizures with tonic posturing: Semiologic difference between supplementary sensorimotor area (SSMA) origin and extra-SSMA origin. Epilepsia 2016; 57(2): e39-44.</t>
  </si>
  <si>
    <t>R asymmetric tonic</t>
  </si>
  <si>
    <t>Engel Ia post op</t>
  </si>
  <si>
    <t>SSMA FCD 7, DL frontal, mParietal</t>
  </si>
  <si>
    <t>fear aura</t>
  </si>
  <si>
    <t>SSMA FCD</t>
  </si>
  <si>
    <t>SSMA FCD, parietal, mP, TP, DL F, Prefrontal</t>
  </si>
  <si>
    <t>R head version</t>
  </si>
  <si>
    <t>SSMA FCD, mP, DL F</t>
  </si>
  <si>
    <t>ictal vocalization</t>
  </si>
  <si>
    <t>SSMA FCD, mP</t>
  </si>
  <si>
    <t>SSMA FCD, P, mP, TP, 3 x DL F, Prefrontal</t>
  </si>
  <si>
    <t>bilateral tonic facial contraction</t>
  </si>
  <si>
    <t>SSMA FCD, 2x DL F, TP</t>
  </si>
  <si>
    <t>Tonic extended R upper extremity, bilateral symmetric tonic</t>
  </si>
  <si>
    <t>SSMA FCD,_x000D_
prefrontal,_x000D_
DL F x 1 (adult),_x000D_
TP,_x000D_
P</t>
  </si>
  <si>
    <t>somatosensory aura right</t>
  </si>
  <si>
    <t>SSMA FCD, DL F</t>
  </si>
  <si>
    <t>focal clonicity</t>
  </si>
  <si>
    <t>SSMA FCD, mP, TP, DL F</t>
  </si>
  <si>
    <t>focal clonicity in both eyelids</t>
  </si>
  <si>
    <t>SSMA FCD, TP</t>
  </si>
  <si>
    <t>paed bilateral symmetric tonic</t>
  </si>
  <si>
    <t>F-oper, insular-opercular, DL F</t>
  </si>
  <si>
    <t>paed focal clonicity L hand and arm</t>
  </si>
  <si>
    <t>DLF FCD</t>
  </si>
  <si>
    <t>paed speech arrest</t>
  </si>
  <si>
    <t>Staack AM, Bilic S, Wendling AS, Scholly J, Kraus U, Strobl K, et al. Hyperkinetic seizures in patients with temporal lobe epilepsy: clinical features and outcome after temporal lobe resection. Epilepsia 2011; 52(8): 1439-46.</t>
  </si>
  <si>
    <t xml:space="preserve">ballistic movements </t>
  </si>
  <si>
    <t>over 82% were Engel Ia post op 12 months, mainly standard anterior temporal lobectomy</t>
  </si>
  <si>
    <t>Classical anterior temporal lobectomy including amygdalo‐hippocampectomy was performed in 13 patients. In two patients, the temporal basal structures were resected more extensively than usually performed. Two patients underwent anterior temporal lobectomy without removal of the hippocampus. In two patients a lesionectomy was performed: one in the anterior temporal lobe, the other one in the temporal posterior region.</t>
  </si>
  <si>
    <t>early head version to the left</t>
  </si>
  <si>
    <t xml:space="preserve">Screaming, moaning, </t>
  </si>
  <si>
    <t>body rocking, pelvic thrusting, falling out of the bed, boxing, whole body movements, kicking</t>
  </si>
  <si>
    <t>rapid arm and leg movements, boxing, pedaling, trashing</t>
  </si>
  <si>
    <t>bidirectional rotatory movements,</t>
  </si>
  <si>
    <t xml:space="preserve">fearful expression, Initial fearful expression, panic, feeling of constriction, </t>
  </si>
  <si>
    <t>Fear-Anxiety, Mimetic Automatism, constriction</t>
  </si>
  <si>
    <t xml:space="preserve">frenetic gestural automatism, grasping, </t>
  </si>
  <si>
    <t>aggressive/defending behavior, panic like behaviour</t>
  </si>
  <si>
    <t>Aggressive, Complex Behaviour</t>
  </si>
  <si>
    <t xml:space="preserve">swallowing, salivation	</t>
  </si>
  <si>
    <t>dystonic posturing</t>
  </si>
  <si>
    <t>shouting hello help hungry</t>
  </si>
  <si>
    <t>tonic limb, tonic axial posturing</t>
  </si>
  <si>
    <t>W. Penfield, H. Jasper_x000D_
Epilepsy and the Functional Anatomy of the Brain_x000D_
Churchill Livingstone, London (1954)</t>
  </si>
  <si>
    <t>“.consciousness that individuals he had recently talked to were now continuing to talk to him. He did not seem to see them.”</t>
  </si>
  <si>
    <t>Auditory, Psychic</t>
  </si>
  <si>
    <t>imaging: scar in the right frontal pole after brain abscess. EEG F frontal</t>
  </si>
  <si>
    <t>M.F. Mendez, M.M. Cherrier, K.M. Perryman_x000D_
Epileptic forced thinking from left frontal lesions_x000D_
Neurology, 47 (1996), pp. 79-83</t>
  </si>
  <si>
    <t>“…forced to think the phrase “tell me yes.“ The phrase repeated several times without his being able to control it. Concomitantly, his mouth would open, and he would attempt to say the phrase but could utter only unintelligible sounds.”</t>
  </si>
  <si>
    <t>MRI: Lesion in the left posterior frontal lobe. EEFG L inferior frontal lobe</t>
  </si>
  <si>
    <t>M.F. Mendez, B. Engebrit, R. Doss, R. Grau_x000D_
The relationship of epileptic auras and psychological attributes_x000D_
J. Neuropsychiatry Clin. Neurosci., 8 (1996), pp. 287-292</t>
  </si>
  <si>
    <t xml:space="preserve">…the patient experienced the sensation that he was “talking to myself in my mind or “my mind was speaking to me.“ The phrases were either “why don’t you tell them how you feel,“ “why can’t you have a seizure,” or “why don’t you have a seizure.” These phrases kept coming to his mind like a “broken record,” and he felt compelled to try to vocalize them. Coincident with the phrases in his head, he would open his mouth and make the “ahhh” sound.”	</t>
  </si>
  <si>
    <t>MRI: Large neoplasm consistent with a glioma in the left frontal area
EEG: L F</t>
  </si>
  <si>
    <t>“…the patient experienced the thought that “I need to grab something.“ She described the thought as coincident with the sensation of an impending seizure. She felt the need to verbalize it but could only produce “stuttering.””</t>
  </si>
  <si>
    <t>MRI EEG L frontal</t>
  </si>
  <si>
    <t>P. Thomas, B. Zifkin, O. Migneco, C. Lebrun, J. Darcourt, F. Andermann_x000D_
Nonconvulsive status epilepticus of frontal origin_x000D_
Neurology, 52 (1999), pp. 1174-1183</t>
  </si>
  <si>
    <t>EEG RF. Right frontopolar abscess</t>
  </si>
  <si>
    <t>H. Shamoto, M. Iwasaki, N. Nobukazu, H. Shimizu, T. Otsuki, T. Yoshimoto_x000D_
Succesful surgical treatment of a case of intractable frontal lobe epilepsy with Magnetoencephalographic localization of multiple seizure foci_x000D_
Epilepsia, 42 (Suppl. 6) (2001), pp. 56-57</t>
  </si>
  <si>
    <t>Close_x000D_
S.M. Ferguson, M. Rayport, R. Gardner, W. Kass, H. Weiner, M.F. Reiser_x000D_
Similarities in mental content of psychotic states, spontaneous seizures, dreams, and responses to electrical brain stimulation in patients with temporal lobe epilepsy_x000D_
Psychosom. Med., 31 (1969), pp. 479-498</t>
  </si>
  <si>
    <t xml:space="preserve">	“The patient suddenly would be unable to understand what was being said or what he read. “A line keeps coming back; I try to figure it out. I write it down but it doesn't make sense.””</t>
  </si>
  <si>
    <t>“The patient suddenly would be unable to understand what was being said or what he read. “A line keeps coming back; I try to figure it out. I write it down but it doesn't make sense.””</t>
  </si>
  <si>
    <t>concordance EEG MRI. invasive EEG</t>
  </si>
  <si>
    <t xml:space="preserve">Invasive: Left temporal	Intraoperative: grossly abnormal and gliotic and fibrotic left temporal lobe resected_x000D_
</t>
  </si>
  <si>
    <t>Close_x000D_
C. Di Bonaventura, F. Mari, N. Vanacore, J. Fattouch, A. Zarabla, A. Berardelli, M. Manfredi, M. Prencipe, A.T. Giallonardo_x000D_
Status epilepticus in epileptic patients. Related syndromes precipitating factors, treatment and outcome in a video-EEG population-based study_x000D_
Seizure, 17 (2008), pp. 535-548</t>
  </si>
  <si>
    <t>Rythmic theta-delta slow waves in right temporal lobe	Right temporal lobe focal atrophy</t>
  </si>
  <si>
    <t>Striano S, Meo R, Bilo L, Cirillo S, Nocerino C, Ruosi P, et al. Gelastic epilepsy: symptomatic and cryptogenic cases. Epilepsia 1999; 40(3): 294-302.</t>
  </si>
  <si>
    <t>gelastic seizures, laughing attacks</t>
  </si>
  <si>
    <t>concordant and sz free post op for over 3 yrs</t>
  </si>
  <si>
    <t>Hypothalamic hamartoma</t>
  </si>
  <si>
    <t>with face flushing</t>
  </si>
  <si>
    <t>concordant</t>
  </si>
  <si>
    <t>with loss of contact</t>
  </si>
  <si>
    <t>gelastic seizures, laughing attacks with face flushing (adult)</t>
  </si>
  <si>
    <t>Gelastic, autonomic</t>
  </si>
  <si>
    <t>Strzelczyk A, Bauer S, Knake S, Oertel WH, Hamer HM, Rosenow F. Ictal asystole in temporal lobe epilepsy before and after pacemaker implantation. Epileptic Disord 2008; 10(1): 39-44.</t>
  </si>
  <si>
    <t>R T slowing and sharp waves
MRI R temporal subdrual haematoma</t>
  </si>
  <si>
    <t>Suarez JC, Bulacio JC, Armelini P, Sfaello ZM, Viano JC, Herrera EJ, et al. Surgical treatment of late-onset post-traumatic partial seizures in a child. Childs Nerv Syst 2004; 20(6): 434-7.</t>
  </si>
  <si>
    <t>L arm and leg tonic-clonic</t>
  </si>
  <si>
    <t>Tonic-Clonic</t>
  </si>
  <si>
    <t>seizuree free at 9 yrs follow up</t>
  </si>
  <si>
    <t>See Fig 4. Temporal Occipital but also P reported</t>
  </si>
  <si>
    <t>Sugita Y, Ono T, Ohshima K, Niino D, Ito M, Toda K, et al. Brain surface spindle cell glioma in a patient with medically intractable partial epilepsy: a variant of monomorphous angiocentric glioma? Neuropathology 2008; 28(5): 516-20.</t>
  </si>
  <si>
    <t>His attacks involved his head and upper body seizing to the left without loss of consciousness.</t>
  </si>
  <si>
    <t>concordance (seizure free for only 9 months)</t>
  </si>
  <si>
    <t>MRI lesion R occipito parietal, EEG R parietal region</t>
  </si>
  <si>
    <t>Sumer MM, Atik L, Unal A, Emre U, Atasoy HT. Frontal lobe epilepsy presented as ictal aggression. Neurol Sci 2007; 28(1): 48-51.</t>
  </si>
  <si>
    <t>intense fear</t>
  </si>
  <si>
    <t>R IFG on MRI and R F EEG</t>
  </si>
  <si>
    <t>rage and anger, ictal agression</t>
  </si>
  <si>
    <t>Aggression</t>
  </si>
  <si>
    <t>Sun Y, Zhang G, Zhang X, Yan X, Li L, Xu C, et al. Time-frequency analysis of intracranial EEG in patients with myoclonic seizures. Brain Res 2016; 1652: 119-26.</t>
  </si>
  <si>
    <t>bilateral myoclonic</t>
  </si>
  <si>
    <t>Engel I post operatively 14 months</t>
  </si>
  <si>
    <t>RF RT resection</t>
  </si>
  <si>
    <t>Engel I post operatively 24 months</t>
  </si>
  <si>
    <t>L F, L posterior TPO</t>
  </si>
  <si>
    <t>Sunwoo JS, Byun JI, Moon J, Lim JA, Kim TJ, Lee ST, et al. Unfavorable surgical outcomes in partial epilepsy with secondary bilateral synchrony: Intracranial electroencephalography study. Epilepsy Res 2016; 122: 102-9.</t>
  </si>
  <si>
    <t xml:space="preserve">Rt version, </t>
  </si>
  <si>
    <t>Engel I 37 months, interictal EEG, MRI, PET, interictal SPECT but not ictal SPECT</t>
  </si>
  <si>
    <t>Rt arm clonic</t>
  </si>
  <si>
    <t xml:space="preserve">Vocalization, </t>
  </si>
  <si>
    <t>Engel I 66 months but inontodance!</t>
  </si>
  <si>
    <t>L T resection</t>
  </si>
  <si>
    <t xml:space="preserve">Rt version </t>
  </si>
  <si>
    <t>Rt arm tonic elevation</t>
  </si>
  <si>
    <t>Swartz BE, Halgren E, Delgado-Escueta AV, Mandelkern M, Gee M, Quinones N, et al. Neuroimaging in patients with seizures of probable frontal lobe origin. Epilepsia 1989; 30(5): 547-58.</t>
  </si>
  <si>
    <t>pt 1: aura funny feeling</t>
  </si>
  <si>
    <t>EEG, PET and MRI concordance</t>
  </si>
  <si>
    <t>MRI and PET L frontal pole, ii slowing F7, Fp1, iEEG spiking F3</t>
  </si>
  <si>
    <t>pt 1: R head and eye deviation</t>
  </si>
  <si>
    <t>pt 1: R head jerks</t>
  </si>
  <si>
    <t>pt 1: R hand raised</t>
  </si>
  <si>
    <t>pt 2: clonic jerks of eyes to left</t>
  </si>
  <si>
    <t>PET and EEG concordance laterality only</t>
  </si>
  <si>
    <t>pt 3: disorientation and confusion</t>
  </si>
  <si>
    <t>depth eelctrodes and PET hypermetabolism with EEG concordance, MRI normal</t>
  </si>
  <si>
    <t>R temporal hypermetabolism and i + ii spikes and depth electrodes</t>
  </si>
  <si>
    <t>pt 4: tingling in bilateral head, face, mouth and arms</t>
  </si>
  <si>
    <t>MRI and PET and i+ii EEG concordance</t>
  </si>
  <si>
    <t>abnormal architecture of L frontal lobe likely deveopmental</t>
  </si>
  <si>
    <t>pt 5: arm jerk to right</t>
  </si>
  <si>
    <t>MRI, PET, i+ii EEG concordance</t>
  </si>
  <si>
    <t>R frontal pole</t>
  </si>
  <si>
    <t>pt 5: head jerk to right</t>
  </si>
  <si>
    <t>pt8: R thigh and leg continuous myoclonic jerks</t>
  </si>
  <si>
    <t>L dorsal posterior parietal</t>
  </si>
  <si>
    <t>pt 9: R&gt;L eyelid droop</t>
  </si>
  <si>
    <t>Ptosis</t>
  </si>
  <si>
    <t>lateraliing only PET and iEEG</t>
  </si>
  <si>
    <t>pt 9: few eyejerks to R</t>
  </si>
  <si>
    <t>Eye Deviation</t>
  </si>
  <si>
    <t>pt 9: continuous clonic R chin</t>
  </si>
  <si>
    <t>pt 10: clonic jerks of L arm</t>
  </si>
  <si>
    <t>MRI, PET and ictal EEG</t>
  </si>
  <si>
    <t>L frontopolar but note bifrontopolar abnormalities on MRI</t>
  </si>
  <si>
    <t>pt 12: tingling or funny freelng in R arm</t>
  </si>
  <si>
    <t>MRI and iEEG</t>
  </si>
  <si>
    <t>L posterofrontal lesoin Brodmann's area 6</t>
  </si>
  <si>
    <t>pt 12: brief jerk R arm</t>
  </si>
  <si>
    <t>pt 12: postictal decreased verbal fluency</t>
  </si>
  <si>
    <t>pt 13: feeling of helplessness</t>
  </si>
  <si>
    <t>MRI, PET, i+iiEEG</t>
  </si>
  <si>
    <t>PET: L SMA and cingulate hypo. MRI: L  medial frontal increased signal. EEG sharp waves L parasaggital</t>
  </si>
  <si>
    <t>pt13: R hand extension and pointing</t>
  </si>
  <si>
    <t>pt 13: speech arrest</t>
  </si>
  <si>
    <t>pt13: with or without LOC</t>
  </si>
  <si>
    <t>pt14: tingling R leg</t>
  </si>
  <si>
    <t>PET: L medial FP hypo, MRI: L medial FP calcification with local atrophic changes. EEG concordant</t>
  </si>
  <si>
    <t>pt14: change of expression</t>
  </si>
  <si>
    <t>pt14: postictal confusion</t>
  </si>
  <si>
    <t>pt15: bad feeling in trunk area</t>
  </si>
  <si>
    <t xml:space="preserve">PET: R hypometab. MRI: R frontal encephalomalacia with extension to anterotemporal tip. R tempo spikes and R slowing on EEG </t>
  </si>
  <si>
    <t>pt15: hyperpnoea</t>
  </si>
  <si>
    <t>Autonomic (Respirtatory)</t>
  </si>
  <si>
    <t>pt15: look of fear</t>
  </si>
  <si>
    <t>pt15: LOC</t>
  </si>
  <si>
    <t>pt15: focal twitching of L face</t>
  </si>
  <si>
    <t>Takayama R, Imai K, Ikeda H, Baba K, Usui N, Takahashi Y, et al. Successful hemispherotomy in two refractory epilepsy patients with cerebral hemiatrophy and contralateral EEG abnormalities. Brain Dev 2018; 40(7): 601-6.</t>
  </si>
  <si>
    <t>asymmetric tonic R</t>
  </si>
  <si>
    <t>Seizure free 18 and 15m onths post hemispherectomy. (But EEG opposite side of MRI/PET/i+iiSPECT)</t>
  </si>
  <si>
    <t>L poroncephaly and atrophy</t>
  </si>
  <si>
    <t>CL non-concordant EEG</t>
  </si>
  <si>
    <t>Tanoue K, Oguni H, Nakayama N, Sasaki K, Ito Y, Imai K, et al. Focal epileptic spasms, involving one leg, manifesting during the clinical course of west syndrome (WS). Brain Dev 2008; 30(2): 155-9.</t>
  </si>
  <si>
    <t>MRI, interictal SPECT and iEEG concordance</t>
  </si>
  <si>
    <t xml:space="preserve">EEG examinations showed active epileptiform abnormality arising from left frontal regions during sleep
The brain MRI showed a low signal intensity on T2- weighted images in the left frontotemporal regions. Interictal 99 mTc-ECD-SPECT findings exhibited a localized decrease in cerebral blood flow in the same regions </t>
  </si>
  <si>
    <t xml:space="preserve">brief jerking of the right leg </t>
  </si>
  <si>
    <t>tonic extension of left extremities and semiflexion of the right arm</t>
  </si>
  <si>
    <t>asymmetric tonic</t>
  </si>
  <si>
    <t>interictal SPECT and EEG concordance</t>
  </si>
  <si>
    <t>interictal SPECT</t>
  </si>
  <si>
    <t>spike EEG foci in the left temporooccipital regions.
Interictal 99 mTc-ECD-SPECT demonstrated a localized decrease in cerebral blood flow on the left lateral surface of the occipital region</t>
  </si>
  <si>
    <t>Tao Y, Guojun Z, Yuping W, Lixin C, Wei D, Yongjie L. Surgical treatment of patients with drug-resistant hypermotor seizures. Epilepsia 2010; 51(10): 2124-30.</t>
  </si>
  <si>
    <t xml:space="preserve">mild agitation characterized by horizontal movements or rotation of the trunk and pelvis
or
marked agitation including body rocking, kicking, or boxing behavior associated with sitting up behaviors; </t>
  </si>
  <si>
    <t>seizure free min 12months</t>
  </si>
  <si>
    <t xml:space="preserve">_x000D_
RMF adult x5 (adult = &gt;7yrs)_x000D_
LMF adult x6_x000D_
RF adult x2_x000D_
LT adult_x000D_
</t>
  </si>
  <si>
    <t>asymmetric tonic or dystonic posturing</t>
  </si>
  <si>
    <t>Asymmetric Tonic, Dystonic</t>
  </si>
  <si>
    <t xml:space="preserve">LT adult,_x000D_
RT adult
LMF adult x4_x000D_
RMF adult x2  </t>
  </si>
  <si>
    <t>groaning or shouting</t>
  </si>
  <si>
    <t>RMF adult x4_x000D_
LMF adult x6
RF adult x2_x000D_
LT adult</t>
  </si>
  <si>
    <t>palpitations</t>
  </si>
  <si>
    <t>RMF adult x2
LMF adult</t>
  </si>
  <si>
    <t>upset, fear</t>
  </si>
  <si>
    <t>RF adult_x000D_
LT adult_x000D_
RMF adult 
LMF adult</t>
  </si>
  <si>
    <t>dyspnoea</t>
  </si>
  <si>
    <t>RMF adult_x000D_
LMF adult
RF</t>
  </si>
  <si>
    <t>Non-specific Aura</t>
  </si>
  <si>
    <t>LMF adult,
RMF adult</t>
  </si>
  <si>
    <t>tasteless</t>
  </si>
  <si>
    <t>RMF adult</t>
  </si>
  <si>
    <t>RT adu;t</t>
  </si>
  <si>
    <t>LF paed</t>
  </si>
  <si>
    <t>RMF paed,
LF paed</t>
  </si>
  <si>
    <t>Tassinari CA, Tassi L, Calandra-Buonaura G, Stanzani-Maserati M, Fini N, Pizza F, et al. Biting behavior, aggression, and seizures. Epilepsia 2005b; 46(5): 654-63.</t>
  </si>
  <si>
    <t>Aggressive, Behaviour</t>
  </si>
  <si>
    <t>concordant MRI EEG</t>
  </si>
  <si>
    <t>_x000D_
plus many others as per table</t>
  </si>
  <si>
    <t>pt1: Hyperkinetic movement of trunk and limbs with screams</t>
  </si>
  <si>
    <t>Hypermotor, Vocalisation</t>
  </si>
  <si>
    <t xml:space="preserve">Frontomesial, cingular FCD_x000D_
EEG: R/FT_x000D_
</t>
  </si>
  <si>
    <t>pt1: ictal biting</t>
  </si>
  <si>
    <t>Aggressive</t>
  </si>
  <si>
    <t>pt2: Left arm tonic contraction, eyes/head turning to the left</t>
  </si>
  <si>
    <t>Tonic, Head Turn, Eye Version</t>
  </si>
  <si>
    <t>Temporofrontal ischemic/ anoxic malacia</t>
  </si>
  <si>
    <t>pt2: postictal biting</t>
  </si>
  <si>
    <t>postictal Aggressive</t>
  </si>
  <si>
    <t>pt3: Shivering aura, mouth grimace, asymmetric tonic posturing</t>
  </si>
  <si>
    <t>Non specific Aura. Grimace, Asymmetric Tonic</t>
  </si>
  <si>
    <t>HS plus temporobasal FCD</t>
  </si>
  <si>
    <t>pt3: postictal biting</t>
  </si>
  <si>
    <t>pt4: Epigastric aura, oroalimentary upper limb automatisms</t>
  </si>
  <si>
    <t>Epigastric, Automatisms (Oral), Automatisms (Upper Limb)</t>
  </si>
  <si>
    <t>HS plus hypoplastic temporal pole</t>
  </si>
  <si>
    <t>pt4: ictal biting</t>
  </si>
  <si>
    <t>pt5: Tachycardia, repetitive grasping with hyperkinetic movement of trunk</t>
  </si>
  <si>
    <t>Autonomic (Cardiac), Hypermotor, Automatisms (Upper Limb)</t>
  </si>
  <si>
    <t>Frontal FCD, hypoplastic temporal pole</t>
  </si>
  <si>
    <t>pt5: ictal biting</t>
  </si>
  <si>
    <t>pt6: Epigastric aura, oroalimentary automatisms, bilateral upper limbs automatisms with boxing</t>
  </si>
  <si>
    <t>Epigastric, Oral Automatisms, Automatisms (Upper Limb), Hypermotor</t>
  </si>
  <si>
    <t>HS</t>
  </si>
  <si>
    <t>pt6: postictal biting</t>
  </si>
  <si>
    <t>pt7: Oroalimentary automatisms, hyperkinetic movement of the limbs</t>
  </si>
  <si>
    <t>Oral Automatisms, Hypermotor</t>
  </si>
  <si>
    <t>Frontal and temporal pole posttraumatic malacia</t>
  </si>
  <si>
    <t>pt7: postictal biting</t>
  </si>
  <si>
    <t>pt8: Epigastric aura, mouth grimace, upper limbs automatisms with boxing</t>
  </si>
  <si>
    <t>Epigastric, Grimace, Automatisms (Upper Limb), Hypermotor</t>
  </si>
  <si>
    <t>HS plus frontotemporal atrophy</t>
  </si>
  <si>
    <t>pt8: ictal biting</t>
  </si>
  <si>
    <t>pt8 postictal biting</t>
  </si>
  <si>
    <t>pt9: Cephalic sensation, repetitive hand grasping, oroalimentary automatism</t>
  </si>
  <si>
    <t>Non-Specific Aura, Automatisms (Upper Limb), Oral Automatisms</t>
  </si>
  <si>
    <t>HS plus insular FCD</t>
  </si>
  <si>
    <t>pt9: ictal biting</t>
  </si>
  <si>
    <t>pt9: postictal biting</t>
  </si>
  <si>
    <t>pt10: eft‐arm tonic contraction, eyes/head turning to the left</t>
  </si>
  <si>
    <t>Amygdala FCD plus hypoplastic frontal and temporal pole</t>
  </si>
  <si>
    <t>pt10: postictal biting</t>
  </si>
  <si>
    <t>pt11: Epigastric aura, oroalimentary and upper limbs automatisms</t>
  </si>
  <si>
    <t>Epigastric, Oral Automatisms, Automatisms (Upper Limb)</t>
  </si>
  <si>
    <t>pt11: postictal biting</t>
  </si>
  <si>
    <t>Taussig D, Dorfmuller G, Fohlen M, Jalin C, Bulteau C, Ferrand-Sorbets S, et al. Invasive explorations in children younger than 3 years. Seizure 2012; 21(8): 631-8.</t>
  </si>
  <si>
    <t>P x 3_x000D_
F x 4_x000D_
O x 1</t>
  </si>
  <si>
    <t>Teotonio R, Rodionov R, McEvoy AW, Duncan J, Diehl B, Wehner T. Ictal unilateral hyperkinetic proximal lower limb movements: an independent lateralising sign suggesting ipsilateral seizure onset. Epileptic Disord 2013; 15(2): 142-7.</t>
  </si>
  <si>
    <t>pt1: Flexion and extension or_x000D_
abduction and adduction in the_x000D_
right hip
or
hemiballic-like_x000D_
movements of the right upper_x000D_
extremity</t>
  </si>
  <si>
    <t>icEEG</t>
  </si>
  <si>
    <t>icEEG: Parietal lobe and SMA onset</t>
  </si>
  <si>
    <t xml:space="preserve">pt1: Bilateral upper extremity tonic_x000D_
posturing, more prominent on_x000D_
the left  </t>
  </si>
  <si>
    <t>pt2:Rotational movements_x000D_
of the left hip with_x000D_
knee extension</t>
  </si>
  <si>
    <t>icEEG, conccordance and Engel IA</t>
  </si>
  <si>
    <t>MRI : Left inferior parietal cortical dysplasia_x000D_
icEEG:  Parietal lobe onset
surgery: Resection of the left_x000D_
inferior parietal lobule</t>
  </si>
  <si>
    <t>Tezer FI, Agan K, Borggraefe I, Noachtar S. Seizure semiology reflects spread from frontal to temporal lobe: evolution of hyperkinetic to automotor seizures as documented by invasive EEG video recordings. Epileptic Disord 2013; 15(3): 338-41.</t>
  </si>
  <si>
    <t xml:space="preserve"> proximal trunk movements with impairment of consciousness</t>
  </si>
  <si>
    <t>Sz free 5 yrs, icEEG, stim</t>
  </si>
  <si>
    <t>a right frontal resection including the orbitofrontal and frontopolar</t>
  </si>
  <si>
    <t>aura consisting of an_x000D_
indescribable sensation</t>
  </si>
  <si>
    <t>ali bookmark end</t>
  </si>
  <si>
    <t>Nair PP, Menon RN, Radhakrishnan A, Cherian A, Abraham M, Vilanilam G, et al. Is 'burned-out hippocampus' syndrome a distinct electro-clinical variant of MTLE-HS syndrome? Epilepsy Behav 2017; 69: 53-8.</t>
  </si>
  <si>
    <t>concordance (post-op Engel I-II mixed, so no GT)</t>
  </si>
  <si>
    <t>mTLE + HS</t>
  </si>
  <si>
    <t xml:space="preserve">&gt;6 </t>
  </si>
  <si>
    <t>Nakano H, Tanaka M, Kinoshita M, Tahara M, Matsui M, Tanaka K, et al. Epileptic seizures in Japanese patients with multiple sclerosis and neuromyelitis optica. Epilepsy Res 2013; 104(1-2): 175-80.</t>
  </si>
  <si>
    <t>left arm clonic</t>
  </si>
  <si>
    <t>R frontal EEG-MRI lesion</t>
  </si>
  <si>
    <t>convulsion of R arm and leg</t>
  </si>
  <si>
    <t>Tonic-clonic (Arm, Leg)</t>
  </si>
  <si>
    <t>L Temporal EEG-MRI lesion</t>
  </si>
  <si>
    <t>aphasia</t>
  </si>
  <si>
    <t>L Temporal EEG- MRI lesion</t>
  </si>
  <si>
    <t>Nam H, Lee SK, Chung CK, Hong KS, Chang KH, Lee DS. Incidence and clinical profile of extra-medial-temporal epilepsy with hippocampal atrophy. J Korean Med Sci 2001; 16(1): 95-102.</t>
  </si>
  <si>
    <t xml:space="preserve">post-op sz free (&gt;1 y f/u) pt after amygdalohippocampectomy and unilateral concordand HS at MRI </t>
  </si>
  <si>
    <t>amygdalohippocampectomy and unilateral concordand HS at MRI</t>
  </si>
  <si>
    <t>Nariai H, Nagasawa T, Juhasz C, Sood S, Chugani HT, Asano E. Statistical mapping of ictal high-frequency oscillations in epileptic spasms. Epilepsia 2011; 52(1): 63-74.</t>
  </si>
  <si>
    <t xml:space="preserve">Post-op sz free &gt; 1y </t>
  </si>
  <si>
    <t>R F (SOZ resected)</t>
  </si>
  <si>
    <t>Neilson J, Snyder T, Pugh J, Wheatley M, Tang-Wai R. Gelastic seizures with dancing arising from the anterior prefrontal cortex. Epileptic Disord 2014; 16(2): 233-7.</t>
  </si>
  <si>
    <t>fidgeting or repositioning of the body</t>
  </si>
  <si>
    <t>lesionectomy of neoplasm in the right anterior prefrontal cortex</t>
  </si>
  <si>
    <t>patient could not recount his feelings during the seizure event as he was amnestic</t>
  </si>
  <si>
    <t>Newton MR, Berkovic SF, Austin MC, Reutens DC, McKay WJ, Bladin PF. Dystonia, clinical lateralization, and regional blood flow changes in temporal lobe seizures. Neurology 1992; 42(2): 371-7.</t>
  </si>
  <si>
    <t>Upper Limbs Unilateral Dystonia</t>
  </si>
  <si>
    <t>Concordance MRI-EEG-SPECT</t>
  </si>
  <si>
    <t>Unilateral Temporal Lobe focus</t>
  </si>
  <si>
    <t>Upper Limbs Symmetric Dystonia</t>
  </si>
  <si>
    <t>Dystonic (Symmetric)</t>
  </si>
  <si>
    <t>Upper Limbs Asymmetric Dystonia</t>
  </si>
  <si>
    <t>Dystonic (Upper Limbs)</t>
  </si>
  <si>
    <t>Unilateral Immobile Upper Limb</t>
  </si>
  <si>
    <t>Upper limbs Hyperkinetic</t>
  </si>
  <si>
    <t>Hypermotor (Upper Limb)</t>
  </si>
  <si>
    <t>Upper limbs Hypokinetic</t>
  </si>
  <si>
    <t>Hypokinetic (Upper Limb)</t>
  </si>
  <si>
    <t>Minor eyes shift (minor defined as changes in position not situation oriented)</t>
  </si>
  <si>
    <t>saccade</t>
  </si>
  <si>
    <t>Major eyes deviation (major defined as forced or driven 45 degrees or more)</t>
  </si>
  <si>
    <t>Trunk minor movement (minor defined as chenges in position not situation oriented)</t>
  </si>
  <si>
    <t>Trunk major movement (major defined as forced or driven 45 degrees or more)</t>
  </si>
  <si>
    <t>Hypermotor (Axial)</t>
  </si>
  <si>
    <t>minor head deviation (minor defined as chenges in position not situation oriented)</t>
  </si>
  <si>
    <t>Head major head deviation (major defined as forced or driven 45 degrees or more)</t>
  </si>
  <si>
    <t>all complex partial seizures</t>
  </si>
  <si>
    <t>Ng YT, Bristol RE, Schrader DV, Smith KA. The role of neurosurgery in status epilepticus. Neurocrit Care 2007; 7(1): 86-91.</t>
  </si>
  <si>
    <t xml:space="preserve"> left upper limb and hand jerking</t>
  </si>
  <si>
    <t>Clonic (Arm, Hand)</t>
  </si>
  <si>
    <t>concordance MRI lesion /subdural grid/ post-lesionectomy sz free</t>
  </si>
  <si>
    <t>Right Superior Posterior frontal Tumor</t>
  </si>
  <si>
    <t>Nikolic I, Ristic A, Vojvodic N, Bascarevic V, Ilankovic A, Berisavac I, et al. The association of arachnoid cysts and focal epilepsy: Hospital based case control study. Clin Neurol Neurosurg 2017; 159: 39-41.</t>
  </si>
  <si>
    <t>Psychic Aura</t>
  </si>
  <si>
    <t>concordance MRI lesion</t>
  </si>
  <si>
    <t xml:space="preserve">MRI: left temporal AC – diameter 23 mm with no compressive effect); interictal EEG: showed  a single temporal spike discharges; ictal EEG: onset was localized to the frontotemporal region (maximum electronegativity at F7 and T3 electrodes) ipsilateral to the side of AC. </t>
  </si>
  <si>
    <t>Cephalic Aura</t>
  </si>
  <si>
    <t>MRI: FCD in left dorsolateral frontal region; single interictal EEG discharge and ictal EEG onset in left frontal region (maximum electronegativity at F3&gt;F7 electrode).</t>
  </si>
  <si>
    <t>MRI: left temporal AC – diameter 24mm with compressive effect); single interictal EEG discharge and ictal EEG onset in the left temporooccipital region (maximum electronegativity at T5 and O1 electrode)</t>
  </si>
  <si>
    <t>Nilsson D, Fohlen M, Jalin C, Dorfmuller G, Bulteau C, Delalande O. Foramen ovale electrodes in the preoperative evaluation of temporal lobe epilepsy in children. Epilepsia 2009; 50(9): 2085-96.</t>
  </si>
  <si>
    <t>Infantile Spasms (Asymmetric)</t>
  </si>
  <si>
    <t>post-op sz freedom Engel I</t>
  </si>
  <si>
    <t>TLE - resection R polar and mesial temporal</t>
  </si>
  <si>
    <t>Eye opening</t>
  </si>
  <si>
    <t xml:space="preserve"> shake of one arm or hand</t>
  </si>
  <si>
    <t>Tonic-Clonic (Arm, Hand)</t>
  </si>
  <si>
    <t>Respiratory block</t>
  </si>
  <si>
    <t>postictal infantile spasms</t>
  </si>
  <si>
    <t xml:space="preserve">L TLE (HA) </t>
  </si>
  <si>
    <t>Awakening</t>
  </si>
  <si>
    <t>eyelids blinking</t>
  </si>
  <si>
    <t xml:space="preserve"> manual automatisms</t>
  </si>
  <si>
    <t>chewing</t>
  </si>
  <si>
    <t>Automatism (Chewing)</t>
  </si>
  <si>
    <t>alteration of consciousness</t>
  </si>
  <si>
    <t xml:space="preserve">R hand myoclonias </t>
  </si>
  <si>
    <t xml:space="preserve">frottement of nose with L hand
</t>
  </si>
  <si>
    <t>Feeling of increased heart rate</t>
  </si>
  <si>
    <t>post-op sz freedom Engel I + conocrdance HA</t>
  </si>
  <si>
    <t>TLE - resection L polar and mesial temporal (+HA)</t>
  </si>
  <si>
    <t>rotation of head to the L</t>
  </si>
  <si>
    <t>Head Turning</t>
  </si>
  <si>
    <t xml:space="preserve">manual automatisms
</t>
  </si>
  <si>
    <t xml:space="preserve">Ascending epigastric sensation, </t>
  </si>
  <si>
    <t>TLE - resection R polar and mesial temporal (+HA)</t>
  </si>
  <si>
    <t xml:space="preserve">staring, </t>
  </si>
  <si>
    <t xml:space="preserve">chewing, </t>
  </si>
  <si>
    <t>Ictal Swallow</t>
  </si>
  <si>
    <t xml:space="preserve">post-op sz freedom Engel I </t>
  </si>
  <si>
    <t xml:space="preserve">eyes blinking
</t>
  </si>
  <si>
    <t>Feeling of Sz coming</t>
  </si>
  <si>
    <t>Aura (unspecified)</t>
  </si>
  <si>
    <t>L arm dystonia</t>
  </si>
  <si>
    <t>both hands tremor,</t>
  </si>
  <si>
    <t>Tremor (Hand)</t>
  </si>
  <si>
    <t xml:space="preserve"> chewing, </t>
  </si>
  <si>
    <t>rubbing of face</t>
  </si>
  <si>
    <t>Abdominal pain</t>
  </si>
  <si>
    <t>Epigastric Aura, Pain</t>
  </si>
  <si>
    <t>fear expression of face</t>
  </si>
  <si>
    <t>gesture automatisms</t>
  </si>
  <si>
    <t>incoherent speech</t>
  </si>
  <si>
    <t>Ictal speech</t>
  </si>
  <si>
    <t xml:space="preserve">Staring, </t>
  </si>
  <si>
    <t>pallor of face</t>
  </si>
  <si>
    <t>Autonomic (Pallor)</t>
  </si>
  <si>
    <t>mumbling</t>
  </si>
  <si>
    <t>L hand stiffness</t>
  </si>
  <si>
    <t>awakening</t>
  </si>
  <si>
    <t>TLE - resection L polar temporal</t>
  </si>
  <si>
    <t>R limbs stiffness</t>
  </si>
  <si>
    <t>rotation of the head to L</t>
  </si>
  <si>
    <t>eructation</t>
  </si>
  <si>
    <t>Autonomic (GI, Burp)</t>
  </si>
  <si>
    <t>dribbling</t>
  </si>
  <si>
    <t>Autonomic (Drool)</t>
  </si>
  <si>
    <t>fall</t>
  </si>
  <si>
    <t>arising of R arm</t>
  </si>
  <si>
    <t>staring,</t>
  </si>
  <si>
    <t>TLE - R lobectomy</t>
  </si>
  <si>
    <t xml:space="preserve"> speech arrest, </t>
  </si>
  <si>
    <t>isolated awakening (during sleep)</t>
  </si>
  <si>
    <t xml:space="preserve">Feeling of Sz coming, </t>
  </si>
  <si>
    <t>post-op sz freedom Engel I + concordance HA</t>
  </si>
  <si>
    <t>thoracic sensation,</t>
  </si>
  <si>
    <t>Somatosensory Aura (Thorax)</t>
  </si>
  <si>
    <t xml:space="preserve">R manual automatisms, </t>
  </si>
  <si>
    <t>L arm stiffening,</t>
  </si>
  <si>
    <t xml:space="preserve"> fear expression</t>
  </si>
  <si>
    <t xml:space="preserve">Awakening (during sleep), says “I have a seizure,” </t>
  </si>
  <si>
    <t xml:space="preserve">rotation of the head to the left, </t>
  </si>
  <si>
    <t xml:space="preserve">stiffening of R arm, </t>
  </si>
  <si>
    <t>Tonic Unilateral (Arm)</t>
  </si>
  <si>
    <t xml:space="preserve">agitation, </t>
  </si>
  <si>
    <t xml:space="preserve"> vocalization</t>
  </si>
  <si>
    <t>Staring,</t>
  </si>
  <si>
    <t xml:space="preserve">R hand automatisms, </t>
  </si>
  <si>
    <t xml:space="preserve">vocalization, </t>
  </si>
  <si>
    <t>hypertony of L arm</t>
  </si>
  <si>
    <t xml:space="preserve"> expression of fear, </t>
  </si>
  <si>
    <t>drinks water</t>
  </si>
  <si>
    <t>Ictal drinking</t>
  </si>
  <si>
    <t xml:space="preserve">tonic elevation of R arm, </t>
  </si>
  <si>
    <t xml:space="preserve">Says he is tired, </t>
  </si>
  <si>
    <t xml:space="preserve"> blush, </t>
  </si>
  <si>
    <t>Autonomic (Blushing)</t>
  </si>
  <si>
    <t xml:space="preserve">dystonia of R arm, </t>
  </si>
  <si>
    <t xml:space="preserve">swallowing, </t>
  </si>
  <si>
    <t xml:space="preserve">watering of the eyes, </t>
  </si>
  <si>
    <t>Autonomic (parasympathetic)</t>
  </si>
  <si>
    <t xml:space="preserve"> gesture automatisms, </t>
  </si>
  <si>
    <t>Automatism (UL)</t>
  </si>
  <si>
    <t xml:space="preserve">Irritability, </t>
  </si>
  <si>
    <t>Prodrome</t>
  </si>
  <si>
    <t>post-op sz freedom Engel I + concordance</t>
  </si>
  <si>
    <t>Epigastric Pain</t>
  </si>
  <si>
    <t xml:space="preserve">calls his mother, </t>
  </si>
  <si>
    <t xml:space="preserve">rotation of the head to the R, </t>
  </si>
  <si>
    <t>vocalization,</t>
  </si>
  <si>
    <t xml:space="preserve">flexion of 4 limbs, </t>
  </si>
  <si>
    <t>myoclonias of R hemibody and hemiface</t>
  </si>
  <si>
    <t>Myoclonus</t>
  </si>
  <si>
    <t xml:space="preserve">says a Sz is coming, </t>
  </si>
  <si>
    <t>Aura (unspecified, verbalised)</t>
  </si>
  <si>
    <t xml:space="preserve">R Hand automatisms; </t>
  </si>
  <si>
    <t xml:space="preserve">L arm myoclonias, </t>
  </si>
  <si>
    <t>L hemiface deviation</t>
  </si>
  <si>
    <t>Tonic (Hemi-face)</t>
  </si>
  <si>
    <t>No YJ, Zavanone C, Bielle F, Nguyen-Michel VH, Samson Y, Adam C, et al. Medial temporal lobe epilepsy associated with hippocampal sclerosis is a distinctive syndrome. J Neurol 2017; 264(5): 875-81.</t>
  </si>
  <si>
    <t>523
(389)</t>
  </si>
  <si>
    <t>Autonomic Aura</t>
  </si>
  <si>
    <t>concordance (TLE-HS 100%) and post-op sz freedom (83% underwent surgery and 86% was Engel’s class I)</t>
  </si>
  <si>
    <t>mTLE-HS - temporal surgery</t>
  </si>
  <si>
    <t>Abdominal Visceral Aura</t>
  </si>
  <si>
    <t>Psychoaffective Aura</t>
  </si>
  <si>
    <t>Experiential Aura</t>
  </si>
  <si>
    <t>Somatosensory Aura</t>
  </si>
  <si>
    <t>Gustatory Aura</t>
  </si>
  <si>
    <t>Vestibular Aura</t>
  </si>
  <si>
    <t>Olfactory Aura</t>
  </si>
  <si>
    <t>TLE patients with medial structural lesion other than hippocampal sclerosis (82%) or in MRI-negative cases with medial onset on further investigations (sEEG) (also 64% underwent surgery and 72% belonged to Engel’s class I)
concordance main GT</t>
  </si>
  <si>
    <t>mTLE (82% lesional non-HS and/or sEEG)</t>
  </si>
  <si>
    <t>TLE patients with lateral structural lesion (70%) or in MRI-negative cases with lateral onset on further investigations (sEEG) (62% underwent surgery and 62% belonged to Engel’s class I)
concordance main GT</t>
  </si>
  <si>
    <t>lateral-TLE (lesional and/or sEEG)</t>
  </si>
  <si>
    <t>Gestural Automatisms</t>
  </si>
  <si>
    <t>Verbal Automatisms</t>
  </si>
  <si>
    <t>Mimetic Automatisms (expressing a positive or negative affect such as grimacing–smiling–laughing–crying)</t>
  </si>
  <si>
    <t>Dystonic Posturing</t>
  </si>
  <si>
    <t>Clonus</t>
  </si>
  <si>
    <t>Nobili L, Francione S, Mai R, Cardinale F, Castana L, Tassi L, et al. Surgical treatment of drug-resistant nocturnal frontal lobe epilepsy. Brain 2007; 130(Pt 2): 561-73.</t>
  </si>
  <si>
    <t xml:space="preserve">Aura with Tingling in upper limbs and left cheek </t>
  </si>
  <si>
    <t>Engel I + concordance + sEEG</t>
  </si>
  <si>
    <t xml:space="preserve">Site of surgery: R Posterior IFG, opercular portion of precentral gyrus </t>
  </si>
  <si>
    <t>Contralateral motor tonic</t>
  </si>
  <si>
    <t>hyperkinetic automatisms</t>
  </si>
  <si>
    <t>Aura with Ocular trembling</t>
  </si>
  <si>
    <t>Non-Specific Aura, Ocular Flutter</t>
  </si>
  <si>
    <t>Engel I + sEEG</t>
  </si>
  <si>
    <t>Site of surgery: Middle and posterior MFG</t>
  </si>
  <si>
    <t xml:space="preserve">Vocal automatisms </t>
  </si>
  <si>
    <t xml:space="preserve">hyperkinetic automatisms </t>
  </si>
  <si>
    <t xml:space="preserve">Aura with Forced thinking </t>
  </si>
  <si>
    <t xml:space="preserve">Site of surgery:  R posterior SFG and MFG, IFG, anterior cingulate gyrus, subcallosal cortex and fronto-orbital cortex </t>
  </si>
  <si>
    <t>Hyperkinetic automatisms</t>
  </si>
  <si>
    <t>Aura with Fear</t>
  </si>
  <si>
    <t xml:space="preserve">Site of surgery: R SFG, MFG, poster IFG, anterior cingulate gyrus </t>
  </si>
  <si>
    <t>Motor tonic</t>
  </si>
  <si>
    <t xml:space="preserve">vocal automatisms </t>
  </si>
  <si>
    <t>Aura with Cephalic tingling</t>
  </si>
  <si>
    <t xml:space="preserve">Site of surgery: L Middle and anterior SFG, MFG, IFG, anterior cingulate gyrus, lateral orbital cortex </t>
  </si>
  <si>
    <t xml:space="preserve">Aura with paraesthesic sensation in right cheek </t>
  </si>
  <si>
    <t>Awakened by aura</t>
  </si>
  <si>
    <t xml:space="preserve">dyspnoea, </t>
  </si>
  <si>
    <t>Autonomic (Dyspnoea)</t>
  </si>
  <si>
    <t>mimetic automatisms</t>
  </si>
  <si>
    <t xml:space="preserve">Aura with Diffuse warming sensation 	</t>
  </si>
  <si>
    <t xml:space="preserve">Site of surgery: R SFG, posterior MFG, frontal cingulate gyrus 	</t>
  </si>
  <si>
    <t xml:space="preserve">Oroalimentary automatisms 	</t>
  </si>
  <si>
    <t>Aura with Rising epigastric sensation</t>
  </si>
  <si>
    <t xml:space="preserve">Site of surgery: L Fronto-orbital cortex, polar cortex, genu of cingulate gyrus, subcallosal cortex 	</t>
  </si>
  <si>
    <t xml:space="preserve">Omolateral versive </t>
  </si>
  <si>
    <t xml:space="preserve">omolateral hyperkinetic automatisms </t>
  </si>
  <si>
    <t>Hyperkinetic Automatisms</t>
  </si>
  <si>
    <t>Aura with fear</t>
  </si>
  <si>
    <t>Engel I + concordance</t>
  </si>
  <si>
    <t>Site of surgery: L Posterior F1, frontal cingulate gyrus</t>
  </si>
  <si>
    <t>Aura with epigastric discomfort</t>
  </si>
  <si>
    <t xml:space="preserve">Engel I + concordance </t>
  </si>
  <si>
    <t>Omolateral versive</t>
  </si>
  <si>
    <t>Aura with Pressure in the eyes</t>
  </si>
  <si>
    <t>Asymmetric tonic posturing</t>
  </si>
  <si>
    <t xml:space="preserve">Aura with Tingling in upper limbs </t>
  </si>
  <si>
    <t>Site of surgery: L IFG, MFG, anterior cingulate gyrus</t>
  </si>
  <si>
    <t xml:space="preserve">Site of surgery: R Posterior SFG, frontal cingulate gyrus </t>
  </si>
  <si>
    <t>Aura with cephalic tingling</t>
  </si>
  <si>
    <t>Aura with Forced thinking</t>
  </si>
  <si>
    <t xml:space="preserve">Site of surgery: R Middle and posterior SFG, anterior cingulate gyrus 	</t>
  </si>
  <si>
    <t xml:space="preserve">Motor tonic  </t>
  </si>
  <si>
    <t xml:space="preserve">hyperkinetic automatisms  </t>
  </si>
  <si>
    <t>Aura with palpitations</t>
  </si>
  <si>
    <t>Site of surgery: L Middle SFG, anterior and frontal cingulate gyrus</t>
  </si>
  <si>
    <t>Mimetic automatisms</t>
  </si>
  <si>
    <t>Automatisms (Mimetic)</t>
  </si>
  <si>
    <t>vocal automatisms</t>
  </si>
  <si>
    <t xml:space="preserve">Site of surgery: R Posterior SFG and MFG, frontal cingulate gyrus </t>
  </si>
  <si>
    <t>Aura with thoracic pressure</t>
  </si>
  <si>
    <t>Autonomic (Cardio-Respiratory), Pain</t>
  </si>
  <si>
    <t>Aura with sensation of instability</t>
  </si>
  <si>
    <t>Vertigo (Aura)</t>
  </si>
  <si>
    <t xml:space="preserve">Site of surgery: R Posterior SFG 	</t>
  </si>
  <si>
    <t>Asymmetric dystonic posturing</t>
  </si>
  <si>
    <t>Asymmetric Dystonic</t>
  </si>
  <si>
    <t xml:space="preserve">Aura with Sensation of estrangement </t>
  </si>
  <si>
    <t xml:space="preserve">Site of surgery: R Middle and anterior SFG and MFG, anterior IFG, frontal cingulate gyrus, subcallosal cortex, fronto-orbital cortex 	</t>
  </si>
  <si>
    <t xml:space="preserve">Site of surgery: R Middle and anterior SFG and MFG, frontal cingulate gyrus 	</t>
  </si>
  <si>
    <t xml:space="preserve">Site of surgery: R Anterior SFG, genu of cingulate gyrus, rectus gyrus, subcallosal cortex </t>
  </si>
  <si>
    <t>Nolan MA, Otsubo H, Iida K, Minassian BA. Startle-induced seizures associated with infantile hemiplegia: implication of the supplementary motor area. Epileptic Disord 2005; 7(1): 49-52.</t>
  </si>
  <si>
    <t xml:space="preserve">abrupt tonic posturing of the left arm and hand (extension of the fingers), also
usually involving the left leg, with
myoclonic movements; in most events, the right
arm is flexed in a tonic posture, but the
right leg is not involved. </t>
  </si>
  <si>
    <t>Asymmetric Tonic, Myoclonic</t>
  </si>
  <si>
    <t>EEG, MEG, MRI concordance</t>
  </si>
  <si>
    <t xml:space="preserve">Interictal EEG demonstrating frequent, right fronto-central spike and wave, with maximum negativity at FP2. Magnetic source
image showing a tight cluster of interictal MEG spike sources at the anterior margin of the porencephalic cyst in the right frontal
region. MRI: cystic area extended
through the frontal, temporal and parietal regions, with cortical thickening in the right frontal lobe </t>
  </si>
  <si>
    <t xml:space="preserve">Vocalization
</t>
  </si>
  <si>
    <t xml:space="preserve">and a look of fear and distress accompany the abnormal posture. </t>
  </si>
  <si>
    <t xml:space="preserve">Her neck
is flexed, with myoclonic movements
of the head towards the left, </t>
  </si>
  <si>
    <t>she cannot speak during the episode</t>
  </si>
  <si>
    <t>O'Brien TJ, Mosewich RK, Britton JW, Cascino GD, So EL. History and seizure semiology in distinguishing frontal lobe seizures and temporal lobe seizures. Epilepsy Res 2008; 82(2-3): 177-82.</t>
  </si>
  <si>
    <t>Post-op sz freedom &gt; 2y f/u</t>
  </si>
  <si>
    <t xml:space="preserve">F 17.4% (4); T 33.3% (9)
</t>
  </si>
  <si>
    <t>during sleep</t>
  </si>
  <si>
    <t xml:space="preserve">Nocturnal </t>
  </si>
  <si>
    <t xml:space="preserve">F 56.5% (13) ; T 37% (10)
</t>
  </si>
  <si>
    <t>Initial motionless staring</t>
  </si>
  <si>
    <t>F 34.8% (8); T 63% (17)</t>
  </si>
  <si>
    <t>Oral Automatism</t>
  </si>
  <si>
    <t>F 33.3% (8); T 55.6% (15)</t>
  </si>
  <si>
    <t>Unilateral manual automatism</t>
  </si>
  <si>
    <t>F 41.7% (9.5) (latency 11s (1-52s)); T 59.3% (16) (latency 16s (1-38s))</t>
  </si>
  <si>
    <t>Bimanual automatism</t>
  </si>
  <si>
    <t>F 64.3% (15) (latency 10s (2—36)); T  48.1% (13) (latency 23s (1—53s))</t>
  </si>
  <si>
    <t>Bipedal automatism</t>
  </si>
  <si>
    <t>F  30.4% (7) ( (latency 5s (2—20s)); T 11.1% (3) (latency 6s (2—11s))</t>
  </si>
  <si>
    <t>F 37.5% (8.5) (latency  8s (1—38s) ); T 37% (10) (latency 12s (2—25s))</t>
  </si>
  <si>
    <t>Dystonic extremity posturing</t>
  </si>
  <si>
    <t>Dystonic (Distal)</t>
  </si>
  <si>
    <t>F 16.7% (4) (latency 15s (2—53s))</t>
  </si>
  <si>
    <t>Fencing posturing</t>
  </si>
  <si>
    <t>Fencing</t>
  </si>
  <si>
    <t>F 26.1% (6) (latency 20s (3—67s))</t>
  </si>
  <si>
    <t>Tonic limb posturing</t>
  </si>
  <si>
    <t>Tonic (Limb)</t>
  </si>
  <si>
    <t>F 43.5% (10) (latency 17s (1—34s)); T 33.3% (9) (latency 20s (3—53s))</t>
  </si>
  <si>
    <t>Unilateral clonic activity</t>
  </si>
  <si>
    <t>F  34.8% (8) (latency  21s (1—49s))</t>
  </si>
  <si>
    <t>Early non-forced head turn</t>
  </si>
  <si>
    <t>F 47.8% (11) (latency 3s (1—29s)); T 59.7% (16) (latency 9s (1—20s))</t>
  </si>
  <si>
    <t>Forced head turn</t>
  </si>
  <si>
    <t>F  47.8% (11) (latency  16s (1—256s)); T 37% (10)(latency 37s (6—200s))</t>
  </si>
  <si>
    <t>Restless trunk movement</t>
  </si>
  <si>
    <t>Hypermotor (Trunk)</t>
  </si>
  <si>
    <t>F 47.8% (11); T 40.7% (11)</t>
  </si>
  <si>
    <t>Postictal dysphasia</t>
  </si>
  <si>
    <t>F 4.3% (1) ; T 22.2% (6)</t>
  </si>
  <si>
    <t>Postictal motor paresis (Todd paresis)</t>
  </si>
  <si>
    <t>F 5.9% (1.5) ; T 2% (0.5)</t>
  </si>
  <si>
    <t>Ochi A, Hung R, Weiss S, Widjaja E, To T, Nawa Y, et al. Lateralized interictal epileptiform discharges during rapid eye movement sleep correlate with epileptogenic hemisphere in children with intractable epilepsy secondary to tuberous sclerosis complex. Epilepsia 2011; 52(11): 1986-94.</t>
  </si>
  <si>
    <t>Post-op sz freedom + MRI tuber</t>
  </si>
  <si>
    <t>L‐FTP</t>
  </si>
  <si>
    <t>L‐TPO</t>
  </si>
  <si>
    <t>Oehl B, Brandt A, Fauser S, Bast T, Trippel M, Schulze-Bonhage A. Semiologic aspects of epileptic seizures in 31 patients with hypothalamic hamartoma. Epilepsia 2010; 51(10): 2116-23.</t>
  </si>
  <si>
    <t>gelastic</t>
  </si>
  <si>
    <t>Concordance</t>
  </si>
  <si>
    <t>HH</t>
  </si>
  <si>
    <t>increased heart rate</t>
  </si>
  <si>
    <t xml:space="preserve">versive </t>
  </si>
  <si>
    <t>clonic</t>
  </si>
  <si>
    <t>facial flush</t>
  </si>
  <si>
    <t>aura with exaltation</t>
  </si>
  <si>
    <t>behavioral arrest</t>
  </si>
  <si>
    <t>Oehl B, Schulze-Bonhage A, Lanz M, Brandt A, Altenmuller DM. Occipital lobe epilepsy with fear as leading ictal symptom. Epilepsy Behav 2012; 23(3): 379-83.</t>
  </si>
  <si>
    <t xml:space="preserve"> intense fear, </t>
  </si>
  <si>
    <t>post-op sz freedom (38m f/u) + sEEG</t>
  </si>
  <si>
    <t>y ES</t>
  </si>
  <si>
    <t>resection:  topectomy in the right occipital region</t>
  </si>
  <si>
    <t>accompanied by an epigastric sensation</t>
  </si>
  <si>
    <t>Oguz Akarsu E, Dincsoy Bir F, Baykal C, Tasdemir V, Kara B, Bebek N, et al. The Characteristics and Long-Term Course of Epilepsy in Lipoid Proteinosis: A Spectrum From Mild to Severe Seizures in Relation to ECM1 Mutations. Clin EEG Neurosci 2018; 49(3): 192-6.</t>
  </si>
  <si>
    <t>loss of awareness</t>
  </si>
  <si>
    <t>concordance (intracranial calcification in CT, MRI)</t>
  </si>
  <si>
    <t>Intracranial calcification: bilateral amygdalae; EEG: R and/or L FT</t>
  </si>
  <si>
    <t>minor motor phenomena</t>
  </si>
  <si>
    <t>déjà vu</t>
  </si>
  <si>
    <t>Intracranial calcification: bilateral amygdalae; EEG: R FT</t>
  </si>
  <si>
    <t>palpitation</t>
  </si>
  <si>
    <t>Autonomic (Cardiovascular)</t>
  </si>
  <si>
    <t>macropsia</t>
  </si>
  <si>
    <t>Ohara S, Ikeda A, Kunieda T, Yazawa S, Taki J, Nagamine T, et al. Propagation of tonic posturing in supplementary motor area (SMA) seizures. Epilepsy Res 2004; 62(2-3): 179-87.</t>
  </si>
  <si>
    <t xml:space="preserve"> Lt clonic Low extremity</t>
  </si>
  <si>
    <t xml:space="preserve"> invasive EEG (subdural electrodes) with ES for functional mapping</t>
  </si>
  <si>
    <t>SMA</t>
  </si>
  <si>
    <t>Ambiguous feeling in Lt Upper Extremity</t>
  </si>
  <si>
    <t xml:space="preserve"> invasive EEG (subdural electrodes) with ES for functional mapping + Engel Ia (f/u not specified)</t>
  </si>
  <si>
    <t xml:space="preserve">Rt clonic Upper Extremity; </t>
  </si>
  <si>
    <t>Clonic (Unilateral)</t>
  </si>
  <si>
    <t xml:space="preserve"> invasive EEG (subdural electrodes) with ES for functional mapping + SMA MRI lesion </t>
  </si>
  <si>
    <t>Clonic Bilateral Lower Extremitis</t>
  </si>
  <si>
    <t>Clonic (Bilateral)</t>
  </si>
  <si>
    <t>Tonic Posturing Lt Lower Extremity</t>
  </si>
  <si>
    <t>Tonic Posturing (Limb)</t>
  </si>
  <si>
    <t>Tonic Posturing  Bilateral Lower Extremities, trunk, face</t>
  </si>
  <si>
    <t>Tonic (Limb, Trunk, Face)</t>
  </si>
  <si>
    <t>Tonic posturing Rt Upper Extremity, trunk, neck</t>
  </si>
  <si>
    <t>Tonic (Limb, Neck, Trunk)</t>
  </si>
  <si>
    <t>Oster JM, Igbokwe E, Cosgrove GR, Cole AJ. Identifying subtle cortical gyral abnormalities as a predictor of focal cortical dysplasia and a cure for epilepsy. Arch Neurol 2012; 69(2): 257-61.</t>
  </si>
  <si>
    <t>numbness and paresthesias of her left hand and left side of her face</t>
  </si>
  <si>
    <t>Somatosensory (Hand, Face)</t>
  </si>
  <si>
    <t>post-op sz freedom (6y f/u) + PET concordance + intracranial grid</t>
  </si>
  <si>
    <t>resection: small right parietal topectomy;  Intracranial grid array (that corresponded to a regional area ultimately parallel to the noted lesion on neuroimaging): right superior parietal region; PET: area of hypometabolism in the right frontocentral region; EEG: right frontocentral region.</t>
  </si>
  <si>
    <t xml:space="preserve">numbness on the right side of the tongue, </t>
  </si>
  <si>
    <t>Somoatosensory (Tongue)</t>
  </si>
  <si>
    <t>post-op sz freedom (5y f/u) + concordance + intracranial grid</t>
  </si>
  <si>
    <t>Resection: sensory and motor cortex of the tongue, lip, and face (sparing of the hand area); Invasive grid electrode electrocorticography: anterior portion of the left inferior rolandic cortex; MRI: subtle gyral abnormalities in the left inferior postcentral gyrus; EEG: left frontal ictal-onset focus.</t>
  </si>
  <si>
    <t xml:space="preserve">tonic twitching on the right side of the tongue, </t>
  </si>
  <si>
    <t>Clonic (Tongue)</t>
  </si>
  <si>
    <t xml:space="preserve">and inability to get words out </t>
  </si>
  <si>
    <t xml:space="preserve">and sensation of choking and difficulty with swallowing. </t>
  </si>
  <si>
    <t>constriction</t>
  </si>
  <si>
    <t xml:space="preserve">night episodes of sudden panic </t>
  </si>
  <si>
    <t>post-op sz freedom (6y f/u)+ concordance + sEEG</t>
  </si>
  <si>
    <t>resection: of the lesion in the right superior frontal gyrus; MRI: a subtle focal area of cortical thickening in the medial aspect of the right superior frontal gyrus; Invasive depth electrode monitoring into the noted region demonstrated frequent epileptiform discharges; EEG: non-localising</t>
  </si>
  <si>
    <t xml:space="preserve">with speech arrest </t>
  </si>
  <si>
    <t>Speech Arrest</t>
  </si>
  <si>
    <t xml:space="preserve">and bilateral thrusting movements of the upper and lower extremities with retention of consciousness. </t>
  </si>
  <si>
    <t>Ostrowsky-Coste K, Montavont A, Keo-Kosal P, Guenot M, Chatillon CE, Ryvlin P. Similar semiology of epileptic and psychogenic nonepileptic seizures recorded during stereo-EEG. Seizure 2013; 22(10): 897-900.</t>
  </si>
  <si>
    <t xml:space="preserve">hypermotor behavior </t>
  </si>
  <si>
    <t>MRI concordance, sEEG</t>
  </si>
  <si>
    <t xml:space="preserve"> MRI and FDG-PET: FCD in the right inferior parietal lobule; SEEG targeting the mesial and lateral parietal cortices, the intermediate cingulate gyrus, the posterior insula and the temporo-occipital junction, captured Continuous interictal spikes within the dysplastic area, and fast rhythmic low-voltage activity originating in the dysplasia during epileptic seizures.</t>
  </si>
  <si>
    <t>with a frightened stare</t>
  </si>
  <si>
    <t>Mimetic Automatism, Dialeptic</t>
  </si>
  <si>
    <t xml:space="preserve">painful sensation in the left half of the body </t>
  </si>
  <si>
    <t>Sensorimotor (Pain, Hemibody)</t>
  </si>
  <si>
    <t>PET+MRI Concordance with sEEG</t>
  </si>
  <si>
    <t>MRI: TSC, with tubers in both central areas and the left pre-central and superior parietal cortices, and the largest tuber located in the right posterior perisylvian cortex; PET: increased uptake of [11C]-α-methyl-tryptophan on PET from the largest tuber; sEEG: targeting all detected tubers, recorded epileptic seizure with a fast rhythmic low-voltage activity starting within the deepest aspect of the right posterior perisylvian tuber corresponding to the insula.</t>
  </si>
  <si>
    <t xml:space="preserve">with a pained facial expression </t>
  </si>
  <si>
    <t>and crying.</t>
  </si>
  <si>
    <t xml:space="preserve">Dacrystic </t>
  </si>
  <si>
    <t>Ozkara C, Sary H, Hanoglu L, Yeni N, Aydogdu I, Ozyurt E. Ictal kissing and religious speech in a patient with right temporal lobe epilepsy. Epileptic Disord 2004; 6(4): 241-5.</t>
  </si>
  <si>
    <t>feeling of gastric discomfort</t>
  </si>
  <si>
    <t>post-op sz freedom + concordance</t>
  </si>
  <si>
    <t>surgery:  selective amygdalohippocampectomy (SAH); MRI: right-sided hippocampal sclerosis (neuropsychological evaluation showed
nonverbal memory impairment); EEG:  ictal discharge starting from the right sphenoidal and anterior temporal leads (during aura)</t>
  </si>
  <si>
    <t>Ozlen F, Nakajima S, Chabrerie A, Leventon ME, Grimson E, Kikinis R, et al. Excision of cortical dysplasia in the language area with use of a surgical navigator: a case report. Epilepsia 1998; 39(12): 1361-6.</t>
  </si>
  <si>
    <t>tonic features</t>
  </si>
  <si>
    <t>lesional MRI + intracranial EEG (+ post-op sz free but f/u time not given)</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</si>
  <si>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</si>
  <si>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 xml:space="preserve">and loss of consciousness. </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</si>
  <si>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</si>
  <si>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Papayannis CE, Consalvo D, Seifer G, Kauffman MA, Silva W, Kochen S. Clinical spectrum and difficulties in management of hypothalamic hamartoma in a developing country. Acta Neurol Scand 2008; 118(5): 313-9.</t>
  </si>
  <si>
    <t>complex partial sz</t>
  </si>
  <si>
    <t>Park SA, Heo K, Koh R, Chang JW, Lee BI. Ictal automatisms with preserved responsiveness in a patient with left mesial temporal lobe epilepsy. Epilepsia 2001; 42(8): 1078-81.</t>
  </si>
  <si>
    <t>aura with feeling of intense fear</t>
  </si>
  <si>
    <t>EEG-MRI-PET concordance (+postop sz free but f/u unspecified)</t>
  </si>
  <si>
    <t>EEG: Ictal EEG onset from the left foramen ovale electrodes, as repetitive sharp waves 12 s before clinical onset (aura), with confinement of ictal rhythm in the left FOEs at the time of pushing the button because of the aura; MRI: left hippocampal atrophy with an increased signal intensity; PET: revealed a left temporal hypometabolism</t>
  </si>
  <si>
    <t>preserved responsiveness (based on ictal testing) in R dominant patient with L mTLE</t>
  </si>
  <si>
    <t>Consciousness intact #</t>
  </si>
  <si>
    <t>Park YS, Oh MC, Kim HD, Kim DS. Early surgery of hamartoma of the floor of the fourth ventricle: a case report. Brain Dev 2009b; 31(5): 347-51.</t>
  </si>
  <si>
    <t xml:space="preserve">left hemifacial twitching/ spasms, </t>
  </si>
  <si>
    <t>Myoclonus (Hemifacial)</t>
  </si>
  <si>
    <t>multimodal concordance  + intraoperative intralesional EEG (+ post-op sz freedom but not f/u specified)</t>
  </si>
  <si>
    <t>MRI: mass lesion on the left cerebellar hemisphere adjacent to the middle cerebellar peduncle, slightly hyperintense as compared to that of the cerebral cortex, with a bulging contour without definite enhancement and posterior displacement of the vermis; 
SPECT between the ictal and inter-ictal phases showed hyperperfusion around the cerebellar hamartoma and brainstem during seizure attacks
PET: showed hot fluorodeoxyglucose (FDG) uptake within the mass, and single-photon emission computed tomography co-registered to MRI (SISCOM) showed hyperemia within the mass and adjacent brainstem during seizures
intralesional EEG: depth electrode into the center of the mass and the other into floor of fourth ventricle to record the intralesional and adjacent electrical activity (Fig. 3). The mass generating electrical activities might be related with seizures.</t>
  </si>
  <si>
    <t xml:space="preserve">and eye blinking, </t>
  </si>
  <si>
    <t>with a left-sided deviation of the eyeball and lip</t>
  </si>
  <si>
    <t>irregular respiration</t>
  </si>
  <si>
    <t>bradycardia</t>
  </si>
  <si>
    <t>cyanosis</t>
  </si>
  <si>
    <t>Autonomic (Cardio-respiratory)</t>
  </si>
  <si>
    <t>Patel M, Satishchandra P, Saini J, Bharath RD, Sinha S. Eating epilepsy: phenotype, MRI, SPECT and video-EEG observations. Epilepsy Res 2013; 107(1-2): 115-20.</t>
  </si>
  <si>
    <t xml:space="preserve">Neck extension, </t>
  </si>
  <si>
    <t>Tonic (Neck)</t>
  </si>
  <si>
    <t>EEG-MRI-SPECT concordance</t>
  </si>
  <si>
    <t xml:space="preserve">MRI: Left fronto-parietal perisylvian cortical dysplasia; Ictal EEG: Left parieto-temporal ictal slowing; SPECT: Left fronto-parietal </t>
  </si>
  <si>
    <t xml:space="preserve">speech arrest, </t>
  </si>
  <si>
    <t>MRI: Left fronto-parietal perisylvian cortical dysplasia; Ictal EEG: Left parieto-temporal ictal slowing; SPECT: Left fronto-parietal</t>
  </si>
  <si>
    <t>Neck and trunk extension,</t>
  </si>
  <si>
    <t>Tonic (Axial, Neck, Trunk)</t>
  </si>
  <si>
    <t>MRI: Right &gt; Left sylvian and suprasylvian gliosis; interictalEEG: Left fronto-central sharp waves; ictalEEG: Right Fronto- centro-temporal beta fast activity; SPECT: Left hemispheric- posterior frontal/parietal</t>
  </si>
  <si>
    <t xml:space="preserve">flexion of both UL, </t>
  </si>
  <si>
    <t>Tonic (Arms)</t>
  </si>
  <si>
    <t>Autonomic (hypersalivation)</t>
  </si>
  <si>
    <t xml:space="preserve">Forward Neck and trunk flexion </t>
  </si>
  <si>
    <t>MRI: Right frontal and perisylvian gliosis; ictalEEG: Right fronto-temporo central ictal slowing</t>
  </si>
  <si>
    <t>with nose wiping</t>
  </si>
  <si>
    <t xml:space="preserve">Speech arrest, </t>
  </si>
  <si>
    <t>MRI: Left frontal calcified granuloma; ictalEEG: Left fronto central ictal slowing; SPECT: L frontal</t>
  </si>
  <si>
    <t xml:space="preserve">salivation, </t>
  </si>
  <si>
    <t>opening of jaw</t>
  </si>
  <si>
    <t>Tonic (Jaw)</t>
  </si>
  <si>
    <t xml:space="preserve">Forward Neck flexion, </t>
  </si>
  <si>
    <t>EEG-SPECT concordance</t>
  </si>
  <si>
    <t xml:space="preserve">ictalEEG: Focal slowing to theta range across right fronto-central region; SPECT: Right medial frontal </t>
  </si>
  <si>
    <t>MRI: Left frontal perisylvian gliosis; interictal EEG: Left fronto central sharp waves; ictalEEG: Increased sharp waves across left fronto-centro- temporal region on thinking of eating; interictal SPECT: L frontal</t>
  </si>
  <si>
    <t>Pendekanti S, Baek S, Kilinc YB, Parvizi J. High-level visual manifestations of epileptic seizures originating from the medial parietal cortex. Epileptic Disord 2018; 20(3): 200-3.</t>
  </si>
  <si>
    <t>visuospatial manifestation: _x000D_
_x000D_
the patient reported her impairment as being able to know “intellectually and visually” when a person or object is near, but sensing otherwise. She said this created a tension between her sensation and cognition. She fur-ther detailed a gap in her left visual ﬁeld that was“constantly opening up”, forcing her to rationalize her position in space rather than rely on sensoryinput. Although uncertain for a while, the patient grew assured in the fact that this was not a visual issue because even with her eyes closed, she would struggle to locate her place in a room.</t>
  </si>
  <si>
    <t>Psychic, Complex Visual</t>
  </si>
  <si>
    <t xml:space="preserve">MRI:cavernous malformation in the right precuneus region; EEG: onset right precuneus; resection: lesionectomy. Epileptogenic focus in area 7m (medial parietal)
</t>
  </si>
  <si>
    <t>Pietrafusa N, Trivisano M, de Palma L, Serino D, Moavero R, Benvenga A, et al. Peri-ictal water drinking: a rare automatic behaviour in temporal lobe epilepsy. Epileptic Disord 2015; 17(4): 384-96.</t>
  </si>
  <si>
    <t xml:space="preserve">air hunger, </t>
  </si>
  <si>
    <t>EEG: low‐voltage fast activity over the right temporal region, followed by rhythmic spikes in the same region; MRI: bilateral temporal lobe hyperintensity, suggestive of limbic encephalitis</t>
  </si>
  <si>
    <t xml:space="preserve">facial flushing, </t>
  </si>
  <si>
    <t xml:space="preserve"> sensation of epigastric constriction </t>
  </si>
  <si>
    <t>EEG rhythmic spikes over the right temporal and frontal regions: MRI: R temporal lobe glioblastoma</t>
  </si>
  <si>
    <t xml:space="preserve">brief cacosmia, </t>
  </si>
  <si>
    <t>(focal) status epilepticus with confusion, incongruous behaviours, and repetitive water drinking requests</t>
  </si>
  <si>
    <t>Complex Motor, Ictal Drink</t>
  </si>
  <si>
    <t>Pillay N, Fabinyi GC, Myles TS, Fitt GJ, Berkovic SF, Jackson GD. Parahippocampal epilepsy with subtle dysplasia: A cause of "imaging negative" partial epilepsy. Epilepsia 2009; 50(12): 2611-8.</t>
  </si>
  <si>
    <t xml:space="preserve">get funny “buzzing” feeling </t>
  </si>
  <si>
    <t>post-op sz free + invasive EEG + lesional MRI</t>
  </si>
  <si>
    <t>RATL; Grid R temporal and RPH. Seizures recorded from RPH; MRI: RPH abnormal (and abnormal frontoparietal gyrus)</t>
  </si>
  <si>
    <t>Head turns to right</t>
  </si>
  <si>
    <t>speaks gibberish</t>
  </si>
  <si>
    <t>loss of awereness</t>
  </si>
  <si>
    <t xml:space="preserve">Déjà vu, </t>
  </si>
  <si>
    <t>post-op sz free + multi-concordance PET/SPECT +sEEG</t>
  </si>
  <si>
    <t>LPH resection; MRI: LPH WM abnormality; SPECT/EEG: bilateral temporal; PET: R temp hypometabolism</t>
  </si>
  <si>
    <t xml:space="preserve">unpleasant smell, </t>
  </si>
  <si>
    <t>Olfactory Aura (Cacosmia)</t>
  </si>
  <si>
    <t xml:space="preserve">oral automatisms, </t>
  </si>
  <si>
    <t xml:space="preserve">manual automatisms, </t>
  </si>
  <si>
    <t>LPH resection; MRI: LPH WM abnormality; SPECT/sEEG: bilateral temporal; PET: R temp hypometabolism</t>
  </si>
  <si>
    <t xml:space="preserve">Hyperventilation, </t>
  </si>
  <si>
    <t>post-op sz free + multi-concordance PET/MRI</t>
  </si>
  <si>
    <t>LPH resection; EEG: bitemporal; MRI: posterior LPH lesion; PET: L temp hypomet</t>
  </si>
  <si>
    <t>Head version to right</t>
  </si>
  <si>
    <t>EEG: R temporal; MRI: RPH lesion</t>
  </si>
  <si>
    <t>Experiential Aura (Déjà vu)</t>
  </si>
  <si>
    <t>EEG: R temp; MRI: RPH abnormal (in addition to suprasellar dermoid); PET: R temp hypermetab; SPECT: R temp hypoperf</t>
  </si>
  <si>
    <t xml:space="preserve">rising epigastric sensation. </t>
  </si>
  <si>
    <t xml:space="preserve">speech arrest. </t>
  </si>
  <si>
    <t xml:space="preserve"> Loss of awareness</t>
  </si>
  <si>
    <t>Pini A, Merlini L, Tome FM, Chevallay M, Gobbi G. Merosin-negative congenital muscular dystrophy, occipital epilepsy with periodic spasms and focal cortical dysplasia. Report of three Italian cases in two families. Brain Dev 1996; 18(4): 316-22.</t>
  </si>
  <si>
    <t xml:space="preserve"> inattentive and their vigilance levels progressively lowered</t>
  </si>
  <si>
    <t>posterior WM changes and FCD: 2 parieto-occipital, 1 temporo-occipital; EEG: interictal posterior spike-waves and ictal OT fast activity</t>
  </si>
  <si>
    <t xml:space="preserve"> fixed gaze</t>
  </si>
  <si>
    <t xml:space="preserve">with a raising of eyebrows; </t>
  </si>
  <si>
    <t xml:space="preserve">slight lowering of the head </t>
  </si>
  <si>
    <t>posterior WM changes and FCD: parieto-occipital; EEG: interictal posterior spike-waves and ictal OT fast activity</t>
  </si>
  <si>
    <t>spasms</t>
  </si>
  <si>
    <t>Powell R, Elwes R, Hamandi K, Mullatti N. Cingulate gyrus epilepsy. Pract Neurol 2018; 18(6): 447-54.</t>
  </si>
  <si>
    <t xml:space="preserve">feeling light-headed and generally odd.  </t>
  </si>
  <si>
    <t>Lightheaded, Non-Specific Aura</t>
  </si>
  <si>
    <t>Condocrance (Lesional MRI) and intracranial study</t>
  </si>
  <si>
    <t>MR: left medial frontal lobe lesion and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</si>
  <si>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difficulty getting his words out (although he could understand what others were saying) </t>
  </si>
  <si>
    <t>Concordance (Lesional MRI) and intracranial study</t>
  </si>
  <si>
    <t xml:space="preserve"> and feeling ‘muddled’. </t>
  </si>
  <si>
    <t>Confusion</t>
  </si>
  <si>
    <t xml:space="preserve">His right arm stiffens. </t>
  </si>
  <si>
    <t xml:space="preserve"> get up and wander in a confused manner.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</si>
  <si>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</si>
  <si>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loss of awareness,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</si>
  <si>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</si>
  <si>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upper limb automatisms </t>
  </si>
  <si>
    <t>and dysphasia</t>
  </si>
  <si>
    <t xml:space="preserve">abrupt wakening </t>
  </si>
  <si>
    <t>MR: area of high signal in the cingulate cortex, above the corpus callosum (ganglioglioma at histology); interictal EEG: centro-temporal bilateral spikes, centro-parietal slowing</t>
  </si>
  <si>
    <t xml:space="preserve">right hand and arm dystonic posturing, </t>
  </si>
  <si>
    <t>Dystonic Posturing (Hand, Arm)</t>
  </si>
  <si>
    <t xml:space="preserve"> left hand and arm extension, </t>
  </si>
  <si>
    <t>Tonic (Hand, Arm)</t>
  </si>
  <si>
    <t xml:space="preserve"> head turning to the left, </t>
  </si>
  <si>
    <t xml:space="preserve">facial grimacing </t>
  </si>
  <si>
    <t xml:space="preserve"> hypermotor features in the lower limbs.</t>
  </si>
  <si>
    <t>Hypermotor (Lower Limbs)</t>
  </si>
  <si>
    <t xml:space="preserve">‘jigging’ sensation in her head that she found hard to describe, as though ‘hearing a vibration’. </t>
  </si>
  <si>
    <t>Cephalic, Auditory Aura</t>
  </si>
  <si>
    <t xml:space="preserve">She would lose contact </t>
  </si>
  <si>
    <t xml:space="preserve"> stare blankly </t>
  </si>
  <si>
    <t xml:space="preserve"> could fall if standing. </t>
  </si>
  <si>
    <t>Qiao L, Yu T, Ni D, Wang X, Xu C, Liu C, et al. Correlation between extreme fear and focal cortical dysplasia in anterior cingulate gyrus: Evidence from a surgical case of refractory epilepsy. Clin Neurol Neurosurg 2017; 163: 121-3.</t>
  </si>
  <si>
    <t xml:space="preserve">an aura of sudden extreme fear </t>
  </si>
  <si>
    <t>post-op sz freedom, (f/u 18m) + sEEG + multimodal concordance
EEG-MEG-MRI-PET</t>
  </si>
  <si>
    <t>y, ES</t>
  </si>
  <si>
    <t xml:space="preserve">resection of the left ACG (histology FCD); EEG: bilat frontal; MEG: L medial and lateral frontal; MRI/PET: thickening and hypometab L ACG; sEEG/ES: L ACG. </t>
  </si>
  <si>
    <t xml:space="preserve">accompanied by screaming, </t>
  </si>
  <si>
    <t xml:space="preserve">ictal pouting </t>
  </si>
  <si>
    <t xml:space="preserve"> hypermotor manifestations</t>
  </si>
  <si>
    <t>Quarato PP, Di Gennaro G, Manfredi M, Esposito V. Atypical Lennox-Gastaut syndrome successfully treated with removal of a parietal dysembryoplastic tumour. Seizure 2002; 11(5): 325-9.</t>
  </si>
  <si>
    <t xml:space="preserve"> ictal tonic mouth and right deviation </t>
  </si>
  <si>
    <t>Y</t>
  </si>
  <si>
    <t xml:space="preserve">resection of left parietal lesion (histology DNET); EEG: L centro-temporo-parietal; MRI: L IPG lesion; CT: erosion of the bone of the adjacent calvarium. </t>
  </si>
  <si>
    <t xml:space="preserve">head deviation towards the right </t>
  </si>
  <si>
    <t>right lateral deviation of eyes,</t>
  </si>
  <si>
    <t>right arm tonic posturing</t>
  </si>
  <si>
    <t>Quek AM, Britton JW, McKeon A, So E, Lennon VA, Shin C, et al. Autoimmune epilepsy: clinical characteristics and response to immunotherapy. Arch Neurol 2012; 69(5): 582-93.</t>
  </si>
  <si>
    <t>bilateral independent facial clonus</t>
  </si>
  <si>
    <t>MRI: L medial temporal (GAD+, DWI+); EEG: Fronto-temporal</t>
  </si>
  <si>
    <t>Abs</t>
  </si>
  <si>
    <t>aura with flushing</t>
  </si>
  <si>
    <t>Autonomic Aura (Flushing)</t>
  </si>
  <si>
    <t>MRI: L medial temporal (GAD+, DWI+); EEG: IED Fronto-temporal</t>
  </si>
  <si>
    <t>aura with diffuse tingling</t>
  </si>
  <si>
    <t>Somatosensory Aura (Tingling)</t>
  </si>
  <si>
    <t>bicycling</t>
  </si>
  <si>
    <t>unilateral limb posturing</t>
  </si>
  <si>
    <t>Tonic (Unliateral Limb)</t>
  </si>
  <si>
    <t>leg jerking</t>
  </si>
  <si>
    <t>Myoclonus (Leg)</t>
  </si>
  <si>
    <t>MRI: R temporal-posterolateral cortex (Gad-;DWI-); EEG: IED temporal</t>
  </si>
  <si>
    <t>upper extremities jerking</t>
  </si>
  <si>
    <t>Myoclonus (upper extremities)</t>
  </si>
  <si>
    <t>facial jerking</t>
  </si>
  <si>
    <t>diffuse hot sensation</t>
  </si>
  <si>
    <t>Autonomic (Hot)</t>
  </si>
  <si>
    <t>MRI: R MTS and post-temp lobectomy gliosis; EEG: IED temporal</t>
  </si>
  <si>
    <t>auditory hallucinosis</t>
  </si>
  <si>
    <t>olfactory hallucinosis</t>
  </si>
  <si>
    <t>MRI: L medial temp (GAD-;DWI-); EEG:IED temp</t>
  </si>
  <si>
    <t>gustatory hallucinosis</t>
  </si>
  <si>
    <t>Aura with rising abdominal sensation</t>
  </si>
  <si>
    <t>MRI: R medial temp (GAD-; DWI-) and R MTS; EEG: FS temporal</t>
  </si>
  <si>
    <t>Unresponsive</t>
  </si>
  <si>
    <t>unilat upper extremity jerking</t>
  </si>
  <si>
    <t>Myoclonus (Upper extremity)</t>
  </si>
  <si>
    <t>MRI: L medial temp (Gad-), bilat MTS; EEG: FS temporal</t>
  </si>
  <si>
    <t>unilat and bilat "jolt" sensation</t>
  </si>
  <si>
    <t>Aura with migrating paresthesias on scalp</t>
  </si>
  <si>
    <t>Somatosensory (Scalp)</t>
  </si>
  <si>
    <t xml:space="preserve">Aura with epigastric rising </t>
  </si>
  <si>
    <t>MRI: R medial temp (Gad+; DWI-); EEG: IED temp</t>
  </si>
  <si>
    <t>Aura with panic</t>
  </si>
  <si>
    <t>MRI: L medial temp (Gad-;DWI-), bilat MTS; EEG: IED, IA temp</t>
  </si>
  <si>
    <t>Aura with piloerection</t>
  </si>
  <si>
    <t>Autonomic (Piloerection)</t>
  </si>
  <si>
    <t>"wave-like spells"</t>
  </si>
  <si>
    <t>light-headedness</t>
  </si>
  <si>
    <t>MRI: L medial temp (Gad-;DWI-); EEG: temp</t>
  </si>
  <si>
    <t>MRI: R medial temp (Gad-;DWI-); EEG:temp</t>
  </si>
  <si>
    <t>Aura with nausea</t>
  </si>
  <si>
    <t>Aura with tinnitus</t>
  </si>
  <si>
    <t>Auditory (tinnitus)</t>
  </si>
  <si>
    <t>Limb automatisms</t>
  </si>
  <si>
    <t>Upper Limb Automatisms, Lower Limb Automatisms</t>
  </si>
  <si>
    <t>MRI: R medial Temp and Insula (Gad-;DWI-) and R MTS; EEG: IED, IA temporal</t>
  </si>
  <si>
    <t>Aura with epigastric rising</t>
  </si>
  <si>
    <t>MRI: Bilat medial temp (Gad-;DWI-), R MTS; EEG: IED IA temporal</t>
  </si>
  <si>
    <t>Aura with facial flushing</t>
  </si>
  <si>
    <t>Aura with loss of train of thought</t>
  </si>
  <si>
    <t xml:space="preserve">unresponsive </t>
  </si>
  <si>
    <t>aura with tingling of upper teeth</t>
  </si>
  <si>
    <t>Somatosensory Aura (Teeth tingling)</t>
  </si>
  <si>
    <t>MRI: Bilat medial temp (Gad-;DWI-); EEG: IED temporal</t>
  </si>
  <si>
    <t>Aura with flashback memories</t>
  </si>
  <si>
    <t>MRI: bilat medial temp (Gad+;DWI+), bilat MTS; EEG: IA temporal</t>
  </si>
  <si>
    <t>Aura with head rush</t>
  </si>
  <si>
    <t>MRI: bilat medial temp (Gad-;DWI-); EEG: IED IA temporal</t>
  </si>
  <si>
    <t>Aura with unilat visual hallucination</t>
  </si>
  <si>
    <t>Unilat facial contraction</t>
  </si>
  <si>
    <t>Unital Upper extremity contraction</t>
  </si>
  <si>
    <t>Tonic (Upper extremity)</t>
  </si>
  <si>
    <t>Oral automatisms</t>
  </si>
  <si>
    <t>Auras with chills head to shoulder</t>
  </si>
  <si>
    <t>MRI: L medial temp (DWI-); EEG: slowing temporal</t>
  </si>
  <si>
    <t>Autonomic Aura (Piloerection)</t>
  </si>
  <si>
    <t>Euphoria</t>
  </si>
  <si>
    <t>Psychic (Euphoria)</t>
  </si>
  <si>
    <t>Laughter</t>
  </si>
  <si>
    <t>nonsensical speech</t>
  </si>
  <si>
    <t>bilat UE jerking</t>
  </si>
  <si>
    <t>Myoclonic (Upper extremities)</t>
  </si>
  <si>
    <t>Quevedo-Diaz M, Campo AT, Vila-Vidal M, Principe A, Ley M, Rocamora R. Ictal spitting in non-dominant temporal lobe epilepsy: an anatomo-electrophysiological correlation. Epileptic Disord 2018; 20(2): 139-45.</t>
  </si>
  <si>
    <t xml:space="preserve">uprising epigastric aura, </t>
  </si>
  <si>
    <t>post-op sz freedom (f/u &gt;12m)+sEEG+ES+concordance</t>
  </si>
  <si>
    <t>Right anterior temporal lobectomy (histology FCD); sEEG: sz onset hippocampus; EEG: R ant temp; SPECT: R ant temp; MRI: marginal asymmetry of the amygdala.</t>
  </si>
  <si>
    <t xml:space="preserve"> intense feeling of fear </t>
  </si>
  <si>
    <t>post-op sz freedom (f/u &gt;12m)+sEEG+concordance</t>
  </si>
  <si>
    <t xml:space="preserve"> scared face, </t>
  </si>
  <si>
    <t>Mimetic Automatisms</t>
  </si>
  <si>
    <t xml:space="preserve"> associated with complex visual hallucinations of facial deformation (prosopometamorphopsia)</t>
  </si>
  <si>
    <t>Complex Visual, Metamorphopsia</t>
  </si>
  <si>
    <t xml:space="preserve"> left‐hand dystonia, </t>
  </si>
  <si>
    <t>Dystonic (Hand)</t>
  </si>
  <si>
    <t xml:space="preserve"> and oral automatisms</t>
  </si>
  <si>
    <t xml:space="preserve">ictal speech </t>
  </si>
  <si>
    <t>Ramantani G, Maillard LG, Bast T, Husain RA, Niggemann P, Kohlhase J, et al. Epilepsy in Aicardi-Goutieres syndrome. Eur J Paediatr Neurol 2014; 18(1): 30-7.</t>
  </si>
  <si>
    <t>symmetric tonic</t>
  </si>
  <si>
    <t xml:space="preserve"> interictal EEG: R fronto-temporal; MRI: brain atrophy and fronto-temp cystic vacuoles</t>
  </si>
  <si>
    <t>Genetic (AGS1-5)</t>
  </si>
  <si>
    <t xml:space="preserve"> interictal EEG: R fronto-temporal; MRI: brain atrophy, basala ganglia calcifications and fronto-temp cystic vacuoles</t>
  </si>
  <si>
    <t>Ray A, Kotagal P. Temporal lobe epilepsy in children: overview of clinical semiology. Epileptic Disord 2005; 7(4): 299-307.</t>
  </si>
  <si>
    <t>child’s face is turned towards the camera</t>
  </si>
  <si>
    <t>post-op sz free (3y)+ EEG/MRI/PET concordance</t>
  </si>
  <si>
    <t>TLEctomy (histology FCD); EEG/MRI/PET: L temp spikes/lesion/hypomet</t>
  </si>
  <si>
    <t>Facial Automatisms</t>
  </si>
  <si>
    <t>extensive motor manifestation</t>
  </si>
  <si>
    <t>post-op sz free (12y)+ concordance</t>
  </si>
  <si>
    <t>TL Lesionectomy (histology astrocitoma mixed with meningioma); lesional MRI (R temp)</t>
  </si>
  <si>
    <t>post-op sz free (7y)+ concordance</t>
  </si>
  <si>
    <t>TL Lesionectomy (histology ganglioglioma); lesional MRI (L temp)</t>
  </si>
  <si>
    <t xml:space="preserve">initial cry, </t>
  </si>
  <si>
    <t>concordance + post-op sz free but only 6m f/u</t>
  </si>
  <si>
    <t xml:space="preserve"> EEG:L temp spikes and seizure onset; MRI: L mesial temp  cystic lesion</t>
  </si>
  <si>
    <t>she reported seeing monsters on some occasions and robbers</t>
  </si>
  <si>
    <t>Complex Visual Hallucinations</t>
  </si>
  <si>
    <t xml:space="preserve">fine distal automatisms of the left upper extremity, </t>
  </si>
  <si>
    <t>dystonic posturing of the right upper extremity</t>
  </si>
  <si>
    <t>Dystonic (Upper extremity)</t>
  </si>
  <si>
    <t xml:space="preserve"> resection: L TLEctomy (histology HS) EEG: L temp spikes; MRI: volume loss and increased signal in L Hippo; PET: L temp hypomet</t>
  </si>
  <si>
    <t xml:space="preserve"> discrete automatisms of distal R upper extremity</t>
  </si>
  <si>
    <t>fumbling around with the blanket</t>
  </si>
  <si>
    <t>Manual Automatisms</t>
  </si>
  <si>
    <t xml:space="preserve">abdominal aura </t>
  </si>
  <si>
    <t xml:space="preserve"> resection: L TLEctomy (histology HS and FCD) EEG: L temp spikes; MRI: volume loss and increased signal in L Hippo; PET: L temp hypomet</t>
  </si>
  <si>
    <t>post-op sz free (16m)+ concordance</t>
  </si>
  <si>
    <t xml:space="preserve"> resection: R T (histology FCD) EEG: R temp; MRI: R temp lesion</t>
  </si>
  <si>
    <t xml:space="preserve"> lies in bed</t>
  </si>
  <si>
    <t>experiencing some subtle, fine automatisms</t>
  </si>
  <si>
    <t xml:space="preserve"> aura of fear and</t>
  </si>
  <si>
    <t>post-op sz free (1y)+ invasiveEEG +concordance</t>
  </si>
  <si>
    <t>TLectomy (histology FCD); invasive monitoring and EEG: L temp; MRI: L temp lesion.</t>
  </si>
  <si>
    <t>aura with déjà vu</t>
  </si>
  <si>
    <t>difficulty with speech</t>
  </si>
  <si>
    <t>concordance + invasive EEG + post-op sz free but only 7m f/u</t>
  </si>
  <si>
    <t>invasive (subdural) EEG: L temp; MRI: L ant temp lesion (FCD at histo after surgery)</t>
  </si>
  <si>
    <t>Recio MV, Gallagher MJ, McLean MJ, Abou-Khalil B. Clinical features of epilepsy in patients with cerebellar structural abnormalities in a referral center. Epilepsy Res 2007; 76(1): 1-5.</t>
  </si>
  <si>
    <t xml:space="preserve">oroalimentary automatisms, </t>
  </si>
  <si>
    <t>post-op sz freedom (&gt;1y f/u) + concordance</t>
  </si>
  <si>
    <t>3 R TLectomies (with 2 R HS and 1 R H heterotopia) + 1 L selective amygdalohippocampectomy ( with L HS)</t>
  </si>
  <si>
    <t xml:space="preserve">extremity automatisms </t>
  </si>
  <si>
    <t xml:space="preserve"> and unilateral extremity dystonic posturing</t>
  </si>
  <si>
    <t>Rehulka P, Dolezalova I, Janousova E, Tomasek M, Marusic P, Brazdil M, et al. Ictal and postictal semiology in patients with bilateral temporal lobe epilepsy. Epilepsy Behav 2014; 41: 40-6.</t>
  </si>
  <si>
    <t>26
13</t>
  </si>
  <si>
    <t>Auras</t>
  </si>
  <si>
    <t>invasive EEG monitoring and ES</t>
  </si>
  <si>
    <t>Temp (AH in 13/13, T pol in 2/13)</t>
  </si>
  <si>
    <t>Early Oroalimentary Automatisms</t>
  </si>
  <si>
    <t>Ictal Motor signs</t>
  </si>
  <si>
    <t>Ictal Motor</t>
  </si>
  <si>
    <t>post-op sz freedom (&gt;2y f/u)</t>
  </si>
  <si>
    <t>extended T lesionectomy (2/13) or anteriomedial temp lobe resection (11/13)</t>
  </si>
  <si>
    <t>extended T lesionectomy or anteriomedial temp lobe resection</t>
  </si>
  <si>
    <t>Remi J, Noachtar S. Clinical features of the postictal state: correlation with seizure variables. Epilepsy Behav 2010; 19(2): 114-7.</t>
  </si>
  <si>
    <t xml:space="preserve"> abdominal aura</t>
  </si>
  <si>
    <t>multimodal concordance
EEG-MRI-PET</t>
  </si>
  <si>
    <t>EEG/MRI/PET: R mesial temp/MTS/MT hypomet</t>
  </si>
  <si>
    <t>Paresis of the contralateral arm ictally and</t>
  </si>
  <si>
    <t>Ictal hemiparesis</t>
  </si>
  <si>
    <t>Motor/ Behavioral Arrest</t>
  </si>
  <si>
    <t xml:space="preserve">invasive EEG and multimodal concordance </t>
  </si>
  <si>
    <t>PET-SPECT</t>
  </si>
  <si>
    <t xml:space="preserve">EEG/InvasiveEEG/PET/SPECT: bitemporal </t>
  </si>
  <si>
    <t>Rocamora R, Becerra JL, Fossas P, Gomez M, Vivanco-Hidalgo RM, Mauri JA, et al. Pilomotor seizures: an autonomic semiology of limbic encephalitis? Seizure 2014; 23(8): 670-3.</t>
  </si>
  <si>
    <t>Pilomotor</t>
  </si>
  <si>
    <t>Autonomic (Pilomotor)</t>
  </si>
  <si>
    <t>multimodal concordance_x000D_
_x000D_
EEG-MRI-PET-SPECT</t>
  </si>
  <si>
    <t>EEG: 4 temp (3 ant, 1 post); MRI: 2 HS,  1 HS with also temp mesial hyperintensity, 1 temp mesial hyperint (+ PET hypomet /SPECT hyperperf)</t>
  </si>
  <si>
    <t>Abs (Ma2, LG1)</t>
  </si>
  <si>
    <t xml:space="preserve">Acoustic Aura </t>
  </si>
  <si>
    <t>MRI R HS, EEG R temp post, (SPECT R temp, PET R temp)</t>
  </si>
  <si>
    <t>Ab (LG1)</t>
  </si>
  <si>
    <t>MRI: 1 HS with also temp mesial hyperintensity, 1 temp mesial hyperint; EEG: 2 temp ant</t>
  </si>
  <si>
    <t>Abs (LG1, Anti-Hu)</t>
  </si>
  <si>
    <t>Rodriguez AJ, Buechler RD, Lahr BD, So EL. Temporal lobe seizure semiology during wakefulness and sleep. Epilepsy Res 2007; 74(2-3): 211-4.</t>
  </si>
  <si>
    <t>Early unforced head turn</t>
  </si>
  <si>
    <t>resection anterior temporal lobectomy</t>
  </si>
  <si>
    <t>Unilateral automatism</t>
  </si>
  <si>
    <t>Unilateral immobile limb</t>
  </si>
  <si>
    <t>Ictal Limb Paresis</t>
  </si>
  <si>
    <t>Unilateral dystonic limb</t>
  </si>
  <si>
    <t>Unilateral tonic limb</t>
  </si>
  <si>
    <t>M2e or fencing posture</t>
  </si>
  <si>
    <t>“Figure 4” posture</t>
  </si>
  <si>
    <t>Postictal Nose Wiping</t>
  </si>
  <si>
    <t>postictal Todd paresis</t>
  </si>
  <si>
    <t>Roulet Perez E, Seeck M, Mayer E, Despland PA, de Tribolet N, Deonna T. Childhood epilepsy with neuropsychological regression and continuous spike waves during sleep: epilepsy surgery in a young adult. Eur J Paediatr Neurol 1998; 2(6): 303-11.</t>
  </si>
  <si>
    <t>activity arrest</t>
  </si>
  <si>
    <t>post-op sz freedom (1y f/u) + multimodal concordance (SPECT, PET), invasive EEG and stimulation</t>
  </si>
  <si>
    <t>EEG-PET-SPECT</t>
  </si>
  <si>
    <t>interictal EEG: L front; ictal EEG: L front or ant temp; (MRI normal: just thickening of L lateral front diploe with a region of slightly flattened, but normal underlying cortex); PET: L front hypometab; SPECT: L front (same region of PET) and L basal ganglia hyperperfusion; intracranial recording: grid in L front convexity, strips over L fronto-orbital and basal temp cortex, showed focus on L lat front area; cortical stimulation mapped eloquent cortex and elicited typical abrupt mood changes (anger followed by sadness); Surgery: L lateral frontal and L frontopolar resection</t>
  </si>
  <si>
    <t>complex manual automatisms with genital manipulation</t>
  </si>
  <si>
    <t>Manual Automatism (Genital)</t>
  </si>
  <si>
    <t>Abrupt mood changes (anger followed by sadness)</t>
  </si>
  <si>
    <t>Zhang W, Liu X, Zuo L, Guo Q, Chen Q, Wang Y. Ipsiversive ictal eye deviation in inferioposterior temporal lobe epilepsy-Two SEEG cases report. BMC Neurol 2017; 17(1): 38.</t>
  </si>
  <si>
    <t xml:space="preserve"> forced eye deviation to the right</t>
  </si>
  <si>
    <t>post-op sz freedom (17m f/u) + sEEG</t>
  </si>
  <si>
    <t>resection: posterior part of the ITG and MTG, anterior and posterior banks of the Ant Occ Sulcus, and posterior segment of the ST Sulcus; sEEG: seizure onset zone was confirmed_x000D_
over the inferotemporal region, with early spreading areas of electrical seizure over_x000D_
the posterior segment of ITS, anterior and posterior bank of AOS, and extended to cortical area adjacent to the posterior segment of superior temporal sulcus (STS)</t>
  </si>
  <si>
    <t xml:space="preserve">eyes open and staring </t>
  </si>
  <si>
    <t>post-op sz freedom (25m f/u) + multimodal concordance + sEEG
EEG-MRI-PET</t>
  </si>
  <si>
    <t>MRI: abnormal signals in the right middle-posterior part of ITG, lateral occipito-temporal sulcus and fusiform gyrus on T2 and T2flair slices; PET: hypometab in the same region; sEEG: putative MRI lesion confirmed as epileptogenic lesion and the most posterior ITG, which occupied the anterior bank of the AOS; resection: lesionectomy</t>
  </si>
  <si>
    <t>Intentional response with external stimuli was lost during the episodes</t>
  </si>
  <si>
    <t xml:space="preserve"> aura as a kind of visual illusion “mimicking watching 3D movie”.</t>
  </si>
  <si>
    <t>Yu T, Zhang G, Wang Y, Ni D, Qiao L, Du W, et al. Surgical treatment for patients with symptomatic generalised seizures due to brain lesions. Epilepsy Res 2015; 112: 92-9.</t>
  </si>
  <si>
    <t>post-op sz freedom (36m f/u)</t>
  </si>
  <si>
    <t>Resection: R parietal</t>
  </si>
  <si>
    <t xml:space="preserve">post-op sz freedom (24m f/u) </t>
  </si>
  <si>
    <t>Resection: R frontal</t>
  </si>
  <si>
    <t>post-op sz freedom (12m f/up) + lesional MRI (concordance)</t>
  </si>
  <si>
    <t>Resection: L central; MRI lesion L central</t>
  </si>
  <si>
    <t>post-op sz freedom (18m f/up) + lesional MRI (concordance)</t>
  </si>
  <si>
    <t xml:space="preserve">Resection: L central - post frontal; MRI lesion L central </t>
  </si>
  <si>
    <t>Resection: L parietal - post frontal; MRI atrophy in L F-P-O</t>
  </si>
  <si>
    <t>Absence (atypical)</t>
  </si>
  <si>
    <t>Resection: R Parietal - Occipital; MRI lesion in R Occip</t>
  </si>
  <si>
    <t>Resection: R parietal - post Front; MRI lesion athrophy in R F-P</t>
  </si>
  <si>
    <t>post-op sz freedom (24m f/up) + lesional MRI (concordance)</t>
  </si>
  <si>
    <t>Resection: R parietal - post Temp; MRI lesion: heterotopia in R T-P</t>
  </si>
  <si>
    <t>atypical absence</t>
  </si>
  <si>
    <t>Resection: L T-O; MRI lesion in L T-P</t>
  </si>
  <si>
    <t xml:space="preserve">post-op sz freedom (12m f/up) </t>
  </si>
  <si>
    <t>Resection: R parietal - post T</t>
  </si>
  <si>
    <t>post-op sz freedom (48m f/up) + lesional MRI (concordance)</t>
  </si>
  <si>
    <t>Resection: L parietal - post T; MRI lesion L T-P</t>
  </si>
  <si>
    <t>Resection: R perisylvian; MRI lesion: R perisylvian</t>
  </si>
  <si>
    <t>Resection: R P-O-post T; MRI lesion: R P-O</t>
  </si>
  <si>
    <t>Yu T, Wang Y, Zhang G, Cai L, Du W, Li Y. Posterior cortex epilepsy: diagnostic considerations and surgical outcome. Seizure 2009; 18(4): 288-92.</t>
  </si>
  <si>
    <t>elementary visual hallucinations</t>
  </si>
  <si>
    <t>mixed GT - concordance MRI-EEG or intracranial EEG</t>
  </si>
  <si>
    <t>1 Parietal, 7 Occipital, 6 Posterior (P-O-T)</t>
  </si>
  <si>
    <t>3 Parietal, 5 Posterior (P-O-T)</t>
  </si>
  <si>
    <t>dizziness, vertigo or headache</t>
  </si>
  <si>
    <t>Dizzy, Vestibular, Cephalic</t>
  </si>
  <si>
    <t>2 Parietal, 2 Occipital, 3 Posterior (P-O-T)</t>
  </si>
  <si>
    <t>palpitate, epigastric sensation</t>
  </si>
  <si>
    <t>Epigastric Aura, Autonomic (Cardiovascular)</t>
  </si>
  <si>
    <t>3 Parietal, 1 Occipital, 2 Posterior (P-O-T)</t>
  </si>
  <si>
    <t>blink</t>
  </si>
  <si>
    <t>1 Parietal, 5 Occipital</t>
  </si>
  <si>
    <t>blurring</t>
  </si>
  <si>
    <t>2 Occipital, 2 Posterior (P-O-T)</t>
  </si>
  <si>
    <t>3 Occipital</t>
  </si>
  <si>
    <t>auditory hallucination</t>
  </si>
  <si>
    <t>2 Posterior (P-O-T)</t>
  </si>
  <si>
    <t>out-of-body experience</t>
  </si>
  <si>
    <t>Experiential Aura (Autoscopy)</t>
  </si>
  <si>
    <t>1 Parietal</t>
  </si>
  <si>
    <t>atopognosia</t>
  </si>
  <si>
    <t>Yu T, Ni D, Zhang X, Wang X, Qiao L, Zhou X, et al. The role of magnetoencephalography in the presurgical evaluation of patients with MRI-negative operculo-insular epilepsy. Seizure 2018; 61: 104-10.</t>
  </si>
  <si>
    <t>Somatic Sensations</t>
  </si>
  <si>
    <t>Somotosensory Aura</t>
  </si>
  <si>
    <t>post-op sz freedom 5y f/u + intracranial EEG (grid+depth)</t>
  </si>
  <si>
    <t>resection involving the operculo-insular region</t>
  </si>
  <si>
    <t>Vegetative Sensation</t>
  </si>
  <si>
    <t>Ictal Pouting</t>
  </si>
  <si>
    <t>CL Tonic</t>
  </si>
  <si>
    <t>post-op sz freedom 4y f/u + intracranial EEG (grid+depth)</t>
  </si>
  <si>
    <t>intracranial EEG (grid+depth)</t>
  </si>
  <si>
    <t>Visceral Sensation</t>
  </si>
  <si>
    <t>Scared expression</t>
  </si>
  <si>
    <t>Repeating Pouting</t>
  </si>
  <si>
    <t>post-op sz freedom 2y f/u + intracranial EEG (sEEG)</t>
  </si>
  <si>
    <t>post-op sz freedom 1.5y f/u + intracranial EEG (sEEG)</t>
  </si>
  <si>
    <t>intracranial EEG (sEEG)</t>
  </si>
  <si>
    <t>Fencing Posturing</t>
  </si>
  <si>
    <t>Dystonic Posturing (Fencing)</t>
  </si>
  <si>
    <t>Olfactory Sensation</t>
  </si>
  <si>
    <t>Yoshinaga H, Ohtsuka Y, Watanabe Y, Inutsuka M, Kitamura Y, Kinugasa K, et al. Ictal MEG in two children with partial seizures. Brain Dev 2004; 26(6): 403-8.</t>
  </si>
  <si>
    <t>multimodal concordance
EEG-MEG-MRI-SPECT</t>
  </si>
  <si>
    <t xml:space="preserve">ictal/interictal EEG: right occipital electrode; ictal MEG: right occipital. Both interictal EEG dipoles and MEG dipoles were concentrated in the right mesial occipital lobe. Ictal SPECT revealed a hyperperfusion area in the right lateral occipital area (Fig. 2D), and MRI revealed cortical dysplasia in the right mesial to lateral occipital area. </t>
  </si>
  <si>
    <t>Leftward nystagmus</t>
  </si>
  <si>
    <t>Left-side facial twitching</t>
  </si>
  <si>
    <t>EEG-MEG-SPECT</t>
  </si>
  <si>
    <t>EEG dipole estimation: Left motor area, pre-sylvian fissure; Ictal MEG dipole: L sylvian fissure; Ictal SPECT: hyperperfusion L sylvian fissure</t>
  </si>
  <si>
    <t>Associated with Discomfort in the mouth</t>
  </si>
  <si>
    <t>Somatosensory (Oral)</t>
  </si>
  <si>
    <t>Yankovsky AE, Andermann F, Mercho S, Dubeau F, Bernasconi A. Preictal headache in partial epilepsy. Neurology 2005; 65(12): 1979-81.</t>
  </si>
  <si>
    <t>Aura with Increasing heat in the body</t>
  </si>
  <si>
    <t>Autonomic (Heat)</t>
  </si>
  <si>
    <t>post-op sz free Engel Ia (f/u 93m)</t>
  </si>
  <si>
    <t>R Ant Temp Resection</t>
  </si>
  <si>
    <t>Chewing</t>
  </si>
  <si>
    <t>L Arm Dystonia</t>
  </si>
  <si>
    <t>Hand Automatisms</t>
  </si>
  <si>
    <t>post-op sz free Engel Ia (f/u 96m)</t>
  </si>
  <si>
    <t>R selective amygdalohippocampectomy</t>
  </si>
  <si>
    <t>R Head Deviation</t>
  </si>
  <si>
    <t>Head Deviation</t>
  </si>
  <si>
    <t>post-op sz free Engel Ia (f/u 78m)</t>
  </si>
  <si>
    <t>L Ant Temp Resection</t>
  </si>
  <si>
    <t>post-op sz free Engel Ib (f/u 96m)</t>
  </si>
  <si>
    <t>Aura with Déjà vu</t>
  </si>
  <si>
    <t>Aura with Auditory Hallucinations</t>
  </si>
  <si>
    <t>Aura with Micropsias</t>
  </si>
  <si>
    <t>Aura with Epigastric Sensation</t>
  </si>
  <si>
    <t>post-op sz free Engel Ia (f/u 88m)</t>
  </si>
  <si>
    <t>post-op sz free Engel Ia (f/u 84m)</t>
  </si>
  <si>
    <t>Aura with Palpitation</t>
  </si>
  <si>
    <t>Autonomic Aura (Cardiovascular)</t>
  </si>
  <si>
    <t>Yang Y, Wang H, Zhou W, Qian T, Sun W, Zhao G. Electroclinical characteristics of seizures arising from the precuneus based on stereoelectroencephalography (SEEG). BMC Neurol 2018; 18(1): 110.</t>
  </si>
  <si>
    <t>L limb tonic</t>
  </si>
  <si>
    <t xml:space="preserve">post-op sz free ILAE 1 (f/u 29m) + sEEG + concordance PET </t>
  </si>
  <si>
    <t>R Precuneus resection; PET: R F-P hypometabolism; sEEG: SOZ precuneus; interictal EEG: centro-parietal.</t>
  </si>
  <si>
    <t>Aura with indescribable discomfort</t>
  </si>
  <si>
    <t>post-op sz free ILAE 1 (f/u 23m) + sEEG + concordance lesional MRI-PET</t>
  </si>
  <si>
    <t>Resection: L Precuneus, L Sup Pariet Lobule; PET: L F-P hypometab; MRI: L P pachygyria; interictal EEG: T-P-O; sEEG: Precuneus</t>
  </si>
  <si>
    <t>Aura (vestibular response)</t>
  </si>
  <si>
    <t>post-op sz free ILAE 2 (f/u 30m) + sEEG + concordance PET</t>
  </si>
  <si>
    <t>Resection: R Precuneus, R Post Cing; PET: R P hypometab; ictal EEG: R T-P-O; sEEG: Precuneus</t>
  </si>
  <si>
    <t xml:space="preserve">Vestibular Aura </t>
  </si>
  <si>
    <t>post-op sz free ILAE 1 (f/u 35m) + sEEG + concordance lesional MRI-PET</t>
  </si>
  <si>
    <t>Resection: L Precuneus; L Cuneus; PET: L P hypometab; MRI: L P-O encephalomalacia; EEG: L T-P-O; sEEG: Precuneus</t>
  </si>
  <si>
    <t>Aura (body image disturbance)</t>
  </si>
  <si>
    <t>Complex Dysmorphopsia</t>
  </si>
  <si>
    <t>post-op sz free ILAE 2 (f/u 34m) + sEEG + concordance PET</t>
  </si>
  <si>
    <t>Resection: R Precuneus, R retrosplenial cortex=ishtmus of cing, R Post Cing; PET: L T-P hypometab; interictal EEG: T-P-O; sEEG: Precuneus</t>
  </si>
  <si>
    <t>Aura (blur vision of eyes)</t>
  </si>
  <si>
    <t>post-op sz free ILAE 2 (f/u 33m) + sEEG + concordance PET</t>
  </si>
  <si>
    <t>Resection: L Precuneus, L Cuneus; PET: L T hypometab; sEEG: Precuneus; interictal EEG: T-P-O</t>
  </si>
  <si>
    <t>post-op sz free ILAE 2 (f/u 26m) + sEEG + concordance lesional MRI</t>
  </si>
  <si>
    <t>Resection: L Precuneus, L Paracentral lobule; MRI: L P FCD; interictal EEG: L P; sEEG: Precuneus</t>
  </si>
  <si>
    <t>post-op sz free ILAE 1 (f/u 18m) + sEEG</t>
  </si>
  <si>
    <t>Resection: L Precuneus, L Post Cing; sEEG; precuneus</t>
  </si>
  <si>
    <t xml:space="preserve">post-op sz free ILAE 2 (f/u 37m) + sEEG </t>
  </si>
  <si>
    <t>Resection: L Precuneus, L Post Cing, L Cuneus; sEEG; Precuneus</t>
  </si>
  <si>
    <t>R Version</t>
  </si>
  <si>
    <t>post-op sz free ILAE 2 (f/u 37m) + sEEG + concordance lesional MRI-PET</t>
  </si>
  <si>
    <t>Resection: L Precuneus, L Post Cing, L Cuneus, L Retrosplenial Cortex; sEEG; Precuneus; PET: L T-P hypometab; MRI: L P and bilat O encephalomalacia</t>
  </si>
  <si>
    <t>Yang X, Chen L, Liu Y, Zeng D, Tang Y, Yan B, et al. Motor trajectories in automatisms and their quantitative analysis. Epilepsy Res 2009; 83(2-3): 97-102.</t>
  </si>
  <si>
    <t>ictal EEG: frontal; MRI: frontal lesion</t>
  </si>
  <si>
    <t>Oropharynx/ hand automatism</t>
  </si>
  <si>
    <t>Automatisms (Oral), Manual Automatism</t>
  </si>
  <si>
    <t>ictal EEG: temporal; MRI: hippocampus sclerosis</t>
  </si>
  <si>
    <t>Yamamoto J, Ikeda A, Matsuhashi M, Satow T, Takayama M, Ohara S, et al. Seizures arising from the inferior parietal lobule can show ictal semiology of the second sensory seizure (SII seizure). J Neurol Neurosurg Psychiatry 2003; 74(3): 367-9.</t>
  </si>
  <si>
    <t>Numbness of the L upper back</t>
  </si>
  <si>
    <t>Somatosensory (Back)</t>
  </si>
  <si>
    <t>concordance + sEEG+ES</t>
  </si>
  <si>
    <t>y and ES</t>
  </si>
  <si>
    <t>CT, MRI: calcified lesion in the R sylvian fissure; invasive EEG (subdural+depth): R inf parietal lobule (angular + supramarginal gyri), 2 cm caudal to somatosensory area</t>
  </si>
  <si>
    <t>Wyllie E, Chee M, Granstrom ML, DelGiudice E, Estes M, Comair Y, et al. Temporal lobe epilepsy in early childhood. Epilepsia 1993; 34(5): 859-68.</t>
  </si>
  <si>
    <t>Aura with strong sensation around the mouth</t>
  </si>
  <si>
    <t>Somatosensory Aura (Mouth)</t>
  </si>
  <si>
    <t>post-op sz free (f/u 20m) + lesional MRI concordance</t>
  </si>
  <si>
    <t>Resection: L antero- and mesio-Temp + tumor; MRI: L mesiotemp tumor; EEG: L.</t>
  </si>
  <si>
    <t>Fearful expression,</t>
  </si>
  <si>
    <t>post-op sz free (f/u 35m) + lesional MRI concordance</t>
  </si>
  <si>
    <t>Resection:R antero and mesio temp + tumor; MRI: R mesiotemp tumor; interictEEG: R.</t>
  </si>
  <si>
    <t>and gestural automatism</t>
  </si>
  <si>
    <t>head turning to R/L</t>
  </si>
  <si>
    <t>aura with funny taste</t>
  </si>
  <si>
    <t>post-op sz free (f/u 23m) + lesional MRI-PET concordance</t>
  </si>
  <si>
    <t>Resection: L antero- and mesio-Temp + tumor; MRI: L sup midtemp tumor; interictEEG: L temp; PET hypometab: L temp</t>
  </si>
  <si>
    <t>aura with dizziness</t>
  </si>
  <si>
    <t>post-op sz free (f/u 16m) + lesional MRI concordance</t>
  </si>
  <si>
    <t>Resection:R antero and mesio temp + tumor; MRI: R mesiotemp tumor; EEG: R temp</t>
  </si>
  <si>
    <t>L eye blinking,</t>
  </si>
  <si>
    <t>Aura with Macropsia, saw “blue whales”</t>
  </si>
  <si>
    <t>Macropsia, Complex Visual</t>
  </si>
  <si>
    <t>post-op sz free (f/u 15m) + lesional MRI concordance</t>
  </si>
  <si>
    <t>Resection: L antero- and mesio-Temp + tumor; MRI: L midbasal temp tumor; EEG: L temp</t>
  </si>
  <si>
    <t>post-op sz free (f/u 36m) + lesional MRI concordance</t>
  </si>
  <si>
    <t>Resection: R antero- and mesio-Temp + tumor in mesial and lat ant temp; MRI: tumor mesial and lat ant temp; ictal EEG: R temp</t>
  </si>
  <si>
    <t>post-op sz free (f/u 15m) + lesional MRI-PET concordance</t>
  </si>
  <si>
    <t>Resection: R ant mesio temp + tumor; MRI: R lat and basal midtemp tumor; PET: R temp hypermet (tumor region); intericEEG: R F-T</t>
  </si>
  <si>
    <t>Resection: L ant mesiotemp; MRI: L smaller hippoc; ictal EEG: R T</t>
  </si>
  <si>
    <t>Aura with Stomachache</t>
  </si>
  <si>
    <t>Resection: R ant mesiotemp; PET: R T hypometab; MRI: smaller R hippo; ictal EEG: R T</t>
  </si>
  <si>
    <t xml:space="preserve">Resection: R ant mesiotemp; MRI: smaller R hippo; EEG: R </t>
  </si>
  <si>
    <t>Wyllie E. Surgical treatment of epilepsy in children. Pediatr Neurol 1998; 19(3): 179-88.</t>
  </si>
  <si>
    <t>sustained, forceful bilateral eye deviation to the right</t>
  </si>
  <si>
    <t>post-op sz free (f/u 12m) + concordance lesional MRI-PET-EEG + (intraoperative electrocorticography)</t>
  </si>
  <si>
    <t>Lesionectomy: R parietal lobe; EEG: R P-O; PET: R P pointing at the lesion</t>
  </si>
  <si>
    <t>chewing movements</t>
  </si>
  <si>
    <t>restless limb movement</t>
  </si>
  <si>
    <t>brief punctuated spasm with abrupt extension and stiffeneing of the arms</t>
  </si>
  <si>
    <t>Infantile Spasms, Tonic</t>
  </si>
  <si>
    <t>Wunderlich G, Schuller MF, Ebner A, Holthausen H, Tuxhorn I, Witte OW, et al. Temporal lobe epilepsy with sensory aura: interictal glucose hypometabolism. Epilepsy Res 2000; 38(2-3): 139-49.</t>
  </si>
  <si>
    <t>Aura with Bilateral tingling in the face</t>
  </si>
  <si>
    <t>Somatosensory Aura (Face Tingling)</t>
  </si>
  <si>
    <t xml:space="preserve">Lesional MRI-EEG concordance </t>
  </si>
  <si>
    <t>interictal EEG: LT; Ictal EEG: L T-P; MRI: L mesiotemp atrophy</t>
  </si>
  <si>
    <t>Aura with Sensation in vagina, thighs, upper body, arms</t>
  </si>
  <si>
    <t>Somatosensory Aura (Vagina, Limbs, Upper Body)</t>
  </si>
  <si>
    <t>interict/ ictal EEG: LT; MRI: L mesiotemp cyst</t>
  </si>
  <si>
    <t>Aura with Tingling in both lower legs, arms and tongue</t>
  </si>
  <si>
    <t>Somatosensory Aura (Limbs, Tongue)</t>
  </si>
  <si>
    <t>inerictal EEG: LT; Ictal EEG: L T; MRI: L mesiotemp atrophy</t>
  </si>
  <si>
    <t xml:space="preserve">Aura with Cephalic sensation	</t>
  </si>
  <si>
    <t>inerictal EEG: LT; Ictal EEG: L T; MRI: L amyg dysplasia</t>
  </si>
  <si>
    <t>Aura with Tingling in both feet ascending in body and arms</t>
  </si>
  <si>
    <t>Somatosensory (Limb Tingling)</t>
  </si>
  <si>
    <t>inerictal EEG: LT; Ictal EEG: L T-P; MRI: L mesiotemp atrophy</t>
  </si>
  <si>
    <t>Aura with Tingling in both hands</t>
  </si>
  <si>
    <t>Somatosensory (Hand Tingling )</t>
  </si>
  <si>
    <t>inerictal EEG: LT; Ictal EEG: L T-F; MRI: L mesiotemp sclerosis, L T white matter dysplasia</t>
  </si>
  <si>
    <t>Aura with Diffuse ascending tingling, alteration of perception</t>
  </si>
  <si>
    <t>Somatosensory (Diffuse Tingling), Psychic</t>
  </si>
  <si>
    <t>interict/ ictal EEG: RT; MRI: R mesiotemp sclerosis</t>
  </si>
  <si>
    <t>Aura with Sensation of cold water on the back</t>
  </si>
  <si>
    <t>Somatosensory Aura (Cold)</t>
  </si>
  <si>
    <t>interictal EEG: RT; Ictal EEG: R FTP; MRI: R P-T dysplasia</t>
  </si>
  <si>
    <t>Aura with Sensation of cold in both feet</t>
  </si>
  <si>
    <t xml:space="preserve">inerictal EEG: RT; Ictal EEG: R T; MRI: Post hippoc atrophy </t>
  </si>
  <si>
    <t>Aura with Tingling in tongue, mouth, lips, fingers of both hands</t>
  </si>
  <si>
    <t>Somatosensory Aura (Facial and Hand Tingling)</t>
  </si>
  <si>
    <t xml:space="preserve">inerictal EEG: RT/LT; Ictal EEG: R T; MRI: R&gt;L Post hippoc atrophy </t>
  </si>
  <si>
    <t>Aura with Tingling in the auditory neck</t>
  </si>
  <si>
    <t>Somatosensory Aura (Neck Tingling)</t>
  </si>
  <si>
    <t>interictal EEG: RT; ictal EEG: R F-T; MRI: R T dysplasia</t>
  </si>
  <si>
    <t>Winesett P, Feliciano CA, Tatum WOt. Temporal lobe seizures triggering recurrent syncope by ictal asystole. Epilepsy Behav 2009; 14(1): 258-60.</t>
  </si>
  <si>
    <t>EEG-PET concordance</t>
  </si>
  <si>
    <t>PET: L T hypometab; EEG: L T</t>
  </si>
  <si>
    <t>Wilenius J, Medvedovsky M, Gaily E, Metsahonkala L, Makela JP, Paetau A, et al. Interictal MEG reveals focal cortical dysplasias: special focus on patients with no visible MRI lesions. Epilepsy Res 2013; 105(3): 337-48.</t>
  </si>
  <si>
    <t>L hand sensory</t>
  </si>
  <si>
    <t>Somatosensory (Hand)</t>
  </si>
  <si>
    <t xml:space="preserve">invEEG: R Postcentr gyrus </t>
  </si>
  <si>
    <t>invEEG: R parietal</t>
  </si>
  <si>
    <t>R motor</t>
  </si>
  <si>
    <t>invEEG: L parietal midline, deep interhemispheric fissure</t>
  </si>
  <si>
    <t>R hypermotor</t>
  </si>
  <si>
    <t>R Tonic clonic</t>
  </si>
  <si>
    <t>Tonic Clonic</t>
  </si>
  <si>
    <t>Axial Tonic</t>
  </si>
  <si>
    <t>invEEG: R SMA</t>
  </si>
  <si>
    <t>L arm tonic</t>
  </si>
  <si>
    <t>Oral Sensory</t>
  </si>
  <si>
    <t>invEEG (grid+sEEG): L insula, frontal operculum</t>
  </si>
  <si>
    <t>Bilateral Tonic</t>
  </si>
  <si>
    <t>invEEG: L prefrontal</t>
  </si>
  <si>
    <t>invEEG: L temporal</t>
  </si>
  <si>
    <t>Bilateral tonic</t>
  </si>
  <si>
    <t>Tonic (Bilateral)</t>
  </si>
  <si>
    <t>invEEG: R F-P</t>
  </si>
  <si>
    <t>invEEG (sEEG): Amygdala, ant temp</t>
  </si>
  <si>
    <t>invEEG: R prefrontal dorsolateral, cingulum</t>
  </si>
  <si>
    <t>invEEG: R STG</t>
  </si>
  <si>
    <t>invasive EEG + lesional MRI-EEG-MEG concordance</t>
  </si>
  <si>
    <t>invEEG: L front on MRI lesion; MRI: L F lesion; MEG: L frontal operculum; EEG: L F.</t>
  </si>
  <si>
    <t>invEEG: L mesial front on MRI lesion; MRI: L mesial F lesion; MEG: L post medial frontal; EEG: L F midline</t>
  </si>
  <si>
    <t>invEEG: L front on MRI lesion; MRI: L F; MEG: L F on MRI lesion; EEG: L F</t>
  </si>
  <si>
    <t>invEEG: R PMA (premotor area) and SMI (somatosensory) on MRI lesion; MEG: R sensorymotor + frontal operculum; EEG: R centro-parietal</t>
  </si>
  <si>
    <t>R leg sensory-motor</t>
  </si>
  <si>
    <t>invEEG: L medial parietal on MRI lesion; MEG: L medial parietal on MRI lesion; EEG: L medial parietal</t>
  </si>
  <si>
    <t>R Tonic</t>
  </si>
  <si>
    <t>invEEG: L frontal on MRI lesion; MEG: L front on MRI lesion; EEG: L fronto-central</t>
  </si>
  <si>
    <t>L Tonic clonic</t>
  </si>
  <si>
    <t>invEEG: R frontal post medial, inlcuding SMA and medial MI; MEG: R F-P parasagittal on MRI lesion; EEG: R central</t>
  </si>
  <si>
    <t>invEEG: L temp on MRI lesion; MEG: L temp on MRI lesionon; EEG: L T</t>
  </si>
  <si>
    <t>invEEG: R medial F, frontopolar, frontobasal, larger than frontal MRI lesion; MEG-EEG: R F.</t>
  </si>
  <si>
    <t>invEEG: L P on MRI lesion; MEG: L P on MRI lesion; EEG: L fronto-centro-parietal</t>
  </si>
  <si>
    <t>invEEG: L P on MRI lesion; MEG: L P ; EEG: L temp-parietal</t>
  </si>
  <si>
    <t>BL tonic</t>
  </si>
  <si>
    <t>invEEG: R F on MRI lesion + SMA; MEG: R PMA on MRI lesion; EEG: R F</t>
  </si>
  <si>
    <t>invEEG: R F on MRI lesion + SMA; MEG: R F medial and operculum; EEG: R&gt;L Frontocentral</t>
  </si>
  <si>
    <t>BL Tonic</t>
  </si>
  <si>
    <t>MRI-EEG-MEG concordance</t>
  </si>
  <si>
    <t>EEG/MEG: R Frontocentral / R frontal, close to hand MI, on MRI lesion</t>
  </si>
  <si>
    <t>invEEG: R T-O (larger &gt; MRI lesion); MEG: R Post T-P + occipit (larger &gt; MRI lesion); EEG: R centro-parietal and occipital</t>
  </si>
  <si>
    <t>Aura (vertigo)</t>
  </si>
  <si>
    <t xml:space="preserve">invasive EEG </t>
  </si>
  <si>
    <t>invEEG: R SMI</t>
  </si>
  <si>
    <t>invEEG (EcoG+sEEG): L T (lat + basal) + Insula; EEG/MEG: L TP on MRI lesion</t>
  </si>
  <si>
    <t>Atypical absenses</t>
  </si>
  <si>
    <t>sEEG: R F media basal + insula; MEG: R F operculum + insula (on MRI lesion); EEG: R F</t>
  </si>
  <si>
    <t>sEEG: R post T (larger than MRI lesion); EEG/MEG: R post T (on MRI lesion)</t>
  </si>
  <si>
    <t>lesional MRI-EEG-MEG concordance</t>
  </si>
  <si>
    <t>EEG/MEG: L F on MRI lesion</t>
  </si>
  <si>
    <t>Wieser HG. Mesial temporal lobe epilepsy versus amygdalar epilepsy: late seizure recurrence after initially successful amygdalotomy and regained seizure control following hippocampectomy. Epileptic Disord 2000; 2(3): 141-52.</t>
  </si>
  <si>
    <t>fearful hyperactivity</t>
  </si>
  <si>
    <t>sEEG/ES (also 2 surgeries of amygdala with many years of sz freedom)</t>
  </si>
  <si>
    <t>sEEG/ES: amygdalar onset</t>
  </si>
  <si>
    <t>Werhahn KJ, Noachtar S, Arnold S, Pfander M, Henkel A, Winkler PA, et al. Tonic seizures: their significance for lateralization and frequency in different focal epileptic syndromes. Epilepsia 2000; 41(9): 1153-61.</t>
  </si>
  <si>
    <t xml:space="preserve">tonic </t>
  </si>
  <si>
    <t>concordance of at least two tests (interictal and ictal EEG, MRI, PET, ictal SPECT) without conflicting results</t>
  </si>
  <si>
    <t>EEG-MRI-PET-SPECT</t>
  </si>
  <si>
    <t xml:space="preserve">Tonic SZ  were present  in  41  of  66  patients  (62%) with frontal lobe epilepsy, in 64 of 175 patients (37%) with a focal epilepsy that could not be further specified, in 14 of 55 patients (26%) with parieto-occipital epilepsy, in 1 of 6 patients (17%) with Rasmussen syndrome, and in 3 of 179 patients  (2  mesial,  1 neocortical temporal; 1.7%) with temporal lobe epilepsy; The  relative  frequency  of  bilateral  versus  unilateral TSZ was approximately the same in the different epilep- tic  syndromes (-80% bilateral  vs.  -20%  unilateral) (Tables 2 and 3) except in temporal lobe epilepsy. The three  TSZ (1.7%) seen  in  patients  with  temporal  lobe epilepsy were all unilateral and contralateral to the side of  seizure origin. </t>
  </si>
  <si>
    <t>na</t>
  </si>
  <si>
    <t>Weinstock A, Giglio P, Kerr SL, Duffner PK, Cohen ME. Hyperkinetic seizures in children. J Child Neurol 2003; 18(8): 517-24.</t>
  </si>
  <si>
    <t>arousal out of sleep</t>
  </si>
  <si>
    <t xml:space="preserve">Arousal </t>
  </si>
  <si>
    <t>PET-EEG concordance</t>
  </si>
  <si>
    <t>PET: T hypometab; EEG: F-T</t>
  </si>
  <si>
    <t>Wang ZI, Ristic AJ, Wong CH, Jones SE, Najm IM, Schneider F, et al. Neuroimaging characteristics of MRI-negative orbitofrontal epilepsy with focus on voxel-based morphometric MRI postprocessing. Epilepsia 2013; 54(12): 2195-203.</t>
  </si>
  <si>
    <t>nonspecific aura</t>
  </si>
  <si>
    <t xml:space="preserve">Orbitofrontal </t>
  </si>
  <si>
    <t>Abdominal Aura</t>
  </si>
  <si>
    <t>Wang L, Mathews GC, Whetsell WO, Abou-Khalil B. Hypermotor seizures in patients with temporal pole lesions. Epilepsy Res 2008; 82(1): 93-8.</t>
  </si>
  <si>
    <t>Aura described as "hears a siren in the R ear"</t>
  </si>
  <si>
    <t>post-op sz free + concordance</t>
  </si>
  <si>
    <t xml:space="preserve">resection: lateral temporal pole resection.
MRI:Left T Pole lesion </t>
  </si>
  <si>
    <t>Aura described as " Funny feeling in stomach, like stomach is turning in circles"</t>
  </si>
  <si>
    <t xml:space="preserve">resection: lateral temporal pole resection.
MRI:T Pole lesion </t>
  </si>
  <si>
    <t>Aura with Anxiety</t>
  </si>
  <si>
    <t>Resection: lesionectomy of cavernoma; MRI: T pole cavernoma</t>
  </si>
  <si>
    <t>Aura with Dejá-vù</t>
  </si>
  <si>
    <t>Resection: lat ant T (sparing mesial); MRI: pole lesion</t>
  </si>
  <si>
    <t>Walser G, Unterberger I, Dobesberger J, Embacher N, Falkenstetter T, Larch J, et al. Asymmetric seizure termination in primary and secondary generalized tonic-clonic seizures. Epilepsia 2009; 50(9): 2035-9.</t>
  </si>
  <si>
    <t>concordance (EEG-MRI for all and some SPECT-PET)</t>
  </si>
  <si>
    <t>36 TLE (MRIlesion+neurophys), 15 FLE (MRI lesion+neurophys)</t>
  </si>
  <si>
    <t>22 TLE (MRIlesion+neurophys), 10 FLE (MRI lesion+neurophys)</t>
  </si>
  <si>
    <t>Vignal JP, Maillard L, McGonigal A, Chauvel P. The dreamy state: hallucinations of autobiographic memory evoked by temporal lobe stimulations and seizures. Brain 2007; 130(Pt 1): 88-99.</t>
  </si>
  <si>
    <t>Déjà vécu</t>
  </si>
  <si>
    <t>Psychic (Déjà vécu)</t>
  </si>
  <si>
    <t>Structure stimulated: R h, am</t>
  </si>
  <si>
    <t>Structure stimulated: R am</t>
  </si>
  <si>
    <t xml:space="preserve">Scene: reliving a parachute jump </t>
  </si>
  <si>
    <t>Structure stimulated: R h</t>
  </si>
  <si>
    <t>Structure stimulated: R h, am, phg</t>
  </si>
  <si>
    <t>Familiar television advertisement</t>
  </si>
  <si>
    <t xml:space="preserve">Impression of being elsewhere </t>
  </si>
  <si>
    <t>ES/sEEG</t>
  </si>
  <si>
    <t>Structure stimulated/ spont discharge: R am, phg</t>
  </si>
  <si>
    <t>Countryside scene (pleasant) from childhood</t>
  </si>
  <si>
    <t>Complex Visual, Déjà vécu</t>
  </si>
  <si>
    <t>sEEG/ES</t>
  </si>
  <si>
    <t>Structure stimulated/ spont discharge: L am, phg</t>
  </si>
  <si>
    <t>Scene from childhood</t>
  </si>
  <si>
    <t>Frightening scenes from childhood</t>
  </si>
  <si>
    <t>Spontaneous discharge loc: R am, phg</t>
  </si>
  <si>
    <t xml:space="preserve">Scene and déjà vécu </t>
  </si>
  <si>
    <t>Impression of being someone else</t>
  </si>
  <si>
    <t>Psychic (Depersonalisation)</t>
  </si>
  <si>
    <t>Structure stimulated: L am</t>
  </si>
  <si>
    <t xml:space="preserve">Impression of leaving his body </t>
  </si>
  <si>
    <t>Psychic (Autoscopy)</t>
  </si>
  <si>
    <t>Night-time scene/ scene</t>
  </si>
  <si>
    <t>Structure stimulated: L/R h</t>
  </si>
  <si>
    <t xml:space="preserve">Déjà vécu </t>
  </si>
  <si>
    <t>Vision of a television show</t>
  </si>
  <si>
    <t>Visual hallucination</t>
  </si>
  <si>
    <t>Structure stimulated: L h</t>
  </si>
  <si>
    <t xml:space="preserve">Scene: dark person speaking to him </t>
  </si>
  <si>
    <t>Familiar dream</t>
  </si>
  <si>
    <t>Visual hallucination, Déjà vécu</t>
  </si>
  <si>
    <t>Scene</t>
  </si>
  <si>
    <t>Structure stimulated: L phg</t>
  </si>
  <si>
    <t>Spontaneous discharge loc: L am</t>
  </si>
  <si>
    <t>Recent pleasant scenes</t>
  </si>
  <si>
    <t>Spontaneous discharge loc: R H, phg</t>
  </si>
  <si>
    <t>Familiar vision (face, person, character)</t>
  </si>
  <si>
    <t>Structure stimulated: L h, am, phg</t>
  </si>
  <si>
    <t>recent scene</t>
  </si>
  <si>
    <t xml:space="preserve">Relives the scene, though not the normal experience </t>
  </si>
  <si>
    <t>dream</t>
  </si>
  <si>
    <t>Complex Visual, Dialeptic</t>
  </si>
  <si>
    <t>fear, anxiety</t>
  </si>
  <si>
    <t>Structure stimulated: am, phg, h</t>
  </si>
  <si>
    <t>Spontaneous discharge loc: H, phg, am</t>
  </si>
  <si>
    <t>Autonomic Aura (Pallor)</t>
  </si>
  <si>
    <t>hot flush</t>
  </si>
  <si>
    <t>rubefaction</t>
  </si>
  <si>
    <t>nausea, vomiting</t>
  </si>
  <si>
    <t>Autonomic (Nausea, Emesis)</t>
  </si>
  <si>
    <t>cold, piloerection</t>
  </si>
  <si>
    <t>diffuse pins and needles</t>
  </si>
  <si>
    <t>Somatosensory Aura (Parasthesias)</t>
  </si>
  <si>
    <t>thoracic sensation</t>
  </si>
  <si>
    <t>Somatosensory Aura (Thoracic)</t>
  </si>
  <si>
    <t>emotional manifestation</t>
  </si>
  <si>
    <t>van der Meij W, Huiskamp GJ, Rutten GJ, Wieneke GH, van Huffelen AC, van Nieuwenhuizen O. The existence of two sources in rolandic epilepsy: confirmation with high resolution EEG, MEG and fMRI. Brain Topogr 2001; 13(4): 275-82.</t>
  </si>
  <si>
    <t>jerking movement with mouth</t>
  </si>
  <si>
    <t>Myoclonic (Mouth Jerking)</t>
  </si>
  <si>
    <t>multimodal concordance EEG-MEG-fMRI</t>
  </si>
  <si>
    <t>EEG-MEG-fMRI</t>
  </si>
  <si>
    <t>fMRI: primary sensorimotor cortex (posterior bank of the pre-central gyrus and anterior bank of the post-central gyrus), predominantly in the left hemisphere; MEG/EEG a maximum occurs at the pre-central cortex, at a location close to where the fMRI activation is found.</t>
  </si>
  <si>
    <t>difficulty swallowing</t>
  </si>
  <si>
    <t>Consstriction #</t>
  </si>
  <si>
    <t>fMRI: e primary sensorimotor cortex (posterior bank of the pre-central gyrus and anterior bank of the post-central gyrus), predominantly in the left hemisphere; MEG/EEG a maximum occurs at the pre-central cortex, at a location close to where the fMRI activation is found.</t>
  </si>
  <si>
    <t>difficulty with speaking with a thick tongue</t>
  </si>
  <si>
    <t>Dysphasia (Expressive)</t>
  </si>
  <si>
    <t>Usui N, Mihara T, Baba K, Matsuda K, Tottori T, Umeoka S, et al. Versive seizures in occipital lobe epilepsy: lateralizing value and pathophysiology. Epilepsy Res 2011; 97(1-2): 157-61.</t>
  </si>
  <si>
    <t>post-op sz freedom (f/u &gt;2y)</t>
  </si>
  <si>
    <t>occipital lobe resection</t>
  </si>
  <si>
    <t>Aura with Blurred vision</t>
  </si>
  <si>
    <t>Simple Visual (Blurring)</t>
  </si>
  <si>
    <t>Aura with Amaurosis</t>
  </si>
  <si>
    <t>Simple Visual (Amaurosis)</t>
  </si>
  <si>
    <t>Aura with Visual illusions</t>
  </si>
  <si>
    <t>Simple Visual (Illusions)</t>
  </si>
  <si>
    <t>Uchida CG, Barsottini OG, Caboclo LO, de Araujo Filho GM, Centeno RS, Carrete H, Jr., et al. Does the patient's hand hold the key to preventing secondary generalization in mesial temporal lobe epilepsy? Epilepsy Res 2013; 105(1-2): 125-32.</t>
  </si>
  <si>
    <t>Dystonic posturing</t>
  </si>
  <si>
    <t>post-op sz freedom (f/u 1y)</t>
  </si>
  <si>
    <t xml:space="preserve">anterior temporal lobectomy </t>
  </si>
  <si>
    <t>Tuxhorn IE. Somatosensory auras in focal epilepsy: a clinical, video EEG and MRI study. Seizure 2005; 14(4): 262-8.</t>
  </si>
  <si>
    <t>lesional and EEG onset zones: 11 F-C (3 BL aura), 22 P (5BL aura), 10 T (8 mesial with HS, 2 lat tumour: 4 ipsilat aura, ), 4 Vertex, 4 Operculum (all CL aura: 3 L F op, 1 R F ins)</t>
  </si>
  <si>
    <t>Toydemir HE, Ozkara C, Uysal O, Ozyurt E, Uzan M. Complete seizure freedom is possible in patients with MTLE-HS after surgery in spite of extratemporal electro-clinical features. Epilepsy Res 2015; 113: 104-12.</t>
  </si>
  <si>
    <t>Early Contralateral upper extremity dystonic posturing</t>
  </si>
  <si>
    <t>Dystonic (Upper Extremities)</t>
  </si>
  <si>
    <t>post-op sz freedom  (f/u &gt; 2y) + concordance</t>
  </si>
  <si>
    <t>HS at MRI, confirmed by histopathology; mesiotemporal resection: Selective amygdalohippocampectomy (78%) or anterior temporal lobectomy (22%) - given that not all pt underwent the same resection, we considered the common minimum area resected, namely mesiotemporal, including hippocampus</t>
  </si>
  <si>
    <t>Early ipsilateral hand automatisms</t>
  </si>
  <si>
    <t>Early Oro-alimentary automatisms</t>
  </si>
  <si>
    <t>Early Ipsilateral head/eye deviation</t>
  </si>
  <si>
    <t>Early behavioural arrest</t>
  </si>
  <si>
    <t>Early other oral movements</t>
  </si>
  <si>
    <t>Early Contralateral head/eye deviation</t>
  </si>
  <si>
    <t>Early ipsilateral upper extremity dystonic posturing</t>
  </si>
  <si>
    <t>Early Contralateral hand automatisms</t>
  </si>
  <si>
    <t>Early staring</t>
  </si>
  <si>
    <t>Early leaving behaviour (making efforts to escape)</t>
  </si>
  <si>
    <t>Early Yelling (vocal automatism)</t>
  </si>
  <si>
    <t>Early Ipsilateral orientation (turning) of the body</t>
  </si>
  <si>
    <t>Turning (Body)</t>
  </si>
  <si>
    <t>Early discomfort behaviour</t>
  </si>
  <si>
    <t>Early Mimetic automatisms (with the facial expression of fear)</t>
  </si>
  <si>
    <t>Early Appearing to be in a bewildered state</t>
  </si>
  <si>
    <t>Early Looking around</t>
  </si>
  <si>
    <t>Early Ipsilateral nose wiping</t>
  </si>
  <si>
    <t xml:space="preserve">Early Hyperkinetic movements	</t>
  </si>
  <si>
    <t>Early Vocalization</t>
  </si>
  <si>
    <t>Early Contralateral nose wiping</t>
  </si>
  <si>
    <t>Early Contralateral orientation (turning) of the body</t>
  </si>
  <si>
    <t>Early Bilateral hand automatisms</t>
  </si>
  <si>
    <t>Early Bilateral hypermotor leg movements</t>
  </si>
  <si>
    <t>Hypermotor (Leg)</t>
  </si>
  <si>
    <t>Early Ictal spitting</t>
  </si>
  <si>
    <t>Early Smiling</t>
  </si>
  <si>
    <t>Early Hypersalivation</t>
  </si>
  <si>
    <t>Toledo M, Munuera J, Salas-Puig X, Santamarina E, Lacuey N, Rovira A. Localisation value of ictal arterial spin-labelled sequences in partial seizures. Epileptic Disord 2011; 13(3): 336-9.</t>
  </si>
  <si>
    <t>concordance EEG and MRI with ASL</t>
  </si>
  <si>
    <t xml:space="preserve">vEEG: interictal R temporal slow waves and spike-and-wave on R post temp; MRI with pulsed arteial spin-labelled (ASL):  Ictal focal hyperperfusion over the right posterio temporal region </t>
  </si>
  <si>
    <t>inappropriate language production</t>
  </si>
  <si>
    <t>non-specific psychic aura</t>
  </si>
  <si>
    <t>Toledano R, Jimenez-Huete A, Garcia-Morales I, Campo P, Poch C, Strange BA, et al. Aphasic seizures in patients with temporopolar and anterior temporobasal lesions: a video-EEG study. Epilepsy Behav 2013; 29(1): 172-7.</t>
  </si>
  <si>
    <t>cephalic aura</t>
  </si>
  <si>
    <t>post-op sz freedom (f/u 2-8y) and/or concordance</t>
  </si>
  <si>
    <t>Left temporal anterobasal lobectomy (with ippocampal sparing); MRI: L temporobasal pole encephalocele; EEG: interictal epileptiform activity localised to the temporal lobe</t>
  </si>
  <si>
    <t>subtle mouth automatisms</t>
  </si>
  <si>
    <t>ictal global aphasia</t>
  </si>
  <si>
    <t>reduced verbal fluency with semantic paraphasias</t>
  </si>
  <si>
    <t>Dysphasia (Paraphasia)</t>
  </si>
  <si>
    <t>EEG: interictal epileptiform activity localised to the temporal lobe; MRI: L temporobasal pole encephalocele</t>
  </si>
  <si>
    <t xml:space="preserve">Aphasia </t>
  </si>
  <si>
    <t>unspecific aura</t>
  </si>
  <si>
    <t>Left temporal anterobasal lobectomy (with ippocampal sparing); MRI: L temporobasal pole FCD; EEG: interictal epileptiform activity localised to the temporal lobe</t>
  </si>
  <si>
    <t>MRI: L temporobasal pole cavernous angioma; Resection: lesionectomy; EEG: interictal epileptiform activity localised to the temporal lobe</t>
  </si>
  <si>
    <t>mouth automatisms</t>
  </si>
  <si>
    <t xml:space="preserve">cephalic aura </t>
  </si>
  <si>
    <t>MRI: L temporobasal pole focal cortical atrophy; EEG: interictal epileptiform activity localised to the temporal lobe</t>
  </si>
  <si>
    <t>MRI: L parahippocampal gyrus cavernous angioma; EEG: interictal epileptiform activity localised to the temporal lobe</t>
  </si>
  <si>
    <t>subtle facial grimacing</t>
  </si>
  <si>
    <t>MRI: L parahippocampal and fusiform gyri cavernous angioma; EEG: interictal epileptiform activity localised to the temporal lobe</t>
  </si>
  <si>
    <t>right hand automatisms</t>
  </si>
  <si>
    <t>MRI: L temporobasal pole encephalocele; EEG: interictal epileptiform activity localised to the temporal lobe</t>
  </si>
  <si>
    <t>Resection: R anterobasal lobectomy; MRI: R temporobasal pole encephalocele; EEG: interictal epileptiform activity localised to the temporal lobe</t>
  </si>
  <si>
    <t>motor restlessness</t>
  </si>
  <si>
    <t>initial vocalisation</t>
  </si>
  <si>
    <t>Resection: R anterobasal lobectomy; MRI: R parahippocampal gyrus ganglioglioma; EEG: interictal epileptiform activity localised to the temporal lobe</t>
  </si>
  <si>
    <t>déjà-vu</t>
  </si>
  <si>
    <t>Psychic (Déjà-vu)</t>
  </si>
  <si>
    <t>fearful expression</t>
  </si>
  <si>
    <t>Resection: lesionectomy; MRI: R fusiform gyrus cavernous angioma; EEG: interictal epileptiform activity localised to the temporal lobe</t>
  </si>
  <si>
    <t>Toledano R, Jimenez-Huete A, Campo P, Poch C, Garcia-Morales I, Gomez Angulo JC, et al. Small temporal pole encephalocele: A hidden cause of "normal" MRI temporal lobe epilepsy. Epilepsia 2016; 57(5): 841-51.</t>
  </si>
  <si>
    <t>EEG:ant L T spikes; MRI: L small temp pole encephalocele</t>
  </si>
  <si>
    <t>Impairment of language</t>
  </si>
  <si>
    <t>post-op sz free + sEEG + multimodal concordance
EEG-MRI-PET-CT</t>
  </si>
  <si>
    <t>EEG: ant L T spikes; MRI/PET/CT: L small temp pole encephalocele; SEEG+ ; resection: lesionectomy FCD and surrounding cortex</t>
  </si>
  <si>
    <t>post-op sz free + multimodal concordance
EEG-MRI-CT</t>
  </si>
  <si>
    <t>EEG: ant L T spikes; MRI/CT: L small temp pole encephalocele; resection: lesionectomy FCD and surrounding cortex</t>
  </si>
  <si>
    <t>EEG: R T; MRI/PET/CT: R small temp pole encephalocele; sEEG+; resection: standard temp ant lobectomy</t>
  </si>
  <si>
    <t>Loss of Awareness</t>
  </si>
  <si>
    <t>EEG: L T; MRI/PET/CT: L small temp pole encephalocele</t>
  </si>
  <si>
    <t>Toledano R, Garcia-Morales I, Kurtis MM, Perez-Sempere A, Ciordia R, Gil-Nagel A. Bilateral akinetic seizures: a clinical and electroencephalographic description. Epilepsia 2010; 51(10): 2108-15.</t>
  </si>
  <si>
    <t xml:space="preserve">initial motor hesitation </t>
  </si>
  <si>
    <t>psychomotor arrest</t>
  </si>
  <si>
    <t>EEG: R fronto mesial; MRI: R frontal dysplasia mesial and polar region</t>
  </si>
  <si>
    <t>motor arrest</t>
  </si>
  <si>
    <t>EEG: L fronto mesial; MRI: R frontal astrocytoma mesial and lateral</t>
  </si>
  <si>
    <t>Tinuper P, Cerullo A, Marini C, Avoni P, Rosati A, Riva R, et al. Epileptic drop attacks in partial epilepsy: clinical features, evolution, and prognosis. J Neurol Neurosurg Psychiatry 1998; 64(2): 231-7.</t>
  </si>
  <si>
    <t xml:space="preserve">loss of contact </t>
  </si>
  <si>
    <t>Neuroradio: Right frontal focal atrophy and gliosis; EEG: R F</t>
  </si>
  <si>
    <t>and
minimal automatisms</t>
  </si>
  <si>
    <t xml:space="preserve">onic extension of head,
neck, and trunk </t>
  </si>
  <si>
    <t>with impaired consciousness</t>
  </si>
  <si>
    <t>drop</t>
  </si>
  <si>
    <t>Neuroradio: Right occipital calcified lesion; EEG: R P-O</t>
  </si>
  <si>
    <t>Neuroradio:  Left frontal pachygyria; EEG: L F-T</t>
  </si>
  <si>
    <t>Neuroradio:   Left hippocampal temporal mesial
sclerosis; EEG: L F-T (interictal),  left temporal (ictal)</t>
  </si>
  <si>
    <t xml:space="preserve">with complex oroalimentary automatisms </t>
  </si>
  <si>
    <t>with abdominal rising aura</t>
  </si>
  <si>
    <t xml:space="preserve">Neuroradio: Left deep temporal cortical calcified
lesion; EEG: L T </t>
  </si>
  <si>
    <t>Tinuper P, Bisulli F, Cerullo A, Carcangiu R, Marini C, Pierangeli G, et al. Ictal bradycardia in partial epileptic seizures: Autonomic investigation in three cases and literature review. Brain 2001; 124(Pt 12): 2361-71.</t>
  </si>
  <si>
    <t>gastric aura and a warm feeling in the chest, rising to her face</t>
  </si>
  <si>
    <t>EEG: interictal focal spikes over the left temporal region; ictal sharp wave discharge that remained confined to the left temporal area; MRI: left mesiotemporal lesion</t>
  </si>
  <si>
    <t xml:space="preserve"> facial flushing</t>
  </si>
  <si>
    <t>bradychardia</t>
  </si>
  <si>
    <t>Thompson SA, Krishnan B, Gonzalez-Martinez J, Bulacio J, Jehi L, Mosher J, et al. Ictal infraslow activity in stereoelectroencephalography: Beyond the "DC shift". Clin Neurophysiol 2016a; 127(1): 117-28.</t>
  </si>
  <si>
    <t>post-op sz free (f/u 16.3m) + sEEG</t>
  </si>
  <si>
    <t>Resection: anterior temporal lobectomy; sEEG: seizure onset zone from hippocampal contacts</t>
  </si>
  <si>
    <t>olfactory aura</t>
  </si>
  <si>
    <t xml:space="preserve">sEEG: Ictal onset was localizing to the temporal operculum, however proximity to the posterior language cortex limited the extent of resection. </t>
  </si>
  <si>
    <t>Theys T, Minotti L, Tassi L, Lo Russo G, Benabid AL, Kahane P, et al. Mesial Extratemporal Lobe Epilepsy: Clinical Features and Surgical Strategies. Neurosurgery 2017; 80(2): 269-78.</t>
  </si>
  <si>
    <t>post-op sz free + sEEG + MRI lesion</t>
  </si>
  <si>
    <t>EEG, MRI lesion, sEEG, Resection: frontal</t>
  </si>
  <si>
    <t xml:space="preserve">post-op sz free + sEEG </t>
  </si>
  <si>
    <t>EEG, sEEG, Resection: frontal</t>
  </si>
  <si>
    <t>EEG, MRI, sEEG, Resection: frontal</t>
  </si>
  <si>
    <t>EEG, MRI, sEEG, Resection: mesial frontal</t>
  </si>
  <si>
    <t>EEG, MRI, sEEG, Resection: parietal</t>
  </si>
  <si>
    <t>EEG, MRI, sEEG, Resection: occipital</t>
  </si>
  <si>
    <t>EEG, MRI, sEEG, Resection: mesial occipital</t>
  </si>
  <si>
    <t>Theys T, Decramer T, Van Paesschen W, De Tiege X, Minotti L, von Lehe M, et al. Facing the hidden wall in mesial extratemporal lobe epilepsy. Epileptic Disord 2018; 20(1): 1-12.</t>
  </si>
  <si>
    <t>eye and head deviation to the right</t>
  </si>
  <si>
    <t xml:space="preserve">post-op sz free (f/u 2y) + multimodal concordance EEG-MRI-SPECT </t>
  </si>
  <si>
    <t xml:space="preserve"> Ictal EEGs: right frontocentral activity; FLAIR imaging/ SISCOM: a very discrete hyperintense region in the right mesial frontal cortex; resection: lesionectomy of the anterior cingulate cortex overlapping the SISCOM hyperperfusion cluster</t>
  </si>
  <si>
    <t>brief right tonic posturing involving both upper and lower limbs</t>
  </si>
  <si>
    <t>Tonic (Upper and Lower Limbs)</t>
  </si>
  <si>
    <t>post-op sz free (f/u 4y) + sEEG + multimodal concordance EEG-PET</t>
  </si>
  <si>
    <t xml:space="preserve">interictal video‐EEG: left central region, as well as parietocentral and temporal areas; ictal EEG: left precentral and frontopolar region; PET: focal hypometabolism around the left superior frontal sulcus; sEEG/ Resection: premotor mesial cortex. </t>
  </si>
  <si>
    <t>post-op sz free (f/u 33m) + sEEG</t>
  </si>
  <si>
    <t>sEEG: posterior cingulate SOZ; Resection:parietal cingulate resection</t>
  </si>
  <si>
    <t>Stefan H, Buchfelder M. [Diagnosis of sylvian and perisylvian epilepsies. Excitation symptomes of the insula reilii]. Nervenarzt 2007; 78(10): 1175-81.</t>
  </si>
  <si>
    <t xml:space="preserve">German: feeling of hiccups, </t>
  </si>
  <si>
    <t>Autonomic (Hiccup)</t>
  </si>
  <si>
    <t>post-op sz free (f/u 8y) + concordance +invasive EEG</t>
  </si>
  <si>
    <t>sEEG: ictal origin perilesional insula with propagation to the neocortex; MRI lesion: left sylvian, frontal opercular; Resection: lesionectomy</t>
  </si>
  <si>
    <t xml:space="preserve">German: drooling, </t>
  </si>
  <si>
    <t xml:space="preserve">German: clearing of the throat, </t>
  </si>
  <si>
    <t xml:space="preserve">German:tightness in the throat, </t>
  </si>
  <si>
    <t>Constriction</t>
  </si>
  <si>
    <t>German: shortness of breath</t>
  </si>
  <si>
    <t>Woermann FG, Labudda K. [Clinical application of functional MRI for chronic epilepsy]. Radiologe 2010; 50(2): 123-30.</t>
  </si>
  <si>
    <t>German: impairment of thumb function</t>
  </si>
  <si>
    <t>invasive EEG + ES + concordance (also post-op sz free but f/u unspecified)</t>
  </si>
  <si>
    <t xml:space="preserve">lesional MRI/fMRI/electro-cortical stimulation with subdural electrodes/lesionectomy: the precentral gyrus on the left. </t>
  </si>
  <si>
    <t>Terzaghi M, Sartori I, Tassi L, Didato G, Rustioni V, LoRusso G, et al. Evidence of dissociated arousal states during NREM parasomnia from an intracerebral neurophysiological study Sleep, 32 (2009), pp. 409-412</t>
  </si>
  <si>
    <t>uncomfortable sensation in the left arm</t>
  </si>
  <si>
    <t>sEEG + concordance</t>
  </si>
  <si>
    <t>EEG:right centroparietal origin of the episodes; MRI: right parietal porencephalic cavity; sEEG: parietal lesional area</t>
  </si>
  <si>
    <t>Levin B, Duchowny M Childhood obsessive‐compulsive disorder and cingulate epilepsy. Biol Psychiatry 1991; 30(10): 1049–1055.</t>
  </si>
  <si>
    <t xml:space="preserve">lapses of attention 
 </t>
  </si>
  <si>
    <t>post-op sz freedom + sEEG</t>
  </si>
  <si>
    <t>sEEG/ Resection: R ant cingulate gyrus</t>
  </si>
  <si>
    <t>accompanied by stereotyped automatisms including humming</t>
  </si>
  <si>
    <t xml:space="preserve"> lip smacking, </t>
  </si>
  <si>
    <t xml:space="preserve">bruxism,
</t>
  </si>
  <si>
    <t>Automatisms (Bruxism)</t>
  </si>
  <si>
    <t xml:space="preserve">
and hair fixing.</t>
  </si>
  <si>
    <t>concerned with imagined wrongdoings</t>
  </si>
  <si>
    <t>compulsive checking, or washing</t>
  </si>
  <si>
    <t>Chassagnon S, Minotti L, Kremer S Restricted frontomesial epileptogenic focus generating dyskinetic behavior and laughter. Epilepsia 2003; 44(6): 859–863.</t>
  </si>
  <si>
    <t>slightly painful sensation of tightness in the right shoulder and in the region of the right sternocleidomastoid muscle</t>
  </si>
  <si>
    <t xml:space="preserve">sEEG/ ES/ Surgery: stereotactic monopolar electric radiofrequency lesions were performed over four and two medial contacts of the Left Supplementary Motor Area (A) and Cingulate Motor Area (D) electrodes respectively, at a voltage of 30 to 40 V, intensity 10–20 mA. </t>
  </si>
  <si>
    <t>Date</t>
  </si>
  <si>
    <t>abstract screened</t>
  </si>
  <si>
    <t xml:space="preserve">total screened papers  </t>
  </si>
  <si>
    <t>papers included</t>
  </si>
  <si>
    <t>patients included</t>
  </si>
  <si>
    <t>lateralising data points</t>
  </si>
  <si>
    <t>localising data points</t>
  </si>
  <si>
    <t xml:space="preserve">Temporal </t>
  </si>
  <si>
    <t>Temp Pole</t>
  </si>
  <si>
    <t>STG</t>
  </si>
  <si>
    <t>Frontal</t>
  </si>
  <si>
    <t>Frontal Pole</t>
  </si>
  <si>
    <t>Orbital Gyri</t>
  </si>
  <si>
    <t>IFG</t>
  </si>
  <si>
    <t>MFG</t>
  </si>
  <si>
    <t>SFG</t>
  </si>
  <si>
    <t>Precent G</t>
  </si>
  <si>
    <t>Parietal</t>
  </si>
  <si>
    <t>Postcent</t>
  </si>
  <si>
    <t>IPL</t>
  </si>
  <si>
    <t>SPL</t>
  </si>
  <si>
    <t>Occipital</t>
  </si>
  <si>
    <t>SOG</t>
  </si>
  <si>
    <t>Lateral</t>
  </si>
  <si>
    <t>mesial occ</t>
  </si>
  <si>
    <t>Cingulate</t>
  </si>
  <si>
    <t xml:space="preserve">Insula </t>
  </si>
  <si>
    <t>Hypothalamus (Thalamus)</t>
  </si>
  <si>
    <t xml:space="preserve">localising is number of patients in each row for each semiology, </t>
  </si>
  <si>
    <t xml:space="preserve">but when summing the locaslising, as one pt can have more than one semiology, this is no longer number of patients. </t>
  </si>
  <si>
    <t>Jan summary</t>
  </si>
  <si>
    <t>Mid Feb summary</t>
  </si>
  <si>
    <t xml:space="preserve">End Feb summary </t>
  </si>
  <si>
    <t xml:space="preserve">Early March summary </t>
  </si>
  <si>
    <t xml:space="preserve">Early April summary </t>
  </si>
  <si>
    <t>Mid April summary</t>
  </si>
  <si>
    <t>Early May summary</t>
  </si>
  <si>
    <t>End May summary</t>
  </si>
  <si>
    <t>Early June summary</t>
  </si>
  <si>
    <t>Mid June summary</t>
  </si>
  <si>
    <t xml:space="preserve">collected semiologies </t>
  </si>
  <si>
    <t>806 full text</t>
  </si>
  <si>
    <t>included patients</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</si>
  <si>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</si>
  <si>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</si>
  <si>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</si>
  <si>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</si>
  <si>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</si>
  <si>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</si>
  <si>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</si>
  <si>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</si>
  <si>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</si>
  <si>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</si>
  <si>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</si>
  <si>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</si>
  <si>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</si>
  <si>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</si>
  <si>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</si>
  <si>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</si>
  <si>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</si>
  <si>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</si>
  <si>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</si>
  <si>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</si>
  <si>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</si>
  <si>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</si>
  <si>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</si>
  <si>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</si>
  <si>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</si>
  <si>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</si>
  <si>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</si>
  <si>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</si>
  <si>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</si>
  <si>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</si>
  <si>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</si>
  <si>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</si>
  <si>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</si>
  <si>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</si>
  <si>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</si>
  <si>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</si>
  <si>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</si>
  <si>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Dystonic limb posturing</t>
  </si>
  <si>
    <t>Unilateral ictal paresis</t>
  </si>
  <si>
    <t>? or do we include this in consciousness / absence?</t>
  </si>
  <si>
    <t>SPEECH</t>
  </si>
  <si>
    <t>ictal vocalisation</t>
  </si>
  <si>
    <t>v</t>
  </si>
  <si>
    <t>and</t>
  </si>
  <si>
    <t>{Blair, 2012 #776}</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</si>
  <si>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</si>
  <si>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</si>
  <si>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</si>
  <si>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</si>
  <si>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</si>
  <si>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</si>
  <si>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</si>
  <si>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</si>
  <si>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</si>
  <si>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</si>
  <si>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</si>
  <si>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</si>
  <si>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</si>
  <si>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</si>
  <si>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</si>
  <si>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</si>
  <si>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</si>
  <si>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TP: lateral temporal +STG, inferior parietal lobule</t>
  </si>
  <si>
    <t>--&gt; mapping calibration --&gt;</t>
  </si>
  <si>
    <t>--&gt; see GIF Mixed</t>
  </si>
  <si>
    <t>TO:</t>
  </si>
  <si>
    <t>posterior temporal and lateral occipital</t>
  </si>
  <si>
    <t>FT:</t>
  </si>
  <si>
    <t>anterior temporal, poaterior frontal</t>
  </si>
  <si>
    <t>TL: planum polare, TTG, planum temporale</t>
  </si>
  <si>
    <t>F: frontal operculum, central operculum</t>
  </si>
  <si>
    <t>i.e. see GIF MIXED</t>
  </si>
  <si>
    <t xml:space="preserve">Bleasel </t>
  </si>
  <si>
    <t>A: can we review ET?? or SS?</t>
  </si>
  <si>
    <t>G: I would say SS &gt; ET? Do you agree?</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</si>
  <si>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</si>
  <si>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</si>
  <si>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</si>
  <si>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</si>
  <si>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</si>
  <si>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</si>
  <si>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</si>
  <si>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</si>
  <si>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</si>
  <si>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</si>
  <si>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</si>
  <si>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</si>
  <si>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</si>
  <si>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</si>
  <si>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</si>
  <si>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</si>
  <si>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</si>
  <si>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</si>
  <si>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</si>
  <si>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</si>
  <si>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</si>
  <si>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</si>
  <si>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</si>
  <si>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</si>
  <si>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</si>
  <si>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</si>
  <si>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</si>
  <si>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</si>
  <si>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</si>
  <si>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</si>
  <si>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</si>
  <si>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</si>
  <si>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</si>
  <si>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</si>
  <si>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</si>
  <si>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</si>
  <si>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</si>
  <si>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</si>
  <si>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</si>
  <si>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</si>
  <si>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</si>
  <si>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</si>
  <si>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</si>
  <si>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</si>
  <si>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</si>
  <si>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</si>
  <si>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</si>
  <si>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</si>
  <si>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</si>
  <si>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</si>
  <si>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</si>
  <si>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</si>
  <si>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</si>
  <si>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</si>
  <si>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</si>
  <si>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</si>
  <si>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</si>
  <si>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</si>
  <si>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</si>
  <si>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</si>
  <si>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</si>
  <si>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</si>
  <si>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</si>
  <si>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</si>
  <si>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</si>
  <si>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</si>
  <si>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</si>
  <si>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</si>
  <si>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</si>
  <si>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</si>
  <si>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</si>
  <si>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</si>
  <si>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</si>
  <si>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</si>
  <si>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</si>
  <si>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</si>
  <si>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</si>
  <si>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</si>
  <si>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</si>
  <si>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</si>
  <si>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</si>
  <si>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</si>
  <si>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</si>
  <si>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</si>
  <si>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</si>
  <si>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</si>
  <si>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</si>
  <si>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</si>
  <si>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</si>
  <si>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</si>
  <si>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</si>
  <si>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</si>
  <si>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</si>
  <si>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</si>
  <si>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</si>
  <si>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</si>
  <si>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</si>
  <si>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</si>
  <si>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</si>
  <si>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</si>
  <si>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</si>
  <si>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</si>
  <si>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</si>
  <si>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</si>
  <si>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</si>
  <si>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</si>
  <si>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</si>
  <si>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</si>
  <si>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</si>
  <si>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</si>
  <si>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</si>
  <si>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</si>
  <si>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</si>
  <si>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</si>
  <si>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</si>
  <si>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</si>
  <si>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</si>
  <si>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</si>
  <si>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</si>
  <si>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</si>
  <si>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</si>
  <si>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</si>
  <si>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</si>
  <si>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</si>
  <si>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</si>
  <si>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</si>
  <si>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</si>
  <si>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</si>
  <si>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</si>
  <si>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</si>
  <si>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</si>
  <si>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</si>
  <si>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</si>
  <si>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</si>
  <si>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</si>
  <si>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</si>
  <si>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</si>
  <si>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</si>
  <si>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</si>
  <si>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</si>
  <si>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</si>
  <si>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</si>
  <si>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</si>
  <si>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</si>
  <si>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</si>
  <si>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</si>
  <si>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</si>
  <si>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</si>
  <si>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</si>
  <si>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</si>
  <si>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</si>
  <si>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</si>
  <si>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</si>
  <si>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</si>
  <si>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</si>
  <si>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</si>
  <si>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</si>
  <si>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</si>
  <si>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</si>
  <si>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</si>
  <si>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</si>
  <si>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</si>
  <si>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</si>
  <si>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</si>
  <si>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</si>
  <si>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</si>
  <si>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</si>
  <si>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</si>
  <si>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</si>
  <si>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Cingulum (WM)</t>
  </si>
  <si>
    <t>Right Cingulate WM</t>
  </si>
  <si>
    <t>Left Cingulate WM</t>
  </si>
  <si>
    <t>paper including paediatric  age group (0-17) or individual data from pt 0-17</t>
  </si>
  <si>
    <t>prolonged postictal reduction in fluency</t>
  </si>
  <si>
    <t>postictal nose wiping</t>
  </si>
  <si>
    <t xml:space="preserve">postictal paresis (unilateral weakness, ranging from postictal paralysis to slight paresis) </t>
  </si>
  <si>
    <t>postictal apahsia</t>
  </si>
  <si>
    <t>postictal aphasia</t>
  </si>
  <si>
    <t>postictal aphasia.</t>
  </si>
  <si>
    <t>postictal cough</t>
  </si>
  <si>
    <t xml:space="preserve">Cough (postictal) </t>
  </si>
  <si>
    <t>nose wiping (postictal)</t>
  </si>
  <si>
    <t>postictal R hand Todd's paralysis</t>
  </si>
  <si>
    <t xml:space="preserve">postictal genital automatism with R&gt;L hand </t>
  </si>
  <si>
    <t>postictal L hand Todd's paralysis</t>
  </si>
  <si>
    <t xml:space="preserve">postictal genital automatism with R hand </t>
  </si>
  <si>
    <t xml:space="preserve">postictal genital automatism with L hand </t>
  </si>
  <si>
    <t>postictal R hand nosewiping</t>
  </si>
  <si>
    <t>Nosewiping (postictal)</t>
  </si>
  <si>
    <t>postictal nose-wiping</t>
  </si>
  <si>
    <t>Nose Wiping (postictal)</t>
  </si>
  <si>
    <t>Aphasia (postictal)</t>
  </si>
  <si>
    <t>postictal dysphasia, postictal confusion</t>
  </si>
  <si>
    <t>postictal amnesia</t>
  </si>
  <si>
    <t>postictal global aphasia</t>
  </si>
  <si>
    <t>postictal Right central 7th nerve palsy</t>
  </si>
  <si>
    <t>postictal right hemiparesis (three-fifths in the upper and four-fifths in the lower extremities)</t>
  </si>
  <si>
    <t xml:space="preserve">Nose-Wiping (postictal), Postictal Hemiparesis  </t>
  </si>
  <si>
    <t>Dysphasia (postictal)</t>
  </si>
  <si>
    <t>postictal speech impairment</t>
  </si>
  <si>
    <t>postictal cluster of R Hemi-Spasms</t>
  </si>
  <si>
    <t>postictal water-drinking</t>
  </si>
  <si>
    <t>postictal Drinking</t>
  </si>
  <si>
    <t xml:space="preserve"> postictal dysphasia</t>
  </si>
  <si>
    <t>postictal Dysphasia</t>
  </si>
  <si>
    <t>Paresis of the contralateral arm postictally</t>
  </si>
  <si>
    <t>pedal automatism</t>
  </si>
  <si>
    <t>Automatism (LL)</t>
  </si>
  <si>
    <t>bipedal automatisms</t>
  </si>
  <si>
    <t>trunk and leg automatisms</t>
  </si>
  <si>
    <t>prefrontal</t>
  </si>
  <si>
    <t>mP</t>
  </si>
  <si>
    <t>pedal automatisms</t>
  </si>
  <si>
    <t>Engel Ib post op</t>
  </si>
  <si>
    <t>DL-PFC (BA 46) (include subgroups BA 9, 8, 10 - frontopolar/anterior prefrontal)</t>
  </si>
  <si>
    <t>Medial Frontal (include medial premotor and its constituents as its subsets)</t>
  </si>
  <si>
    <t>1p36 deletion syndrome</t>
  </si>
  <si>
    <t>dirty data &gt;80% concordance</t>
  </si>
  <si>
    <t>Symmetrical / Asymmetrical Infantile Spasms</t>
  </si>
  <si>
    <t xml:space="preserve">CL T onic Version </t>
  </si>
  <si>
    <t xml:space="preserve">Tonic extension of head,
neck, and trunk </t>
  </si>
  <si>
    <t>Ant Premotor (BA 8, frontal-eye-fields)</t>
  </si>
  <si>
    <t>calibration visualisation</t>
  </si>
  <si>
    <t>mappings TLt</t>
  </si>
  <si>
    <t>mappings TLs</t>
  </si>
  <si>
    <t>mappings TLr</t>
  </si>
  <si>
    <t>mappings TLq</t>
  </si>
  <si>
    <t>mappings TLp</t>
  </si>
  <si>
    <t>mappings Tlo</t>
  </si>
  <si>
    <t>mappings TLn</t>
  </si>
  <si>
    <t>mappings TLm</t>
  </si>
  <si>
    <t>mappings TLl</t>
  </si>
  <si>
    <t>mappings TLk</t>
  </si>
  <si>
    <t>mappings TLj</t>
  </si>
  <si>
    <t>mappings Tli</t>
  </si>
  <si>
    <t>mappings TLh</t>
  </si>
  <si>
    <t>mappings TLg</t>
  </si>
  <si>
    <t>mappings TLf</t>
  </si>
  <si>
    <t>mappings Tle</t>
  </si>
  <si>
    <t>mappings TLd</t>
  </si>
  <si>
    <t>mappings TLc</t>
  </si>
  <si>
    <t>mappings TLb</t>
  </si>
  <si>
    <t>_mappings_TL</t>
  </si>
  <si>
    <t>mappings Tla</t>
  </si>
  <si>
    <t>test</t>
  </si>
  <si>
    <t>awesome</t>
  </si>
  <si>
    <t>Marvasti mappings v 1.0.8 &gt; 1.1.0 start</t>
  </si>
  <si>
    <t>awesome b</t>
  </si>
  <si>
    <t>awesome a</t>
  </si>
  <si>
    <t>cuneus with hierarchy</t>
  </si>
  <si>
    <t>cuneus alone</t>
  </si>
  <si>
    <t>mappings mix Peri</t>
  </si>
  <si>
    <t>mappings mix FP</t>
  </si>
  <si>
    <t>mappings mix PO</t>
  </si>
  <si>
    <t>mappings mix TPOJ</t>
  </si>
  <si>
    <t>mappings mix FTP</t>
  </si>
  <si>
    <t>mappings mix TO</t>
  </si>
  <si>
    <t>mappings mix Tpa</t>
  </si>
  <si>
    <t>mappings mix Fta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</si>
</sst>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i/>
      <sz val="11"/>
      <color theme="1"/>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charset val="1"/>
    </font>
    <font>
      <sz val="10"/>
      <color rgb="FF2D2D2D"/>
      <name val="Helvetica Neue"/>
      <charset val="1"/>
    </font>
    <font>
      <sz val="11"/>
      <color rgb="FF444444"/>
      <name val="Calibri"/>
      <family val="2"/>
      <charset val="1"/>
    </font>
    <font>
      <sz val="11"/>
      <color rgb="FF000000"/>
      <name val="Calibri"/>
    </font>
    <font>
      <sz val="11"/>
      <color theme="1"/>
      <name val="Calibri"/>
    </font>
    <font>
      <sz val="11"/>
      <color rgb="FFFFFFFF"/>
      <name val="Calibri"/>
      <family val="2"/>
      <scheme val="minor"/>
    </font>
    <font>
      <sz val="11"/>
      <color rgb="FF00B050"/>
      <name val="Calibri"/>
      <family val="2"/>
      <scheme val="minor"/>
    </font>
    <font>
      <sz val="11"/>
      <color rgb="FFBFBFBF"/>
      <name val="Calibri"/>
      <family val="2"/>
      <scheme val="minor"/>
    </font>
  </fonts>
  <fills count="31">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
      <patternFill patternType="solid">
        <fgColor rgb="FFC6E0B4"/>
        <bgColor indexed="64"/>
      </patternFill>
    </fill>
    <fill>
      <patternFill patternType="solid">
        <fgColor rgb="FFBDD7EE"/>
        <bgColor indexed="64"/>
      </patternFill>
    </fill>
    <fill>
      <patternFill patternType="solid">
        <fgColor rgb="FF2F75B5"/>
        <bgColor indexed="64"/>
      </patternFill>
    </fill>
    <fill>
      <patternFill patternType="solid">
        <fgColor rgb="FFBFBFBF"/>
        <bgColor indexed="64"/>
      </patternFill>
    </fill>
    <fill>
      <patternFill patternType="solid">
        <fgColor rgb="FFF2F2F2"/>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
      <left/>
      <right style="thin">
        <color rgb="FF000000"/>
      </right>
      <top/>
      <bottom/>
      <diagonal/>
    </border>
  </borders>
  <cellStyleXfs count="1">
    <xf numFmtId="0" fontId="0" fillId="0" borderId="0"/>
  </cellStyleXfs>
  <cellXfs count="212">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20" fillId="0" borderId="0" xfId="0" applyFont="1" applyFill="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2"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3"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4" fillId="0" borderId="0" xfId="0" applyFont="1" applyAlignment="1">
      <alignment vertical="top" wrapText="1"/>
    </xf>
    <xf numFmtId="0" fontId="25" fillId="0" borderId="0" xfId="0" applyFont="1" applyAlignment="1">
      <alignment vertical="top" wrapText="1"/>
    </xf>
    <xf numFmtId="0" fontId="0" fillId="23" borderId="5" xfId="0" applyFill="1" applyBorder="1" applyAlignment="1">
      <alignment horizontal="center" vertical="center" wrapText="1"/>
    </xf>
    <xf numFmtId="0" fontId="0" fillId="24" borderId="5" xfId="0" applyFill="1" applyBorder="1" applyAlignment="1">
      <alignment horizontal="center" vertical="center" wrapText="1"/>
    </xf>
    <xf numFmtId="0" fontId="21"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6" fillId="0" borderId="0" xfId="0" applyFont="1" applyAlignment="1">
      <alignment vertical="top" wrapText="1"/>
    </xf>
    <xf numFmtId="0" fontId="12" fillId="0" borderId="0" xfId="0" applyFont="1" applyAlignment="1">
      <alignment horizontal="center" vertical="top" wrapText="1"/>
    </xf>
    <xf numFmtId="0" fontId="27" fillId="0" borderId="0" xfId="0" applyFont="1" applyAlignment="1">
      <alignment vertical="top" wrapText="1"/>
    </xf>
    <xf numFmtId="0" fontId="28"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4" fillId="0" borderId="0" xfId="0" applyFont="1" applyFill="1" applyAlignment="1">
      <alignment vertical="top" wrapText="1"/>
    </xf>
    <xf numFmtId="0" fontId="0" fillId="0" borderId="0" xfId="0" applyAlignment="1">
      <alignment vertical="top" wrapText="1"/>
    </xf>
    <xf numFmtId="0" fontId="29"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30" fillId="0" borderId="0" xfId="0" applyFont="1"/>
    <xf numFmtId="0" fontId="31" fillId="0" borderId="0" xfId="0" applyFont="1"/>
    <xf numFmtId="0" fontId="0" fillId="10" borderId="0" xfId="0" applyFill="1" applyAlignment="1">
      <alignment horizontal="center" vertical="center"/>
    </xf>
    <xf numFmtId="0" fontId="32" fillId="0" borderId="0" xfId="0" applyFont="1" applyAlignment="1">
      <alignment wrapText="1"/>
    </xf>
    <xf numFmtId="0" fontId="32" fillId="0" borderId="0" xfId="0" applyFont="1" applyAlignment="1">
      <alignment vertical="center" wrapText="1"/>
    </xf>
    <xf numFmtId="0" fontId="33" fillId="0" borderId="0" xfId="0" applyFont="1" applyAlignment="1">
      <alignment horizontal="left" vertical="center" wrapText="1"/>
    </xf>
    <xf numFmtId="0" fontId="34"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15" fillId="26" borderId="0" xfId="0" applyFont="1" applyFill="1" applyAlignment="1">
      <alignment horizontal="center"/>
    </xf>
    <xf numFmtId="0" fontId="15" fillId="27" borderId="0" xfId="0" applyFont="1" applyFill="1" applyAlignment="1">
      <alignment horizontal="center"/>
    </xf>
    <xf numFmtId="0" fontId="8" fillId="0" borderId="0" xfId="0" applyFont="1" applyFill="1"/>
    <xf numFmtId="0" fontId="0" fillId="0" borderId="0" xfId="0" applyAlignment="1">
      <alignment horizontal="center" vertical="top"/>
    </xf>
    <xf numFmtId="0" fontId="1" fillId="3" borderId="5" xfId="0" applyFont="1" applyFill="1" applyBorder="1" applyAlignment="1">
      <alignment horizontal="center" vertical="center" wrapText="1"/>
    </xf>
    <xf numFmtId="0" fontId="15" fillId="0" borderId="0" xfId="0" applyFont="1"/>
    <xf numFmtId="0" fontId="0" fillId="0" borderId="5" xfId="0" applyBorder="1" applyAlignment="1">
      <alignment vertical="center" wrapText="1"/>
    </xf>
    <xf numFmtId="0" fontId="12" fillId="0" borderId="0" xfId="0" applyFont="1" applyAlignment="1">
      <alignment horizontal="center" vertical="center" wrapText="1"/>
    </xf>
    <xf numFmtId="0" fontId="15" fillId="3" borderId="0" xfId="0" applyFont="1" applyFill="1" applyAlignment="1">
      <alignment horizontal="center" wrapText="1"/>
    </xf>
    <xf numFmtId="0" fontId="15" fillId="26" borderId="0" xfId="0" applyFont="1" applyFill="1" applyAlignment="1">
      <alignment horizontal="center" wrapText="1"/>
    </xf>
    <xf numFmtId="0" fontId="0" fillId="10" borderId="0" xfId="0" applyFill="1" applyAlignment="1">
      <alignment horizontal="center" vertical="center" wrapText="1"/>
    </xf>
    <xf numFmtId="0" fontId="1" fillId="28" borderId="14" xfId="0" applyFont="1" applyFill="1" applyBorder="1" applyAlignment="1">
      <alignment vertical="center" wrapText="1"/>
    </xf>
    <xf numFmtId="0" fontId="1" fillId="25" borderId="15" xfId="0" applyFont="1" applyFill="1" applyBorder="1" applyAlignment="1">
      <alignment vertical="center" wrapText="1"/>
    </xf>
    <xf numFmtId="0" fontId="31" fillId="0" borderId="0" xfId="0" applyFont="1" applyAlignment="1"/>
    <xf numFmtId="0" fontId="29" fillId="0" borderId="0" xfId="0" applyFont="1" applyAlignment="1"/>
    <xf numFmtId="0" fontId="12" fillId="0" borderId="0" xfId="0" applyFont="1" applyAlignment="1">
      <alignment horizontal="center" vertical="top"/>
    </xf>
    <xf numFmtId="0" fontId="0" fillId="0" borderId="0" xfId="0" applyAlignment="1">
      <alignment horizontal="center" wrapText="1"/>
    </xf>
    <xf numFmtId="0" fontId="12" fillId="10" borderId="0" xfId="0" applyFont="1" applyFill="1" applyAlignment="1">
      <alignment vertical="top" wrapText="1"/>
    </xf>
    <xf numFmtId="0" fontId="0" fillId="10" borderId="0" xfId="0" applyFill="1" applyAlignment="1">
      <alignment horizontal="left" vertical="center" wrapText="1"/>
    </xf>
    <xf numFmtId="0" fontId="8" fillId="0" borderId="0" xfId="0" applyFont="1" applyAlignment="1">
      <alignment horizontal="center"/>
    </xf>
    <xf numFmtId="0" fontId="35" fillId="0" borderId="0" xfId="0" applyFont="1"/>
    <xf numFmtId="0" fontId="35" fillId="0" borderId="0" xfId="0" applyFont="1" applyAlignment="1">
      <alignment horizontal="center"/>
    </xf>
    <xf numFmtId="0" fontId="0" fillId="3" borderId="0" xfId="0" applyFill="1" applyAlignment="1">
      <alignment wrapText="1"/>
    </xf>
    <xf numFmtId="0" fontId="5" fillId="3" borderId="0" xfId="0" applyFont="1" applyFill="1"/>
    <xf numFmtId="0" fontId="35" fillId="0" borderId="0" xfId="0" applyFont="1" applyFill="1" applyAlignment="1">
      <alignment horizontal="center"/>
    </xf>
    <xf numFmtId="0" fontId="9" fillId="0" borderId="0" xfId="0" applyFont="1" applyAlignment="1">
      <alignment horizontal="center"/>
    </xf>
    <xf numFmtId="14" fontId="0" fillId="0" borderId="0" xfId="0" applyNumberFormat="1"/>
    <xf numFmtId="0" fontId="0" fillId="10" borderId="0" xfId="0" applyFill="1" applyAlignment="1">
      <alignment vertical="center"/>
    </xf>
    <xf numFmtId="0" fontId="0" fillId="29" borderId="0" xfId="0" applyFill="1" applyAlignment="1">
      <alignment horizontal="center" vertical="center" wrapText="1"/>
    </xf>
    <xf numFmtId="0" fontId="0" fillId="29" borderId="0" xfId="0" applyFill="1" applyAlignment="1">
      <alignment vertical="center"/>
    </xf>
    <xf numFmtId="0" fontId="36" fillId="0" borderId="0" xfId="0" applyFont="1" applyAlignment="1">
      <alignment horizontal="center" vertical="center" wrapText="1"/>
    </xf>
    <xf numFmtId="0" fontId="36" fillId="0" borderId="0" xfId="0" applyFont="1" applyAlignment="1">
      <alignment horizontal="center" vertical="center"/>
    </xf>
    <xf numFmtId="0" fontId="36" fillId="0" borderId="0" xfId="0" applyFont="1" applyAlignment="1">
      <alignment horizontal="left" vertical="center" wrapText="1"/>
    </xf>
    <xf numFmtId="0" fontId="36" fillId="0" borderId="0" xfId="0" applyFont="1" applyAlignment="1">
      <alignment vertical="center"/>
    </xf>
    <xf numFmtId="0" fontId="36" fillId="30" borderId="0" xfId="0" applyFont="1" applyFill="1" applyAlignment="1">
      <alignment horizontal="center" vertical="center" wrapText="1"/>
    </xf>
    <xf numFmtId="0" fontId="36" fillId="30" borderId="0" xfId="0" applyFont="1" applyFill="1" applyAlignment="1">
      <alignment vertical="center"/>
    </xf>
    <xf numFmtId="0" fontId="9" fillId="0" borderId="0" xfId="0" applyFont="1" applyAlignment="1">
      <alignment horizontal="center" wrapText="1"/>
    </xf>
    <xf numFmtId="0" fontId="0" fillId="5" borderId="1" xfId="0" applyFill="1" applyBorder="1" applyAlignment="1">
      <alignment vertical="center"/>
    </xf>
    <xf numFmtId="0" fontId="0" fillId="5" borderId="0" xfId="0" applyFill="1"/>
    <xf numFmtId="0" fontId="0" fillId="3" borderId="0" xfId="0" applyFill="1" applyAlignment="1">
      <alignment vertical="center" wrapText="1"/>
    </xf>
    <xf numFmtId="0" fontId="0" fillId="3" borderId="2" xfId="0" applyFill="1" applyBorder="1" applyAlignment="1">
      <alignment horizontal="center" vertical="center"/>
    </xf>
    <xf numFmtId="0" fontId="0" fillId="3" borderId="0" xfId="0" applyFill="1"/>
    <xf numFmtId="0" fontId="36" fillId="0" borderId="0" xfId="0" applyFont="1" applyAlignment="1">
      <alignment horizont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5" borderId="1" xfId="0"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Progress!$B$2:$B$24</c:f>
              <c:numCache>
                <c:formatCode>General</c:formatCode>
                <c:ptCount val="23"/>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total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Progress!$C$2:$C$24</c:f>
              <c:numCache>
                <c:formatCode>General</c:formatCode>
                <c:ptCount val="23"/>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Progress!$D$2:$D$24</c:f>
              <c:numCache>
                <c:formatCode>General</c:formatCode>
                <c:ptCount val="23"/>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Progress!$E$2:$E$24</c:f>
              <c:numCache>
                <c:formatCode>General</c:formatCode>
                <c:ptCount val="23"/>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Progress!$F$2:$F$24</c:f>
              <c:numCache>
                <c:formatCode>General</c:formatCode>
                <c:ptCount val="23"/>
                <c:pt idx="0">
                  <c:v>98</c:v>
                </c:pt>
                <c:pt idx="1">
                  <c:v>212</c:v>
                </c:pt>
                <c:pt idx="2">
                  <c:v>218</c:v>
                </c:pt>
                <c:pt idx="3">
                  <c:v>228</c:v>
                </c:pt>
                <c:pt idx="4">
                  <c:v>260</c:v>
                </c:pt>
                <c:pt idx="5">
                  <c:v>241</c:v>
                </c:pt>
                <c:pt idx="6">
                  <c:v>272</c:v>
                </c:pt>
                <c:pt idx="7">
                  <c:v>273</c:v>
                </c:pt>
                <c:pt idx="8">
                  <c:v>293</c:v>
                </c:pt>
                <c:pt idx="9">
                  <c:v>306</c:v>
                </c:pt>
                <c:pt idx="10">
                  <c:v>296</c:v>
                </c:pt>
                <c:pt idx="11">
                  <c:v>324</c:v>
                </c:pt>
                <c:pt idx="12">
                  <c:v>327</c:v>
                </c:pt>
                <c:pt idx="13">
                  <c:v>327</c:v>
                </c:pt>
                <c:pt idx="14">
                  <c:v>410</c:v>
                </c:pt>
                <c:pt idx="15">
                  <c:v>414</c:v>
                </c:pt>
                <c:pt idx="16">
                  <c:v>418</c:v>
                </c:pt>
                <c:pt idx="17">
                  <c:v>426</c:v>
                </c:pt>
                <c:pt idx="18">
                  <c:v>436</c:v>
                </c:pt>
                <c:pt idx="19">
                  <c:v>436</c:v>
                </c:pt>
                <c:pt idx="20">
                  <c:v>445</c:v>
                </c:pt>
                <c:pt idx="21">
                  <c:v>445</c:v>
                </c:pt>
                <c:pt idx="22">
                  <c:v>445</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Progress!$G$2:$G$24</c:f>
              <c:numCache>
                <c:formatCode>General</c:formatCode>
                <c:ptCount val="23"/>
                <c:pt idx="0">
                  <c:v>470</c:v>
                </c:pt>
                <c:pt idx="1">
                  <c:v>898</c:v>
                </c:pt>
                <c:pt idx="2">
                  <c:v>970</c:v>
                </c:pt>
                <c:pt idx="3">
                  <c:v>1041</c:v>
                </c:pt>
                <c:pt idx="4">
                  <c:v>1114</c:v>
                </c:pt>
                <c:pt idx="5">
                  <c:v>1119.5</c:v>
                </c:pt>
                <c:pt idx="6" formatCode="0.00">
                  <c:v>1157</c:v>
                </c:pt>
                <c:pt idx="7">
                  <c:v>1162</c:v>
                </c:pt>
                <c:pt idx="8">
                  <c:v>1187</c:v>
                </c:pt>
                <c:pt idx="9">
                  <c:v>1285</c:v>
                </c:pt>
                <c:pt idx="10">
                  <c:v>1357.5</c:v>
                </c:pt>
                <c:pt idx="11">
                  <c:v>1393</c:v>
                </c:pt>
                <c:pt idx="12">
                  <c:v>1502</c:v>
                </c:pt>
                <c:pt idx="13">
                  <c:v>1557</c:v>
                </c:pt>
                <c:pt idx="14">
                  <c:v>1648</c:v>
                </c:pt>
                <c:pt idx="15">
                  <c:v>1688</c:v>
                </c:pt>
                <c:pt idx="16">
                  <c:v>1700</c:v>
                </c:pt>
                <c:pt idx="17">
                  <c:v>1840</c:v>
                </c:pt>
                <c:pt idx="18">
                  <c:v>1890</c:v>
                </c:pt>
                <c:pt idx="19">
                  <c:v>2360</c:v>
                </c:pt>
                <c:pt idx="20">
                  <c:v>2376</c:v>
                </c:pt>
                <c:pt idx="21">
                  <c:v>2376</c:v>
                </c:pt>
                <c:pt idx="22">
                  <c:v>2376</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2020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Progress!$B$25:$B$34</c:f>
              <c:numCache>
                <c:formatCode>General</c:formatCode>
                <c:ptCount val="10"/>
                <c:pt idx="0">
                  <c:v>482</c:v>
                </c:pt>
                <c:pt idx="1">
                  <c:v>535</c:v>
                </c:pt>
                <c:pt idx="2">
                  <c:v>549</c:v>
                </c:pt>
                <c:pt idx="3">
                  <c:v>648</c:v>
                </c:pt>
                <c:pt idx="4">
                  <c:v>790</c:v>
                </c:pt>
                <c:pt idx="5">
                  <c:v>870</c:v>
                </c:pt>
                <c:pt idx="6">
                  <c:v>950</c:v>
                </c:pt>
              </c:numCache>
            </c:numRef>
          </c:yVal>
          <c:smooth val="1"/>
          <c:extLst>
            <c:ext xmlns:c16="http://schemas.microsoft.com/office/drawing/2014/chart" uri="{C3380CC4-5D6E-409C-BE32-E72D297353CC}">
              <c16:uniqueId val="{00000000-B4B0-4F9D-A491-22BEBFBDBF29}"/>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Progress!$C$25:$C$34</c:f>
              <c:numCache>
                <c:formatCode>General</c:formatCode>
                <c:ptCount val="10"/>
                <c:pt idx="0">
                  <c:v>364</c:v>
                </c:pt>
                <c:pt idx="1">
                  <c:v>435</c:v>
                </c:pt>
                <c:pt idx="2">
                  <c:v>481</c:v>
                </c:pt>
                <c:pt idx="3">
                  <c:v>514</c:v>
                </c:pt>
                <c:pt idx="4">
                  <c:v>656</c:v>
                </c:pt>
                <c:pt idx="5">
                  <c:v>736</c:v>
                </c:pt>
                <c:pt idx="6">
                  <c:v>829</c:v>
                </c:pt>
                <c:pt idx="7">
                  <c:v>1018</c:v>
                </c:pt>
                <c:pt idx="8">
                  <c:v>1048</c:v>
                </c:pt>
                <c:pt idx="9">
                  <c:v>1107</c:v>
                </c:pt>
              </c:numCache>
            </c:numRef>
          </c:yVal>
          <c:smooth val="1"/>
          <c:extLst>
            <c:ext xmlns:c16="http://schemas.microsoft.com/office/drawing/2014/chart" uri="{C3380CC4-5D6E-409C-BE32-E72D297353CC}">
              <c16:uniqueId val="{00000001-B4B0-4F9D-A491-22BEBFBDBF29}"/>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Progress!$D$25:$D$34</c:f>
              <c:numCache>
                <c:formatCode>General</c:formatCode>
                <c:ptCount val="10"/>
                <c:pt idx="0">
                  <c:v>109</c:v>
                </c:pt>
                <c:pt idx="1">
                  <c:v>114</c:v>
                </c:pt>
                <c:pt idx="2">
                  <c:v>123</c:v>
                </c:pt>
                <c:pt idx="3">
                  <c:v>141</c:v>
                </c:pt>
                <c:pt idx="4">
                  <c:v>166</c:v>
                </c:pt>
                <c:pt idx="5">
                  <c:v>188</c:v>
                </c:pt>
                <c:pt idx="6">
                  <c:v>222</c:v>
                </c:pt>
                <c:pt idx="7">
                  <c:v>256</c:v>
                </c:pt>
                <c:pt idx="8">
                  <c:v>264</c:v>
                </c:pt>
                <c:pt idx="9">
                  <c:v>278</c:v>
                </c:pt>
              </c:numCache>
            </c:numRef>
          </c:yVal>
          <c:smooth val="1"/>
          <c:extLst>
            <c:ext xmlns:c16="http://schemas.microsoft.com/office/drawing/2014/chart" uri="{C3380CC4-5D6E-409C-BE32-E72D297353CC}">
              <c16:uniqueId val="{00000002-B4B0-4F9D-A491-22BEBFBDBF29}"/>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Progress!$E$25:$E$34</c:f>
              <c:numCache>
                <c:formatCode>General</c:formatCode>
                <c:ptCount val="10"/>
                <c:pt idx="0">
                  <c:v>1145</c:v>
                </c:pt>
                <c:pt idx="1">
                  <c:v>1374</c:v>
                </c:pt>
                <c:pt idx="2">
                  <c:v>1639</c:v>
                </c:pt>
                <c:pt idx="3">
                  <c:v>2036</c:v>
                </c:pt>
                <c:pt idx="4">
                  <c:v>2575</c:v>
                </c:pt>
                <c:pt idx="5">
                  <c:v>3355</c:v>
                </c:pt>
                <c:pt idx="6">
                  <c:v>4127</c:v>
                </c:pt>
                <c:pt idx="7">
                  <c:v>4537</c:v>
                </c:pt>
                <c:pt idx="8">
                  <c:v>4610</c:v>
                </c:pt>
                <c:pt idx="9">
                  <c:v>4643</c:v>
                </c:pt>
              </c:numCache>
            </c:numRef>
          </c:yVal>
          <c:smooth val="1"/>
          <c:extLst>
            <c:ext xmlns:c16="http://schemas.microsoft.com/office/drawing/2014/chart" uri="{C3380CC4-5D6E-409C-BE32-E72D297353CC}">
              <c16:uniqueId val="{00000003-B4B0-4F9D-A491-22BEBFBDBF29}"/>
            </c:ext>
          </c:extLst>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Progress!$F$25:$F$34</c:f>
              <c:numCache>
                <c:formatCode>General</c:formatCode>
                <c:ptCount val="10"/>
                <c:pt idx="0">
                  <c:v>451</c:v>
                </c:pt>
                <c:pt idx="1">
                  <c:v>542</c:v>
                </c:pt>
                <c:pt idx="2">
                  <c:v>550</c:v>
                </c:pt>
                <c:pt idx="3">
                  <c:v>825</c:v>
                </c:pt>
                <c:pt idx="4">
                  <c:v>1108</c:v>
                </c:pt>
                <c:pt idx="5">
                  <c:v>1401</c:v>
                </c:pt>
                <c:pt idx="6">
                  <c:v>1951</c:v>
                </c:pt>
                <c:pt idx="7">
                  <c:v>2253</c:v>
                </c:pt>
                <c:pt idx="8">
                  <c:v>2386</c:v>
                </c:pt>
                <c:pt idx="9">
                  <c:v>2391</c:v>
                </c:pt>
              </c:numCache>
            </c:numRef>
          </c:yVal>
          <c:smooth val="1"/>
          <c:extLst>
            <c:ext xmlns:c16="http://schemas.microsoft.com/office/drawing/2014/chart" uri="{C3380CC4-5D6E-409C-BE32-E72D297353CC}">
              <c16:uniqueId val="{00000004-B4B0-4F9D-A491-22BEBFBDBF29}"/>
            </c:ext>
          </c:extLst>
        </c:ser>
        <c:ser>
          <c:idx val="5"/>
          <c:order val="5"/>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Progress!$G$25:$G$34</c:f>
              <c:numCache>
                <c:formatCode>General</c:formatCode>
                <c:ptCount val="10"/>
                <c:pt idx="0">
                  <c:v>2447</c:v>
                </c:pt>
                <c:pt idx="1">
                  <c:v>2682</c:v>
                </c:pt>
                <c:pt idx="2">
                  <c:v>2951</c:v>
                </c:pt>
                <c:pt idx="3">
                  <c:v>3752</c:v>
                </c:pt>
                <c:pt idx="4">
                  <c:v>4675</c:v>
                </c:pt>
                <c:pt idx="5">
                  <c:v>6387</c:v>
                </c:pt>
                <c:pt idx="6">
                  <c:v>10235</c:v>
                </c:pt>
                <c:pt idx="7">
                  <c:v>10873</c:v>
                </c:pt>
                <c:pt idx="8">
                  <c:v>11151</c:v>
                </c:pt>
                <c:pt idx="9">
                  <c:v>11219</c:v>
                </c:pt>
              </c:numCache>
            </c:numRef>
          </c:yVal>
          <c:smooth val="1"/>
          <c:extLst>
            <c:ext xmlns:c16="http://schemas.microsoft.com/office/drawing/2014/chart" uri="{C3380CC4-5D6E-409C-BE32-E72D297353CC}">
              <c16:uniqueId val="{00000005-B4B0-4F9D-A491-22BEBFBDBF29}"/>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63</xdr:row>
      <xdr:rowOff>57150</xdr:rowOff>
    </xdr:from>
    <xdr:to>
      <xdr:col>31</xdr:col>
      <xdr:colOff>142875</xdr:colOff>
      <xdr:row>90</xdr:row>
      <xdr:rowOff>104775</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36</xdr:row>
      <xdr:rowOff>28575</xdr:rowOff>
    </xdr:from>
    <xdr:to>
      <xdr:col>6</xdr:col>
      <xdr:colOff>400050</xdr:colOff>
      <xdr:row>58</xdr:row>
      <xdr:rowOff>133350</xdr:rowOff>
    </xdr:to>
    <xdr:graphicFrame macro="">
      <xdr:nvGraphicFramePr>
        <xdr:cNvPr id="2" name="Chart 6" title="Progress 2020">
          <a:extLst>
            <a:ext uri="{FF2B5EF4-FFF2-40B4-BE49-F238E27FC236}">
              <a16:creationId xmlns:a16="http://schemas.microsoft.com/office/drawing/2014/main" id="{FDABF782-0ECD-4240-A9AC-C970E06E7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I2" dT="2020-07-30T22:04:21.58" personId="{959F9311-E068-48F0-A69D-D5A84ED8A63C}" id="{A48C407C-9244-486E-8FFE-ED261C5BB919}" done="1">
    <text>TL: planum polare, TTG, planum temporaleinsulaF: frontal operculum, central operculum</text>
  </threadedComment>
  <threadedComment ref="C825" dT="2020-02-18T09:58:48.56" personId="{695A3081-F296-465D-8F10-AAD2A16050D4}" id="{7EB3FFDB-05C7-4CEA-867C-F3F9490BA395}">
    <text xml:space="preserve">46+5
</text>
  </threadedComment>
  <threadedComment ref="B973"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82" dT="2020-03-05T13:38:49.14" personId="{959F9311-E068-48F0-A69D-D5A84ED8A63C}" id="{1A843F01-7937-46AF-A6EA-A00A7897A0CE}">
    <text xml:space="preserve">this is the best figure from the paper. Not clear how many of these 36 had susrgery
</text>
  </threadedComment>
  <threadedComment ref="DU982" dT="2020-03-05T13:36:00.45" personId="{959F9311-E068-48F0-A69D-D5A84ED8A63C}" id="{8F207DB7-61A6-4094-A485-E313B011CD69}">
    <text xml:space="preserve">less than this as not all 36 had surgery
</text>
  </threadedComment>
  <threadedComment ref="B1507" dT="2020-05-18T10:38:13.65" personId="{959F9311-E068-48F0-A69D-D5A84ED8A63C}" id="{C407F772-0A3D-4979-AF08-93C25FF87E7A}">
    <text xml:space="preserve">669 stimulations of 22 pts
</text>
  </threadedComment>
  <threadedComment ref="P1619" dT="2020-07-21T12:27:08.63" personId="{959F9311-E068-48F0-A69D-D5A84ED8A63C}" id="{28B67E25-193A-429F-87D8-1EEC6B669C6A}">
    <text xml:space="preserve">note this is 5 reported cases by from dirty data. multiplied by 82% which is the proportion of clean data and rounded gives 4
</text>
  </threadedComment>
  <threadedComment ref="A1644" dT="2020-07-28T14:55:05.86" personId="{959F9311-E068-48F0-A69D-D5A84ED8A63C}" id="{BEB48707-921F-4F9D-B1B3-0F392898CC16}">
    <text xml:space="preserve">parent source of other articles with forced thinking semiology
</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0-07-30T22:04:21.58" personId="{959F9311-E068-48F0-A69D-D5A84ED8A63C}" id="{50B44507-2BD4-4AB8-81B1-347BDA72F4A4}" done="1">
    <text>TL: planum polare, TTG, planum temporaleinsulaF: frontal operculum, central operculum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M2938"/>
  <sheetViews>
    <sheetView tabSelected="1" zoomScale="85" zoomScaleNormal="85" workbookViewId="0">
      <pane xSplit="4" ySplit="2" topLeftCell="DG2846" activePane="bottomRight" state="frozen"/>
      <selection pane="topRight" activeCell="E1" sqref="E1"/>
      <selection pane="bottomLeft" activeCell="A3" sqref="A3"/>
      <selection pane="bottomRight" activeCell="B2862" sqref="B2862"/>
    </sheetView>
  </sheetViews>
  <sheetFormatPr defaultColWidth="9.140625" defaultRowHeight="15"/>
  <cols>
    <col min="1" max="1" width="38.28515625" style="3" customWidth="1"/>
    <col min="2" max="2" width="21.42578125" style="3" bestFit="1" customWidth="1"/>
    <col min="3" max="3" width="14.42578125" style="3" bestFit="1" customWidth="1"/>
    <col min="4" max="4" width="30.42578125" style="3" customWidth="1"/>
    <col min="5" max="5" width="35.28515625" style="42" customWidth="1"/>
    <col min="6" max="6" width="20.7109375" style="41"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9" customWidth="1"/>
    <col min="18" max="18" width="9.5703125" style="5" customWidth="1"/>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39" width="9.140625" style="5"/>
    <col min="40" max="40" width="13.42578125" style="5" customWidth="1"/>
    <col min="41" max="41" width="13.85546875" style="5" customWidth="1"/>
    <col min="42" max="42" width="11.140625" style="5" customWidth="1"/>
    <col min="43" max="43" width="13" style="5" customWidth="1"/>
    <col min="44" max="47" width="9.140625" style="5"/>
    <col min="48" max="48" width="15.85546875" style="5" customWidth="1"/>
    <col min="49" max="49" width="14.42578125" style="5" customWidth="1"/>
    <col min="50" max="50" width="9.7109375" style="5" customWidth="1"/>
    <col min="51" max="51" width="10.140625" style="5" customWidth="1"/>
    <col min="52" max="61" width="9.140625" style="5"/>
    <col min="62" max="62" width="9.85546875" style="5" customWidth="1"/>
    <col min="63" max="63" width="10.85546875" style="5" customWidth="1"/>
    <col min="64" max="64" width="9.7109375" style="5" customWidth="1"/>
    <col min="65" max="65" width="13.42578125" style="5" bestFit="1" customWidth="1"/>
    <col min="66" max="69" width="9.7109375" style="5" customWidth="1"/>
    <col min="70" max="70" width="12.140625" style="5" customWidth="1"/>
    <col min="71" max="71" width="9.7109375" style="5" customWidth="1"/>
    <col min="72" max="73" width="14.28515625" style="5" customWidth="1"/>
    <col min="74" max="74" width="12.42578125" style="5" bestFit="1" customWidth="1"/>
    <col min="75" max="79" width="12.42578125" style="5" customWidth="1"/>
    <col min="80" max="80" width="9.140625" style="5"/>
    <col min="81" max="82" width="10.140625" style="5" customWidth="1"/>
    <col min="83" max="83" width="12.140625" style="5" bestFit="1" customWidth="1"/>
    <col min="84" max="84" width="12.140625" style="5" customWidth="1"/>
    <col min="85" max="85" width="11.7109375" style="5" bestFit="1" customWidth="1"/>
    <col min="86" max="86" width="15.85546875" style="5" customWidth="1"/>
    <col min="87" max="87" width="10.140625" style="5" customWidth="1"/>
    <col min="88" max="88" width="18.85546875" style="5" bestFit="1" customWidth="1"/>
    <col min="89" max="89" width="9.140625" style="5"/>
    <col min="90" max="90" width="9.7109375" style="5" bestFit="1" customWidth="1"/>
    <col min="91" max="93" width="12.5703125" style="5" customWidth="1"/>
    <col min="94" max="94" width="14.140625" style="5" customWidth="1"/>
    <col min="95" max="95" width="15.7109375" style="5" bestFit="1" customWidth="1"/>
    <col min="96" max="98" width="15.7109375" style="5" customWidth="1"/>
    <col min="99" max="100" width="18.7109375" style="5" customWidth="1"/>
    <col min="101" max="101" width="12.7109375" style="5" customWidth="1"/>
    <col min="102" max="102" width="13" style="5" bestFit="1" customWidth="1"/>
    <col min="103" max="103" width="13" style="5" customWidth="1"/>
    <col min="104" max="104" width="11.140625" style="5" bestFit="1" customWidth="1"/>
    <col min="105" max="105" width="12.140625" style="5" bestFit="1" customWidth="1"/>
    <col min="106" max="106" width="11" style="5" bestFit="1" customWidth="1"/>
    <col min="107" max="107" width="12" style="5" bestFit="1" customWidth="1"/>
    <col min="108" max="108" width="25.140625" style="5" bestFit="1" customWidth="1"/>
    <col min="109" max="109" width="33.140625" style="5" customWidth="1"/>
    <col min="110" max="110" width="25.140625" style="5" customWidth="1"/>
    <col min="111" max="111" width="12.28515625" style="5" bestFit="1" customWidth="1"/>
    <col min="112" max="116" width="11.42578125" style="5" customWidth="1"/>
    <col min="117" max="117" width="22.28515625" style="5" bestFit="1" customWidth="1"/>
    <col min="118" max="120" width="22.28515625" style="5" customWidth="1"/>
    <col min="121" max="121" width="23.85546875" style="5" customWidth="1"/>
    <col min="122" max="122" width="14" style="5" customWidth="1"/>
    <col min="123" max="123" width="15.7109375" style="6" customWidth="1"/>
    <col min="124" max="124" width="13.140625" style="6" customWidth="1"/>
    <col min="125" max="125" width="13.28515625" style="5" customWidth="1"/>
    <col min="126" max="126" width="12.28515625" style="5" customWidth="1"/>
    <col min="127" max="127" width="15.140625" style="5" customWidth="1"/>
    <col min="128" max="128" width="18" style="5" bestFit="1" customWidth="1"/>
    <col min="129" max="129" width="28.5703125" style="5" bestFit="1" customWidth="1"/>
    <col min="130" max="136" width="9.140625" style="5"/>
    <col min="137" max="16384" width="9.140625" style="1"/>
  </cols>
  <sheetData>
    <row r="1" spans="1:143" s="2" customFormat="1" ht="15" customHeight="1">
      <c r="A1" s="154"/>
      <c r="C1" s="17"/>
      <c r="D1" s="198" t="s">
        <v>0</v>
      </c>
      <c r="E1" s="198"/>
      <c r="G1" s="206" t="s">
        <v>1</v>
      </c>
      <c r="H1" s="207"/>
      <c r="I1" s="207"/>
      <c r="K1" s="208" t="s">
        <v>2</v>
      </c>
      <c r="L1" s="209"/>
      <c r="M1" s="209"/>
      <c r="N1" s="209"/>
      <c r="O1" s="210"/>
      <c r="S1" s="199"/>
      <c r="T1" s="199"/>
      <c r="U1" s="199"/>
      <c r="V1" s="199"/>
      <c r="W1" s="199"/>
      <c r="X1" s="199"/>
      <c r="Y1" s="199"/>
      <c r="Z1" s="199"/>
      <c r="AA1" s="199"/>
      <c r="AB1" s="199"/>
      <c r="AC1" s="199"/>
      <c r="AD1" s="199"/>
      <c r="AE1" s="199"/>
      <c r="AF1" s="199"/>
      <c r="AG1" s="199"/>
      <c r="AH1" s="199"/>
      <c r="AI1" s="199"/>
      <c r="AJ1" s="199"/>
      <c r="AK1" s="199"/>
      <c r="AM1" s="152"/>
      <c r="AN1" s="200" t="s">
        <v>3</v>
      </c>
      <c r="AO1" s="199"/>
      <c r="AP1" s="199"/>
      <c r="AQ1" s="199"/>
      <c r="AR1" s="199"/>
      <c r="AS1" s="199"/>
      <c r="AT1" s="199"/>
      <c r="AU1" s="199"/>
      <c r="AV1" s="199"/>
      <c r="AW1" s="199"/>
      <c r="AX1" s="199"/>
      <c r="AY1" s="199"/>
      <c r="AZ1" s="199"/>
      <c r="BA1" s="199"/>
      <c r="BB1" s="199"/>
      <c r="BC1" s="199"/>
      <c r="BD1" s="199"/>
      <c r="BE1" s="199"/>
      <c r="BF1" s="199"/>
      <c r="BG1" s="199"/>
      <c r="BH1" s="199"/>
      <c r="BI1" s="199"/>
      <c r="BJ1" s="199"/>
      <c r="BK1" s="199"/>
      <c r="BL1" s="199"/>
      <c r="BM1" s="199"/>
      <c r="BN1" s="199"/>
      <c r="BO1" s="199"/>
      <c r="BP1" s="199"/>
      <c r="BQ1" s="199"/>
      <c r="BR1" s="199"/>
      <c r="BS1" s="199"/>
      <c r="BU1" s="202"/>
      <c r="BV1" s="203"/>
      <c r="BW1" s="203"/>
      <c r="BX1" s="203"/>
      <c r="BY1" s="203"/>
      <c r="BZ1" s="204"/>
      <c r="CA1" s="195"/>
      <c r="CC1" s="199"/>
      <c r="CD1" s="199"/>
      <c r="CE1" s="199"/>
      <c r="CF1" s="199"/>
      <c r="CG1" s="199"/>
      <c r="CH1" s="199"/>
      <c r="CI1" s="199"/>
      <c r="CJ1" s="201"/>
      <c r="CK1" s="200" t="s">
        <v>4</v>
      </c>
      <c r="CL1" s="199"/>
      <c r="CM1" s="199"/>
      <c r="CN1" s="199"/>
      <c r="CO1" s="199"/>
      <c r="CP1" s="199"/>
      <c r="CQ1" s="201"/>
      <c r="CR1" s="195"/>
      <c r="CS1" s="195"/>
      <c r="CT1" s="195"/>
      <c r="CV1" s="87"/>
      <c r="CW1" s="205" t="s">
        <v>5</v>
      </c>
      <c r="CX1" s="205"/>
      <c r="CY1" s="205"/>
      <c r="CZ1" s="205"/>
      <c r="DA1" s="205"/>
      <c r="DB1" s="205"/>
      <c r="DC1" s="205"/>
      <c r="DE1" s="141"/>
      <c r="DF1" s="141"/>
      <c r="DG1" s="141"/>
      <c r="DH1" s="141"/>
      <c r="DI1" s="141"/>
      <c r="DJ1" s="141"/>
      <c r="DK1" s="141"/>
      <c r="DL1" s="141"/>
      <c r="DM1" s="141"/>
      <c r="DN1" s="141"/>
      <c r="DO1" s="141"/>
      <c r="DP1" s="141"/>
      <c r="DQ1" s="141"/>
      <c r="DR1" s="141"/>
      <c r="DS1" s="48"/>
      <c r="DT1" s="14"/>
      <c r="DU1" s="15"/>
      <c r="DV1" s="4"/>
      <c r="DW1" s="4"/>
      <c r="DX1" s="4"/>
      <c r="DY1" s="4"/>
      <c r="DZ1" s="4"/>
      <c r="EA1" s="4"/>
      <c r="EB1" s="4"/>
      <c r="EC1" s="4"/>
      <c r="ED1" s="4"/>
      <c r="EE1" s="4"/>
      <c r="EF1" s="4"/>
    </row>
    <row r="2" spans="1:143" s="13" customFormat="1" ht="78" customHeight="1">
      <c r="A2" s="154" t="s">
        <v>6</v>
      </c>
      <c r="B2" s="102" t="s">
        <v>7</v>
      </c>
      <c r="C2" s="19" t="s">
        <v>8</v>
      </c>
      <c r="D2" s="21" t="s">
        <v>9</v>
      </c>
      <c r="E2" s="22" t="s">
        <v>10</v>
      </c>
      <c r="F2" s="94" t="s">
        <v>11</v>
      </c>
      <c r="G2" s="24" t="s">
        <v>12</v>
      </c>
      <c r="H2" s="24" t="s">
        <v>13</v>
      </c>
      <c r="I2" s="24" t="s">
        <v>14</v>
      </c>
      <c r="J2" s="95" t="s">
        <v>15</v>
      </c>
      <c r="K2" s="7" t="s">
        <v>16</v>
      </c>
      <c r="L2" s="7" t="s">
        <v>17</v>
      </c>
      <c r="M2" s="8" t="s">
        <v>18</v>
      </c>
      <c r="N2" s="7" t="s">
        <v>19</v>
      </c>
      <c r="O2" s="7" t="s">
        <v>20</v>
      </c>
      <c r="P2" s="96" t="s">
        <v>21</v>
      </c>
      <c r="Q2" s="97" t="s">
        <v>22</v>
      </c>
      <c r="R2" s="98"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8" t="s">
        <v>43</v>
      </c>
      <c r="AM2" s="27" t="s">
        <v>44</v>
      </c>
      <c r="AN2" s="27" t="s">
        <v>45</v>
      </c>
      <c r="AO2" s="25" t="s">
        <v>4631</v>
      </c>
      <c r="AP2" s="130" t="s">
        <v>46</v>
      </c>
      <c r="AQ2" s="25" t="s">
        <v>47</v>
      </c>
      <c r="AR2" s="28" t="s">
        <v>48</v>
      </c>
      <c r="AS2" s="28" t="s">
        <v>49</v>
      </c>
      <c r="AT2" s="28" t="s">
        <v>50</v>
      </c>
      <c r="AU2" s="28" t="s">
        <v>51</v>
      </c>
      <c r="AV2" s="27" t="s">
        <v>4632</v>
      </c>
      <c r="AW2" s="27" t="s">
        <v>52</v>
      </c>
      <c r="AX2" s="85" t="s">
        <v>53</v>
      </c>
      <c r="AY2" s="25" t="s">
        <v>54</v>
      </c>
      <c r="AZ2" s="27" t="s">
        <v>55</v>
      </c>
      <c r="BA2" s="113" t="s">
        <v>56</v>
      </c>
      <c r="BB2" s="113" t="s">
        <v>57</v>
      </c>
      <c r="BC2" s="25" t="s">
        <v>58</v>
      </c>
      <c r="BD2" s="27" t="s">
        <v>59</v>
      </c>
      <c r="BE2" s="25" t="s">
        <v>60</v>
      </c>
      <c r="BF2" s="25" t="s">
        <v>61</v>
      </c>
      <c r="BG2" s="25" t="s">
        <v>62</v>
      </c>
      <c r="BH2" s="27" t="s">
        <v>63</v>
      </c>
      <c r="BI2" s="25" t="s">
        <v>64</v>
      </c>
      <c r="BJ2" s="25" t="s">
        <v>65</v>
      </c>
      <c r="BK2" s="51" t="s">
        <v>66</v>
      </c>
      <c r="BL2" s="27" t="s">
        <v>67</v>
      </c>
      <c r="BM2" s="25" t="s">
        <v>4638</v>
      </c>
      <c r="BN2" s="25" t="s">
        <v>68</v>
      </c>
      <c r="BO2" s="112" t="s">
        <v>69</v>
      </c>
      <c r="BP2" s="112" t="s">
        <v>70</v>
      </c>
      <c r="BQ2" s="25" t="s">
        <v>71</v>
      </c>
      <c r="BR2" s="27" t="s">
        <v>72</v>
      </c>
      <c r="BS2" s="27" t="s">
        <v>73</v>
      </c>
      <c r="BT2" s="98" t="s">
        <v>74</v>
      </c>
      <c r="BU2" s="133" t="s">
        <v>4586</v>
      </c>
      <c r="BV2" s="159" t="s">
        <v>75</v>
      </c>
      <c r="BW2" s="135" t="s">
        <v>76</v>
      </c>
      <c r="BX2" s="135" t="s">
        <v>77</v>
      </c>
      <c r="BY2" s="136" t="s">
        <v>78</v>
      </c>
      <c r="BZ2" s="134" t="s">
        <v>79</v>
      </c>
      <c r="CA2" s="137" t="s">
        <v>80</v>
      </c>
      <c r="CB2" s="98" t="s">
        <v>81</v>
      </c>
      <c r="CC2" s="27" t="s">
        <v>82</v>
      </c>
      <c r="CD2" s="25" t="s">
        <v>83</v>
      </c>
      <c r="CE2" s="27" t="s">
        <v>84</v>
      </c>
      <c r="CF2" s="25" t="s">
        <v>85</v>
      </c>
      <c r="CG2" s="29" t="s">
        <v>86</v>
      </c>
      <c r="CH2" s="25" t="s">
        <v>87</v>
      </c>
      <c r="CI2" s="25" t="s">
        <v>88</v>
      </c>
      <c r="CJ2" s="51" t="s">
        <v>89</v>
      </c>
      <c r="CK2" s="99" t="s">
        <v>90</v>
      </c>
      <c r="CL2" s="27" t="s">
        <v>91</v>
      </c>
      <c r="CM2" s="113" t="s">
        <v>92</v>
      </c>
      <c r="CN2" s="113" t="s">
        <v>93</v>
      </c>
      <c r="CO2" s="113" t="s">
        <v>94</v>
      </c>
      <c r="CP2" s="27" t="s">
        <v>95</v>
      </c>
      <c r="CQ2" s="27" t="s">
        <v>96</v>
      </c>
      <c r="CR2" s="27" t="s">
        <v>97</v>
      </c>
      <c r="CS2" s="194" t="s">
        <v>98</v>
      </c>
      <c r="CT2" s="194" t="s">
        <v>99</v>
      </c>
      <c r="CU2" s="100" t="s">
        <v>100</v>
      </c>
      <c r="CV2" s="88" t="s">
        <v>101</v>
      </c>
      <c r="CW2" s="89" t="s">
        <v>102</v>
      </c>
      <c r="CX2" s="25" t="s">
        <v>103</v>
      </c>
      <c r="CY2" s="25" t="s">
        <v>104</v>
      </c>
      <c r="CZ2" s="27" t="s">
        <v>105</v>
      </c>
      <c r="DA2" s="27" t="s">
        <v>106</v>
      </c>
      <c r="DB2" s="27" t="s">
        <v>107</v>
      </c>
      <c r="DC2" s="30" t="s">
        <v>108</v>
      </c>
      <c r="DD2" s="101" t="s">
        <v>109</v>
      </c>
      <c r="DE2" s="142" t="s">
        <v>110</v>
      </c>
      <c r="DF2" s="142" t="s">
        <v>111</v>
      </c>
      <c r="DG2" s="143" t="s">
        <v>112</v>
      </c>
      <c r="DH2" s="143" t="s">
        <v>113</v>
      </c>
      <c r="DI2" s="142" t="s">
        <v>114</v>
      </c>
      <c r="DJ2" s="142" t="s">
        <v>115</v>
      </c>
      <c r="DK2" s="142" t="s">
        <v>116</v>
      </c>
      <c r="DL2" s="142" t="s">
        <v>117</v>
      </c>
      <c r="DM2" s="142" t="s">
        <v>118</v>
      </c>
      <c r="DN2" s="142" t="s">
        <v>119</v>
      </c>
      <c r="DO2" s="142" t="s">
        <v>120</v>
      </c>
      <c r="DP2" s="142" t="s">
        <v>121</v>
      </c>
      <c r="DQ2" s="166" t="s">
        <v>4589</v>
      </c>
      <c r="DR2" s="167" t="s">
        <v>122</v>
      </c>
      <c r="DS2" s="49" t="s">
        <v>123</v>
      </c>
      <c r="DT2" s="20" t="s">
        <v>124</v>
      </c>
      <c r="DU2" s="20" t="s">
        <v>125</v>
      </c>
      <c r="DV2" s="9" t="s">
        <v>126</v>
      </c>
      <c r="DW2" s="10" t="s">
        <v>127</v>
      </c>
      <c r="DX2" s="11" t="s">
        <v>128</v>
      </c>
      <c r="DY2" s="161" t="s">
        <v>129</v>
      </c>
      <c r="DZ2" s="12"/>
      <c r="EA2" s="12"/>
      <c r="EB2" s="12"/>
      <c r="EC2" s="12"/>
      <c r="ED2" s="12"/>
      <c r="EE2" s="12"/>
      <c r="EF2" s="12"/>
    </row>
    <row r="3" spans="1:143" ht="75">
      <c r="A3" s="41" t="s">
        <v>130</v>
      </c>
      <c r="B3" s="41">
        <v>17</v>
      </c>
      <c r="C3" s="41">
        <v>25</v>
      </c>
      <c r="D3" s="41" t="s">
        <v>131</v>
      </c>
      <c r="E3" s="42" t="s">
        <v>132</v>
      </c>
      <c r="F3" s="41" t="s">
        <v>133</v>
      </c>
      <c r="G3" s="41"/>
      <c r="H3" s="41"/>
      <c r="I3" s="41" t="s">
        <v>134</v>
      </c>
      <c r="J3" s="5">
        <v>5</v>
      </c>
      <c r="N3" s="5">
        <v>5</v>
      </c>
      <c r="P3" s="5">
        <v>5</v>
      </c>
      <c r="U3" s="41"/>
      <c r="CU3" s="5">
        <v>5</v>
      </c>
      <c r="CX3" s="5">
        <v>4</v>
      </c>
      <c r="DA3" s="5">
        <v>1</v>
      </c>
      <c r="DS3" s="6">
        <v>25</v>
      </c>
      <c r="DV3" s="5" t="s">
        <v>135</v>
      </c>
      <c r="EG3" s="42"/>
      <c r="EH3" s="42"/>
      <c r="EI3" s="42"/>
      <c r="EJ3" s="42"/>
      <c r="EK3" s="42"/>
      <c r="EL3" s="42"/>
      <c r="EM3" s="42"/>
    </row>
    <row r="4" spans="1:143" ht="45">
      <c r="A4" s="41"/>
      <c r="B4" s="41">
        <v>20</v>
      </c>
      <c r="C4" s="41"/>
      <c r="D4" s="41" t="s">
        <v>136</v>
      </c>
      <c r="E4" s="42" t="s">
        <v>137</v>
      </c>
      <c r="F4" s="41" t="s">
        <v>133</v>
      </c>
      <c r="G4" s="41"/>
      <c r="H4" s="41"/>
      <c r="I4" s="41" t="s">
        <v>134</v>
      </c>
      <c r="P4" s="5">
        <v>1</v>
      </c>
      <c r="CU4" s="5">
        <v>1</v>
      </c>
      <c r="CW4" s="5">
        <v>1</v>
      </c>
      <c r="DV4" s="5" t="s">
        <v>135</v>
      </c>
      <c r="EG4" s="42"/>
      <c r="EH4" s="42"/>
      <c r="EI4" s="42"/>
      <c r="EJ4" s="42"/>
      <c r="EK4" s="42"/>
      <c r="EL4" s="42"/>
      <c r="EM4" s="42"/>
    </row>
    <row r="5" spans="1:143" ht="45">
      <c r="A5" s="41"/>
      <c r="B5" s="41">
        <v>20</v>
      </c>
      <c r="C5" s="41"/>
      <c r="D5" s="41" t="s">
        <v>138</v>
      </c>
      <c r="E5" s="42" t="s">
        <v>139</v>
      </c>
      <c r="F5" s="41" t="s">
        <v>133</v>
      </c>
      <c r="G5" s="41"/>
      <c r="H5" s="41"/>
      <c r="I5" s="41" t="s">
        <v>134</v>
      </c>
      <c r="P5" s="5">
        <v>11</v>
      </c>
      <c r="CU5" s="5">
        <v>11</v>
      </c>
      <c r="DA5" s="5">
        <v>11</v>
      </c>
      <c r="DV5" s="5" t="s">
        <v>135</v>
      </c>
      <c r="EG5" s="42"/>
      <c r="EH5" s="42"/>
      <c r="EI5" s="42"/>
      <c r="EJ5" s="42"/>
      <c r="EK5" s="42"/>
      <c r="EL5" s="42"/>
      <c r="EM5" s="42"/>
    </row>
    <row r="6" spans="1:143" ht="45">
      <c r="A6" s="41"/>
      <c r="B6" s="41">
        <v>20</v>
      </c>
      <c r="C6" s="41"/>
      <c r="D6" s="183" t="s">
        <v>140</v>
      </c>
      <c r="E6" s="184" t="s">
        <v>141</v>
      </c>
      <c r="F6" s="41" t="s">
        <v>133</v>
      </c>
      <c r="G6" s="41"/>
      <c r="H6" s="41"/>
      <c r="I6" s="41" t="s">
        <v>134</v>
      </c>
      <c r="P6" s="5">
        <v>11</v>
      </c>
      <c r="CU6" s="5">
        <v>11</v>
      </c>
      <c r="CX6" s="5">
        <v>1</v>
      </c>
      <c r="CZ6" s="5">
        <v>1</v>
      </c>
      <c r="DA6" s="5">
        <v>8</v>
      </c>
      <c r="DB6" s="5">
        <v>1</v>
      </c>
      <c r="DV6" s="5" t="s">
        <v>135</v>
      </c>
      <c r="EG6" s="42"/>
      <c r="EH6" s="42"/>
      <c r="EI6" s="42"/>
      <c r="EJ6" s="42"/>
      <c r="EK6" s="42"/>
      <c r="EL6" s="42"/>
      <c r="EM6" s="42"/>
    </row>
    <row r="7" spans="1:143" ht="45">
      <c r="A7" s="41"/>
      <c r="B7" s="41">
        <v>17</v>
      </c>
      <c r="C7" s="41"/>
      <c r="D7" s="41" t="s">
        <v>142</v>
      </c>
      <c r="E7" s="42" t="s">
        <v>143</v>
      </c>
      <c r="F7" s="41" t="s">
        <v>133</v>
      </c>
      <c r="G7" s="41"/>
      <c r="H7" s="41"/>
      <c r="I7" s="41" t="s">
        <v>134</v>
      </c>
      <c r="P7" s="5">
        <v>8</v>
      </c>
      <c r="CU7" s="5">
        <v>8</v>
      </c>
      <c r="CX7" s="5">
        <v>8</v>
      </c>
      <c r="DV7" s="5" t="s">
        <v>135</v>
      </c>
      <c r="EG7" s="42"/>
      <c r="EH7" s="42"/>
      <c r="EI7" s="42"/>
      <c r="EJ7" s="42"/>
      <c r="EK7" s="42"/>
      <c r="EL7" s="42"/>
      <c r="EM7" s="42"/>
    </row>
    <row r="8" spans="1:143" ht="45">
      <c r="A8" s="41"/>
      <c r="B8" s="41">
        <v>20</v>
      </c>
      <c r="C8" s="41"/>
      <c r="D8" s="41" t="s">
        <v>144</v>
      </c>
      <c r="E8" s="42" t="s">
        <v>145</v>
      </c>
      <c r="F8" s="41" t="s">
        <v>133</v>
      </c>
      <c r="G8" s="41"/>
      <c r="H8" s="41"/>
      <c r="I8" s="41" t="s">
        <v>134</v>
      </c>
      <c r="P8" s="5">
        <v>3</v>
      </c>
      <c r="CU8" s="5">
        <v>3</v>
      </c>
      <c r="CW8" s="5">
        <v>1</v>
      </c>
      <c r="DA8" s="5">
        <v>2</v>
      </c>
      <c r="DV8" s="5" t="s">
        <v>135</v>
      </c>
      <c r="EG8" s="42"/>
      <c r="EH8" s="42"/>
      <c r="EI8" s="42"/>
      <c r="EJ8" s="42"/>
      <c r="EK8" s="42"/>
      <c r="EL8" s="42"/>
      <c r="EM8" s="42"/>
    </row>
    <row r="9" spans="1:143" ht="75">
      <c r="A9" s="41"/>
      <c r="B9" s="41"/>
      <c r="C9" s="41"/>
      <c r="D9" s="41" t="s">
        <v>146</v>
      </c>
      <c r="E9" s="42" t="s">
        <v>147</v>
      </c>
      <c r="F9" s="41" t="s">
        <v>133</v>
      </c>
      <c r="G9" s="41"/>
      <c r="H9" s="41"/>
      <c r="I9" s="41" t="s">
        <v>134</v>
      </c>
      <c r="P9" s="5">
        <v>21</v>
      </c>
      <c r="CU9" s="5">
        <v>21</v>
      </c>
      <c r="DV9" s="5" t="s">
        <v>135</v>
      </c>
      <c r="EG9" s="42"/>
      <c r="EH9" s="42"/>
      <c r="EI9" s="42"/>
      <c r="EJ9" s="42"/>
      <c r="EK9" s="42"/>
      <c r="EL9" s="42"/>
      <c r="EM9" s="42"/>
    </row>
    <row r="10" spans="1:143" ht="90">
      <c r="A10" s="18" t="s">
        <v>148</v>
      </c>
      <c r="B10" s="41">
        <v>24</v>
      </c>
      <c r="C10" s="41">
        <v>19</v>
      </c>
      <c r="D10" s="41" t="s">
        <v>149</v>
      </c>
      <c r="E10" s="42" t="s">
        <v>150</v>
      </c>
      <c r="F10" s="41" t="s">
        <v>151</v>
      </c>
      <c r="G10" s="41"/>
      <c r="H10" s="41" t="s">
        <v>135</v>
      </c>
      <c r="I10" s="41"/>
      <c r="J10" s="5">
        <v>21</v>
      </c>
      <c r="K10" s="5">
        <v>21</v>
      </c>
      <c r="P10" s="5">
        <v>21</v>
      </c>
      <c r="R10" s="5">
        <v>12</v>
      </c>
      <c r="AA10" s="5">
        <v>8</v>
      </c>
      <c r="AL10" s="5">
        <v>4</v>
      </c>
      <c r="CB10" s="5">
        <v>3</v>
      </c>
      <c r="CK10" s="5">
        <v>1</v>
      </c>
      <c r="DS10" s="6">
        <v>24</v>
      </c>
      <c r="DT10" s="6">
        <v>5</v>
      </c>
      <c r="DW10" s="5" t="s">
        <v>135</v>
      </c>
      <c r="EG10" s="42"/>
      <c r="EH10" s="42"/>
      <c r="EI10" s="42"/>
      <c r="EJ10" s="42"/>
      <c r="EK10" s="42"/>
      <c r="EL10" s="42"/>
      <c r="EM10" s="42"/>
    </row>
    <row r="11" spans="1:143" ht="90">
      <c r="A11" s="41"/>
      <c r="B11" s="41"/>
      <c r="C11" s="41"/>
      <c r="D11" s="41" t="s">
        <v>152</v>
      </c>
      <c r="E11" s="42" t="s">
        <v>153</v>
      </c>
      <c r="F11" s="41" t="s">
        <v>151</v>
      </c>
      <c r="G11" s="41"/>
      <c r="H11" s="41" t="s">
        <v>135</v>
      </c>
      <c r="I11" s="41"/>
      <c r="P11" s="5">
        <v>2</v>
      </c>
      <c r="R11" s="5">
        <v>2</v>
      </c>
      <c r="DW11" s="5" t="s">
        <v>135</v>
      </c>
      <c r="EG11" s="42"/>
      <c r="EH11" s="42"/>
      <c r="EI11" s="42"/>
      <c r="EJ11" s="42"/>
      <c r="EK11" s="42"/>
      <c r="EL11" s="42"/>
      <c r="EM11" s="42"/>
    </row>
    <row r="12" spans="1:143" ht="90">
      <c r="A12" s="41"/>
      <c r="B12" s="41"/>
      <c r="C12" s="41"/>
      <c r="D12" s="41" t="s">
        <v>154</v>
      </c>
      <c r="E12" s="42" t="s">
        <v>155</v>
      </c>
      <c r="F12" s="41" t="s">
        <v>151</v>
      </c>
      <c r="G12" s="41"/>
      <c r="H12" s="41" t="s">
        <v>135</v>
      </c>
      <c r="I12" s="41"/>
      <c r="P12" s="5">
        <v>1</v>
      </c>
      <c r="R12" s="5">
        <v>1</v>
      </c>
      <c r="DW12" s="5" t="s">
        <v>135</v>
      </c>
      <c r="EG12" s="42"/>
      <c r="EH12" s="42"/>
      <c r="EI12" s="42"/>
      <c r="EJ12" s="42"/>
      <c r="EK12" s="42"/>
      <c r="EL12" s="42"/>
      <c r="EM12" s="42"/>
    </row>
    <row r="13" spans="1:143" ht="90">
      <c r="A13" s="41"/>
      <c r="B13" s="41"/>
      <c r="C13" s="41"/>
      <c r="D13" s="41" t="s">
        <v>156</v>
      </c>
      <c r="E13" s="42" t="s">
        <v>157</v>
      </c>
      <c r="F13" s="41" t="s">
        <v>151</v>
      </c>
      <c r="G13" s="41"/>
      <c r="H13" s="41" t="s">
        <v>135</v>
      </c>
      <c r="I13" s="41"/>
      <c r="P13" s="5">
        <v>1</v>
      </c>
      <c r="AL13" s="5">
        <v>1</v>
      </c>
      <c r="DW13" s="5" t="s">
        <v>135</v>
      </c>
      <c r="EG13" s="42"/>
      <c r="EH13" s="42"/>
      <c r="EI13" s="42"/>
      <c r="EJ13" s="42"/>
      <c r="EK13" s="42"/>
      <c r="EL13" s="42"/>
      <c r="EM13" s="42"/>
    </row>
    <row r="14" spans="1:143" ht="90">
      <c r="A14" s="41"/>
      <c r="B14" s="41"/>
      <c r="C14" s="41"/>
      <c r="D14" s="41" t="s">
        <v>158</v>
      </c>
      <c r="E14" s="42" t="s">
        <v>159</v>
      </c>
      <c r="F14" s="41" t="s">
        <v>151</v>
      </c>
      <c r="G14" s="41"/>
      <c r="H14" s="41" t="s">
        <v>135</v>
      </c>
      <c r="I14" s="41"/>
      <c r="P14" s="5">
        <v>1</v>
      </c>
      <c r="R14" s="5">
        <v>1</v>
      </c>
      <c r="CB14" s="5">
        <v>1</v>
      </c>
      <c r="DW14" s="5" t="s">
        <v>135</v>
      </c>
      <c r="EG14" s="42"/>
      <c r="EH14" s="42"/>
      <c r="EI14" s="42"/>
      <c r="EJ14" s="42"/>
      <c r="EK14" s="42"/>
      <c r="EL14" s="42"/>
      <c r="EM14" s="42"/>
    </row>
    <row r="15" spans="1:143" ht="75">
      <c r="A15" s="41" t="s">
        <v>160</v>
      </c>
      <c r="B15" s="41">
        <v>14</v>
      </c>
      <c r="C15" s="41">
        <v>3</v>
      </c>
      <c r="D15" s="41" t="s">
        <v>161</v>
      </c>
      <c r="E15" s="42" t="s">
        <v>162</v>
      </c>
      <c r="F15" s="41" t="s">
        <v>163</v>
      </c>
      <c r="G15" s="41" t="s">
        <v>135</v>
      </c>
      <c r="H15" s="41" t="s">
        <v>135</v>
      </c>
      <c r="I15" s="41" t="s">
        <v>135</v>
      </c>
      <c r="J15" s="5">
        <v>2</v>
      </c>
      <c r="K15" s="5">
        <v>2</v>
      </c>
      <c r="P15" s="5">
        <v>2</v>
      </c>
      <c r="AW15" s="5">
        <v>1</v>
      </c>
      <c r="BD15" s="5">
        <v>1</v>
      </c>
      <c r="CC15" s="5">
        <v>1</v>
      </c>
      <c r="CG15" s="5">
        <v>1</v>
      </c>
      <c r="CH15" s="5">
        <v>1</v>
      </c>
      <c r="DS15" s="6">
        <v>14</v>
      </c>
      <c r="DU15" s="5">
        <v>3</v>
      </c>
      <c r="DW15" s="5" t="s">
        <v>135</v>
      </c>
      <c r="EG15" s="42"/>
      <c r="EH15" s="42"/>
      <c r="EI15" s="42"/>
      <c r="EJ15" s="42"/>
      <c r="EK15" s="42"/>
      <c r="EL15" s="42"/>
      <c r="EM15" s="42"/>
    </row>
    <row r="16" spans="1:143" ht="30">
      <c r="A16" s="41"/>
      <c r="B16" s="41"/>
      <c r="C16" s="41"/>
      <c r="D16" s="41" t="s">
        <v>164</v>
      </c>
      <c r="E16" s="42" t="s">
        <v>165</v>
      </c>
      <c r="G16" s="41" t="s">
        <v>135</v>
      </c>
      <c r="H16" s="41" t="s">
        <v>135</v>
      </c>
      <c r="I16" s="41" t="s">
        <v>135</v>
      </c>
      <c r="P16" s="5">
        <v>2</v>
      </c>
      <c r="BS16" s="5">
        <v>1</v>
      </c>
      <c r="BV16" s="5">
        <v>1</v>
      </c>
      <c r="DW16" s="5" t="s">
        <v>135</v>
      </c>
      <c r="EG16" s="42"/>
      <c r="EH16" s="42"/>
      <c r="EI16" s="42"/>
      <c r="EJ16" s="42"/>
      <c r="EK16" s="42"/>
      <c r="EL16" s="42"/>
      <c r="EM16" s="42"/>
    </row>
    <row r="17" spans="1:143">
      <c r="A17" s="41"/>
      <c r="B17" s="41"/>
      <c r="C17" s="41"/>
      <c r="D17" s="41" t="s">
        <v>166</v>
      </c>
      <c r="E17" s="42" t="s">
        <v>139</v>
      </c>
      <c r="F17" s="41" t="s">
        <v>167</v>
      </c>
      <c r="G17" s="41" t="s">
        <v>135</v>
      </c>
      <c r="H17" s="41"/>
      <c r="I17" s="41"/>
      <c r="J17" s="5">
        <v>1</v>
      </c>
      <c r="K17" s="5">
        <v>1</v>
      </c>
      <c r="P17" s="5">
        <v>1</v>
      </c>
      <c r="AL17" s="5">
        <v>1</v>
      </c>
      <c r="AW17" s="5">
        <v>1</v>
      </c>
      <c r="CB17" s="5">
        <v>1</v>
      </c>
      <c r="CC17" s="5">
        <v>1</v>
      </c>
      <c r="CG17" s="5">
        <v>1</v>
      </c>
      <c r="CH17" s="5">
        <v>1</v>
      </c>
      <c r="DW17" s="5" t="s">
        <v>135</v>
      </c>
      <c r="EG17" s="42"/>
      <c r="EH17" s="42"/>
      <c r="EI17" s="42"/>
      <c r="EJ17" s="42"/>
      <c r="EK17" s="42"/>
      <c r="EL17" s="42"/>
      <c r="EM17" s="42"/>
    </row>
    <row r="18" spans="1:143">
      <c r="A18" s="41"/>
      <c r="B18" s="41"/>
      <c r="C18" s="41"/>
      <c r="D18" s="41" t="s">
        <v>168</v>
      </c>
      <c r="E18" s="42" t="s">
        <v>169</v>
      </c>
      <c r="G18" s="41" t="s">
        <v>135</v>
      </c>
      <c r="H18" s="41" t="s">
        <v>135</v>
      </c>
      <c r="I18" s="41" t="s">
        <v>135</v>
      </c>
      <c r="J18" s="5">
        <v>3</v>
      </c>
      <c r="K18" s="5">
        <v>2</v>
      </c>
      <c r="M18" s="5">
        <v>1</v>
      </c>
      <c r="P18" s="5">
        <v>3</v>
      </c>
      <c r="AL18" s="5">
        <v>1</v>
      </c>
      <c r="AW18" s="5">
        <v>1</v>
      </c>
      <c r="BD18" s="5">
        <v>1</v>
      </c>
      <c r="BS18" s="5">
        <v>1</v>
      </c>
      <c r="BT18" s="5">
        <v>1</v>
      </c>
      <c r="BV18" s="5">
        <v>1</v>
      </c>
      <c r="CB18" s="5">
        <v>1</v>
      </c>
      <c r="CC18" s="5">
        <v>1</v>
      </c>
      <c r="CG18" s="5">
        <v>1</v>
      </c>
      <c r="CH18" s="5">
        <v>1</v>
      </c>
      <c r="DW18" s="5" t="s">
        <v>135</v>
      </c>
      <c r="EG18" s="42"/>
      <c r="EH18" s="42"/>
      <c r="EI18" s="42"/>
      <c r="EJ18" s="42"/>
      <c r="EK18" s="42"/>
      <c r="EL18" s="42"/>
      <c r="EM18" s="42"/>
    </row>
    <row r="19" spans="1:143">
      <c r="A19" s="41"/>
      <c r="B19" s="41"/>
      <c r="C19" s="41"/>
      <c r="D19" s="41" t="s">
        <v>170</v>
      </c>
      <c r="E19" s="42" t="s">
        <v>171</v>
      </c>
      <c r="G19" s="41" t="s">
        <v>135</v>
      </c>
      <c r="H19" s="41" t="s">
        <v>135</v>
      </c>
      <c r="I19" s="41" t="s">
        <v>135</v>
      </c>
      <c r="P19" s="5">
        <v>1</v>
      </c>
      <c r="AL19" s="5">
        <v>1</v>
      </c>
      <c r="BD19" s="5">
        <v>1</v>
      </c>
      <c r="DW19" s="5" t="s">
        <v>135</v>
      </c>
      <c r="EG19" s="42"/>
      <c r="EH19" s="42"/>
      <c r="EI19" s="42"/>
      <c r="EJ19" s="42"/>
      <c r="EK19" s="42"/>
      <c r="EL19" s="42"/>
      <c r="EM19" s="42"/>
    </row>
    <row r="20" spans="1:143">
      <c r="A20" s="41"/>
      <c r="B20" s="41"/>
      <c r="C20" s="41"/>
      <c r="D20" s="41" t="s">
        <v>172</v>
      </c>
      <c r="E20" s="42" t="s">
        <v>173</v>
      </c>
      <c r="G20" s="41" t="s">
        <v>135</v>
      </c>
      <c r="H20" s="41"/>
      <c r="I20" s="41"/>
      <c r="M20" s="5">
        <v>1</v>
      </c>
      <c r="P20" s="5">
        <v>1</v>
      </c>
      <c r="AL20" s="5">
        <v>1</v>
      </c>
      <c r="AW20" s="5">
        <v>1</v>
      </c>
      <c r="BS20" s="5">
        <v>1</v>
      </c>
      <c r="CB20" s="5">
        <v>1</v>
      </c>
      <c r="CC20" s="5">
        <v>1</v>
      </c>
      <c r="DW20" s="5" t="s">
        <v>135</v>
      </c>
      <c r="EG20" s="42"/>
      <c r="EH20" s="42"/>
      <c r="EI20" s="42"/>
      <c r="EJ20" s="42"/>
      <c r="EK20" s="42"/>
      <c r="EL20" s="42"/>
      <c r="EM20" s="42"/>
    </row>
    <row r="21" spans="1:143">
      <c r="A21" s="41"/>
      <c r="B21" s="41"/>
      <c r="C21" s="41"/>
      <c r="D21" s="41" t="s">
        <v>174</v>
      </c>
      <c r="E21" s="42" t="s">
        <v>175</v>
      </c>
      <c r="G21" s="41" t="s">
        <v>135</v>
      </c>
      <c r="H21" s="41"/>
      <c r="I21" s="41"/>
      <c r="J21" s="5">
        <v>1</v>
      </c>
      <c r="K21" s="5">
        <v>1</v>
      </c>
      <c r="P21" s="5">
        <v>1</v>
      </c>
      <c r="AL21" s="5">
        <v>1</v>
      </c>
      <c r="AW21" s="5">
        <v>1</v>
      </c>
      <c r="CB21" s="5">
        <v>1</v>
      </c>
      <c r="CC21" s="5">
        <v>1</v>
      </c>
      <c r="CG21" s="5">
        <v>1</v>
      </c>
      <c r="CH21" s="5">
        <v>1</v>
      </c>
      <c r="DW21" s="5" t="s">
        <v>135</v>
      </c>
      <c r="EG21" s="42"/>
      <c r="EH21" s="42"/>
      <c r="EI21" s="42"/>
      <c r="EJ21" s="42"/>
      <c r="EK21" s="42"/>
      <c r="EL21" s="42"/>
      <c r="EM21" s="42"/>
    </row>
    <row r="22" spans="1:143" ht="75">
      <c r="A22" s="18" t="s">
        <v>176</v>
      </c>
      <c r="B22" s="41">
        <v>8</v>
      </c>
      <c r="C22" s="41">
        <v>8</v>
      </c>
      <c r="D22" s="18" t="s">
        <v>177</v>
      </c>
      <c r="E22" s="42" t="s">
        <v>155</v>
      </c>
      <c r="F22" s="41" t="s">
        <v>178</v>
      </c>
      <c r="G22" s="41" t="s">
        <v>135</v>
      </c>
      <c r="H22" s="41"/>
      <c r="I22" s="41"/>
      <c r="P22" s="5">
        <v>2</v>
      </c>
      <c r="BT22" s="5">
        <v>2</v>
      </c>
      <c r="BV22" s="5">
        <v>2</v>
      </c>
      <c r="DS22" s="6">
        <v>14</v>
      </c>
      <c r="DT22" s="6">
        <v>6</v>
      </c>
      <c r="DW22" s="5" t="s">
        <v>135</v>
      </c>
      <c r="EG22" s="42"/>
      <c r="EH22" s="42"/>
      <c r="EI22" s="42"/>
      <c r="EJ22" s="42"/>
      <c r="EK22" s="42"/>
      <c r="EL22" s="42"/>
      <c r="EM22" s="42"/>
    </row>
    <row r="23" spans="1:143" ht="60">
      <c r="A23" s="16"/>
      <c r="B23" s="41"/>
      <c r="C23" s="41"/>
      <c r="D23" s="18" t="s">
        <v>179</v>
      </c>
      <c r="E23" s="42" t="s">
        <v>180</v>
      </c>
      <c r="F23" s="41" t="s">
        <v>178</v>
      </c>
      <c r="G23" s="41" t="s">
        <v>135</v>
      </c>
      <c r="H23" s="41"/>
      <c r="I23" s="41"/>
      <c r="P23" s="5">
        <v>1</v>
      </c>
      <c r="BT23" s="5">
        <v>1</v>
      </c>
      <c r="BV23" s="5">
        <v>1</v>
      </c>
      <c r="DW23" s="5" t="s">
        <v>135</v>
      </c>
      <c r="EG23" s="42"/>
      <c r="EH23" s="42"/>
      <c r="EI23" s="42"/>
      <c r="EJ23" s="42"/>
      <c r="EK23" s="42"/>
      <c r="EL23" s="42"/>
      <c r="EM23" s="42"/>
    </row>
    <row r="24" spans="1:143" ht="60">
      <c r="A24" s="41"/>
      <c r="B24" s="41"/>
      <c r="C24" s="41"/>
      <c r="D24" s="18" t="s">
        <v>181</v>
      </c>
      <c r="E24" s="42" t="s">
        <v>182</v>
      </c>
      <c r="F24" s="41" t="s">
        <v>178</v>
      </c>
      <c r="G24" s="41" t="s">
        <v>135</v>
      </c>
      <c r="H24" s="41"/>
      <c r="I24" s="41"/>
      <c r="P24" s="5">
        <v>1</v>
      </c>
      <c r="BT24" s="5">
        <v>1</v>
      </c>
      <c r="BZ24" s="5">
        <v>1</v>
      </c>
      <c r="DW24" s="5" t="s">
        <v>135</v>
      </c>
      <c r="EG24" s="42"/>
      <c r="EH24" s="42"/>
      <c r="EI24" s="42"/>
      <c r="EJ24" s="42"/>
      <c r="EK24" s="42"/>
      <c r="EL24" s="42"/>
      <c r="EM24" s="42"/>
    </row>
    <row r="25" spans="1:143" ht="60">
      <c r="A25" s="41"/>
      <c r="B25" s="41"/>
      <c r="C25" s="41"/>
      <c r="D25" s="18" t="s">
        <v>183</v>
      </c>
      <c r="E25" s="42" t="s">
        <v>182</v>
      </c>
      <c r="F25" s="41" t="s">
        <v>178</v>
      </c>
      <c r="G25" s="41" t="s">
        <v>135</v>
      </c>
      <c r="H25" s="41"/>
      <c r="I25" s="41"/>
      <c r="P25" s="5">
        <v>2</v>
      </c>
      <c r="BT25" s="5">
        <v>2</v>
      </c>
      <c r="BZ25" s="5">
        <v>2</v>
      </c>
      <c r="DW25" s="5" t="s">
        <v>135</v>
      </c>
      <c r="EG25" s="42"/>
      <c r="EH25" s="42"/>
      <c r="EI25" s="42"/>
      <c r="EJ25" s="42"/>
      <c r="EK25" s="42"/>
      <c r="EL25" s="42"/>
      <c r="EM25" s="42"/>
    </row>
    <row r="26" spans="1:143" ht="60">
      <c r="A26" s="41"/>
      <c r="B26" s="41"/>
      <c r="C26" s="41"/>
      <c r="D26" s="18" t="s">
        <v>184</v>
      </c>
      <c r="E26" s="42" t="s">
        <v>182</v>
      </c>
      <c r="F26" s="41" t="s">
        <v>178</v>
      </c>
      <c r="G26" s="41" t="s">
        <v>135</v>
      </c>
      <c r="H26" s="41"/>
      <c r="I26" s="41"/>
      <c r="P26" s="5">
        <v>1</v>
      </c>
      <c r="BT26" s="5">
        <v>1</v>
      </c>
      <c r="BZ26" s="5">
        <v>1</v>
      </c>
      <c r="DW26" s="5" t="s">
        <v>135</v>
      </c>
      <c r="EG26" s="42"/>
      <c r="EH26" s="42"/>
      <c r="EI26" s="42"/>
      <c r="EJ26" s="42"/>
      <c r="EK26" s="42"/>
      <c r="EL26" s="42"/>
      <c r="EM26" s="42"/>
    </row>
    <row r="27" spans="1:143" ht="60">
      <c r="A27" s="41"/>
      <c r="B27" s="41"/>
      <c r="C27" s="41"/>
      <c r="D27" s="18" t="s">
        <v>185</v>
      </c>
      <c r="E27" s="42" t="s">
        <v>186</v>
      </c>
      <c r="F27" s="41" t="s">
        <v>178</v>
      </c>
      <c r="G27" s="41" t="s">
        <v>135</v>
      </c>
      <c r="H27" s="41"/>
      <c r="I27" s="41"/>
      <c r="P27" s="5">
        <v>2</v>
      </c>
      <c r="BT27" s="5">
        <v>2</v>
      </c>
      <c r="BZ27" s="5">
        <v>2</v>
      </c>
      <c r="DW27" s="5" t="s">
        <v>135</v>
      </c>
      <c r="EG27" s="42"/>
      <c r="EH27" s="42"/>
      <c r="EI27" s="42"/>
      <c r="EJ27" s="42"/>
      <c r="EK27" s="42"/>
      <c r="EL27" s="42"/>
      <c r="EM27" s="42"/>
    </row>
    <row r="28" spans="1:143" ht="60">
      <c r="A28" s="41"/>
      <c r="B28" s="41"/>
      <c r="C28" s="41"/>
      <c r="D28" s="18" t="s">
        <v>187</v>
      </c>
      <c r="E28" s="42" t="s">
        <v>188</v>
      </c>
      <c r="F28" s="41" t="s">
        <v>178</v>
      </c>
      <c r="G28" s="41" t="s">
        <v>135</v>
      </c>
      <c r="H28" s="41"/>
      <c r="I28" s="41"/>
      <c r="P28" s="5">
        <v>1</v>
      </c>
      <c r="BT28" s="5">
        <v>1</v>
      </c>
      <c r="BZ28" s="5">
        <v>1</v>
      </c>
      <c r="DW28" s="5" t="s">
        <v>135</v>
      </c>
      <c r="EG28" s="42"/>
      <c r="EH28" s="42"/>
      <c r="EI28" s="42"/>
      <c r="EJ28" s="42"/>
      <c r="EK28" s="42"/>
      <c r="EL28" s="42"/>
      <c r="EM28" s="42"/>
    </row>
    <row r="29" spans="1:143" ht="60">
      <c r="A29" s="41"/>
      <c r="B29" s="41"/>
      <c r="C29" s="41"/>
      <c r="D29" s="18" t="s">
        <v>189</v>
      </c>
      <c r="E29" s="42" t="s">
        <v>190</v>
      </c>
      <c r="F29" s="41" t="s">
        <v>178</v>
      </c>
      <c r="G29" s="41" t="s">
        <v>135</v>
      </c>
      <c r="H29" s="41"/>
      <c r="I29" s="41"/>
      <c r="P29" s="5">
        <v>1</v>
      </c>
      <c r="BT29" s="5">
        <v>1</v>
      </c>
      <c r="BV29" s="5">
        <v>1</v>
      </c>
      <c r="DW29" s="5" t="s">
        <v>135</v>
      </c>
      <c r="EG29" s="42"/>
      <c r="EH29" s="42"/>
      <c r="EI29" s="42"/>
      <c r="EJ29" s="42"/>
      <c r="EK29" s="42"/>
      <c r="EL29" s="42"/>
      <c r="EM29" s="42"/>
    </row>
    <row r="30" spans="1:143" ht="60">
      <c r="A30" s="41"/>
      <c r="B30" s="41"/>
      <c r="C30" s="41"/>
      <c r="D30" s="18" t="s">
        <v>191</v>
      </c>
      <c r="E30" s="42" t="s">
        <v>192</v>
      </c>
      <c r="F30" s="41" t="s">
        <v>178</v>
      </c>
      <c r="G30" s="41" t="s">
        <v>135</v>
      </c>
      <c r="H30" s="41"/>
      <c r="I30" s="41"/>
      <c r="P30" s="5">
        <v>1</v>
      </c>
      <c r="BT30" s="5">
        <v>1</v>
      </c>
      <c r="BZ30" s="5">
        <v>1</v>
      </c>
      <c r="DW30" s="5" t="s">
        <v>135</v>
      </c>
      <c r="EG30" s="42"/>
      <c r="EH30" s="42"/>
      <c r="EI30" s="42"/>
      <c r="EJ30" s="42"/>
      <c r="EK30" s="42"/>
      <c r="EL30" s="42"/>
      <c r="EM30" s="42"/>
    </row>
    <row r="31" spans="1:143" ht="60">
      <c r="A31" s="41"/>
      <c r="B31" s="41"/>
      <c r="C31" s="41"/>
      <c r="D31" s="18" t="s">
        <v>193</v>
      </c>
      <c r="E31" s="42" t="s">
        <v>194</v>
      </c>
      <c r="F31" s="41" t="s">
        <v>178</v>
      </c>
      <c r="G31" s="41" t="s">
        <v>135</v>
      </c>
      <c r="H31" s="41"/>
      <c r="I31" s="41"/>
      <c r="P31" s="5">
        <v>1</v>
      </c>
      <c r="BT31" s="5">
        <v>1</v>
      </c>
      <c r="BZ31" s="5">
        <v>1</v>
      </c>
      <c r="DW31" s="5" t="s">
        <v>135</v>
      </c>
      <c r="EG31" s="42"/>
      <c r="EH31" s="42"/>
      <c r="EI31" s="42"/>
      <c r="EJ31" s="42"/>
      <c r="EK31" s="42"/>
      <c r="EL31" s="42"/>
      <c r="EM31" s="42"/>
    </row>
    <row r="32" spans="1:143" ht="60">
      <c r="A32" s="41"/>
      <c r="B32" s="41"/>
      <c r="C32" s="41"/>
      <c r="D32" s="18" t="s">
        <v>156</v>
      </c>
      <c r="E32" s="42" t="s">
        <v>157</v>
      </c>
      <c r="F32" s="41" t="s">
        <v>178</v>
      </c>
      <c r="G32" s="41" t="s">
        <v>135</v>
      </c>
      <c r="H32" s="41"/>
      <c r="I32" s="41"/>
      <c r="P32" s="5">
        <v>3</v>
      </c>
      <c r="BT32" s="5">
        <v>3</v>
      </c>
      <c r="BV32" s="5">
        <v>3</v>
      </c>
      <c r="DW32" s="5" t="s">
        <v>135</v>
      </c>
      <c r="EG32" s="42"/>
      <c r="EH32" s="42"/>
      <c r="EI32" s="42"/>
      <c r="EJ32" s="42"/>
      <c r="EK32" s="42"/>
      <c r="EL32" s="42"/>
      <c r="EM32" s="42"/>
    </row>
    <row r="33" spans="1:143" ht="60">
      <c r="A33" s="41"/>
      <c r="B33" s="41"/>
      <c r="C33" s="41"/>
      <c r="D33" s="18" t="s">
        <v>195</v>
      </c>
      <c r="E33" s="42" t="s">
        <v>196</v>
      </c>
      <c r="F33" s="41" t="s">
        <v>178</v>
      </c>
      <c r="G33" s="41" t="s">
        <v>135</v>
      </c>
      <c r="H33" s="41"/>
      <c r="I33" s="41"/>
      <c r="J33" s="5">
        <v>1</v>
      </c>
      <c r="L33" s="5">
        <v>1</v>
      </c>
      <c r="P33" s="5">
        <v>1</v>
      </c>
      <c r="BT33" s="5">
        <v>1</v>
      </c>
      <c r="BV33" s="5">
        <v>1</v>
      </c>
      <c r="DW33" s="5" t="s">
        <v>135</v>
      </c>
      <c r="EG33" s="42"/>
      <c r="EH33" s="42"/>
      <c r="EI33" s="42"/>
      <c r="EJ33" s="42"/>
      <c r="EK33" s="42"/>
      <c r="EL33" s="42"/>
      <c r="EM33" s="42"/>
    </row>
    <row r="34" spans="1:143" ht="60">
      <c r="A34" s="41"/>
      <c r="B34" s="41"/>
      <c r="C34" s="41"/>
      <c r="D34" s="18" t="s">
        <v>197</v>
      </c>
      <c r="E34" s="42" t="s">
        <v>162</v>
      </c>
      <c r="F34" s="41" t="s">
        <v>178</v>
      </c>
      <c r="G34" s="41" t="s">
        <v>135</v>
      </c>
      <c r="H34" s="41"/>
      <c r="I34" s="41"/>
      <c r="J34" s="5">
        <v>2</v>
      </c>
      <c r="K34" s="5">
        <v>2</v>
      </c>
      <c r="P34" s="5">
        <v>2</v>
      </c>
      <c r="BT34" s="5">
        <v>2</v>
      </c>
      <c r="BV34" s="5">
        <v>1</v>
      </c>
      <c r="BZ34" s="5">
        <v>1</v>
      </c>
      <c r="DW34" s="5" t="s">
        <v>135</v>
      </c>
      <c r="EG34" s="42"/>
      <c r="EH34" s="42"/>
      <c r="EI34" s="42"/>
      <c r="EJ34" s="42"/>
      <c r="EK34" s="42"/>
      <c r="EL34" s="42"/>
      <c r="EM34" s="42"/>
    </row>
    <row r="35" spans="1:143" ht="60">
      <c r="A35" s="41"/>
      <c r="B35" s="41"/>
      <c r="C35" s="41"/>
      <c r="D35" s="18" t="s">
        <v>198</v>
      </c>
      <c r="E35" s="42" t="s">
        <v>199</v>
      </c>
      <c r="F35" s="41" t="s">
        <v>178</v>
      </c>
      <c r="G35" s="41" t="s">
        <v>135</v>
      </c>
      <c r="H35" s="41"/>
      <c r="I35" s="41"/>
      <c r="P35" s="5">
        <v>1</v>
      </c>
      <c r="BT35" s="5">
        <v>1</v>
      </c>
      <c r="BZ35" s="5">
        <v>1</v>
      </c>
      <c r="DW35" s="5" t="s">
        <v>135</v>
      </c>
      <c r="EG35" s="42"/>
      <c r="EH35" s="42"/>
      <c r="EI35" s="42"/>
      <c r="EJ35" s="42"/>
      <c r="EK35" s="42"/>
      <c r="EL35" s="42"/>
      <c r="EM35" s="42"/>
    </row>
    <row r="36" spans="1:143" ht="60">
      <c r="A36" s="41"/>
      <c r="B36" s="41"/>
      <c r="C36" s="41"/>
      <c r="D36" s="18" t="s">
        <v>200</v>
      </c>
      <c r="E36" s="42" t="s">
        <v>171</v>
      </c>
      <c r="F36" s="41" t="s">
        <v>178</v>
      </c>
      <c r="G36" s="41" t="s">
        <v>135</v>
      </c>
      <c r="H36" s="41"/>
      <c r="I36" s="41"/>
      <c r="P36" s="5">
        <v>2</v>
      </c>
      <c r="BT36" s="5">
        <v>2</v>
      </c>
      <c r="BV36" s="5">
        <v>2</v>
      </c>
      <c r="DW36" s="5" t="s">
        <v>135</v>
      </c>
      <c r="EG36" s="42"/>
      <c r="EH36" s="42"/>
      <c r="EI36" s="42"/>
      <c r="EJ36" s="42"/>
      <c r="EK36" s="42"/>
      <c r="EL36" s="42"/>
      <c r="EM36" s="42"/>
    </row>
    <row r="37" spans="1:143" ht="60">
      <c r="A37" s="41" t="s">
        <v>201</v>
      </c>
      <c r="B37" s="41">
        <v>12</v>
      </c>
      <c r="C37" s="41">
        <v>12</v>
      </c>
      <c r="D37" s="41" t="s">
        <v>156</v>
      </c>
      <c r="E37" s="42" t="s">
        <v>157</v>
      </c>
      <c r="G37" s="41" t="s">
        <v>135</v>
      </c>
      <c r="H37" s="41"/>
      <c r="I37" s="41"/>
      <c r="P37" s="5">
        <v>12</v>
      </c>
      <c r="R37" s="5">
        <v>3</v>
      </c>
      <c r="AL37" s="5">
        <v>7</v>
      </c>
      <c r="AQ37" s="5">
        <v>2</v>
      </c>
      <c r="AZ37" s="5">
        <v>1</v>
      </c>
      <c r="BD37" s="5">
        <v>1</v>
      </c>
      <c r="BL37" s="5">
        <v>2</v>
      </c>
      <c r="BN37" s="5">
        <v>3</v>
      </c>
      <c r="CB37" s="5">
        <v>2</v>
      </c>
      <c r="CK37" s="5">
        <v>1</v>
      </c>
      <c r="CU37" s="5">
        <v>1</v>
      </c>
      <c r="DS37" s="6">
        <v>17</v>
      </c>
      <c r="DT37" s="6">
        <v>5</v>
      </c>
      <c r="DU37" s="5">
        <v>12</v>
      </c>
      <c r="DW37" s="5" t="s">
        <v>135</v>
      </c>
      <c r="EG37" s="42"/>
      <c r="EH37" s="42"/>
      <c r="EI37" s="42"/>
      <c r="EJ37" s="42"/>
      <c r="EK37" s="42"/>
      <c r="EL37" s="42"/>
      <c r="EM37" s="42"/>
    </row>
    <row r="38" spans="1:143">
      <c r="A38" s="41"/>
      <c r="B38" s="41"/>
      <c r="C38" s="41"/>
      <c r="D38" s="41" t="s">
        <v>202</v>
      </c>
      <c r="E38" s="42" t="s">
        <v>139</v>
      </c>
      <c r="G38" s="41" t="s">
        <v>135</v>
      </c>
      <c r="H38" s="41"/>
      <c r="I38" s="41"/>
      <c r="J38" s="5">
        <v>1</v>
      </c>
      <c r="K38" s="5">
        <v>1</v>
      </c>
      <c r="P38" s="5">
        <v>1</v>
      </c>
      <c r="AL38" s="5">
        <v>1</v>
      </c>
      <c r="AZ38" s="5">
        <v>1</v>
      </c>
      <c r="BD38" s="5">
        <v>1</v>
      </c>
      <c r="DW38" s="5" t="s">
        <v>135</v>
      </c>
      <c r="EG38" s="42"/>
      <c r="EH38" s="42"/>
      <c r="EI38" s="42"/>
      <c r="EJ38" s="42"/>
      <c r="EK38" s="42"/>
      <c r="EL38" s="42"/>
      <c r="EM38" s="42"/>
    </row>
    <row r="39" spans="1:143">
      <c r="A39" s="41"/>
      <c r="B39" s="41"/>
      <c r="C39" s="41"/>
      <c r="D39" s="41" t="s">
        <v>203</v>
      </c>
      <c r="E39" s="42" t="s">
        <v>204</v>
      </c>
      <c r="G39" s="41" t="s">
        <v>135</v>
      </c>
      <c r="H39" s="41"/>
      <c r="I39" s="41"/>
      <c r="P39" s="5">
        <v>2</v>
      </c>
      <c r="AL39" s="5">
        <v>1</v>
      </c>
      <c r="BL39" s="5">
        <v>1</v>
      </c>
      <c r="CU39" s="5">
        <v>1</v>
      </c>
      <c r="DW39" s="5" t="s">
        <v>135</v>
      </c>
      <c r="EG39" s="42"/>
      <c r="EH39" s="42"/>
      <c r="EI39" s="42"/>
      <c r="EJ39" s="42"/>
      <c r="EK39" s="42"/>
      <c r="EL39" s="42"/>
      <c r="EM39" s="42"/>
    </row>
    <row r="40" spans="1:143" ht="75">
      <c r="A40" s="41" t="s">
        <v>205</v>
      </c>
      <c r="B40" s="41">
        <v>10</v>
      </c>
      <c r="C40" s="41">
        <v>10</v>
      </c>
      <c r="D40" s="41" t="s">
        <v>156</v>
      </c>
      <c r="E40" s="42" t="s">
        <v>157</v>
      </c>
      <c r="F40" s="41" t="s">
        <v>206</v>
      </c>
      <c r="G40" s="41" t="s">
        <v>135</v>
      </c>
      <c r="H40" s="41"/>
      <c r="I40" s="41"/>
      <c r="P40" s="5">
        <v>10</v>
      </c>
      <c r="R40" s="5">
        <v>7</v>
      </c>
      <c r="AL40" s="5">
        <v>2</v>
      </c>
      <c r="AQ40" s="5">
        <v>2</v>
      </c>
      <c r="BT40" s="5">
        <v>1</v>
      </c>
      <c r="DS40" s="6">
        <v>23</v>
      </c>
      <c r="DT40" s="6">
        <v>13</v>
      </c>
      <c r="DU40" s="5">
        <v>10</v>
      </c>
      <c r="DW40" s="5" t="s">
        <v>135</v>
      </c>
      <c r="EG40" s="42"/>
      <c r="EH40" s="42"/>
      <c r="EI40" s="42"/>
      <c r="EJ40" s="42"/>
      <c r="EK40" s="42"/>
      <c r="EL40" s="42"/>
      <c r="EM40" s="42"/>
    </row>
    <row r="41" spans="1:143" ht="60">
      <c r="A41" s="41" t="s">
        <v>207</v>
      </c>
      <c r="B41" s="41">
        <v>3</v>
      </c>
      <c r="C41" s="41">
        <v>3</v>
      </c>
      <c r="D41" s="41" t="s">
        <v>208</v>
      </c>
      <c r="E41" s="42" t="s">
        <v>209</v>
      </c>
      <c r="F41" s="41" t="s">
        <v>210</v>
      </c>
      <c r="G41" s="41"/>
      <c r="H41" s="41" t="s">
        <v>135</v>
      </c>
      <c r="I41" s="41"/>
      <c r="P41" s="5">
        <v>3</v>
      </c>
      <c r="R41" s="5">
        <v>1</v>
      </c>
      <c r="S41" s="5">
        <v>1</v>
      </c>
      <c r="AL41" s="5">
        <v>1</v>
      </c>
      <c r="CB41" s="5">
        <v>1</v>
      </c>
      <c r="DS41" s="6">
        <v>7</v>
      </c>
      <c r="DT41" s="6">
        <v>4</v>
      </c>
      <c r="DW41" s="5" t="s">
        <v>135</v>
      </c>
      <c r="EG41" s="42"/>
      <c r="EH41" s="42"/>
      <c r="EI41" s="42"/>
      <c r="EJ41" s="42"/>
      <c r="EK41" s="42"/>
      <c r="EL41" s="42"/>
      <c r="EM41" s="42"/>
    </row>
    <row r="42" spans="1:143" ht="30">
      <c r="A42" s="41"/>
      <c r="B42" s="41"/>
      <c r="C42" s="41"/>
      <c r="D42" s="41" t="s">
        <v>211</v>
      </c>
      <c r="E42" s="42" t="s">
        <v>212</v>
      </c>
      <c r="G42" s="41"/>
      <c r="H42" s="41" t="s">
        <v>135</v>
      </c>
      <c r="I42" s="41"/>
      <c r="P42" s="5">
        <v>2</v>
      </c>
      <c r="R42" s="5">
        <v>1</v>
      </c>
      <c r="S42" s="5">
        <v>1</v>
      </c>
      <c r="CB42" s="5">
        <v>1</v>
      </c>
      <c r="DW42" s="5" t="s">
        <v>135</v>
      </c>
      <c r="EG42" s="42"/>
      <c r="EH42" s="42"/>
      <c r="EI42" s="42"/>
      <c r="EJ42" s="42"/>
      <c r="EK42" s="42"/>
      <c r="EL42" s="42"/>
      <c r="EM42" s="42"/>
    </row>
    <row r="43" spans="1:143">
      <c r="A43" s="41"/>
      <c r="B43" s="41"/>
      <c r="C43" s="41"/>
      <c r="D43" s="41" t="s">
        <v>213</v>
      </c>
      <c r="E43" s="42" t="s">
        <v>214</v>
      </c>
      <c r="G43" s="41"/>
      <c r="H43" s="41" t="s">
        <v>135</v>
      </c>
      <c r="I43" s="41"/>
      <c r="P43" s="5">
        <v>1</v>
      </c>
      <c r="AL43" s="5">
        <v>1</v>
      </c>
      <c r="DW43" s="5" t="s">
        <v>135</v>
      </c>
      <c r="EG43" s="42"/>
      <c r="EH43" s="42"/>
      <c r="EI43" s="42"/>
      <c r="EJ43" s="42"/>
      <c r="EK43" s="42"/>
      <c r="EL43" s="42"/>
      <c r="EM43" s="42"/>
    </row>
    <row r="44" spans="1:143" ht="75">
      <c r="A44" s="41" t="s">
        <v>215</v>
      </c>
      <c r="B44" s="41">
        <v>13</v>
      </c>
      <c r="C44" s="41">
        <v>13</v>
      </c>
      <c r="D44" s="183" t="s">
        <v>216</v>
      </c>
      <c r="E44" s="184" t="s">
        <v>217</v>
      </c>
      <c r="F44" s="41" t="s">
        <v>218</v>
      </c>
      <c r="G44" s="41" t="s">
        <v>135</v>
      </c>
      <c r="H44" s="41"/>
      <c r="I44" s="41"/>
      <c r="J44" s="5">
        <v>4</v>
      </c>
      <c r="K44" s="5">
        <v>4</v>
      </c>
      <c r="P44" s="5">
        <v>4</v>
      </c>
      <c r="AL44" s="5">
        <v>4</v>
      </c>
      <c r="DS44" s="6">
        <v>48</v>
      </c>
      <c r="DU44" s="5">
        <v>13</v>
      </c>
      <c r="DX44" s="5" t="s">
        <v>135</v>
      </c>
      <c r="EG44" s="42"/>
      <c r="EH44" s="42"/>
      <c r="EI44" s="42"/>
      <c r="EJ44" s="42"/>
      <c r="EK44" s="42"/>
      <c r="EL44" s="42"/>
      <c r="EM44" s="42"/>
    </row>
    <row r="45" spans="1:143" ht="45">
      <c r="A45" s="41"/>
      <c r="B45" s="41"/>
      <c r="C45" s="41"/>
      <c r="D45" s="41" t="s">
        <v>219</v>
      </c>
      <c r="E45" s="42" t="s">
        <v>220</v>
      </c>
      <c r="F45" s="41" t="s">
        <v>218</v>
      </c>
      <c r="G45" s="41" t="s">
        <v>135</v>
      </c>
      <c r="H45" s="41"/>
      <c r="I45" s="41"/>
      <c r="P45" s="5">
        <v>2</v>
      </c>
      <c r="AL45" s="5">
        <v>2</v>
      </c>
      <c r="DX45" s="5" t="s">
        <v>135</v>
      </c>
      <c r="EG45" s="42"/>
      <c r="EH45" s="42"/>
      <c r="EI45" s="42"/>
      <c r="EJ45" s="42"/>
      <c r="EK45" s="42"/>
      <c r="EL45" s="42"/>
      <c r="EM45" s="42"/>
    </row>
    <row r="46" spans="1:143" ht="105">
      <c r="A46" s="41"/>
      <c r="B46" s="41"/>
      <c r="C46" s="41"/>
      <c r="D46" s="41" t="s">
        <v>221</v>
      </c>
      <c r="E46" s="40" t="s">
        <v>222</v>
      </c>
      <c r="F46" s="41" t="s">
        <v>218</v>
      </c>
      <c r="G46" s="41" t="s">
        <v>135</v>
      </c>
      <c r="H46" s="41"/>
      <c r="I46" s="41"/>
      <c r="P46" s="5">
        <v>4</v>
      </c>
      <c r="AL46" s="5">
        <v>4</v>
      </c>
      <c r="DX46" s="5" t="s">
        <v>135</v>
      </c>
      <c r="EG46" s="42"/>
      <c r="EH46" s="42"/>
      <c r="EI46" s="42"/>
      <c r="EJ46" s="42"/>
      <c r="EK46" s="42"/>
      <c r="EL46" s="42"/>
      <c r="EM46" s="42"/>
    </row>
    <row r="47" spans="1:143" ht="45">
      <c r="A47" s="41"/>
      <c r="B47" s="41"/>
      <c r="C47" s="41"/>
      <c r="D47" s="41" t="s">
        <v>223</v>
      </c>
      <c r="E47" s="41" t="s">
        <v>223</v>
      </c>
      <c r="F47" s="41" t="s">
        <v>218</v>
      </c>
      <c r="G47" s="41" t="s">
        <v>135</v>
      </c>
      <c r="H47" s="41"/>
      <c r="I47" s="41"/>
      <c r="P47" s="5">
        <v>2</v>
      </c>
      <c r="AL47" s="5">
        <v>2</v>
      </c>
      <c r="DX47" s="5" t="s">
        <v>135</v>
      </c>
      <c r="EG47" s="42"/>
      <c r="EH47" s="42"/>
      <c r="EI47" s="42"/>
      <c r="EJ47" s="42"/>
      <c r="EK47" s="42"/>
      <c r="EL47" s="42"/>
      <c r="EM47" s="42"/>
    </row>
    <row r="48" spans="1:143" ht="57.75" customHeight="1">
      <c r="A48" s="41" t="s">
        <v>224</v>
      </c>
      <c r="B48" s="41">
        <v>6</v>
      </c>
      <c r="C48" s="41">
        <v>6</v>
      </c>
      <c r="D48" s="41" t="s">
        <v>225</v>
      </c>
      <c r="E48" s="42" t="s">
        <v>162</v>
      </c>
      <c r="F48" s="41" t="s">
        <v>226</v>
      </c>
      <c r="G48" s="41" t="s">
        <v>135</v>
      </c>
      <c r="H48" s="41"/>
      <c r="I48" s="41"/>
      <c r="J48" s="5">
        <v>1</v>
      </c>
      <c r="K48" s="5">
        <v>1</v>
      </c>
      <c r="P48" s="5">
        <v>1</v>
      </c>
      <c r="AL48" s="5">
        <v>1</v>
      </c>
      <c r="AV48" s="5">
        <v>1</v>
      </c>
      <c r="BR48" s="5">
        <v>1</v>
      </c>
      <c r="DS48" s="6">
        <v>9</v>
      </c>
      <c r="DT48" s="6">
        <v>3</v>
      </c>
      <c r="DU48" s="5">
        <v>6</v>
      </c>
      <c r="DX48" s="5" t="s">
        <v>135</v>
      </c>
      <c r="EG48" s="42"/>
      <c r="EH48" s="42"/>
      <c r="EI48" s="42"/>
      <c r="EJ48" s="42"/>
      <c r="EK48" s="42"/>
      <c r="EL48" s="42"/>
      <c r="EM48" s="42"/>
    </row>
    <row r="49" spans="1:143">
      <c r="A49" s="41"/>
      <c r="B49" s="41"/>
      <c r="C49" s="41"/>
      <c r="D49" s="41" t="s">
        <v>227</v>
      </c>
      <c r="E49" s="42" t="s">
        <v>169</v>
      </c>
      <c r="G49" s="41" t="s">
        <v>135</v>
      </c>
      <c r="H49" s="41"/>
      <c r="I49" s="41"/>
      <c r="J49" s="5">
        <v>3</v>
      </c>
      <c r="K49" s="5">
        <v>3</v>
      </c>
      <c r="P49" s="5">
        <v>3</v>
      </c>
      <c r="AL49" s="5">
        <v>3</v>
      </c>
      <c r="AO49" s="5">
        <v>1</v>
      </c>
      <c r="AV49" s="5">
        <v>1</v>
      </c>
      <c r="AZ49" s="5">
        <v>2</v>
      </c>
      <c r="BC49" s="5">
        <v>2</v>
      </c>
      <c r="BR49" s="5">
        <v>1</v>
      </c>
      <c r="DX49" s="5" t="s">
        <v>135</v>
      </c>
      <c r="EG49" s="42"/>
      <c r="EH49" s="42"/>
      <c r="EI49" s="42"/>
      <c r="EJ49" s="42"/>
      <c r="EK49" s="42"/>
      <c r="EL49" s="42"/>
      <c r="EM49" s="42"/>
    </row>
    <row r="50" spans="1:143">
      <c r="A50" s="41"/>
      <c r="B50" s="41"/>
      <c r="C50" s="41"/>
      <c r="D50" s="41" t="s">
        <v>228</v>
      </c>
      <c r="E50" s="42" t="s">
        <v>228</v>
      </c>
      <c r="G50" s="41" t="s">
        <v>135</v>
      </c>
      <c r="H50" s="41"/>
      <c r="I50" s="41"/>
      <c r="P50" s="5">
        <v>2</v>
      </c>
      <c r="AL50" s="5">
        <v>2</v>
      </c>
      <c r="AO50" s="5">
        <v>1</v>
      </c>
      <c r="AV50" s="5">
        <v>1</v>
      </c>
      <c r="AZ50" s="5">
        <v>1</v>
      </c>
      <c r="BC50" s="5">
        <v>1</v>
      </c>
      <c r="BR50" s="5">
        <v>1</v>
      </c>
      <c r="DX50" s="5" t="s">
        <v>135</v>
      </c>
      <c r="EG50" s="42"/>
      <c r="EH50" s="42"/>
      <c r="EI50" s="42"/>
      <c r="EJ50" s="42"/>
      <c r="EK50" s="42"/>
      <c r="EL50" s="42"/>
      <c r="EM50" s="42"/>
    </row>
    <row r="51" spans="1:143" ht="30">
      <c r="A51" s="41"/>
      <c r="B51" s="41"/>
      <c r="C51" s="41"/>
      <c r="D51" s="41" t="s">
        <v>229</v>
      </c>
      <c r="E51" s="40" t="s">
        <v>230</v>
      </c>
      <c r="G51" s="41" t="s">
        <v>135</v>
      </c>
      <c r="H51" s="41"/>
      <c r="I51" s="41"/>
      <c r="P51" s="5">
        <v>1</v>
      </c>
      <c r="AL51" s="5">
        <v>1</v>
      </c>
      <c r="AV51" s="5">
        <v>1</v>
      </c>
      <c r="DX51" s="5" t="s">
        <v>135</v>
      </c>
      <c r="EG51" s="42"/>
      <c r="EH51" s="42"/>
      <c r="EI51" s="42"/>
      <c r="EJ51" s="42"/>
      <c r="EK51" s="42"/>
      <c r="EL51" s="42"/>
      <c r="EM51" s="42"/>
    </row>
    <row r="52" spans="1:143">
      <c r="A52" s="41"/>
      <c r="B52" s="41"/>
      <c r="C52" s="41"/>
      <c r="D52" s="41" t="s">
        <v>231</v>
      </c>
      <c r="E52" s="42" t="s">
        <v>232</v>
      </c>
      <c r="G52" s="41" t="s">
        <v>135</v>
      </c>
      <c r="H52" s="41"/>
      <c r="I52" s="41"/>
      <c r="P52" s="5">
        <v>2</v>
      </c>
      <c r="AL52" s="5">
        <v>2</v>
      </c>
      <c r="AO52" s="5">
        <v>1</v>
      </c>
      <c r="AV52" s="5">
        <v>1</v>
      </c>
      <c r="DX52" s="5" t="s">
        <v>135</v>
      </c>
      <c r="EG52" s="42"/>
      <c r="EH52" s="42"/>
      <c r="EI52" s="42"/>
      <c r="EJ52" s="42"/>
      <c r="EK52" s="42"/>
      <c r="EL52" s="42"/>
      <c r="EM52" s="42"/>
    </row>
    <row r="53" spans="1:143">
      <c r="A53" s="41"/>
      <c r="B53" s="41"/>
      <c r="C53" s="41"/>
      <c r="D53" s="41" t="s">
        <v>233</v>
      </c>
      <c r="E53" s="42" t="s">
        <v>171</v>
      </c>
      <c r="G53" s="41" t="s">
        <v>135</v>
      </c>
      <c r="H53" s="41"/>
      <c r="I53" s="41"/>
      <c r="P53" s="5">
        <v>1</v>
      </c>
      <c r="AL53" s="5">
        <v>1</v>
      </c>
      <c r="AV53" s="5">
        <v>1</v>
      </c>
      <c r="DX53" s="5" t="s">
        <v>135</v>
      </c>
      <c r="EG53" s="42"/>
      <c r="EH53" s="42"/>
      <c r="EI53" s="42"/>
      <c r="EJ53" s="42"/>
      <c r="EK53" s="42"/>
      <c r="EL53" s="42"/>
      <c r="EM53" s="42"/>
    </row>
    <row r="54" spans="1:143">
      <c r="A54" s="41"/>
      <c r="B54" s="41"/>
      <c r="C54" s="41"/>
      <c r="D54" s="41" t="s">
        <v>234</v>
      </c>
      <c r="E54" s="42" t="s">
        <v>235</v>
      </c>
      <c r="G54" s="41" t="s">
        <v>135</v>
      </c>
      <c r="H54" s="41"/>
      <c r="I54" s="41"/>
      <c r="P54" s="5">
        <v>1</v>
      </c>
      <c r="AL54" s="5">
        <v>1</v>
      </c>
      <c r="AV54" s="5">
        <v>1</v>
      </c>
      <c r="DX54" s="5" t="s">
        <v>135</v>
      </c>
      <c r="EG54" s="42"/>
      <c r="EH54" s="42"/>
      <c r="EI54" s="42"/>
      <c r="EJ54" s="42"/>
      <c r="EK54" s="42"/>
      <c r="EL54" s="42"/>
      <c r="EM54" s="42"/>
    </row>
    <row r="55" spans="1:143">
      <c r="A55" s="41"/>
      <c r="B55" s="41"/>
      <c r="C55" s="41"/>
      <c r="D55" s="41" t="s">
        <v>236</v>
      </c>
      <c r="E55" s="42" t="s">
        <v>182</v>
      </c>
      <c r="G55" s="41" t="s">
        <v>135</v>
      </c>
      <c r="H55" s="41"/>
      <c r="I55" s="41"/>
      <c r="P55" s="5">
        <v>1</v>
      </c>
      <c r="AL55" s="5">
        <v>1</v>
      </c>
      <c r="AV55" s="5">
        <v>1</v>
      </c>
      <c r="DX55" s="5" t="s">
        <v>135</v>
      </c>
      <c r="EG55" s="42"/>
      <c r="EH55" s="42"/>
      <c r="EI55" s="42"/>
      <c r="EJ55" s="42"/>
      <c r="EK55" s="42"/>
      <c r="EL55" s="42"/>
      <c r="EM55" s="42"/>
    </row>
    <row r="56" spans="1:143">
      <c r="A56" s="41"/>
      <c r="B56" s="41"/>
      <c r="C56" s="41"/>
      <c r="D56" s="41" t="s">
        <v>237</v>
      </c>
      <c r="E56" s="42" t="s">
        <v>238</v>
      </c>
      <c r="G56" s="41" t="s">
        <v>135</v>
      </c>
      <c r="H56" s="41"/>
      <c r="I56" s="41"/>
      <c r="P56" s="5">
        <v>1</v>
      </c>
      <c r="AL56" s="5">
        <v>1</v>
      </c>
      <c r="AO56" s="5">
        <v>1</v>
      </c>
      <c r="BD56" s="5">
        <v>1</v>
      </c>
      <c r="BE56" s="5">
        <v>1</v>
      </c>
      <c r="DX56" s="5" t="s">
        <v>135</v>
      </c>
      <c r="EG56" s="42"/>
      <c r="EH56" s="42"/>
      <c r="EI56" s="42"/>
      <c r="EJ56" s="42"/>
      <c r="EK56" s="42"/>
      <c r="EL56" s="42"/>
      <c r="EM56" s="42"/>
    </row>
    <row r="57" spans="1:143">
      <c r="A57" s="41"/>
      <c r="B57" s="41"/>
      <c r="C57" s="41"/>
      <c r="D57" s="41" t="s">
        <v>239</v>
      </c>
      <c r="E57" s="42" t="s">
        <v>240</v>
      </c>
      <c r="G57" s="41" t="s">
        <v>135</v>
      </c>
      <c r="H57" s="41"/>
      <c r="I57" s="41"/>
      <c r="P57" s="5">
        <v>1</v>
      </c>
      <c r="AL57" s="5">
        <v>1</v>
      </c>
      <c r="AO57" s="5">
        <v>1</v>
      </c>
      <c r="BD57" s="5">
        <v>1</v>
      </c>
      <c r="BE57" s="5">
        <v>1</v>
      </c>
      <c r="DX57" s="5" t="s">
        <v>135</v>
      </c>
      <c r="EG57" s="42"/>
      <c r="EH57" s="42"/>
      <c r="EI57" s="42"/>
      <c r="EJ57" s="42"/>
      <c r="EK57" s="42"/>
      <c r="EL57" s="42"/>
      <c r="EM57" s="42"/>
    </row>
    <row r="58" spans="1:143" ht="30">
      <c r="A58" s="41"/>
      <c r="B58" s="41"/>
      <c r="C58" s="41"/>
      <c r="D58" s="41" t="s">
        <v>241</v>
      </c>
      <c r="E58" s="42" t="s">
        <v>242</v>
      </c>
      <c r="G58" s="41" t="s">
        <v>135</v>
      </c>
      <c r="H58" s="41"/>
      <c r="I58" s="41"/>
      <c r="P58" s="5">
        <v>2</v>
      </c>
      <c r="AL58" s="5">
        <v>2</v>
      </c>
      <c r="AO58" s="5">
        <v>2</v>
      </c>
      <c r="AZ58" s="5">
        <v>1</v>
      </c>
      <c r="BD58" s="5">
        <v>1</v>
      </c>
      <c r="BE58" s="5">
        <v>1</v>
      </c>
      <c r="DX58" s="5" t="s">
        <v>135</v>
      </c>
      <c r="EG58" s="42"/>
      <c r="EH58" s="42"/>
      <c r="EI58" s="42"/>
      <c r="EJ58" s="42"/>
      <c r="EK58" s="42"/>
      <c r="EL58" s="42"/>
      <c r="EM58" s="42"/>
    </row>
    <row r="59" spans="1:143" ht="30">
      <c r="A59" s="41"/>
      <c r="B59" s="41"/>
      <c r="C59" s="41"/>
      <c r="D59" s="41" t="s">
        <v>243</v>
      </c>
      <c r="E59" s="42" t="s">
        <v>244</v>
      </c>
      <c r="G59" s="41" t="s">
        <v>135</v>
      </c>
      <c r="H59" s="41"/>
      <c r="I59" s="41"/>
      <c r="J59" s="5">
        <v>1</v>
      </c>
      <c r="K59" s="5">
        <v>1</v>
      </c>
      <c r="P59" s="5">
        <v>1</v>
      </c>
      <c r="AL59" s="5">
        <v>1</v>
      </c>
      <c r="AV59" s="5">
        <v>1</v>
      </c>
      <c r="AW59" s="5">
        <v>1</v>
      </c>
      <c r="DX59" s="5" t="s">
        <v>135</v>
      </c>
      <c r="EG59" s="42"/>
      <c r="EH59" s="42"/>
      <c r="EI59" s="42"/>
      <c r="EJ59" s="42"/>
      <c r="EK59" s="42"/>
      <c r="EL59" s="42"/>
      <c r="EM59" s="42"/>
    </row>
    <row r="60" spans="1:143" ht="90">
      <c r="A60" s="41" t="s">
        <v>245</v>
      </c>
      <c r="B60" s="41">
        <v>35</v>
      </c>
      <c r="C60" s="41">
        <v>35</v>
      </c>
      <c r="D60" s="41" t="s">
        <v>246</v>
      </c>
      <c r="E60" s="42" t="s">
        <v>199</v>
      </c>
      <c r="F60" s="41" t="s">
        <v>247</v>
      </c>
      <c r="G60" s="41"/>
      <c r="H60" s="41" t="s">
        <v>135</v>
      </c>
      <c r="I60" s="41"/>
      <c r="P60" s="5">
        <v>35</v>
      </c>
      <c r="R60" s="5">
        <v>23</v>
      </c>
      <c r="AL60" s="5">
        <v>11</v>
      </c>
      <c r="CB60" s="5">
        <v>3</v>
      </c>
      <c r="CK60" s="5">
        <v>4</v>
      </c>
      <c r="DS60" s="6">
        <v>57</v>
      </c>
      <c r="DT60" s="6">
        <v>22</v>
      </c>
      <c r="DW60" s="5" t="s">
        <v>135</v>
      </c>
      <c r="EG60" s="42"/>
      <c r="EH60" s="42"/>
      <c r="EI60" s="42"/>
      <c r="EJ60" s="42"/>
      <c r="EK60" s="42"/>
      <c r="EL60" s="42"/>
      <c r="EM60" s="42"/>
    </row>
    <row r="61" spans="1:143">
      <c r="A61" s="41"/>
      <c r="B61" s="41"/>
      <c r="C61" s="41"/>
      <c r="D61" s="41"/>
      <c r="G61" s="41"/>
      <c r="H61" s="41"/>
      <c r="I61" s="41"/>
      <c r="EG61" s="42"/>
      <c r="EH61" s="42"/>
      <c r="EI61" s="42"/>
      <c r="EJ61" s="42"/>
      <c r="EK61" s="42"/>
      <c r="EL61" s="42"/>
      <c r="EM61" s="42"/>
    </row>
    <row r="62" spans="1:143" ht="75">
      <c r="A62" s="41" t="s">
        <v>248</v>
      </c>
      <c r="B62" s="41">
        <v>34</v>
      </c>
      <c r="C62" s="41">
        <v>34</v>
      </c>
      <c r="D62" s="41" t="s">
        <v>249</v>
      </c>
      <c r="E62" s="42" t="s">
        <v>220</v>
      </c>
      <c r="F62" s="41" t="s">
        <v>250</v>
      </c>
      <c r="G62" s="41" t="s">
        <v>135</v>
      </c>
      <c r="H62" s="41"/>
      <c r="I62" s="41"/>
      <c r="J62" s="5">
        <v>11</v>
      </c>
      <c r="K62" s="5">
        <v>11</v>
      </c>
      <c r="P62" s="5">
        <v>12</v>
      </c>
      <c r="R62" s="5">
        <v>12</v>
      </c>
      <c r="DS62" s="6">
        <v>54</v>
      </c>
      <c r="DT62" s="6">
        <v>20</v>
      </c>
      <c r="DU62" s="5">
        <v>34</v>
      </c>
      <c r="DW62" s="5" t="s">
        <v>135</v>
      </c>
      <c r="DX62" s="5" t="s">
        <v>135</v>
      </c>
      <c r="EG62" s="42"/>
      <c r="EH62" s="42"/>
      <c r="EI62" s="42"/>
      <c r="EJ62" s="42"/>
      <c r="EK62" s="42"/>
      <c r="EL62" s="42"/>
      <c r="EM62" s="42"/>
    </row>
    <row r="63" spans="1:143">
      <c r="A63" s="41"/>
      <c r="B63" s="41"/>
      <c r="C63" s="41"/>
      <c r="D63" s="41" t="s">
        <v>251</v>
      </c>
      <c r="E63" s="42" t="s">
        <v>251</v>
      </c>
      <c r="F63" s="41" t="s">
        <v>250</v>
      </c>
      <c r="G63" s="41" t="s">
        <v>135</v>
      </c>
      <c r="H63" s="41"/>
      <c r="I63" s="41"/>
      <c r="J63" s="5">
        <v>12</v>
      </c>
      <c r="K63" s="5">
        <v>12</v>
      </c>
      <c r="P63" s="5">
        <v>12</v>
      </c>
      <c r="R63" s="5">
        <v>12</v>
      </c>
      <c r="DW63" s="5" t="s">
        <v>135</v>
      </c>
      <c r="DX63" s="5" t="s">
        <v>135</v>
      </c>
      <c r="EG63" s="42"/>
      <c r="EH63" s="42"/>
      <c r="EI63" s="42"/>
      <c r="EJ63" s="42"/>
      <c r="EK63" s="42"/>
      <c r="EL63" s="42"/>
      <c r="EM63" s="42"/>
    </row>
    <row r="64" spans="1:143">
      <c r="A64" s="41"/>
      <c r="B64" s="41"/>
      <c r="C64" s="41"/>
      <c r="D64" s="41"/>
      <c r="G64" s="41"/>
      <c r="H64" s="41"/>
      <c r="I64" s="41"/>
      <c r="EG64" s="42"/>
      <c r="EH64" s="42"/>
      <c r="EI64" s="42"/>
      <c r="EJ64" s="42"/>
      <c r="EK64" s="42"/>
      <c r="EL64" s="42"/>
      <c r="EM64" s="42"/>
    </row>
    <row r="65" spans="1:143" ht="60">
      <c r="A65" s="41" t="s">
        <v>252</v>
      </c>
      <c r="B65" s="41">
        <v>54</v>
      </c>
      <c r="C65" s="41">
        <v>54</v>
      </c>
      <c r="D65" s="183" t="s">
        <v>253</v>
      </c>
      <c r="E65" s="184" t="s">
        <v>217</v>
      </c>
      <c r="F65" s="41" t="s">
        <v>254</v>
      </c>
      <c r="G65" s="41"/>
      <c r="H65" s="41"/>
      <c r="I65" s="41" t="s">
        <v>135</v>
      </c>
      <c r="P65" s="5">
        <v>39</v>
      </c>
      <c r="AL65" s="5">
        <v>39</v>
      </c>
      <c r="DS65" s="6">
        <v>54</v>
      </c>
      <c r="DU65" s="5" t="s">
        <v>255</v>
      </c>
      <c r="DX65" s="5" t="s">
        <v>135</v>
      </c>
      <c r="EG65" s="42"/>
      <c r="EH65" s="42"/>
      <c r="EI65" s="42"/>
      <c r="EJ65" s="42"/>
      <c r="EK65" s="42"/>
      <c r="EL65" s="42"/>
      <c r="EM65" s="42"/>
    </row>
    <row r="66" spans="1:143">
      <c r="A66" s="41"/>
      <c r="B66" s="41"/>
      <c r="C66" s="41"/>
      <c r="D66" s="41" t="s">
        <v>256</v>
      </c>
      <c r="E66" s="42" t="s">
        <v>257</v>
      </c>
      <c r="F66" s="41" t="s">
        <v>254</v>
      </c>
      <c r="G66" s="41"/>
      <c r="H66" s="41"/>
      <c r="I66" s="41" t="s">
        <v>135</v>
      </c>
      <c r="P66" s="5">
        <v>25</v>
      </c>
      <c r="AL66" s="5">
        <v>25</v>
      </c>
      <c r="DX66" s="5" t="s">
        <v>135</v>
      </c>
      <c r="EG66" s="42"/>
      <c r="EH66" s="42"/>
      <c r="EI66" s="42"/>
      <c r="EJ66" s="42"/>
      <c r="EK66" s="42"/>
      <c r="EL66" s="42"/>
      <c r="EM66" s="42"/>
    </row>
    <row r="67" spans="1:143" ht="30">
      <c r="A67" s="41"/>
      <c r="B67" s="41"/>
      <c r="C67" s="41"/>
      <c r="D67" s="41" t="s">
        <v>258</v>
      </c>
      <c r="E67" s="42" t="s">
        <v>259</v>
      </c>
      <c r="F67" s="41" t="s">
        <v>254</v>
      </c>
      <c r="G67" s="41"/>
      <c r="H67" s="41"/>
      <c r="I67" s="41" t="s">
        <v>135</v>
      </c>
      <c r="P67" s="5">
        <v>34</v>
      </c>
      <c r="AL67" s="5">
        <v>34</v>
      </c>
      <c r="DX67" s="5" t="s">
        <v>135</v>
      </c>
      <c r="EG67" s="42"/>
      <c r="EH67" s="42"/>
      <c r="EI67" s="42"/>
      <c r="EJ67" s="42"/>
      <c r="EK67" s="42"/>
      <c r="EL67" s="42"/>
      <c r="EM67" s="42"/>
    </row>
    <row r="68" spans="1:143">
      <c r="A68" s="41"/>
      <c r="B68" s="41"/>
      <c r="C68" s="41"/>
      <c r="D68" s="41" t="s">
        <v>260</v>
      </c>
      <c r="E68" s="42" t="s">
        <v>199</v>
      </c>
      <c r="F68" s="41" t="s">
        <v>254</v>
      </c>
      <c r="G68" s="41"/>
      <c r="H68" s="41"/>
      <c r="I68" s="41" t="s">
        <v>135</v>
      </c>
      <c r="P68" s="5">
        <v>40</v>
      </c>
      <c r="AL68" s="5">
        <v>40</v>
      </c>
      <c r="DX68" s="5" t="s">
        <v>135</v>
      </c>
      <c r="EG68" s="42"/>
      <c r="EH68" s="42"/>
      <c r="EI68" s="42"/>
      <c r="EJ68" s="42"/>
      <c r="EK68" s="42"/>
      <c r="EL68" s="42"/>
      <c r="EM68" s="42"/>
    </row>
    <row r="69" spans="1:143" ht="60">
      <c r="A69" s="41"/>
      <c r="B69" s="41"/>
      <c r="C69" s="41"/>
      <c r="D69" s="41" t="s">
        <v>261</v>
      </c>
      <c r="E69" s="42" t="s">
        <v>262</v>
      </c>
      <c r="F69" s="41" t="s">
        <v>254</v>
      </c>
      <c r="G69" s="41"/>
      <c r="H69" s="41"/>
      <c r="I69" s="41" t="s">
        <v>135</v>
      </c>
      <c r="P69" s="5">
        <v>28</v>
      </c>
      <c r="AL69" s="5">
        <v>28</v>
      </c>
      <c r="DX69" s="5" t="s">
        <v>135</v>
      </c>
      <c r="EG69" s="42"/>
      <c r="EH69" s="42"/>
      <c r="EI69" s="42"/>
      <c r="EJ69" s="42"/>
      <c r="EK69" s="42"/>
      <c r="EL69" s="42"/>
      <c r="EM69" s="42"/>
    </row>
    <row r="70" spans="1:143">
      <c r="A70" s="41"/>
      <c r="B70" s="41"/>
      <c r="C70" s="41"/>
      <c r="D70" s="41" t="s">
        <v>263</v>
      </c>
      <c r="E70" s="42" t="s">
        <v>204</v>
      </c>
      <c r="F70" s="41" t="s">
        <v>254</v>
      </c>
      <c r="G70" s="41"/>
      <c r="H70" s="41"/>
      <c r="I70" s="41" t="s">
        <v>135</v>
      </c>
      <c r="P70" s="5">
        <v>21</v>
      </c>
      <c r="AL70" s="5">
        <v>21</v>
      </c>
      <c r="DX70" s="5" t="s">
        <v>135</v>
      </c>
      <c r="EG70" s="42"/>
      <c r="EH70" s="42"/>
      <c r="EI70" s="42"/>
      <c r="EJ70" s="42"/>
      <c r="EK70" s="42"/>
      <c r="EL70" s="42"/>
      <c r="EM70" s="42"/>
    </row>
    <row r="71" spans="1:143">
      <c r="A71" s="41"/>
      <c r="B71" s="41"/>
      <c r="C71" s="41"/>
      <c r="D71" s="41" t="s">
        <v>264</v>
      </c>
      <c r="E71" s="42" t="s">
        <v>265</v>
      </c>
      <c r="F71" s="41" t="s">
        <v>254</v>
      </c>
      <c r="G71" s="41"/>
      <c r="H71" s="41"/>
      <c r="I71" s="41" t="s">
        <v>135</v>
      </c>
      <c r="P71" s="5">
        <v>5</v>
      </c>
      <c r="AL71" s="5">
        <v>5</v>
      </c>
      <c r="DX71" s="5" t="s">
        <v>135</v>
      </c>
      <c r="EG71" s="42"/>
      <c r="EH71" s="42"/>
      <c r="EI71" s="42"/>
      <c r="EJ71" s="42"/>
      <c r="EK71" s="42"/>
      <c r="EL71" s="42"/>
      <c r="EM71" s="42"/>
    </row>
    <row r="72" spans="1:143">
      <c r="A72" s="41"/>
      <c r="B72" s="41"/>
      <c r="C72" s="41"/>
      <c r="D72" s="41"/>
      <c r="G72" s="41"/>
      <c r="H72" s="41"/>
      <c r="I72" s="41"/>
      <c r="P72" s="105"/>
      <c r="AL72" s="105"/>
      <c r="EG72" s="42"/>
      <c r="EH72" s="42"/>
      <c r="EI72" s="42"/>
      <c r="EJ72" s="42"/>
      <c r="EK72" s="42"/>
      <c r="EL72" s="42"/>
      <c r="EM72" s="42"/>
    </row>
    <row r="73" spans="1:143">
      <c r="A73" s="41"/>
      <c r="B73" s="41"/>
      <c r="C73" s="41"/>
      <c r="D73" s="41"/>
      <c r="G73" s="41"/>
      <c r="H73" s="41"/>
      <c r="I73" s="41"/>
      <c r="EG73" s="42"/>
      <c r="EH73" s="42"/>
      <c r="EI73" s="42"/>
      <c r="EJ73" s="42"/>
      <c r="EK73" s="42"/>
      <c r="EL73" s="42"/>
      <c r="EM73" s="42"/>
    </row>
    <row r="74" spans="1:143" ht="60">
      <c r="A74" s="41" t="s">
        <v>266</v>
      </c>
      <c r="B74" s="41">
        <v>29</v>
      </c>
      <c r="C74" s="41">
        <v>25</v>
      </c>
      <c r="D74" s="41" t="s">
        <v>267</v>
      </c>
      <c r="E74" s="42" t="s">
        <v>165</v>
      </c>
      <c r="F74" s="41" t="s">
        <v>268</v>
      </c>
      <c r="G74" s="41" t="s">
        <v>135</v>
      </c>
      <c r="H74" s="41" t="s">
        <v>135</v>
      </c>
      <c r="I74" s="41"/>
      <c r="J74" s="5">
        <v>11</v>
      </c>
      <c r="K74" s="5">
        <v>7</v>
      </c>
      <c r="L74" s="5">
        <v>4</v>
      </c>
      <c r="P74" s="5">
        <v>14</v>
      </c>
      <c r="R74" s="5">
        <v>14</v>
      </c>
      <c r="DS74" s="6">
        <v>29</v>
      </c>
      <c r="DT74" s="6">
        <v>4</v>
      </c>
      <c r="DU74" s="5">
        <v>25</v>
      </c>
      <c r="DX74" s="5" t="s">
        <v>135</v>
      </c>
      <c r="EG74" s="42"/>
      <c r="EH74" s="42"/>
      <c r="EI74" s="42"/>
      <c r="EJ74" s="42"/>
      <c r="EK74" s="42"/>
      <c r="EL74" s="42"/>
      <c r="EM74" s="42"/>
    </row>
    <row r="75" spans="1:143" ht="60">
      <c r="A75" s="41"/>
      <c r="B75" s="41"/>
      <c r="C75" s="41"/>
      <c r="D75" s="41" t="s">
        <v>269</v>
      </c>
      <c r="E75" s="42" t="s">
        <v>169</v>
      </c>
      <c r="F75" s="41" t="s">
        <v>268</v>
      </c>
      <c r="G75" s="41" t="s">
        <v>135</v>
      </c>
      <c r="H75" s="41" t="s">
        <v>135</v>
      </c>
      <c r="I75" s="41"/>
      <c r="J75" s="5">
        <v>23</v>
      </c>
      <c r="K75" s="5">
        <v>16</v>
      </c>
      <c r="L75" s="5">
        <v>7</v>
      </c>
      <c r="P75" s="5">
        <v>7</v>
      </c>
      <c r="R75" s="5">
        <v>7</v>
      </c>
      <c r="DX75" s="5" t="s">
        <v>135</v>
      </c>
      <c r="EG75" s="42"/>
      <c r="EH75" s="42"/>
      <c r="EI75" s="42"/>
      <c r="EJ75" s="42"/>
      <c r="EK75" s="42"/>
      <c r="EL75" s="42"/>
      <c r="EM75" s="42"/>
    </row>
    <row r="76" spans="1:143" ht="60">
      <c r="A76" s="41"/>
      <c r="B76" s="41"/>
      <c r="C76" s="41"/>
      <c r="D76" s="41" t="s">
        <v>270</v>
      </c>
      <c r="E76" s="42" t="s">
        <v>271</v>
      </c>
      <c r="F76" s="41" t="s">
        <v>268</v>
      </c>
      <c r="G76" s="41" t="s">
        <v>135</v>
      </c>
      <c r="H76" s="41" t="s">
        <v>135</v>
      </c>
      <c r="I76" s="41"/>
      <c r="P76" s="5">
        <v>12</v>
      </c>
      <c r="R76" s="5">
        <v>12</v>
      </c>
      <c r="DX76" s="5" t="s">
        <v>135</v>
      </c>
      <c r="EG76" s="42"/>
      <c r="EH76" s="42"/>
      <c r="EI76" s="42"/>
      <c r="EJ76" s="42"/>
      <c r="EK76" s="42"/>
      <c r="EL76" s="42"/>
      <c r="EM76" s="42"/>
    </row>
    <row r="77" spans="1:143" ht="60">
      <c r="A77" s="41"/>
      <c r="B77" s="41"/>
      <c r="C77" s="41"/>
      <c r="D77" s="41" t="s">
        <v>272</v>
      </c>
      <c r="E77" s="42" t="s">
        <v>272</v>
      </c>
      <c r="F77" s="41" t="s">
        <v>268</v>
      </c>
      <c r="G77" s="41" t="s">
        <v>135</v>
      </c>
      <c r="H77" s="41" t="s">
        <v>135</v>
      </c>
      <c r="I77" s="41"/>
      <c r="P77" s="5">
        <v>11</v>
      </c>
      <c r="R77" s="5">
        <v>11</v>
      </c>
      <c r="DX77" s="5" t="s">
        <v>135</v>
      </c>
      <c r="EG77" s="42"/>
      <c r="EH77" s="42"/>
      <c r="EI77" s="42"/>
      <c r="EJ77" s="42"/>
      <c r="EK77" s="42"/>
      <c r="EL77" s="42"/>
      <c r="EM77" s="42"/>
    </row>
    <row r="78" spans="1:143" ht="60">
      <c r="A78" s="41"/>
      <c r="B78" s="41"/>
      <c r="C78" s="41"/>
      <c r="D78" s="183" t="s">
        <v>141</v>
      </c>
      <c r="E78" s="184" t="s">
        <v>217</v>
      </c>
      <c r="F78" s="41" t="s">
        <v>268</v>
      </c>
      <c r="G78" s="41" t="s">
        <v>135</v>
      </c>
      <c r="H78" s="41" t="s">
        <v>135</v>
      </c>
      <c r="I78" s="41"/>
      <c r="P78" s="5">
        <v>3</v>
      </c>
      <c r="R78" s="5">
        <v>3</v>
      </c>
      <c r="DX78" s="5" t="s">
        <v>135</v>
      </c>
      <c r="EG78" s="42"/>
      <c r="EH78" s="42"/>
      <c r="EI78" s="42"/>
      <c r="EJ78" s="42"/>
      <c r="EK78" s="42"/>
      <c r="EL78" s="42"/>
      <c r="EM78" s="42"/>
    </row>
    <row r="79" spans="1:143" ht="60">
      <c r="A79" s="41"/>
      <c r="B79" s="41"/>
      <c r="C79" s="41"/>
      <c r="D79" s="41" t="s">
        <v>273</v>
      </c>
      <c r="E79" s="42" t="s">
        <v>257</v>
      </c>
      <c r="F79" s="41" t="s">
        <v>268</v>
      </c>
      <c r="G79" s="41" t="s">
        <v>135</v>
      </c>
      <c r="H79" s="41" t="s">
        <v>135</v>
      </c>
      <c r="I79" s="41"/>
      <c r="P79" s="5">
        <v>2</v>
      </c>
      <c r="R79" s="5">
        <v>2</v>
      </c>
      <c r="DX79" s="5" t="s">
        <v>135</v>
      </c>
      <c r="EG79" s="42"/>
      <c r="EH79" s="42"/>
      <c r="EI79" s="42"/>
      <c r="EJ79" s="42"/>
      <c r="EK79" s="42"/>
      <c r="EL79" s="42"/>
      <c r="EM79" s="42"/>
    </row>
    <row r="80" spans="1:143" ht="60">
      <c r="A80" s="41"/>
      <c r="B80" s="41"/>
      <c r="C80" s="41"/>
      <c r="D80" s="41" t="s">
        <v>274</v>
      </c>
      <c r="E80" s="42" t="s">
        <v>274</v>
      </c>
      <c r="F80" s="41" t="s">
        <v>268</v>
      </c>
      <c r="G80" s="41" t="s">
        <v>135</v>
      </c>
      <c r="H80" s="41" t="s">
        <v>135</v>
      </c>
      <c r="I80" s="41"/>
      <c r="P80" s="5">
        <v>3</v>
      </c>
      <c r="R80" s="5">
        <v>3</v>
      </c>
      <c r="DX80" s="5" t="s">
        <v>135</v>
      </c>
      <c r="EG80" s="42"/>
      <c r="EH80" s="42"/>
      <c r="EI80" s="42"/>
      <c r="EJ80" s="42"/>
      <c r="EK80" s="42"/>
      <c r="EL80" s="42"/>
      <c r="EM80" s="42"/>
    </row>
    <row r="81" spans="1:143">
      <c r="A81" s="41"/>
      <c r="B81" s="41"/>
      <c r="C81" s="41"/>
      <c r="D81" s="41"/>
      <c r="G81" s="41"/>
      <c r="H81" s="41"/>
      <c r="I81" s="41"/>
      <c r="EG81" s="42"/>
      <c r="EH81" s="42"/>
      <c r="EI81" s="42"/>
      <c r="EJ81" s="42"/>
      <c r="EK81" s="42"/>
      <c r="EL81" s="42"/>
      <c r="EM81" s="42"/>
    </row>
    <row r="82" spans="1:143">
      <c r="A82" s="41"/>
      <c r="B82" s="41"/>
      <c r="C82" s="41"/>
      <c r="D82" s="41"/>
      <c r="G82" s="41"/>
      <c r="H82" s="41"/>
      <c r="I82" s="41"/>
      <c r="EG82" s="42"/>
      <c r="EH82" s="42"/>
      <c r="EI82" s="42"/>
      <c r="EJ82" s="42"/>
      <c r="EK82" s="42"/>
      <c r="EL82" s="42"/>
      <c r="EM82" s="42"/>
    </row>
    <row r="83" spans="1:143">
      <c r="A83" s="41"/>
      <c r="B83" s="41"/>
      <c r="C83" s="41"/>
      <c r="D83" s="41"/>
      <c r="G83" s="41"/>
      <c r="H83" s="41"/>
      <c r="I83" s="41"/>
      <c r="EG83" s="42"/>
      <c r="EH83" s="42"/>
      <c r="EI83" s="42"/>
      <c r="EJ83" s="42"/>
      <c r="EK83" s="42"/>
      <c r="EL83" s="42"/>
      <c r="EM83" s="42"/>
    </row>
    <row r="84" spans="1:143" s="34" customFormat="1">
      <c r="A84" s="33"/>
      <c r="B84" s="33"/>
      <c r="C84" s="33"/>
      <c r="D84" s="33"/>
      <c r="F84" s="33"/>
      <c r="G84" s="33"/>
      <c r="H84" s="33"/>
      <c r="I84" s="33"/>
      <c r="J84" s="36"/>
      <c r="K84" s="36"/>
      <c r="L84" s="36"/>
      <c r="M84" s="36"/>
      <c r="N84" s="36"/>
      <c r="O84" s="36"/>
      <c r="P84" s="36"/>
      <c r="Q84" s="78"/>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6"/>
      <c r="DK84" s="36"/>
      <c r="DL84" s="36"/>
      <c r="DM84" s="36"/>
      <c r="DN84" s="36"/>
      <c r="DO84" s="36"/>
      <c r="DP84" s="36"/>
      <c r="DQ84" s="36"/>
      <c r="DR84" s="36"/>
      <c r="DS84" s="37"/>
      <c r="DT84" s="37"/>
      <c r="DU84" s="36"/>
      <c r="DV84" s="36"/>
      <c r="DW84" s="36"/>
      <c r="DX84" s="36"/>
      <c r="DY84" s="36"/>
      <c r="DZ84" s="36"/>
      <c r="EA84" s="36"/>
      <c r="EB84" s="36"/>
      <c r="EC84" s="36"/>
      <c r="ED84" s="36"/>
      <c r="EE84" s="36"/>
      <c r="EF84" s="36"/>
    </row>
    <row r="85" spans="1:143" s="34" customFormat="1">
      <c r="A85" s="32"/>
      <c r="B85" s="33"/>
      <c r="C85" s="33"/>
      <c r="D85" s="33"/>
      <c r="F85" s="33"/>
      <c r="G85" s="33"/>
      <c r="H85" s="33"/>
      <c r="I85" s="33"/>
      <c r="J85" s="35"/>
      <c r="K85" s="36"/>
      <c r="L85" s="36"/>
      <c r="M85" s="36"/>
      <c r="N85" s="36"/>
      <c r="O85" s="36"/>
      <c r="P85" s="35"/>
      <c r="Q85" s="79"/>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6"/>
      <c r="DK85" s="36"/>
      <c r="DL85" s="36"/>
      <c r="DM85" s="36"/>
      <c r="DN85" s="36"/>
      <c r="DO85" s="36"/>
      <c r="DP85" s="36"/>
      <c r="DQ85" s="36"/>
      <c r="DR85" s="36"/>
      <c r="DS85" s="37"/>
      <c r="DT85" s="37"/>
      <c r="DU85" s="36"/>
      <c r="DV85" s="36"/>
      <c r="DW85" s="36"/>
      <c r="DX85" s="36"/>
      <c r="DY85" s="36"/>
      <c r="DZ85" s="36"/>
      <c r="EA85" s="36"/>
      <c r="EB85" s="36"/>
      <c r="EC85" s="36"/>
      <c r="ED85" s="36"/>
      <c r="EE85" s="36"/>
      <c r="EF85" s="36"/>
    </row>
    <row r="86" spans="1:143" s="34" customFormat="1">
      <c r="A86" s="33"/>
      <c r="B86" s="33"/>
      <c r="C86" s="33"/>
      <c r="D86" s="33"/>
      <c r="F86" s="33"/>
      <c r="G86" s="33"/>
      <c r="H86" s="33"/>
      <c r="I86" s="33"/>
      <c r="J86" s="36"/>
      <c r="K86" s="36"/>
      <c r="L86" s="36"/>
      <c r="M86" s="36"/>
      <c r="N86" s="36"/>
      <c r="O86" s="36"/>
      <c r="P86" s="36"/>
      <c r="Q86" s="78"/>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7"/>
      <c r="DT86" s="37"/>
      <c r="DU86" s="36"/>
      <c r="DV86" s="36"/>
      <c r="DW86" s="36"/>
      <c r="DX86" s="36"/>
      <c r="DY86" s="36"/>
      <c r="DZ86" s="36"/>
      <c r="EA86" s="36"/>
      <c r="EB86" s="36"/>
      <c r="EC86" s="36"/>
      <c r="ED86" s="36"/>
      <c r="EE86" s="36"/>
      <c r="EF86" s="36"/>
    </row>
    <row r="87" spans="1:143" s="34" customFormat="1">
      <c r="A87" s="33"/>
      <c r="B87" s="33"/>
      <c r="C87" s="33"/>
      <c r="D87" s="33"/>
      <c r="F87" s="33"/>
      <c r="G87" s="33"/>
      <c r="H87" s="33"/>
      <c r="I87" s="33"/>
      <c r="J87" s="36"/>
      <c r="K87" s="36"/>
      <c r="L87" s="36"/>
      <c r="M87" s="36"/>
      <c r="N87" s="36"/>
      <c r="O87" s="36"/>
      <c r="P87" s="36"/>
      <c r="Q87" s="78"/>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7"/>
      <c r="DT87" s="37"/>
      <c r="DU87" s="36"/>
      <c r="DV87" s="36"/>
      <c r="DW87" s="36"/>
      <c r="DX87" s="36"/>
      <c r="DY87" s="36"/>
      <c r="DZ87" s="36"/>
      <c r="EA87" s="36"/>
      <c r="EB87" s="36"/>
      <c r="EC87" s="36"/>
      <c r="ED87" s="36"/>
      <c r="EE87" s="36"/>
      <c r="EF87" s="36"/>
    </row>
    <row r="88" spans="1:143">
      <c r="A88" s="41"/>
      <c r="B88" s="41"/>
      <c r="C88" s="41"/>
      <c r="D88" s="41"/>
      <c r="G88" s="41"/>
      <c r="H88" s="41"/>
      <c r="I88" s="41"/>
      <c r="EG88" s="42"/>
      <c r="EH88" s="42"/>
      <c r="EI88" s="42"/>
      <c r="EJ88" s="42"/>
      <c r="EK88" s="42"/>
      <c r="EL88" s="42"/>
      <c r="EM88" s="42"/>
    </row>
    <row r="89" spans="1:143">
      <c r="A89" s="41"/>
      <c r="B89" s="41"/>
      <c r="C89" s="41"/>
      <c r="D89" s="41"/>
      <c r="G89" s="41"/>
      <c r="H89" s="41"/>
      <c r="I89" s="41"/>
      <c r="EG89" s="42"/>
      <c r="EH89" s="42"/>
      <c r="EI89" s="42"/>
      <c r="EJ89" s="42"/>
      <c r="EK89" s="42"/>
      <c r="EL89" s="42"/>
      <c r="EM89" s="42"/>
    </row>
    <row r="90" spans="1:143">
      <c r="A90" s="41"/>
      <c r="B90" s="41"/>
      <c r="C90" s="41"/>
      <c r="D90" s="41"/>
      <c r="G90" s="41"/>
      <c r="H90" s="41"/>
      <c r="I90" s="41"/>
      <c r="EG90" s="42"/>
      <c r="EH90" s="42"/>
      <c r="EI90" s="42"/>
      <c r="EJ90" s="42"/>
      <c r="EK90" s="42"/>
      <c r="EL90" s="42"/>
      <c r="EM90" s="42"/>
    </row>
    <row r="91" spans="1:143">
      <c r="A91" s="41"/>
      <c r="B91" s="41"/>
      <c r="C91" s="41"/>
      <c r="D91" s="41"/>
      <c r="G91" s="41"/>
      <c r="H91" s="41"/>
      <c r="I91" s="41"/>
      <c r="EG91" s="42"/>
      <c r="EH91" s="42"/>
      <c r="EI91" s="42"/>
      <c r="EJ91" s="42"/>
      <c r="EK91" s="42"/>
      <c r="EL91" s="42"/>
      <c r="EM91" s="42"/>
    </row>
    <row r="92" spans="1:143" ht="105">
      <c r="A92" s="41" t="s">
        <v>275</v>
      </c>
      <c r="B92" s="41">
        <v>6</v>
      </c>
      <c r="C92" s="41">
        <v>6</v>
      </c>
      <c r="D92" s="41" t="s">
        <v>276</v>
      </c>
      <c r="E92" s="42" t="s">
        <v>162</v>
      </c>
      <c r="F92" s="41" t="s">
        <v>277</v>
      </c>
      <c r="G92" s="41" t="s">
        <v>135</v>
      </c>
      <c r="H92" s="41" t="s">
        <v>135</v>
      </c>
      <c r="I92" s="41"/>
      <c r="J92" s="5">
        <v>6</v>
      </c>
      <c r="K92" s="5">
        <v>6</v>
      </c>
      <c r="P92" s="5">
        <v>6</v>
      </c>
      <c r="AL92" s="5">
        <v>6</v>
      </c>
      <c r="BS92" s="5">
        <v>6</v>
      </c>
      <c r="DS92" s="6">
        <v>6</v>
      </c>
      <c r="DU92" s="5">
        <v>6</v>
      </c>
      <c r="DW92" s="5" t="s">
        <v>135</v>
      </c>
      <c r="EG92" s="42"/>
      <c r="EH92" s="42"/>
      <c r="EI92" s="42"/>
      <c r="EJ92" s="42"/>
      <c r="EK92" s="42"/>
      <c r="EL92" s="42"/>
      <c r="EM92" s="42"/>
    </row>
    <row r="93" spans="1:143" ht="45">
      <c r="A93" s="41"/>
      <c r="B93" s="41"/>
      <c r="C93" s="41"/>
      <c r="D93" s="41" t="s">
        <v>278</v>
      </c>
      <c r="E93" s="42" t="s">
        <v>257</v>
      </c>
      <c r="F93" s="41" t="s">
        <v>277</v>
      </c>
      <c r="G93" s="41" t="s">
        <v>135</v>
      </c>
      <c r="H93" s="41" t="s">
        <v>135</v>
      </c>
      <c r="I93" s="41"/>
      <c r="P93" s="5">
        <v>1</v>
      </c>
      <c r="AL93" s="5">
        <v>1</v>
      </c>
      <c r="BS93" s="5">
        <v>1</v>
      </c>
      <c r="DW93" s="5" t="s">
        <v>135</v>
      </c>
      <c r="EG93" s="42"/>
      <c r="EH93" s="42"/>
      <c r="EI93" s="42"/>
      <c r="EJ93" s="42"/>
      <c r="EK93" s="42"/>
      <c r="EL93" s="42"/>
      <c r="EM93" s="42"/>
    </row>
    <row r="94" spans="1:143" ht="45">
      <c r="A94" s="41"/>
      <c r="B94" s="41"/>
      <c r="C94" s="41"/>
      <c r="D94" s="41" t="s">
        <v>156</v>
      </c>
      <c r="E94" s="42" t="s">
        <v>157</v>
      </c>
      <c r="F94" s="41" t="s">
        <v>277</v>
      </c>
      <c r="G94" s="41" t="s">
        <v>135</v>
      </c>
      <c r="H94" s="41" t="s">
        <v>135</v>
      </c>
      <c r="I94" s="41"/>
      <c r="P94" s="5">
        <v>1</v>
      </c>
      <c r="AL94" s="5">
        <v>1</v>
      </c>
      <c r="BS94" s="5">
        <v>1</v>
      </c>
      <c r="DW94" s="5" t="s">
        <v>135</v>
      </c>
      <c r="EG94" s="42"/>
      <c r="EH94" s="42"/>
      <c r="EI94" s="42"/>
      <c r="EJ94" s="42"/>
      <c r="EK94" s="42"/>
      <c r="EL94" s="42"/>
      <c r="EM94" s="42"/>
    </row>
    <row r="95" spans="1:143" ht="45">
      <c r="A95" s="41"/>
      <c r="B95" s="41"/>
      <c r="C95" s="41"/>
      <c r="D95" s="41" t="s">
        <v>279</v>
      </c>
      <c r="E95" s="42" t="s">
        <v>280</v>
      </c>
      <c r="F95" s="41" t="s">
        <v>277</v>
      </c>
      <c r="G95" s="41" t="s">
        <v>135</v>
      </c>
      <c r="H95" s="41" t="s">
        <v>135</v>
      </c>
      <c r="I95" s="41"/>
      <c r="P95" s="5">
        <v>1</v>
      </c>
      <c r="AL95" s="5">
        <v>1</v>
      </c>
      <c r="BS95" s="5">
        <v>1</v>
      </c>
      <c r="DW95" s="5" t="s">
        <v>135</v>
      </c>
      <c r="EG95" s="42"/>
      <c r="EH95" s="42"/>
      <c r="EI95" s="42"/>
      <c r="EJ95" s="42"/>
      <c r="EK95" s="42"/>
      <c r="EL95" s="42"/>
      <c r="EM95" s="42"/>
    </row>
    <row r="96" spans="1:143" ht="45">
      <c r="A96" s="41"/>
      <c r="B96" s="41"/>
      <c r="C96" s="41"/>
      <c r="D96" s="41" t="s">
        <v>281</v>
      </c>
      <c r="E96" s="42" t="s">
        <v>282</v>
      </c>
      <c r="F96" s="41" t="s">
        <v>277</v>
      </c>
      <c r="G96" s="41" t="s">
        <v>135</v>
      </c>
      <c r="H96" s="41" t="s">
        <v>135</v>
      </c>
      <c r="I96" s="41"/>
      <c r="P96" s="5">
        <v>1</v>
      </c>
      <c r="AL96" s="5">
        <v>1</v>
      </c>
      <c r="BS96" s="5">
        <v>1</v>
      </c>
      <c r="DW96" s="5" t="s">
        <v>135</v>
      </c>
      <c r="EG96" s="42"/>
      <c r="EH96" s="42"/>
      <c r="EI96" s="42"/>
      <c r="EJ96" s="42"/>
      <c r="EK96" s="42"/>
      <c r="EL96" s="42"/>
      <c r="EM96" s="42"/>
    </row>
    <row r="97" spans="1:143" ht="45">
      <c r="A97" s="41"/>
      <c r="B97" s="41"/>
      <c r="C97" s="41"/>
      <c r="D97" s="41" t="s">
        <v>283</v>
      </c>
      <c r="E97" s="42" t="s">
        <v>204</v>
      </c>
      <c r="F97" s="41" t="s">
        <v>277</v>
      </c>
      <c r="G97" s="41" t="s">
        <v>135</v>
      </c>
      <c r="H97" s="41" t="s">
        <v>135</v>
      </c>
      <c r="I97" s="41"/>
      <c r="P97" s="5">
        <v>1</v>
      </c>
      <c r="AL97" s="5">
        <v>1</v>
      </c>
      <c r="BS97" s="5">
        <v>1</v>
      </c>
      <c r="DW97" s="5" t="s">
        <v>135</v>
      </c>
      <c r="EG97" s="42"/>
      <c r="EH97" s="42"/>
      <c r="EI97" s="42"/>
      <c r="EJ97" s="42"/>
      <c r="EK97" s="42"/>
      <c r="EL97" s="42"/>
      <c r="EM97" s="42"/>
    </row>
    <row r="98" spans="1:143">
      <c r="A98" s="41"/>
      <c r="B98" s="41"/>
      <c r="C98" s="41"/>
      <c r="D98" s="41"/>
      <c r="G98" s="41"/>
      <c r="H98" s="41"/>
      <c r="I98" s="41"/>
      <c r="EG98" s="42"/>
      <c r="EH98" s="42"/>
      <c r="EI98" s="42"/>
      <c r="EJ98" s="42"/>
      <c r="EK98" s="42"/>
      <c r="EL98" s="42"/>
      <c r="EM98" s="42"/>
    </row>
    <row r="99" spans="1:143">
      <c r="A99" s="41"/>
      <c r="B99" s="41"/>
      <c r="C99" s="41"/>
      <c r="D99" s="41"/>
      <c r="G99" s="41"/>
      <c r="H99" s="41"/>
      <c r="I99" s="41"/>
      <c r="EG99" s="42"/>
      <c r="EH99" s="42"/>
      <c r="EI99" s="42"/>
      <c r="EJ99" s="42"/>
      <c r="EK99" s="42"/>
      <c r="EL99" s="42"/>
      <c r="EM99" s="42"/>
    </row>
    <row r="100" spans="1:143" ht="75">
      <c r="A100" s="41" t="s">
        <v>284</v>
      </c>
      <c r="B100" s="41">
        <v>7</v>
      </c>
      <c r="C100" s="41">
        <v>7</v>
      </c>
      <c r="D100" s="41" t="s">
        <v>285</v>
      </c>
      <c r="E100" s="42" t="s">
        <v>199</v>
      </c>
      <c r="F100" s="41" t="s">
        <v>286</v>
      </c>
      <c r="G100" s="41" t="s">
        <v>135</v>
      </c>
      <c r="H100" s="41" t="s">
        <v>135</v>
      </c>
      <c r="I100" s="41" t="s">
        <v>135</v>
      </c>
      <c r="P100" s="5">
        <v>1</v>
      </c>
      <c r="R100" s="5">
        <v>1</v>
      </c>
      <c r="S100" s="5">
        <v>1</v>
      </c>
      <c r="AA100" s="5">
        <v>1</v>
      </c>
      <c r="AD100" s="5">
        <v>1</v>
      </c>
      <c r="DS100" s="6">
        <v>7</v>
      </c>
      <c r="DU100" s="5">
        <v>7</v>
      </c>
      <c r="DX100" s="5" t="s">
        <v>135</v>
      </c>
      <c r="EG100" s="42"/>
      <c r="EH100" s="42"/>
      <c r="EI100" s="42"/>
      <c r="EJ100" s="42"/>
      <c r="EK100" s="42"/>
      <c r="EL100" s="42"/>
      <c r="EM100" s="42"/>
    </row>
    <row r="101" spans="1:143" ht="45">
      <c r="A101" s="41"/>
      <c r="B101" s="41"/>
      <c r="C101" s="41"/>
      <c r="D101" s="41" t="s">
        <v>287</v>
      </c>
      <c r="E101" s="42" t="s">
        <v>228</v>
      </c>
      <c r="F101" s="41" t="s">
        <v>286</v>
      </c>
      <c r="G101" s="41" t="s">
        <v>135</v>
      </c>
      <c r="H101" s="41" t="s">
        <v>135</v>
      </c>
      <c r="I101" s="41" t="s">
        <v>135</v>
      </c>
      <c r="P101" s="5">
        <v>5</v>
      </c>
      <c r="R101" s="5">
        <v>5</v>
      </c>
      <c r="S101" s="5">
        <v>3</v>
      </c>
      <c r="AA101" s="5">
        <v>1</v>
      </c>
      <c r="AD101" s="5">
        <v>1</v>
      </c>
      <c r="AH101" s="5">
        <v>1</v>
      </c>
      <c r="AJ101" s="5">
        <v>2</v>
      </c>
      <c r="DX101" s="5" t="s">
        <v>135</v>
      </c>
      <c r="EG101" s="42"/>
      <c r="EH101" s="42"/>
      <c r="EI101" s="42"/>
      <c r="EJ101" s="42"/>
      <c r="EK101" s="42"/>
      <c r="EL101" s="42"/>
      <c r="EM101" s="42"/>
    </row>
    <row r="102" spans="1:143" ht="45">
      <c r="A102" s="41"/>
      <c r="B102" s="41"/>
      <c r="C102" s="41"/>
      <c r="D102" s="41" t="s">
        <v>288</v>
      </c>
      <c r="E102" s="42" t="s">
        <v>153</v>
      </c>
      <c r="F102" s="41" t="s">
        <v>286</v>
      </c>
      <c r="G102" s="41" t="s">
        <v>135</v>
      </c>
      <c r="H102" s="41" t="s">
        <v>135</v>
      </c>
      <c r="I102" s="41" t="s">
        <v>135</v>
      </c>
      <c r="P102" s="5">
        <v>2</v>
      </c>
      <c r="R102" s="5">
        <v>2</v>
      </c>
      <c r="S102" s="5">
        <v>1</v>
      </c>
      <c r="AJ102" s="5">
        <v>1</v>
      </c>
      <c r="DX102" s="5" t="s">
        <v>135</v>
      </c>
      <c r="EG102" s="42"/>
      <c r="EH102" s="42"/>
      <c r="EI102" s="42"/>
      <c r="EJ102" s="42"/>
      <c r="EK102" s="42"/>
      <c r="EL102" s="42"/>
      <c r="EM102" s="42"/>
    </row>
    <row r="103" spans="1:143" ht="45">
      <c r="A103" s="41"/>
      <c r="B103" s="41"/>
      <c r="C103" s="41"/>
      <c r="D103" s="41" t="s">
        <v>289</v>
      </c>
      <c r="E103" s="42" t="s">
        <v>290</v>
      </c>
      <c r="F103" s="41" t="s">
        <v>286</v>
      </c>
      <c r="G103" s="41" t="s">
        <v>135</v>
      </c>
      <c r="H103" s="41" t="s">
        <v>135</v>
      </c>
      <c r="I103" s="41" t="s">
        <v>135</v>
      </c>
      <c r="P103" s="5">
        <v>6</v>
      </c>
      <c r="R103" s="5">
        <v>6</v>
      </c>
      <c r="S103" s="5">
        <v>5</v>
      </c>
      <c r="AA103" s="5">
        <v>1</v>
      </c>
      <c r="AD103" s="5">
        <v>1</v>
      </c>
      <c r="AH103" s="5">
        <v>1</v>
      </c>
      <c r="AJ103" s="5">
        <v>1</v>
      </c>
      <c r="DX103" s="5" t="s">
        <v>135</v>
      </c>
      <c r="EG103" s="42"/>
      <c r="EH103" s="42"/>
      <c r="EI103" s="42"/>
      <c r="EJ103" s="42"/>
      <c r="EK103" s="42"/>
      <c r="EL103" s="42"/>
      <c r="EM103" s="42"/>
    </row>
    <row r="104" spans="1:143" ht="45">
      <c r="A104" s="41"/>
      <c r="B104" s="41"/>
      <c r="C104" s="41"/>
      <c r="D104" s="41" t="s">
        <v>291</v>
      </c>
      <c r="E104" s="42" t="s">
        <v>257</v>
      </c>
      <c r="F104" s="41" t="s">
        <v>286</v>
      </c>
      <c r="G104" s="41" t="s">
        <v>135</v>
      </c>
      <c r="H104" s="41" t="s">
        <v>135</v>
      </c>
      <c r="I104" s="41" t="s">
        <v>135</v>
      </c>
      <c r="P104" s="5">
        <v>2</v>
      </c>
      <c r="R104" s="5">
        <v>2</v>
      </c>
      <c r="S104" s="5">
        <v>2</v>
      </c>
      <c r="AA104" s="5">
        <v>1</v>
      </c>
      <c r="AD104" s="5">
        <v>1</v>
      </c>
      <c r="DX104" s="5" t="s">
        <v>135</v>
      </c>
      <c r="EG104" s="42"/>
      <c r="EH104" s="42"/>
      <c r="EI104" s="42"/>
      <c r="EJ104" s="42"/>
      <c r="EK104" s="42"/>
      <c r="EL104" s="42"/>
      <c r="EM104" s="42"/>
    </row>
    <row r="105" spans="1:143" ht="45">
      <c r="A105" s="41"/>
      <c r="B105" s="41"/>
      <c r="C105" s="41"/>
      <c r="D105" s="41" t="s">
        <v>292</v>
      </c>
      <c r="E105" s="42" t="s">
        <v>293</v>
      </c>
      <c r="F105" s="41" t="s">
        <v>286</v>
      </c>
      <c r="G105" s="41" t="s">
        <v>135</v>
      </c>
      <c r="H105" s="41" t="s">
        <v>135</v>
      </c>
      <c r="I105" s="41" t="s">
        <v>135</v>
      </c>
      <c r="P105" s="5">
        <v>1</v>
      </c>
      <c r="R105" s="5">
        <v>1</v>
      </c>
      <c r="S105" s="5">
        <v>1</v>
      </c>
      <c r="AA105" s="5">
        <v>1</v>
      </c>
      <c r="AD105" s="5">
        <v>1</v>
      </c>
      <c r="DX105" s="5" t="s">
        <v>135</v>
      </c>
      <c r="EG105" s="42"/>
      <c r="EH105" s="42"/>
      <c r="EI105" s="42"/>
      <c r="EJ105" s="42"/>
      <c r="EK105" s="42"/>
      <c r="EL105" s="42"/>
      <c r="EM105" s="42"/>
    </row>
    <row r="106" spans="1:143" ht="45">
      <c r="A106" s="41"/>
      <c r="B106" s="41"/>
      <c r="C106" s="41"/>
      <c r="D106" s="41" t="s">
        <v>294</v>
      </c>
      <c r="E106" s="42" t="s">
        <v>220</v>
      </c>
      <c r="F106" s="41" t="s">
        <v>286</v>
      </c>
      <c r="G106" s="41" t="s">
        <v>135</v>
      </c>
      <c r="H106" s="41" t="s">
        <v>135</v>
      </c>
      <c r="I106" s="41" t="s">
        <v>135</v>
      </c>
      <c r="J106" s="5">
        <v>3</v>
      </c>
      <c r="K106" s="5">
        <v>2</v>
      </c>
      <c r="L106" s="5">
        <v>1</v>
      </c>
      <c r="P106" s="5">
        <v>3</v>
      </c>
      <c r="R106" s="5">
        <v>3</v>
      </c>
      <c r="S106" s="5">
        <v>3</v>
      </c>
      <c r="AA106" s="5">
        <v>1</v>
      </c>
      <c r="AD106" s="5">
        <v>1</v>
      </c>
      <c r="AH106" s="5">
        <v>1</v>
      </c>
      <c r="AJ106" s="5">
        <v>1</v>
      </c>
      <c r="DX106" s="5" t="s">
        <v>135</v>
      </c>
      <c r="EG106" s="42"/>
      <c r="EH106" s="42"/>
      <c r="EI106" s="42"/>
      <c r="EJ106" s="42"/>
      <c r="EK106" s="42"/>
      <c r="EL106" s="42"/>
      <c r="EM106" s="42"/>
    </row>
    <row r="107" spans="1:143" ht="45">
      <c r="A107" s="41"/>
      <c r="B107" s="41"/>
      <c r="C107" s="41"/>
      <c r="D107" s="41" t="s">
        <v>295</v>
      </c>
      <c r="E107" s="42" t="s">
        <v>296</v>
      </c>
      <c r="F107" s="41" t="s">
        <v>286</v>
      </c>
      <c r="G107" s="41" t="s">
        <v>135</v>
      </c>
      <c r="H107" s="41" t="s">
        <v>135</v>
      </c>
      <c r="I107" s="41" t="s">
        <v>135</v>
      </c>
      <c r="P107" s="5">
        <v>1</v>
      </c>
      <c r="R107" s="5">
        <v>1</v>
      </c>
      <c r="S107" s="5">
        <v>1</v>
      </c>
      <c r="DX107" s="5" t="s">
        <v>135</v>
      </c>
      <c r="EG107" s="42"/>
      <c r="EH107" s="42"/>
      <c r="EI107" s="42"/>
      <c r="EJ107" s="42"/>
      <c r="EK107" s="42"/>
      <c r="EL107" s="42"/>
      <c r="EM107" s="42"/>
    </row>
    <row r="108" spans="1:143" ht="45">
      <c r="A108" s="41"/>
      <c r="B108" s="41"/>
      <c r="C108" s="41"/>
      <c r="D108" s="41" t="s">
        <v>297</v>
      </c>
      <c r="E108" s="42" t="s">
        <v>298</v>
      </c>
      <c r="F108" s="41" t="s">
        <v>286</v>
      </c>
      <c r="G108" s="41" t="s">
        <v>135</v>
      </c>
      <c r="H108" s="41" t="s">
        <v>135</v>
      </c>
      <c r="I108" s="41" t="s">
        <v>135</v>
      </c>
      <c r="P108" s="5">
        <v>3</v>
      </c>
      <c r="R108" s="5">
        <v>3</v>
      </c>
      <c r="S108" s="5">
        <v>3</v>
      </c>
      <c r="AA108" s="5">
        <v>1</v>
      </c>
      <c r="AH108" s="5">
        <v>1</v>
      </c>
      <c r="AJ108" s="5">
        <v>1</v>
      </c>
      <c r="DX108" s="5" t="s">
        <v>135</v>
      </c>
      <c r="EG108" s="42"/>
      <c r="EH108" s="42"/>
      <c r="EI108" s="42"/>
      <c r="EJ108" s="42"/>
      <c r="EK108" s="42"/>
      <c r="EL108" s="42"/>
      <c r="EM108" s="42"/>
    </row>
    <row r="109" spans="1:143" ht="45">
      <c r="A109" s="41"/>
      <c r="B109" s="41"/>
      <c r="C109" s="41"/>
      <c r="D109" s="41" t="s">
        <v>299</v>
      </c>
      <c r="E109" s="42" t="s">
        <v>155</v>
      </c>
      <c r="F109" s="41" t="s">
        <v>286</v>
      </c>
      <c r="G109" s="41" t="s">
        <v>135</v>
      </c>
      <c r="H109" s="41" t="s">
        <v>135</v>
      </c>
      <c r="I109" s="41" t="s">
        <v>135</v>
      </c>
      <c r="P109" s="5">
        <v>1</v>
      </c>
      <c r="R109" s="5">
        <v>1</v>
      </c>
      <c r="S109" s="5">
        <v>1</v>
      </c>
      <c r="AJ109" s="5">
        <v>1</v>
      </c>
      <c r="DX109" s="5" t="s">
        <v>135</v>
      </c>
      <c r="EG109" s="42"/>
      <c r="EH109" s="42"/>
      <c r="EI109" s="42"/>
      <c r="EJ109" s="42"/>
      <c r="EK109" s="42"/>
      <c r="EL109" s="42"/>
      <c r="EM109" s="42"/>
    </row>
    <row r="110" spans="1:143" ht="45">
      <c r="A110" s="41"/>
      <c r="B110" s="41"/>
      <c r="C110" s="41"/>
      <c r="D110" s="41" t="s">
        <v>300</v>
      </c>
      <c r="E110" s="42" t="s">
        <v>301</v>
      </c>
      <c r="F110" s="41" t="s">
        <v>286</v>
      </c>
      <c r="G110" s="41" t="s">
        <v>135</v>
      </c>
      <c r="H110" s="41" t="s">
        <v>135</v>
      </c>
      <c r="I110" s="41" t="s">
        <v>135</v>
      </c>
      <c r="P110" s="5">
        <v>1</v>
      </c>
      <c r="R110" s="5">
        <v>1</v>
      </c>
      <c r="S110" s="5">
        <v>1</v>
      </c>
      <c r="DX110" s="5" t="s">
        <v>135</v>
      </c>
      <c r="EG110" s="42"/>
      <c r="EH110" s="42"/>
      <c r="EI110" s="42"/>
      <c r="EJ110" s="42"/>
      <c r="EK110" s="42"/>
      <c r="EL110" s="42"/>
      <c r="EM110" s="42"/>
    </row>
    <row r="111" spans="1:143" ht="45">
      <c r="A111" s="41"/>
      <c r="B111" s="41"/>
      <c r="C111" s="41"/>
      <c r="D111" s="41" t="s">
        <v>154</v>
      </c>
      <c r="E111" s="42" t="s">
        <v>155</v>
      </c>
      <c r="F111" s="41" t="s">
        <v>286</v>
      </c>
      <c r="G111" s="41" t="s">
        <v>135</v>
      </c>
      <c r="H111" s="41" t="s">
        <v>135</v>
      </c>
      <c r="I111" s="41" t="s">
        <v>135</v>
      </c>
      <c r="P111" s="5">
        <v>1</v>
      </c>
      <c r="R111" s="5">
        <v>1</v>
      </c>
      <c r="AA111" s="5">
        <v>1</v>
      </c>
      <c r="AH111" s="5">
        <v>1</v>
      </c>
      <c r="AJ111" s="5">
        <v>1</v>
      </c>
      <c r="DX111" s="5" t="s">
        <v>135</v>
      </c>
      <c r="EG111" s="42"/>
      <c r="EH111" s="42"/>
      <c r="EI111" s="42"/>
      <c r="EJ111" s="42"/>
      <c r="EK111" s="42"/>
      <c r="EL111" s="42"/>
      <c r="EM111" s="42"/>
    </row>
    <row r="112" spans="1:143" ht="45">
      <c r="A112" s="41"/>
      <c r="B112" s="41"/>
      <c r="C112" s="41"/>
      <c r="D112" s="41" t="s">
        <v>302</v>
      </c>
      <c r="E112" s="42" t="s">
        <v>303</v>
      </c>
      <c r="F112" s="41" t="s">
        <v>286</v>
      </c>
      <c r="G112" s="41" t="s">
        <v>135</v>
      </c>
      <c r="H112" s="41" t="s">
        <v>135</v>
      </c>
      <c r="I112" s="41" t="s">
        <v>135</v>
      </c>
      <c r="P112" s="5">
        <v>1</v>
      </c>
      <c r="R112" s="5">
        <v>1</v>
      </c>
      <c r="S112" s="5">
        <v>1</v>
      </c>
      <c r="DX112" s="5" t="s">
        <v>135</v>
      </c>
      <c r="EG112" s="42"/>
      <c r="EH112" s="42"/>
      <c r="EI112" s="42"/>
      <c r="EJ112" s="42"/>
      <c r="EK112" s="42"/>
      <c r="EL112" s="42"/>
      <c r="EM112" s="42"/>
    </row>
    <row r="113" spans="1:143" ht="45">
      <c r="A113" s="41"/>
      <c r="B113" s="41"/>
      <c r="C113" s="41"/>
      <c r="D113" s="41" t="s">
        <v>304</v>
      </c>
      <c r="E113" s="42" t="s">
        <v>132</v>
      </c>
      <c r="F113" s="41" t="s">
        <v>286</v>
      </c>
      <c r="G113" s="41" t="s">
        <v>135</v>
      </c>
      <c r="H113" s="41" t="s">
        <v>135</v>
      </c>
      <c r="I113" s="41" t="s">
        <v>135</v>
      </c>
      <c r="P113" s="5">
        <v>1</v>
      </c>
      <c r="R113" s="5">
        <v>1</v>
      </c>
      <c r="S113" s="5">
        <v>1</v>
      </c>
      <c r="DX113" s="5" t="s">
        <v>135</v>
      </c>
      <c r="EG113" s="42"/>
      <c r="EH113" s="42"/>
      <c r="EI113" s="42"/>
      <c r="EJ113" s="42"/>
      <c r="EK113" s="42"/>
      <c r="EL113" s="42"/>
      <c r="EM113" s="42"/>
    </row>
    <row r="114" spans="1:143" ht="45">
      <c r="A114" s="41"/>
      <c r="B114" s="41"/>
      <c r="C114" s="41"/>
      <c r="D114" s="41" t="s">
        <v>305</v>
      </c>
      <c r="E114" s="42" t="s">
        <v>306</v>
      </c>
      <c r="F114" s="41" t="s">
        <v>286</v>
      </c>
      <c r="G114" s="41" t="s">
        <v>135</v>
      </c>
      <c r="H114" s="41" t="s">
        <v>135</v>
      </c>
      <c r="I114" s="41" t="s">
        <v>135</v>
      </c>
      <c r="P114" s="5">
        <v>1</v>
      </c>
      <c r="R114" s="5">
        <v>1</v>
      </c>
      <c r="S114" s="5">
        <v>1</v>
      </c>
      <c r="DX114" s="5" t="s">
        <v>135</v>
      </c>
      <c r="EG114" s="42"/>
      <c r="EH114" s="42"/>
      <c r="EI114" s="42"/>
      <c r="EJ114" s="42"/>
      <c r="EK114" s="42"/>
      <c r="EL114" s="42"/>
      <c r="EM114" s="42"/>
    </row>
    <row r="115" spans="1:143" ht="45">
      <c r="A115" s="41"/>
      <c r="B115" s="41"/>
      <c r="C115" s="41"/>
      <c r="D115" s="41" t="s">
        <v>307</v>
      </c>
      <c r="E115" s="41" t="s">
        <v>307</v>
      </c>
      <c r="F115" s="41" t="s">
        <v>286</v>
      </c>
      <c r="G115" s="41" t="s">
        <v>135</v>
      </c>
      <c r="H115" s="41" t="s">
        <v>135</v>
      </c>
      <c r="I115" s="41" t="s">
        <v>135</v>
      </c>
      <c r="P115" s="5">
        <v>1</v>
      </c>
      <c r="R115" s="5">
        <v>1</v>
      </c>
      <c r="S115" s="5">
        <v>1</v>
      </c>
      <c r="DX115" s="5" t="s">
        <v>135</v>
      </c>
      <c r="EG115" s="42"/>
      <c r="EH115" s="42"/>
      <c r="EI115" s="42"/>
      <c r="EJ115" s="42"/>
      <c r="EK115" s="42"/>
      <c r="EL115" s="42"/>
      <c r="EM115" s="42"/>
    </row>
    <row r="116" spans="1:143" ht="90">
      <c r="A116" s="41" t="s">
        <v>308</v>
      </c>
      <c r="B116" s="41">
        <v>24</v>
      </c>
      <c r="C116" s="16">
        <v>24</v>
      </c>
      <c r="D116" s="41" t="s">
        <v>309</v>
      </c>
      <c r="E116" s="42" t="s">
        <v>257</v>
      </c>
      <c r="F116" s="41" t="s">
        <v>310</v>
      </c>
      <c r="G116" s="41" t="s">
        <v>135</v>
      </c>
      <c r="H116" s="41" t="s">
        <v>311</v>
      </c>
      <c r="I116" s="41"/>
      <c r="J116" s="5">
        <v>15</v>
      </c>
      <c r="K116" s="5">
        <v>7</v>
      </c>
      <c r="L116" s="5">
        <v>8</v>
      </c>
      <c r="M116" s="42"/>
      <c r="P116" s="5">
        <v>15</v>
      </c>
      <c r="R116" s="5">
        <v>15</v>
      </c>
      <c r="AA116" s="5">
        <v>15</v>
      </c>
      <c r="AH116" s="5">
        <v>15</v>
      </c>
      <c r="DS116" s="6">
        <v>24</v>
      </c>
      <c r="DT116" s="6">
        <v>0</v>
      </c>
      <c r="DU116" s="5">
        <v>22</v>
      </c>
      <c r="DX116" s="5" t="s">
        <v>135</v>
      </c>
      <c r="EG116" s="42"/>
      <c r="EH116" s="42"/>
      <c r="EI116" s="42"/>
      <c r="EJ116" s="42"/>
      <c r="EK116" s="42"/>
      <c r="EL116" s="42"/>
      <c r="EM116" s="42"/>
    </row>
    <row r="117" spans="1:143" ht="90">
      <c r="A117" s="41"/>
      <c r="B117" s="41"/>
      <c r="C117" s="41"/>
      <c r="D117" s="41" t="s">
        <v>312</v>
      </c>
      <c r="E117" s="42" t="s">
        <v>220</v>
      </c>
      <c r="F117" s="41" t="s">
        <v>310</v>
      </c>
      <c r="G117" s="41" t="s">
        <v>135</v>
      </c>
      <c r="H117" s="41" t="s">
        <v>311</v>
      </c>
      <c r="I117" s="41"/>
      <c r="J117" s="5">
        <v>10</v>
      </c>
      <c r="K117" s="5">
        <v>10</v>
      </c>
      <c r="P117" s="5">
        <v>10</v>
      </c>
      <c r="R117" s="5">
        <v>10</v>
      </c>
      <c r="AA117" s="5">
        <v>10</v>
      </c>
      <c r="AH117" s="5">
        <v>10</v>
      </c>
      <c r="DX117" s="5" t="s">
        <v>135</v>
      </c>
      <c r="EG117" s="42"/>
      <c r="EH117" s="42"/>
      <c r="EI117" s="42"/>
      <c r="EJ117" s="42"/>
      <c r="EK117" s="42"/>
      <c r="EL117" s="42"/>
      <c r="EM117" s="42"/>
    </row>
    <row r="118" spans="1:143" ht="90">
      <c r="A118" s="41"/>
      <c r="B118" s="41"/>
      <c r="C118" s="41"/>
      <c r="D118" s="41" t="s">
        <v>313</v>
      </c>
      <c r="E118" s="42" t="s">
        <v>314</v>
      </c>
      <c r="F118" s="41" t="s">
        <v>310</v>
      </c>
      <c r="G118" s="41" t="s">
        <v>135</v>
      </c>
      <c r="H118" s="41" t="s">
        <v>311</v>
      </c>
      <c r="I118" s="41"/>
      <c r="P118" s="5">
        <v>15</v>
      </c>
      <c r="R118" s="5">
        <v>15</v>
      </c>
      <c r="AA118" s="5">
        <v>15</v>
      </c>
      <c r="DX118" s="5" t="s">
        <v>135</v>
      </c>
      <c r="EG118" s="42"/>
      <c r="EH118" s="42"/>
      <c r="EI118" s="42"/>
      <c r="EJ118" s="42"/>
      <c r="EK118" s="42"/>
      <c r="EL118" s="42"/>
      <c r="EM118" s="42"/>
    </row>
    <row r="119" spans="1:143" ht="90">
      <c r="A119" s="41"/>
      <c r="B119" s="41"/>
      <c r="C119" s="41"/>
      <c r="D119" s="41" t="s">
        <v>315</v>
      </c>
      <c r="E119" s="42" t="s">
        <v>271</v>
      </c>
      <c r="F119" s="41" t="s">
        <v>310</v>
      </c>
      <c r="G119" s="41" t="s">
        <v>135</v>
      </c>
      <c r="H119" s="41" t="s">
        <v>311</v>
      </c>
      <c r="I119" s="41"/>
      <c r="DX119" s="5" t="s">
        <v>135</v>
      </c>
      <c r="EG119" s="42"/>
      <c r="EH119" s="42"/>
      <c r="EI119" s="42"/>
      <c r="EJ119" s="42"/>
      <c r="EK119" s="42"/>
      <c r="EL119" s="42"/>
      <c r="EM119" s="42"/>
    </row>
    <row r="120" spans="1:143" ht="90">
      <c r="A120" s="41"/>
      <c r="B120" s="41"/>
      <c r="C120" s="41"/>
      <c r="D120" s="41" t="s">
        <v>272</v>
      </c>
      <c r="E120" s="42" t="s">
        <v>306</v>
      </c>
      <c r="F120" s="41" t="s">
        <v>310</v>
      </c>
      <c r="G120" s="41" t="s">
        <v>135</v>
      </c>
      <c r="H120" s="41" t="s">
        <v>311</v>
      </c>
      <c r="I120" s="41"/>
      <c r="P120" s="5">
        <v>21</v>
      </c>
      <c r="R120" s="5">
        <v>21</v>
      </c>
      <c r="AA120" s="5">
        <v>21</v>
      </c>
      <c r="DX120" s="5" t="s">
        <v>135</v>
      </c>
      <c r="EG120" s="42"/>
      <c r="EH120" s="42"/>
      <c r="EI120" s="42"/>
      <c r="EJ120" s="42"/>
      <c r="EK120" s="42"/>
      <c r="EL120" s="42"/>
      <c r="EM120" s="42"/>
    </row>
    <row r="121" spans="1:143" ht="90">
      <c r="A121" s="41"/>
      <c r="B121" s="41"/>
      <c r="C121" s="41"/>
      <c r="D121" s="41" t="s">
        <v>316</v>
      </c>
      <c r="E121" s="42" t="s">
        <v>317</v>
      </c>
      <c r="F121" s="41" t="s">
        <v>310</v>
      </c>
      <c r="G121" s="41" t="s">
        <v>135</v>
      </c>
      <c r="H121" s="41" t="s">
        <v>311</v>
      </c>
      <c r="I121" s="41"/>
      <c r="P121" s="5">
        <v>7</v>
      </c>
      <c r="R121" s="5">
        <v>7</v>
      </c>
      <c r="AA121" s="5">
        <v>7</v>
      </c>
      <c r="DX121" s="5" t="s">
        <v>135</v>
      </c>
      <c r="EG121" s="42"/>
      <c r="EH121" s="42"/>
      <c r="EI121" s="42"/>
      <c r="EJ121" s="42"/>
      <c r="EK121" s="42"/>
      <c r="EL121" s="42"/>
      <c r="EM121" s="42"/>
    </row>
    <row r="122" spans="1:143" ht="90">
      <c r="A122" s="41"/>
      <c r="B122" s="41"/>
      <c r="C122" s="41"/>
      <c r="D122" s="41" t="s">
        <v>318</v>
      </c>
      <c r="E122" s="41" t="s">
        <v>318</v>
      </c>
      <c r="F122" s="41" t="s">
        <v>310</v>
      </c>
      <c r="G122" s="41" t="s">
        <v>135</v>
      </c>
      <c r="H122" s="41" t="s">
        <v>311</v>
      </c>
      <c r="I122" s="41"/>
      <c r="P122" s="5">
        <v>5</v>
      </c>
      <c r="R122" s="5">
        <v>5</v>
      </c>
      <c r="AA122" s="5">
        <v>5</v>
      </c>
      <c r="DX122" s="5" t="s">
        <v>135</v>
      </c>
      <c r="EG122" s="42"/>
      <c r="EH122" s="42"/>
      <c r="EI122" s="42"/>
      <c r="EJ122" s="42"/>
      <c r="EK122" s="42"/>
      <c r="EL122" s="42"/>
      <c r="EM122" s="42"/>
    </row>
    <row r="123" spans="1:143">
      <c r="A123" s="41"/>
      <c r="B123" s="41"/>
      <c r="C123" s="41"/>
      <c r="D123" s="41"/>
      <c r="G123" s="41"/>
      <c r="H123" s="41"/>
      <c r="I123" s="41"/>
      <c r="EG123" s="42"/>
      <c r="EH123" s="42"/>
      <c r="EI123" s="42"/>
      <c r="EJ123" s="42"/>
      <c r="EK123" s="42"/>
      <c r="EL123" s="42"/>
      <c r="EM123" s="42"/>
    </row>
    <row r="124" spans="1:143">
      <c r="A124" s="41"/>
      <c r="B124" s="41"/>
      <c r="C124" s="41"/>
      <c r="D124" s="41"/>
      <c r="G124" s="41"/>
      <c r="H124" s="41"/>
      <c r="I124" s="41"/>
      <c r="EG124" s="42"/>
      <c r="EH124" s="42"/>
      <c r="EI124" s="42"/>
      <c r="EJ124" s="42"/>
      <c r="EK124" s="42"/>
      <c r="EL124" s="42"/>
      <c r="EM124" s="42"/>
    </row>
    <row r="125" spans="1:143">
      <c r="A125" s="41"/>
      <c r="B125" s="41"/>
      <c r="C125" s="41"/>
      <c r="D125" s="41"/>
      <c r="G125" s="41"/>
      <c r="H125" s="41"/>
      <c r="I125" s="41"/>
      <c r="EG125" s="42"/>
      <c r="EH125" s="42"/>
      <c r="EI125" s="42"/>
      <c r="EJ125" s="42"/>
      <c r="EK125" s="42"/>
      <c r="EL125" s="42"/>
      <c r="EM125" s="42"/>
    </row>
    <row r="126" spans="1:143">
      <c r="A126" s="41"/>
      <c r="B126" s="41"/>
      <c r="C126" s="41"/>
      <c r="D126" s="41"/>
      <c r="G126" s="41"/>
      <c r="H126" s="41"/>
      <c r="I126" s="41"/>
      <c r="EG126" s="42"/>
      <c r="EH126" s="42"/>
      <c r="EI126" s="42"/>
      <c r="EJ126" s="42"/>
      <c r="EK126" s="42"/>
      <c r="EL126" s="42"/>
      <c r="EM126" s="42"/>
    </row>
    <row r="127" spans="1:143">
      <c r="A127" s="41"/>
      <c r="B127" s="41"/>
      <c r="C127" s="41"/>
      <c r="D127" s="41"/>
      <c r="G127" s="41"/>
      <c r="H127" s="41"/>
      <c r="I127" s="41"/>
      <c r="EG127" s="42"/>
      <c r="EH127" s="42"/>
      <c r="EI127" s="42"/>
      <c r="EJ127" s="42"/>
      <c r="EK127" s="42"/>
      <c r="EL127" s="42"/>
      <c r="EM127" s="42"/>
    </row>
    <row r="128" spans="1:143" ht="60">
      <c r="A128" s="41" t="s">
        <v>319</v>
      </c>
      <c r="B128" s="41">
        <v>1</v>
      </c>
      <c r="C128" s="41">
        <v>1</v>
      </c>
      <c r="D128" s="39" t="s">
        <v>320</v>
      </c>
      <c r="E128" s="42" t="s">
        <v>238</v>
      </c>
      <c r="F128" s="41" t="s">
        <v>321</v>
      </c>
      <c r="G128" s="41" t="s">
        <v>135</v>
      </c>
      <c r="H128" s="41"/>
      <c r="I128" s="41" t="s">
        <v>135</v>
      </c>
      <c r="J128" s="5">
        <v>1</v>
      </c>
      <c r="N128" s="5">
        <v>1</v>
      </c>
      <c r="P128" s="5">
        <v>1</v>
      </c>
      <c r="AL128" s="5">
        <v>1</v>
      </c>
      <c r="AV128" s="5">
        <v>1</v>
      </c>
      <c r="BT128" s="5">
        <v>1</v>
      </c>
      <c r="BV128" s="5">
        <v>1</v>
      </c>
      <c r="DS128" s="6">
        <v>1</v>
      </c>
      <c r="DT128" s="6">
        <v>0</v>
      </c>
      <c r="DU128" s="5">
        <v>1</v>
      </c>
      <c r="DW128" s="5" t="s">
        <v>135</v>
      </c>
      <c r="EG128" s="42"/>
      <c r="EH128" s="42"/>
      <c r="EI128" s="42"/>
      <c r="EJ128" s="42"/>
      <c r="EK128" s="42"/>
      <c r="EL128" s="42"/>
      <c r="EM128" s="42"/>
    </row>
    <row r="129" spans="1:143" ht="30">
      <c r="A129" s="41"/>
      <c r="B129" s="41"/>
      <c r="C129" s="41"/>
      <c r="D129" s="39" t="s">
        <v>274</v>
      </c>
      <c r="E129" s="23" t="s">
        <v>322</v>
      </c>
      <c r="F129" s="41" t="s">
        <v>321</v>
      </c>
      <c r="G129" s="41" t="s">
        <v>135</v>
      </c>
      <c r="H129" s="41"/>
      <c r="I129" s="41" t="s">
        <v>135</v>
      </c>
      <c r="J129" s="5">
        <v>1</v>
      </c>
      <c r="N129" s="5">
        <v>1</v>
      </c>
      <c r="P129" s="5">
        <v>1</v>
      </c>
      <c r="AL129" s="5">
        <v>1</v>
      </c>
      <c r="AV129" s="5">
        <v>1</v>
      </c>
      <c r="BT129" s="5">
        <v>1</v>
      </c>
      <c r="BV129" s="5">
        <v>1</v>
      </c>
      <c r="DW129" s="5" t="s">
        <v>135</v>
      </c>
      <c r="EG129" s="42"/>
      <c r="EH129" s="42"/>
      <c r="EI129" s="42"/>
      <c r="EJ129" s="42"/>
      <c r="EK129" s="42"/>
      <c r="EL129" s="42"/>
      <c r="EM129" s="42"/>
    </row>
    <row r="130" spans="1:143" ht="30">
      <c r="A130" s="41"/>
      <c r="B130" s="41"/>
      <c r="C130" s="41"/>
      <c r="D130" s="39" t="s">
        <v>157</v>
      </c>
      <c r="E130" s="23" t="s">
        <v>157</v>
      </c>
      <c r="F130" s="41" t="s">
        <v>321</v>
      </c>
      <c r="G130" s="41" t="s">
        <v>135</v>
      </c>
      <c r="H130" s="41"/>
      <c r="I130" s="41" t="s">
        <v>135</v>
      </c>
      <c r="J130" s="5">
        <v>1</v>
      </c>
      <c r="N130" s="5">
        <v>1</v>
      </c>
      <c r="P130" s="5">
        <v>1</v>
      </c>
      <c r="AL130" s="5">
        <v>1</v>
      </c>
      <c r="AV130" s="5">
        <v>1</v>
      </c>
      <c r="BT130" s="5">
        <v>1</v>
      </c>
      <c r="BV130" s="5">
        <v>1</v>
      </c>
      <c r="DW130" s="5" t="s">
        <v>135</v>
      </c>
      <c r="EG130" s="42"/>
      <c r="EH130" s="42"/>
      <c r="EI130" s="42"/>
      <c r="EJ130" s="42"/>
      <c r="EK130" s="42"/>
      <c r="EL130" s="42"/>
      <c r="EM130" s="42"/>
    </row>
    <row r="131" spans="1:143" ht="30">
      <c r="A131" s="41"/>
      <c r="B131" s="41"/>
      <c r="C131" s="41"/>
      <c r="D131" s="39" t="s">
        <v>323</v>
      </c>
      <c r="E131" s="23" t="s">
        <v>324</v>
      </c>
      <c r="F131" s="41" t="s">
        <v>321</v>
      </c>
      <c r="G131" s="41" t="s">
        <v>135</v>
      </c>
      <c r="H131" s="41"/>
      <c r="I131" s="41" t="s">
        <v>135</v>
      </c>
      <c r="J131" s="5">
        <v>1</v>
      </c>
      <c r="N131" s="5">
        <v>1</v>
      </c>
      <c r="P131" s="5">
        <v>1</v>
      </c>
      <c r="AL131" s="5">
        <v>1</v>
      </c>
      <c r="AV131" s="5">
        <v>1</v>
      </c>
      <c r="BT131" s="5">
        <v>1</v>
      </c>
      <c r="BV131" s="5">
        <v>1</v>
      </c>
      <c r="DW131" s="5" t="s">
        <v>135</v>
      </c>
      <c r="EG131" s="42"/>
      <c r="EH131" s="42"/>
      <c r="EI131" s="42"/>
      <c r="EJ131" s="42"/>
      <c r="EK131" s="42"/>
      <c r="EL131" s="42"/>
      <c r="EM131" s="42"/>
    </row>
    <row r="132" spans="1:143" ht="30">
      <c r="A132" s="41"/>
      <c r="B132" s="41"/>
      <c r="C132" s="41"/>
      <c r="D132" s="39" t="s">
        <v>325</v>
      </c>
      <c r="E132" s="23" t="s">
        <v>259</v>
      </c>
      <c r="F132" s="41" t="s">
        <v>321</v>
      </c>
      <c r="G132" s="41" t="s">
        <v>135</v>
      </c>
      <c r="H132" s="41"/>
      <c r="I132" s="41" t="s">
        <v>135</v>
      </c>
      <c r="J132" s="5">
        <v>1</v>
      </c>
      <c r="N132" s="5">
        <v>1</v>
      </c>
      <c r="P132" s="5">
        <v>1</v>
      </c>
      <c r="AL132" s="5">
        <v>1</v>
      </c>
      <c r="AV132" s="5">
        <v>1</v>
      </c>
      <c r="BT132" s="5">
        <v>1</v>
      </c>
      <c r="BV132" s="5">
        <v>1</v>
      </c>
      <c r="DW132" s="5" t="s">
        <v>135</v>
      </c>
      <c r="EG132" s="42"/>
      <c r="EH132" s="42"/>
      <c r="EI132" s="42"/>
      <c r="EJ132" s="42"/>
      <c r="EK132" s="42"/>
      <c r="EL132" s="42"/>
      <c r="EM132" s="42"/>
    </row>
    <row r="133" spans="1:143">
      <c r="A133" s="41"/>
      <c r="B133" s="41"/>
      <c r="C133" s="41"/>
      <c r="D133" s="41"/>
      <c r="G133" s="41"/>
      <c r="H133" s="41"/>
      <c r="I133" s="41"/>
      <c r="EG133" s="42"/>
      <c r="EH133" s="42"/>
      <c r="EI133" s="42"/>
      <c r="EJ133" s="42"/>
      <c r="EK133" s="42"/>
      <c r="EL133" s="42"/>
      <c r="EM133" s="42"/>
    </row>
    <row r="134" spans="1:143">
      <c r="A134" s="41"/>
      <c r="B134" s="41"/>
      <c r="C134" s="41"/>
      <c r="D134" s="41"/>
      <c r="G134" s="41"/>
      <c r="H134" s="41"/>
      <c r="I134" s="41"/>
      <c r="EG134" s="42"/>
      <c r="EH134" s="42"/>
      <c r="EI134" s="42"/>
      <c r="EJ134" s="42"/>
      <c r="EK134" s="42"/>
      <c r="EL134" s="42"/>
      <c r="EM134" s="42"/>
    </row>
    <row r="135" spans="1:143">
      <c r="A135" s="41"/>
      <c r="B135" s="41"/>
      <c r="C135" s="41"/>
      <c r="D135" s="41"/>
      <c r="G135" s="41"/>
      <c r="H135" s="41"/>
      <c r="I135" s="41"/>
      <c r="EG135" s="42"/>
      <c r="EH135" s="42"/>
      <c r="EI135" s="42"/>
      <c r="EJ135" s="42"/>
      <c r="EK135" s="42"/>
      <c r="EL135" s="42"/>
      <c r="EM135" s="42"/>
    </row>
    <row r="136" spans="1:143">
      <c r="A136" s="41"/>
      <c r="B136" s="41"/>
      <c r="C136" s="41"/>
      <c r="D136" s="41"/>
      <c r="G136" s="41"/>
      <c r="H136" s="41"/>
      <c r="I136" s="41"/>
      <c r="EG136" s="42"/>
      <c r="EH136" s="42"/>
      <c r="EI136" s="42"/>
      <c r="EJ136" s="42"/>
      <c r="EK136" s="42"/>
      <c r="EL136" s="42"/>
      <c r="EM136" s="42"/>
    </row>
    <row r="137" spans="1:143">
      <c r="A137" s="41"/>
      <c r="B137" s="41"/>
      <c r="C137" s="41"/>
      <c r="D137" s="41"/>
      <c r="G137" s="41"/>
      <c r="H137" s="41"/>
      <c r="I137" s="41"/>
      <c r="EG137" s="42"/>
      <c r="EH137" s="42"/>
      <c r="EI137" s="42"/>
      <c r="EJ137" s="42"/>
      <c r="EK137" s="42"/>
      <c r="EL137" s="42"/>
      <c r="EM137" s="42"/>
    </row>
    <row r="138" spans="1:143">
      <c r="A138" s="41"/>
      <c r="B138" s="41"/>
      <c r="C138" s="41"/>
      <c r="D138" s="41"/>
      <c r="G138" s="41"/>
      <c r="H138" s="41"/>
      <c r="I138" s="41"/>
      <c r="EG138" s="42"/>
      <c r="EH138" s="42"/>
      <c r="EI138" s="42"/>
      <c r="EJ138" s="42"/>
      <c r="EK138" s="42"/>
      <c r="EL138" s="42"/>
      <c r="EM138" s="42"/>
    </row>
    <row r="139" spans="1:143">
      <c r="A139" s="41"/>
      <c r="B139" s="41"/>
      <c r="C139" s="41"/>
      <c r="D139" s="41"/>
      <c r="G139" s="41"/>
      <c r="H139" s="41"/>
      <c r="I139" s="41"/>
      <c r="EG139" s="42"/>
      <c r="EH139" s="42"/>
      <c r="EI139" s="42"/>
      <c r="EJ139" s="42"/>
      <c r="EK139" s="42"/>
      <c r="EL139" s="42"/>
      <c r="EM139" s="42"/>
    </row>
    <row r="140" spans="1:143">
      <c r="A140" s="41"/>
      <c r="B140" s="41"/>
      <c r="C140" s="41"/>
      <c r="D140" s="41"/>
      <c r="G140" s="41"/>
      <c r="H140" s="41"/>
      <c r="I140" s="41"/>
      <c r="EG140" s="42"/>
      <c r="EH140" s="42"/>
      <c r="EI140" s="42"/>
      <c r="EJ140" s="42"/>
      <c r="EK140" s="42"/>
      <c r="EL140" s="42"/>
      <c r="EM140" s="42"/>
    </row>
    <row r="141" spans="1:143">
      <c r="A141" s="41"/>
      <c r="B141" s="41"/>
      <c r="C141" s="41"/>
      <c r="D141" s="41"/>
      <c r="G141" s="41"/>
      <c r="H141" s="41"/>
      <c r="I141" s="41"/>
      <c r="EG141" s="42"/>
      <c r="EH141" s="42"/>
      <c r="EI141" s="42"/>
      <c r="EJ141" s="42"/>
      <c r="EK141" s="42"/>
      <c r="EL141" s="42"/>
      <c r="EM141" s="42"/>
    </row>
    <row r="142" spans="1:143" ht="45">
      <c r="A142" s="41" t="s">
        <v>326</v>
      </c>
      <c r="B142" s="41">
        <v>12</v>
      </c>
      <c r="C142" s="41">
        <v>4</v>
      </c>
      <c r="D142" s="41" t="s">
        <v>327</v>
      </c>
      <c r="E142" s="42" t="s">
        <v>328</v>
      </c>
      <c r="F142" s="41" t="s">
        <v>329</v>
      </c>
      <c r="G142" s="41"/>
      <c r="H142" s="41" t="s">
        <v>135</v>
      </c>
      <c r="I142" s="41"/>
      <c r="J142" s="5">
        <v>1</v>
      </c>
      <c r="K142" s="5">
        <v>1</v>
      </c>
      <c r="P142" s="5">
        <v>1</v>
      </c>
      <c r="BT142" s="5">
        <v>1</v>
      </c>
      <c r="DW142" s="5" t="s">
        <v>135</v>
      </c>
      <c r="EG142" s="42"/>
      <c r="EH142" s="42"/>
      <c r="EI142" s="42"/>
      <c r="EJ142" s="42"/>
      <c r="EK142" s="42"/>
      <c r="EL142" s="42"/>
      <c r="EM142" s="42"/>
    </row>
    <row r="143" spans="1:143" ht="45">
      <c r="A143" s="41"/>
      <c r="B143" s="41"/>
      <c r="C143" s="41"/>
      <c r="D143" s="41" t="s">
        <v>330</v>
      </c>
      <c r="E143" s="42" t="s">
        <v>331</v>
      </c>
      <c r="F143" s="41" t="s">
        <v>332</v>
      </c>
      <c r="G143" s="41" t="s">
        <v>135</v>
      </c>
      <c r="H143" s="41" t="s">
        <v>135</v>
      </c>
      <c r="I143" s="41"/>
      <c r="J143" s="5">
        <v>1</v>
      </c>
      <c r="L143" s="5">
        <v>1</v>
      </c>
      <c r="P143" s="5">
        <v>1</v>
      </c>
      <c r="R143" s="5">
        <v>1</v>
      </c>
      <c r="AF143" s="5">
        <v>1</v>
      </c>
      <c r="AH143" s="5">
        <v>1</v>
      </c>
      <c r="DW143" s="5" t="s">
        <v>135</v>
      </c>
      <c r="EG143" s="42"/>
      <c r="EH143" s="42"/>
      <c r="EI143" s="42"/>
      <c r="EJ143" s="42"/>
      <c r="EK143" s="42"/>
      <c r="EL143" s="42"/>
      <c r="EM143" s="42"/>
    </row>
    <row r="144" spans="1:143" ht="45">
      <c r="A144" s="41"/>
      <c r="B144" s="41"/>
      <c r="C144" s="41"/>
      <c r="D144" s="41" t="s">
        <v>333</v>
      </c>
      <c r="E144" s="42" t="s">
        <v>328</v>
      </c>
      <c r="F144" s="41" t="s">
        <v>332</v>
      </c>
      <c r="G144" s="41" t="s">
        <v>135</v>
      </c>
      <c r="H144" s="41" t="s">
        <v>135</v>
      </c>
      <c r="I144" s="41"/>
      <c r="J144" s="5">
        <v>2</v>
      </c>
      <c r="K144" s="5">
        <v>2</v>
      </c>
      <c r="P144" s="5">
        <v>2</v>
      </c>
      <c r="R144" s="5">
        <v>2</v>
      </c>
      <c r="S144" s="5">
        <v>1</v>
      </c>
      <c r="AF144" s="5">
        <v>1</v>
      </c>
      <c r="AH144" s="5">
        <v>1</v>
      </c>
      <c r="DW144" s="5" t="s">
        <v>135</v>
      </c>
      <c r="EG144" s="42"/>
      <c r="EH144" s="42"/>
      <c r="EI144" s="42"/>
      <c r="EJ144" s="42"/>
      <c r="EK144" s="42"/>
      <c r="EL144" s="42"/>
      <c r="EM144" s="42"/>
    </row>
    <row r="145" spans="1:143" ht="105">
      <c r="A145" s="41" t="s">
        <v>334</v>
      </c>
      <c r="B145" s="41">
        <v>32</v>
      </c>
      <c r="C145" s="41">
        <v>30</v>
      </c>
      <c r="D145" s="41" t="s">
        <v>335</v>
      </c>
      <c r="E145" s="42" t="s">
        <v>336</v>
      </c>
      <c r="F145" s="41" t="s">
        <v>337</v>
      </c>
      <c r="G145" s="41" t="s">
        <v>135</v>
      </c>
      <c r="H145" s="41" t="s">
        <v>135</v>
      </c>
      <c r="I145" s="41" t="s">
        <v>134</v>
      </c>
      <c r="J145" s="5">
        <v>28</v>
      </c>
      <c r="L145" s="5">
        <v>28</v>
      </c>
      <c r="P145" s="5">
        <v>30</v>
      </c>
      <c r="R145" s="5">
        <v>30</v>
      </c>
      <c r="DS145" s="6">
        <v>32</v>
      </c>
      <c r="DT145" s="6">
        <v>0</v>
      </c>
      <c r="DU145" s="5">
        <v>24</v>
      </c>
      <c r="DV145" s="5" t="s">
        <v>135</v>
      </c>
      <c r="DX145" s="5" t="s">
        <v>135</v>
      </c>
      <c r="EG145" s="42"/>
      <c r="EH145" s="42"/>
      <c r="EI145" s="42"/>
      <c r="EJ145" s="42"/>
      <c r="EK145" s="42"/>
      <c r="EL145" s="42"/>
      <c r="EM145" s="42"/>
    </row>
    <row r="146" spans="1:143" ht="105">
      <c r="A146" s="41"/>
      <c r="B146" s="41"/>
      <c r="C146" s="41"/>
      <c r="D146" s="41" t="s">
        <v>220</v>
      </c>
      <c r="E146" s="42" t="s">
        <v>220</v>
      </c>
      <c r="F146" s="41" t="s">
        <v>337</v>
      </c>
      <c r="G146" s="41" t="s">
        <v>135</v>
      </c>
      <c r="H146" s="41" t="s">
        <v>135</v>
      </c>
      <c r="I146" s="41" t="s">
        <v>134</v>
      </c>
      <c r="J146" s="5">
        <v>30</v>
      </c>
      <c r="K146" s="5">
        <v>30</v>
      </c>
      <c r="P146" s="5">
        <v>30</v>
      </c>
      <c r="R146" s="5">
        <v>30</v>
      </c>
      <c r="DV146" s="5" t="s">
        <v>135</v>
      </c>
      <c r="DX146" s="5" t="s">
        <v>135</v>
      </c>
      <c r="EG146" s="42"/>
      <c r="EH146" s="42"/>
      <c r="EI146" s="42"/>
      <c r="EJ146" s="42"/>
      <c r="EK146" s="42"/>
      <c r="EL146" s="42"/>
      <c r="EM146" s="42"/>
    </row>
    <row r="147" spans="1:143">
      <c r="A147" s="41"/>
      <c r="B147" s="41"/>
      <c r="C147" s="41"/>
      <c r="D147" s="41"/>
      <c r="G147" s="41"/>
      <c r="H147" s="41"/>
      <c r="I147" s="41"/>
      <c r="EG147" s="42"/>
      <c r="EH147" s="42"/>
      <c r="EI147" s="42"/>
      <c r="EJ147" s="42"/>
      <c r="EK147" s="42"/>
      <c r="EL147" s="42"/>
      <c r="EM147" s="42"/>
    </row>
    <row r="148" spans="1:143">
      <c r="A148" s="41"/>
      <c r="B148" s="41"/>
      <c r="C148" s="41"/>
      <c r="D148" s="41"/>
      <c r="G148" s="41"/>
      <c r="H148" s="41"/>
      <c r="I148" s="41"/>
      <c r="EG148" s="42"/>
      <c r="EH148" s="42"/>
      <c r="EI148" s="42"/>
      <c r="EJ148" s="42"/>
      <c r="EK148" s="42"/>
      <c r="EL148" s="42"/>
      <c r="EM148" s="42"/>
    </row>
    <row r="149" spans="1:143" ht="75">
      <c r="A149" s="41" t="s">
        <v>338</v>
      </c>
      <c r="B149" s="41">
        <v>1</v>
      </c>
      <c r="C149" s="41">
        <v>1</v>
      </c>
      <c r="D149" s="38" t="s">
        <v>339</v>
      </c>
      <c r="E149" s="42" t="s">
        <v>132</v>
      </c>
      <c r="F149" s="56" t="s">
        <v>340</v>
      </c>
      <c r="G149" s="41"/>
      <c r="H149" s="41"/>
      <c r="I149" s="41" t="s">
        <v>134</v>
      </c>
      <c r="J149" s="5">
        <v>1</v>
      </c>
      <c r="N149" s="5">
        <v>1</v>
      </c>
      <c r="P149" s="5">
        <v>1</v>
      </c>
      <c r="R149" s="5">
        <v>1</v>
      </c>
      <c r="AJ149" s="5">
        <v>1</v>
      </c>
      <c r="DS149" s="6">
        <v>1</v>
      </c>
      <c r="DT149" s="6">
        <v>0</v>
      </c>
      <c r="DV149" s="5" t="s">
        <v>135</v>
      </c>
      <c r="EG149" s="42"/>
      <c r="EH149" s="42"/>
      <c r="EI149" s="42"/>
      <c r="EJ149" s="42"/>
      <c r="EK149" s="42"/>
      <c r="EL149" s="42"/>
      <c r="EM149" s="42"/>
    </row>
    <row r="150" spans="1:143">
      <c r="A150" s="41"/>
      <c r="B150" s="41"/>
      <c r="C150" s="41"/>
      <c r="D150" s="41"/>
      <c r="G150" s="41"/>
      <c r="H150" s="41"/>
      <c r="I150" s="41"/>
      <c r="EG150" s="42"/>
      <c r="EH150" s="42"/>
      <c r="EI150" s="42"/>
      <c r="EJ150" s="42"/>
      <c r="EK150" s="42"/>
      <c r="EL150" s="42"/>
      <c r="EM150" s="42"/>
    </row>
    <row r="151" spans="1:143">
      <c r="A151" s="41"/>
      <c r="B151" s="41"/>
      <c r="C151" s="41"/>
      <c r="D151" s="41"/>
      <c r="G151" s="41"/>
      <c r="H151" s="41"/>
      <c r="I151" s="41"/>
      <c r="EG151" s="42"/>
      <c r="EH151" s="42"/>
      <c r="EI151" s="42"/>
      <c r="EJ151" s="42"/>
      <c r="EK151" s="42"/>
      <c r="EL151" s="42"/>
      <c r="EM151" s="42"/>
    </row>
    <row r="152" spans="1:143">
      <c r="A152" s="41"/>
      <c r="B152" s="41"/>
      <c r="C152" s="41"/>
      <c r="D152" s="41"/>
      <c r="G152" s="41"/>
      <c r="H152" s="41"/>
      <c r="I152" s="41"/>
      <c r="EG152" s="42"/>
      <c r="EH152" s="42"/>
      <c r="EI152" s="42"/>
      <c r="EJ152" s="42"/>
      <c r="EK152" s="42"/>
      <c r="EL152" s="42"/>
      <c r="EM152" s="42"/>
    </row>
    <row r="153" spans="1:143" ht="105">
      <c r="A153" s="41" t="s">
        <v>341</v>
      </c>
      <c r="B153" s="41">
        <v>2</v>
      </c>
      <c r="C153" s="41">
        <v>2</v>
      </c>
      <c r="D153" s="40" t="s">
        <v>342</v>
      </c>
      <c r="E153" s="42" t="s">
        <v>190</v>
      </c>
      <c r="F153" s="41" t="s">
        <v>343</v>
      </c>
      <c r="G153" s="41" t="s">
        <v>135</v>
      </c>
      <c r="H153" s="41"/>
      <c r="I153" s="41"/>
      <c r="J153" s="5">
        <v>2</v>
      </c>
      <c r="K153" s="5">
        <v>2</v>
      </c>
      <c r="P153" s="5">
        <v>2</v>
      </c>
      <c r="AL153" s="5">
        <v>2</v>
      </c>
      <c r="AW153" s="5">
        <v>2</v>
      </c>
      <c r="CB153" s="5">
        <v>2</v>
      </c>
      <c r="CC153" s="5">
        <v>2</v>
      </c>
      <c r="DS153" s="6">
        <v>2</v>
      </c>
      <c r="DT153" s="6">
        <v>0</v>
      </c>
      <c r="DU153" s="5">
        <v>2</v>
      </c>
      <c r="DW153" s="5" t="s">
        <v>135</v>
      </c>
      <c r="EG153" s="42"/>
      <c r="EH153" s="42"/>
      <c r="EI153" s="42"/>
      <c r="EJ153" s="42"/>
      <c r="EK153" s="42"/>
      <c r="EL153" s="42"/>
      <c r="EM153" s="42"/>
    </row>
    <row r="154" spans="1:143" ht="75">
      <c r="A154" s="41"/>
      <c r="B154" s="41"/>
      <c r="C154" s="41"/>
      <c r="D154" s="40" t="s">
        <v>344</v>
      </c>
      <c r="E154" s="42" t="s">
        <v>345</v>
      </c>
      <c r="F154" s="41" t="s">
        <v>343</v>
      </c>
      <c r="G154" s="41" t="s">
        <v>135</v>
      </c>
      <c r="H154" s="41"/>
      <c r="I154" s="41"/>
      <c r="J154" s="5">
        <v>2</v>
      </c>
      <c r="K154" s="5">
        <v>2</v>
      </c>
      <c r="P154" s="5">
        <v>2</v>
      </c>
      <c r="AL154" s="5">
        <v>2</v>
      </c>
      <c r="AW154" s="5">
        <v>2</v>
      </c>
      <c r="CB154" s="5">
        <v>2</v>
      </c>
      <c r="CC154" s="5">
        <v>2</v>
      </c>
      <c r="DW154" s="5" t="s">
        <v>135</v>
      </c>
      <c r="EG154" s="42"/>
      <c r="EH154" s="42"/>
      <c r="EI154" s="42"/>
      <c r="EJ154" s="42"/>
      <c r="EK154" s="42"/>
      <c r="EL154" s="42"/>
      <c r="EM154" s="42"/>
    </row>
    <row r="155" spans="1:143" ht="75">
      <c r="A155" s="41"/>
      <c r="B155" s="41"/>
      <c r="C155" s="41"/>
      <c r="D155" s="40" t="s">
        <v>346</v>
      </c>
      <c r="E155" s="42" t="s">
        <v>347</v>
      </c>
      <c r="F155" s="41" t="s">
        <v>343</v>
      </c>
      <c r="G155" s="41" t="s">
        <v>135</v>
      </c>
      <c r="H155" s="41"/>
      <c r="I155" s="41"/>
      <c r="J155" s="5">
        <v>1</v>
      </c>
      <c r="K155" s="5">
        <v>1</v>
      </c>
      <c r="P155" s="5">
        <v>1</v>
      </c>
      <c r="AL155" s="5">
        <v>1</v>
      </c>
      <c r="AW155" s="5">
        <v>1</v>
      </c>
      <c r="CB155" s="5">
        <v>1</v>
      </c>
      <c r="CC155" s="5">
        <v>1</v>
      </c>
      <c r="DW155" s="5" t="s">
        <v>135</v>
      </c>
      <c r="EG155" s="42"/>
      <c r="EH155" s="42"/>
      <c r="EI155" s="42"/>
      <c r="EJ155" s="42"/>
      <c r="EK155" s="42"/>
      <c r="EL155" s="42"/>
      <c r="EM155" s="42"/>
    </row>
    <row r="156" spans="1:143" ht="75">
      <c r="A156" s="41"/>
      <c r="B156" s="41"/>
      <c r="C156" s="41"/>
      <c r="D156" s="40" t="s">
        <v>348</v>
      </c>
      <c r="E156" s="42" t="s">
        <v>349</v>
      </c>
      <c r="F156" s="41" t="s">
        <v>343</v>
      </c>
      <c r="G156" s="41" t="s">
        <v>135</v>
      </c>
      <c r="H156" s="41"/>
      <c r="I156" s="41"/>
      <c r="J156" s="5">
        <v>1</v>
      </c>
      <c r="K156" s="5">
        <v>1</v>
      </c>
      <c r="P156" s="5">
        <v>1</v>
      </c>
      <c r="AL156" s="5">
        <v>1</v>
      </c>
      <c r="AW156" s="5">
        <v>1</v>
      </c>
      <c r="CB156" s="5">
        <v>1</v>
      </c>
      <c r="CC156" s="5">
        <v>1</v>
      </c>
      <c r="DW156" s="5" t="s">
        <v>135</v>
      </c>
      <c r="EG156" s="42"/>
      <c r="EH156" s="42"/>
      <c r="EI156" s="42"/>
      <c r="EJ156" s="42"/>
      <c r="EK156" s="42"/>
      <c r="EL156" s="42"/>
      <c r="EM156" s="42"/>
    </row>
    <row r="157" spans="1:143">
      <c r="A157" s="41"/>
      <c r="B157" s="41"/>
      <c r="C157" s="41"/>
      <c r="D157" s="41"/>
      <c r="G157" s="41"/>
      <c r="H157" s="41"/>
      <c r="I157" s="41"/>
      <c r="EG157" s="42"/>
      <c r="EH157" s="42"/>
      <c r="EI157" s="42"/>
      <c r="EJ157" s="42"/>
      <c r="EK157" s="42"/>
      <c r="EL157" s="42"/>
      <c r="EM157" s="42"/>
    </row>
    <row r="158" spans="1:143">
      <c r="A158" s="41"/>
      <c r="B158" s="41"/>
      <c r="C158" s="41"/>
      <c r="D158" s="41"/>
      <c r="G158" s="41"/>
      <c r="H158" s="41"/>
      <c r="I158" s="41"/>
      <c r="EG158" s="42"/>
      <c r="EH158" s="42"/>
      <c r="EI158" s="42"/>
      <c r="EJ158" s="42"/>
      <c r="EK158" s="42"/>
      <c r="EL158" s="42"/>
      <c r="EM158" s="42"/>
    </row>
    <row r="159" spans="1:143" ht="90">
      <c r="A159" s="41" t="s">
        <v>350</v>
      </c>
      <c r="B159" s="41">
        <v>1</v>
      </c>
      <c r="C159" s="41">
        <v>1</v>
      </c>
      <c r="D159" s="40" t="s">
        <v>351</v>
      </c>
      <c r="E159" s="42" t="s">
        <v>352</v>
      </c>
      <c r="F159" s="41" t="s">
        <v>343</v>
      </c>
      <c r="G159" s="41" t="s">
        <v>135</v>
      </c>
      <c r="H159" s="41"/>
      <c r="I159" s="41"/>
      <c r="P159" s="5">
        <v>1</v>
      </c>
      <c r="R159" s="5">
        <v>1</v>
      </c>
      <c r="T159" s="5">
        <v>1</v>
      </c>
      <c r="Y159" s="5">
        <v>1</v>
      </c>
      <c r="AL159" s="5">
        <v>1</v>
      </c>
      <c r="AZ159" s="5">
        <v>1</v>
      </c>
      <c r="BH159" s="5">
        <v>1</v>
      </c>
      <c r="DS159" s="6">
        <v>1</v>
      </c>
      <c r="DT159" s="6">
        <v>0</v>
      </c>
      <c r="DU159" s="5">
        <v>1</v>
      </c>
      <c r="DW159" s="5" t="s">
        <v>135</v>
      </c>
      <c r="EG159" s="42"/>
      <c r="EH159" s="42"/>
      <c r="EI159" s="42"/>
      <c r="EJ159" s="42"/>
      <c r="EK159" s="42"/>
      <c r="EL159" s="42"/>
      <c r="EM159" s="42"/>
    </row>
    <row r="160" spans="1:143" ht="75">
      <c r="A160" s="41"/>
      <c r="B160" s="41"/>
      <c r="C160" s="41"/>
      <c r="D160" s="40" t="s">
        <v>353</v>
      </c>
      <c r="E160" s="42" t="s">
        <v>336</v>
      </c>
      <c r="F160" s="41" t="s">
        <v>343</v>
      </c>
      <c r="G160" s="41" t="s">
        <v>135</v>
      </c>
      <c r="H160" s="41"/>
      <c r="I160" s="41"/>
      <c r="J160" s="5">
        <v>1</v>
      </c>
      <c r="L160" s="5">
        <v>1</v>
      </c>
      <c r="P160" s="5">
        <v>1</v>
      </c>
      <c r="R160" s="5">
        <v>1</v>
      </c>
      <c r="T160" s="5">
        <v>1</v>
      </c>
      <c r="U160" s="5">
        <v>1</v>
      </c>
      <c r="Y160" s="5">
        <v>1</v>
      </c>
      <c r="AL160" s="5">
        <v>1</v>
      </c>
      <c r="AZ160" s="5">
        <v>1</v>
      </c>
      <c r="BD160" s="5">
        <v>1</v>
      </c>
      <c r="DW160" s="5" t="s">
        <v>135</v>
      </c>
      <c r="EG160" s="42"/>
      <c r="EH160" s="42"/>
      <c r="EI160" s="42"/>
      <c r="EJ160" s="42"/>
      <c r="EK160" s="42"/>
      <c r="EL160" s="42"/>
      <c r="EM160" s="42"/>
    </row>
    <row r="161" spans="1:143" ht="75">
      <c r="A161" s="41"/>
      <c r="B161" s="41"/>
      <c r="C161" s="41"/>
      <c r="D161" s="40" t="s">
        <v>354</v>
      </c>
      <c r="E161" s="42" t="s">
        <v>355</v>
      </c>
      <c r="F161" s="41" t="s">
        <v>343</v>
      </c>
      <c r="G161" s="41" t="s">
        <v>135</v>
      </c>
      <c r="H161" s="41"/>
      <c r="I161" s="41"/>
      <c r="P161" s="5">
        <v>1</v>
      </c>
      <c r="R161" s="5">
        <v>1</v>
      </c>
      <c r="T161" s="5">
        <v>1</v>
      </c>
      <c r="U161" s="5">
        <v>1</v>
      </c>
      <c r="Y161" s="5">
        <v>1</v>
      </c>
      <c r="AL161" s="5">
        <v>1</v>
      </c>
      <c r="AZ161" s="5">
        <v>1</v>
      </c>
      <c r="BD161" s="5">
        <v>1</v>
      </c>
      <c r="DW161" s="5" t="s">
        <v>135</v>
      </c>
      <c r="EG161" s="42"/>
      <c r="EH161" s="42"/>
      <c r="EI161" s="42"/>
      <c r="EJ161" s="42"/>
      <c r="EK161" s="42"/>
      <c r="EL161" s="42"/>
      <c r="EM161" s="42"/>
    </row>
    <row r="162" spans="1:143"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5"/>
      <c r="DC162" s="5"/>
      <c r="DD162" s="5"/>
      <c r="DE162" s="5"/>
      <c r="DF162" s="5"/>
      <c r="DG162" s="5"/>
      <c r="DH162" s="5"/>
      <c r="DI162" s="5"/>
      <c r="DJ162" s="5"/>
      <c r="DK162" s="5"/>
      <c r="DL162" s="5"/>
      <c r="DM162" s="5"/>
      <c r="DN162" s="5"/>
      <c r="DO162" s="5"/>
      <c r="DP162" s="5"/>
      <c r="DQ162" s="5"/>
      <c r="DR162" s="5"/>
      <c r="DS162" s="6"/>
      <c r="DT162" s="6"/>
      <c r="DU162" s="5"/>
      <c r="DV162" s="5"/>
      <c r="DW162" s="5"/>
      <c r="DX162" s="5"/>
      <c r="DY162" s="5"/>
      <c r="DZ162" s="5"/>
      <c r="EA162" s="5"/>
      <c r="EB162" s="5"/>
      <c r="EC162" s="5"/>
      <c r="ED162" s="5"/>
      <c r="EE162" s="5"/>
      <c r="EF162" s="5"/>
      <c r="EG162" s="42"/>
      <c r="EH162" s="42"/>
      <c r="EI162" s="42"/>
      <c r="EJ162" s="42"/>
      <c r="EK162" s="42"/>
      <c r="EL162" s="42"/>
      <c r="EM162" s="42"/>
    </row>
    <row r="163" spans="1:143"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6"/>
      <c r="DT163" s="6"/>
      <c r="DU163" s="5"/>
      <c r="DV163" s="5"/>
      <c r="DW163" s="5"/>
      <c r="DX163" s="5"/>
      <c r="DY163" s="5"/>
      <c r="DZ163" s="5"/>
      <c r="EA163" s="5"/>
      <c r="EB163" s="5"/>
      <c r="EC163" s="5"/>
      <c r="ED163" s="5"/>
      <c r="EE163" s="5"/>
      <c r="EF163" s="5"/>
      <c r="EG163" s="42"/>
      <c r="EH163" s="42"/>
      <c r="EI163" s="42"/>
      <c r="EJ163" s="42"/>
      <c r="EK163" s="42"/>
      <c r="EL163" s="42"/>
      <c r="EM163" s="42"/>
    </row>
    <row r="164" spans="1:143"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5"/>
      <c r="DC164" s="5"/>
      <c r="DD164" s="5"/>
      <c r="DE164" s="5"/>
      <c r="DF164" s="5"/>
      <c r="DG164" s="5"/>
      <c r="DH164" s="5"/>
      <c r="DI164" s="5"/>
      <c r="DJ164" s="5"/>
      <c r="DK164" s="5"/>
      <c r="DL164" s="5"/>
      <c r="DM164" s="5"/>
      <c r="DN164" s="5"/>
      <c r="DO164" s="5"/>
      <c r="DP164" s="5"/>
      <c r="DQ164" s="5"/>
      <c r="DR164" s="5"/>
      <c r="DS164" s="6"/>
      <c r="DT164" s="6"/>
      <c r="DU164" s="5"/>
      <c r="DV164" s="5"/>
      <c r="DW164" s="5"/>
      <c r="DX164" s="5"/>
      <c r="DY164" s="5"/>
      <c r="DZ164" s="5"/>
      <c r="EA164" s="5"/>
      <c r="EB164" s="5"/>
      <c r="EC164" s="5"/>
      <c r="ED164" s="5"/>
      <c r="EE164" s="5"/>
      <c r="EF164" s="5"/>
      <c r="EG164" s="42"/>
      <c r="EH164" s="42"/>
      <c r="EI164" s="42"/>
      <c r="EJ164" s="42"/>
      <c r="EK164" s="42"/>
      <c r="EL164" s="42"/>
      <c r="EM164" s="42"/>
    </row>
    <row r="165" spans="1:143"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6"/>
      <c r="DT165" s="6"/>
      <c r="DU165" s="5"/>
      <c r="DV165" s="5"/>
      <c r="DW165" s="5"/>
      <c r="DX165" s="5"/>
      <c r="DY165" s="5"/>
      <c r="DZ165" s="5"/>
      <c r="EA165" s="5"/>
      <c r="EB165" s="5"/>
      <c r="EC165" s="5"/>
      <c r="ED165" s="5"/>
      <c r="EE165" s="5"/>
      <c r="EF165" s="5"/>
      <c r="EG165" s="42"/>
      <c r="EH165" s="42"/>
      <c r="EI165" s="42"/>
      <c r="EJ165" s="42"/>
      <c r="EK165" s="42"/>
      <c r="EL165" s="42"/>
      <c r="EM165" s="42"/>
    </row>
    <row r="166" spans="1:143" s="31" customFormat="1" ht="75">
      <c r="A166" s="39" t="s">
        <v>356</v>
      </c>
      <c r="B166" s="41">
        <v>1</v>
      </c>
      <c r="C166" s="41">
        <v>1</v>
      </c>
      <c r="D166" s="40" t="s">
        <v>357</v>
      </c>
      <c r="E166" s="42" t="s">
        <v>190</v>
      </c>
      <c r="F166" s="41" t="s">
        <v>358</v>
      </c>
      <c r="G166" s="41"/>
      <c r="H166" s="41" t="s">
        <v>135</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42">
        <v>1</v>
      </c>
      <c r="CC166" s="5"/>
      <c r="CD166" s="5"/>
      <c r="CE166" s="5"/>
      <c r="CF166" s="5"/>
      <c r="CG166" s="5"/>
      <c r="CH166" s="5"/>
      <c r="CI166" s="5"/>
      <c r="CJ166" s="5"/>
      <c r="CK166" s="42">
        <v>1</v>
      </c>
      <c r="CL166" s="5"/>
      <c r="CM166" s="5"/>
      <c r="CN166" s="42"/>
      <c r="CO166" s="42"/>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6">
        <v>1</v>
      </c>
      <c r="DT166" s="6">
        <v>0</v>
      </c>
      <c r="DU166" s="5">
        <v>1</v>
      </c>
      <c r="DV166" s="5"/>
      <c r="DW166" s="5" t="s">
        <v>135</v>
      </c>
      <c r="DX166" s="5"/>
      <c r="DY166" s="5"/>
      <c r="DZ166" s="5"/>
      <c r="EA166" s="5"/>
      <c r="EB166" s="5"/>
      <c r="EC166" s="5"/>
      <c r="ED166" s="5"/>
      <c r="EE166" s="5"/>
      <c r="EF166" s="5"/>
      <c r="EG166" s="42"/>
      <c r="EH166" s="42"/>
      <c r="EI166" s="42"/>
      <c r="EJ166" s="42"/>
      <c r="EK166" s="42"/>
      <c r="EL166" s="42"/>
      <c r="EM166" s="42"/>
    </row>
    <row r="167" spans="1:143" s="31" customFormat="1" ht="30">
      <c r="A167" s="41"/>
      <c r="B167" s="41"/>
      <c r="C167" s="41"/>
      <c r="D167" s="40" t="s">
        <v>359</v>
      </c>
      <c r="E167" s="42" t="s">
        <v>360</v>
      </c>
      <c r="F167" s="41" t="s">
        <v>358</v>
      </c>
      <c r="G167" s="41"/>
      <c r="H167" s="41" t="s">
        <v>135</v>
      </c>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42">
        <v>1</v>
      </c>
      <c r="CC167" s="5"/>
      <c r="CD167" s="5"/>
      <c r="CE167" s="5"/>
      <c r="CF167" s="5"/>
      <c r="CG167" s="5"/>
      <c r="CH167" s="5"/>
      <c r="CI167" s="5"/>
      <c r="CJ167" s="5"/>
      <c r="CK167" s="42">
        <v>1</v>
      </c>
      <c r="CL167" s="5"/>
      <c r="CM167" s="5"/>
      <c r="CN167" s="42"/>
      <c r="CO167" s="42"/>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6"/>
      <c r="DT167" s="6"/>
      <c r="DU167" s="5"/>
      <c r="DV167" s="5"/>
      <c r="DW167" s="5" t="s">
        <v>135</v>
      </c>
      <c r="DX167" s="5"/>
      <c r="DY167" s="5"/>
      <c r="DZ167" s="5"/>
      <c r="EA167" s="5"/>
      <c r="EB167" s="5"/>
      <c r="EC167" s="5"/>
      <c r="ED167" s="5"/>
      <c r="EE167" s="5"/>
      <c r="EF167" s="5"/>
      <c r="EG167" s="42"/>
      <c r="EH167" s="42"/>
      <c r="EI167" s="42"/>
      <c r="EJ167" s="42"/>
      <c r="EK167" s="42"/>
      <c r="EL167" s="42"/>
      <c r="EM167" s="42"/>
    </row>
    <row r="168" spans="1:143" s="31" customFormat="1" ht="30">
      <c r="A168" s="41"/>
      <c r="B168" s="41"/>
      <c r="C168" s="41"/>
      <c r="D168" s="40" t="s">
        <v>168</v>
      </c>
      <c r="E168" s="42" t="s">
        <v>251</v>
      </c>
      <c r="F168" s="41" t="s">
        <v>358</v>
      </c>
      <c r="G168" s="41"/>
      <c r="H168" s="41" t="s">
        <v>135</v>
      </c>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42">
        <v>1</v>
      </c>
      <c r="CC168" s="5"/>
      <c r="CD168" s="5"/>
      <c r="CE168" s="5"/>
      <c r="CF168" s="5"/>
      <c r="CG168" s="5"/>
      <c r="CH168" s="5"/>
      <c r="CI168" s="5"/>
      <c r="CJ168" s="5"/>
      <c r="CK168" s="42">
        <v>1</v>
      </c>
      <c r="CL168" s="5"/>
      <c r="CM168" s="5"/>
      <c r="CN168" s="42"/>
      <c r="CO168" s="42"/>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6"/>
      <c r="DT168" s="6"/>
      <c r="DU168" s="5"/>
      <c r="DV168" s="5"/>
      <c r="DW168" s="5" t="s">
        <v>135</v>
      </c>
      <c r="DX168" s="5"/>
      <c r="DY168" s="5"/>
      <c r="DZ168" s="5"/>
      <c r="EA168" s="5"/>
      <c r="EB168" s="5"/>
      <c r="EC168" s="5"/>
      <c r="ED168" s="5"/>
      <c r="EE168" s="5"/>
      <c r="EF168" s="5"/>
      <c r="EG168" s="42"/>
      <c r="EH168" s="42"/>
      <c r="EI168" s="42"/>
      <c r="EJ168" s="42"/>
      <c r="EK168" s="42"/>
      <c r="EL168" s="42"/>
      <c r="EM168" s="42"/>
    </row>
    <row r="169" spans="1:143" s="31" customFormat="1" ht="30">
      <c r="A169" s="41"/>
      <c r="B169" s="41"/>
      <c r="C169" s="41"/>
      <c r="D169" s="40" t="s">
        <v>361</v>
      </c>
      <c r="E169" s="42" t="s">
        <v>362</v>
      </c>
      <c r="F169" s="41" t="s">
        <v>358</v>
      </c>
      <c r="G169" s="41"/>
      <c r="H169" s="41" t="s">
        <v>135</v>
      </c>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42">
        <v>1</v>
      </c>
      <c r="CC169" s="5"/>
      <c r="CD169" s="5"/>
      <c r="CE169" s="5"/>
      <c r="CF169" s="5"/>
      <c r="CG169" s="5"/>
      <c r="CH169" s="5"/>
      <c r="CI169" s="5"/>
      <c r="CJ169" s="5"/>
      <c r="CK169" s="42">
        <v>1</v>
      </c>
      <c r="CL169" s="5"/>
      <c r="CM169" s="5"/>
      <c r="CN169" s="42"/>
      <c r="CO169" s="42"/>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6"/>
      <c r="DT169" s="6"/>
      <c r="DU169" s="5"/>
      <c r="DV169" s="5"/>
      <c r="DW169" s="5" t="s">
        <v>135</v>
      </c>
      <c r="DX169" s="5"/>
      <c r="DY169" s="5"/>
      <c r="DZ169" s="5"/>
      <c r="EA169" s="5"/>
      <c r="EB169" s="5"/>
      <c r="EC169" s="5"/>
      <c r="ED169" s="5"/>
      <c r="EE169" s="5"/>
      <c r="EF169" s="5"/>
      <c r="EG169" s="42"/>
      <c r="EH169" s="42"/>
      <c r="EI169" s="42"/>
      <c r="EJ169" s="42"/>
      <c r="EK169" s="42"/>
      <c r="EL169" s="42"/>
      <c r="EM169" s="42"/>
    </row>
    <row r="170" spans="1:143" s="31" customFormat="1" ht="30">
      <c r="A170" s="41"/>
      <c r="B170" s="41"/>
      <c r="C170" s="41"/>
      <c r="D170" s="40" t="s">
        <v>363</v>
      </c>
      <c r="E170" s="42" t="s">
        <v>364</v>
      </c>
      <c r="F170" s="41" t="s">
        <v>358</v>
      </c>
      <c r="G170" s="41"/>
      <c r="H170" s="41" t="s">
        <v>135</v>
      </c>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42">
        <v>1</v>
      </c>
      <c r="CC170" s="5"/>
      <c r="CD170" s="5"/>
      <c r="CE170" s="5"/>
      <c r="CF170" s="5"/>
      <c r="CG170" s="5"/>
      <c r="CH170" s="5"/>
      <c r="CI170" s="5"/>
      <c r="CJ170" s="5"/>
      <c r="CK170" s="42">
        <v>1</v>
      </c>
      <c r="CL170" s="5"/>
      <c r="CM170" s="5"/>
      <c r="CN170" s="42"/>
      <c r="CO170" s="42"/>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6"/>
      <c r="DT170" s="6"/>
      <c r="DU170" s="5"/>
      <c r="DV170" s="5"/>
      <c r="DW170" s="5" t="s">
        <v>135</v>
      </c>
      <c r="DX170" s="5"/>
      <c r="DY170" s="5"/>
      <c r="DZ170" s="5"/>
      <c r="EA170" s="5"/>
      <c r="EB170" s="5"/>
      <c r="EC170" s="5"/>
      <c r="ED170" s="5"/>
      <c r="EE170" s="5"/>
      <c r="EF170" s="5"/>
      <c r="EG170" s="42"/>
      <c r="EH170" s="42"/>
      <c r="EI170" s="42"/>
      <c r="EJ170" s="42"/>
      <c r="EK170" s="42"/>
      <c r="EL170" s="42"/>
      <c r="EM170" s="42"/>
    </row>
    <row r="171" spans="1:143" s="31" customFormat="1" ht="30">
      <c r="A171" s="41"/>
      <c r="B171" s="41"/>
      <c r="C171" s="41"/>
      <c r="D171" s="40" t="s">
        <v>365</v>
      </c>
      <c r="E171" s="42" t="s">
        <v>199</v>
      </c>
      <c r="F171" s="41" t="s">
        <v>358</v>
      </c>
      <c r="G171" s="41"/>
      <c r="H171" s="41" t="s">
        <v>135</v>
      </c>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42">
        <v>1</v>
      </c>
      <c r="CC171" s="5"/>
      <c r="CD171" s="5"/>
      <c r="CE171" s="5"/>
      <c r="CF171" s="5"/>
      <c r="CG171" s="5"/>
      <c r="CH171" s="5"/>
      <c r="CI171" s="5"/>
      <c r="CJ171" s="5"/>
      <c r="CK171" s="42">
        <v>1</v>
      </c>
      <c r="CL171" s="5"/>
      <c r="CM171" s="5"/>
      <c r="CN171" s="42"/>
      <c r="CO171" s="42"/>
      <c r="CP171" s="5"/>
      <c r="CQ171" s="5"/>
      <c r="CR171" s="5"/>
      <c r="CS171" s="5"/>
      <c r="CT171" s="5"/>
      <c r="CU171" s="5"/>
      <c r="CV171" s="5"/>
      <c r="CW171" s="5"/>
      <c r="CX171" s="5"/>
      <c r="CY171" s="5"/>
      <c r="CZ171" s="5"/>
      <c r="DA171" s="5"/>
      <c r="DB171" s="5"/>
      <c r="DC171" s="5"/>
      <c r="DD171" s="5"/>
      <c r="DE171" s="5"/>
      <c r="DF171" s="5"/>
      <c r="DG171" s="5"/>
      <c r="DH171" s="5"/>
      <c r="DI171" s="5"/>
      <c r="DJ171" s="5"/>
      <c r="DK171" s="5"/>
      <c r="DL171" s="5"/>
      <c r="DM171" s="5"/>
      <c r="DN171" s="5"/>
      <c r="DO171" s="5"/>
      <c r="DP171" s="5"/>
      <c r="DQ171" s="5"/>
      <c r="DR171" s="5"/>
      <c r="DS171" s="6"/>
      <c r="DT171" s="6"/>
      <c r="DU171" s="5"/>
      <c r="DV171" s="5"/>
      <c r="DW171" s="5" t="s">
        <v>135</v>
      </c>
      <c r="DX171" s="5"/>
      <c r="DY171" s="5"/>
      <c r="DZ171" s="5"/>
      <c r="EA171" s="5"/>
      <c r="EB171" s="5"/>
      <c r="EC171" s="5"/>
      <c r="ED171" s="5"/>
      <c r="EE171" s="5"/>
      <c r="EF171" s="5"/>
      <c r="EG171" s="42"/>
      <c r="EH171" s="42"/>
      <c r="EI171" s="42"/>
      <c r="EJ171" s="42"/>
      <c r="EK171" s="42"/>
      <c r="EL171" s="42"/>
      <c r="EM171" s="42"/>
    </row>
    <row r="172" spans="1:143" s="31" customFormat="1" ht="30">
      <c r="A172" s="41"/>
      <c r="B172" s="41"/>
      <c r="C172" s="41"/>
      <c r="D172" s="40" t="s">
        <v>366</v>
      </c>
      <c r="E172" s="42" t="s">
        <v>199</v>
      </c>
      <c r="F172" s="41" t="s">
        <v>358</v>
      </c>
      <c r="G172" s="41"/>
      <c r="H172" s="41" t="s">
        <v>135</v>
      </c>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5"/>
      <c r="BZ172" s="5"/>
      <c r="CA172" s="5"/>
      <c r="CB172" s="42">
        <v>1</v>
      </c>
      <c r="CC172" s="5"/>
      <c r="CD172" s="5"/>
      <c r="CE172" s="5"/>
      <c r="CF172" s="5"/>
      <c r="CG172" s="5"/>
      <c r="CH172" s="5"/>
      <c r="CI172" s="5"/>
      <c r="CJ172" s="5"/>
      <c r="CK172" s="42">
        <v>1</v>
      </c>
      <c r="CL172" s="5"/>
      <c r="CM172" s="5"/>
      <c r="CN172" s="42"/>
      <c r="CO172" s="42"/>
      <c r="CP172" s="5"/>
      <c r="CQ172" s="5"/>
      <c r="CR172" s="5"/>
      <c r="CS172" s="5"/>
      <c r="CT172" s="5"/>
      <c r="CU172" s="5"/>
      <c r="CV172" s="5"/>
      <c r="CW172" s="5"/>
      <c r="CX172" s="5"/>
      <c r="CY172" s="5"/>
      <c r="CZ172" s="5"/>
      <c r="DA172" s="5"/>
      <c r="DB172" s="5"/>
      <c r="DC172" s="5"/>
      <c r="DD172" s="5"/>
      <c r="DE172" s="5"/>
      <c r="DF172" s="5"/>
      <c r="DG172" s="5"/>
      <c r="DH172" s="5"/>
      <c r="DI172" s="5"/>
      <c r="DJ172" s="5"/>
      <c r="DK172" s="5"/>
      <c r="DL172" s="5"/>
      <c r="DM172" s="5"/>
      <c r="DN172" s="5"/>
      <c r="DO172" s="5"/>
      <c r="DP172" s="5"/>
      <c r="DQ172" s="5"/>
      <c r="DR172" s="5"/>
      <c r="DS172" s="6"/>
      <c r="DT172" s="6"/>
      <c r="DU172" s="5"/>
      <c r="DV172" s="5"/>
      <c r="DW172" s="5" t="s">
        <v>135</v>
      </c>
      <c r="DX172" s="5"/>
      <c r="DY172" s="5"/>
      <c r="DZ172" s="5"/>
      <c r="EA172" s="5"/>
      <c r="EB172" s="5"/>
      <c r="EC172" s="5"/>
      <c r="ED172" s="5"/>
      <c r="EE172" s="5"/>
      <c r="EF172" s="5"/>
      <c r="EG172" s="42"/>
      <c r="EH172" s="42"/>
      <c r="EI172" s="42"/>
      <c r="EJ172" s="42"/>
      <c r="EK172" s="42"/>
      <c r="EL172" s="42"/>
      <c r="EM172" s="42"/>
    </row>
    <row r="173" spans="1:143" s="31" customFormat="1" ht="30">
      <c r="A173" s="41"/>
      <c r="B173" s="41"/>
      <c r="C173" s="41"/>
      <c r="D173" s="40" t="s">
        <v>367</v>
      </c>
      <c r="E173" s="42" t="s">
        <v>257</v>
      </c>
      <c r="F173" s="41" t="s">
        <v>358</v>
      </c>
      <c r="G173" s="41"/>
      <c r="H173" s="41" t="s">
        <v>135</v>
      </c>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42">
        <v>1</v>
      </c>
      <c r="CC173" s="5"/>
      <c r="CD173" s="5"/>
      <c r="CE173" s="5"/>
      <c r="CF173" s="5"/>
      <c r="CG173" s="5"/>
      <c r="CH173" s="5"/>
      <c r="CI173" s="5"/>
      <c r="CJ173" s="5"/>
      <c r="CK173" s="42">
        <v>1</v>
      </c>
      <c r="CL173" s="5"/>
      <c r="CM173" s="5"/>
      <c r="CN173" s="42"/>
      <c r="CO173" s="42"/>
      <c r="CP173" s="5"/>
      <c r="CQ173" s="5"/>
      <c r="CR173" s="5"/>
      <c r="CS173" s="5"/>
      <c r="CT173" s="5"/>
      <c r="CU173" s="5"/>
      <c r="CV173" s="5"/>
      <c r="CW173" s="5"/>
      <c r="CX173" s="5"/>
      <c r="CY173" s="5"/>
      <c r="CZ173" s="5"/>
      <c r="DA173" s="5"/>
      <c r="DB173" s="5"/>
      <c r="DC173" s="5"/>
      <c r="DD173" s="5"/>
      <c r="DE173" s="5"/>
      <c r="DF173" s="5"/>
      <c r="DG173" s="5"/>
      <c r="DH173" s="5"/>
      <c r="DI173" s="5"/>
      <c r="DJ173" s="5"/>
      <c r="DK173" s="5"/>
      <c r="DL173" s="5"/>
      <c r="DM173" s="5"/>
      <c r="DN173" s="5"/>
      <c r="DO173" s="5"/>
      <c r="DP173" s="5"/>
      <c r="DQ173" s="5"/>
      <c r="DR173" s="5"/>
      <c r="DS173" s="6"/>
      <c r="DT173" s="6"/>
      <c r="DU173" s="5"/>
      <c r="DV173" s="5"/>
      <c r="DW173" s="5" t="s">
        <v>135</v>
      </c>
      <c r="DX173" s="5"/>
      <c r="DY173" s="5"/>
      <c r="DZ173" s="5"/>
      <c r="EA173" s="5"/>
      <c r="EB173" s="5"/>
      <c r="EC173" s="5"/>
      <c r="ED173" s="5"/>
      <c r="EE173" s="5"/>
      <c r="EF173" s="5"/>
      <c r="EG173" s="42"/>
      <c r="EH173" s="42"/>
      <c r="EI173" s="42"/>
      <c r="EJ173" s="42"/>
      <c r="EK173" s="42"/>
      <c r="EL173" s="42"/>
      <c r="EM173" s="42"/>
    </row>
    <row r="174" spans="1:143"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6"/>
      <c r="DT174" s="6"/>
      <c r="DU174" s="5"/>
      <c r="DV174" s="5"/>
      <c r="DW174" s="5"/>
      <c r="DX174" s="5"/>
      <c r="DY174" s="5"/>
      <c r="DZ174" s="5"/>
      <c r="EA174" s="5"/>
      <c r="EB174" s="5"/>
      <c r="EC174" s="5"/>
      <c r="ED174" s="5"/>
      <c r="EE174" s="5"/>
      <c r="EF174" s="5"/>
      <c r="EG174" s="42"/>
      <c r="EH174" s="42"/>
      <c r="EI174" s="42"/>
      <c r="EJ174" s="42"/>
      <c r="EK174" s="42"/>
      <c r="EL174" s="42"/>
      <c r="EM174" s="42"/>
    </row>
    <row r="175" spans="1:143">
      <c r="A175" s="41"/>
      <c r="B175" s="41"/>
      <c r="C175" s="41"/>
      <c r="D175" s="41"/>
      <c r="G175" s="41"/>
      <c r="H175" s="41"/>
      <c r="I175" s="41"/>
      <c r="EG175" s="42"/>
      <c r="EH175" s="42"/>
      <c r="EI175" s="42"/>
      <c r="EJ175" s="42"/>
      <c r="EK175" s="42"/>
      <c r="EL175" s="42"/>
      <c r="EM175" s="42"/>
    </row>
    <row r="176" spans="1:143"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5"/>
      <c r="DC176" s="5"/>
      <c r="DD176" s="5"/>
      <c r="DE176" s="5"/>
      <c r="DF176" s="5"/>
      <c r="DG176" s="5"/>
      <c r="DH176" s="5"/>
      <c r="DI176" s="5"/>
      <c r="DJ176" s="5"/>
      <c r="DK176" s="5"/>
      <c r="DL176" s="5"/>
      <c r="DM176" s="5"/>
      <c r="DN176" s="5"/>
      <c r="DO176" s="5"/>
      <c r="DP176" s="5"/>
      <c r="DQ176" s="5"/>
      <c r="DR176" s="5"/>
      <c r="DS176" s="6"/>
      <c r="DT176" s="6"/>
      <c r="DU176" s="5"/>
      <c r="DV176" s="5"/>
      <c r="DW176" s="5"/>
      <c r="DX176" s="5"/>
      <c r="DY176" s="5"/>
      <c r="DZ176" s="5"/>
      <c r="EA176" s="5"/>
      <c r="EB176" s="5"/>
      <c r="EC176" s="5"/>
      <c r="ED176" s="5"/>
      <c r="EE176" s="5"/>
      <c r="EF176" s="5"/>
      <c r="EG176" s="42"/>
      <c r="EH176" s="42"/>
      <c r="EI176" s="42"/>
      <c r="EJ176" s="42"/>
      <c r="EK176" s="42"/>
      <c r="EL176" s="42"/>
      <c r="EM176" s="42"/>
    </row>
    <row r="177" spans="1:143" ht="90">
      <c r="A177" s="41" t="s">
        <v>368</v>
      </c>
      <c r="B177" s="41">
        <v>1</v>
      </c>
      <c r="C177" s="41">
        <v>1</v>
      </c>
      <c r="D177" s="41" t="s">
        <v>369</v>
      </c>
      <c r="E177" s="42" t="s">
        <v>155</v>
      </c>
      <c r="F177" s="41" t="s">
        <v>370</v>
      </c>
      <c r="G177" s="41"/>
      <c r="H177" s="41" t="s">
        <v>135</v>
      </c>
      <c r="I177" s="41" t="s">
        <v>135</v>
      </c>
      <c r="P177" s="5">
        <v>1</v>
      </c>
      <c r="BT177" s="5">
        <v>1</v>
      </c>
      <c r="BY177" s="5">
        <v>1</v>
      </c>
      <c r="DS177" s="6">
        <v>1</v>
      </c>
      <c r="DT177" s="6">
        <v>0</v>
      </c>
      <c r="DX177" s="5" t="s">
        <v>135</v>
      </c>
      <c r="EG177" s="42"/>
      <c r="EH177" s="42"/>
      <c r="EI177" s="42"/>
      <c r="EJ177" s="42"/>
      <c r="EK177" s="42"/>
      <c r="EL177" s="42"/>
      <c r="EM177" s="42"/>
    </row>
    <row r="178" spans="1:143" ht="45">
      <c r="A178" s="41"/>
      <c r="B178" s="41">
        <v>1</v>
      </c>
      <c r="C178" s="41">
        <v>1</v>
      </c>
      <c r="D178" s="41" t="s">
        <v>371</v>
      </c>
      <c r="E178" s="42" t="s">
        <v>157</v>
      </c>
      <c r="F178" s="41" t="s">
        <v>370</v>
      </c>
      <c r="G178" s="41"/>
      <c r="H178" s="41" t="s">
        <v>135</v>
      </c>
      <c r="I178" s="41" t="s">
        <v>135</v>
      </c>
      <c r="P178" s="5">
        <v>1</v>
      </c>
      <c r="BT178" s="5">
        <v>1</v>
      </c>
      <c r="BY178" s="5">
        <v>1</v>
      </c>
      <c r="DX178" s="5" t="s">
        <v>135</v>
      </c>
      <c r="EG178" s="42"/>
      <c r="EH178" s="42"/>
      <c r="EI178" s="42"/>
      <c r="EJ178" s="42"/>
      <c r="EK178" s="42"/>
      <c r="EL178" s="42"/>
      <c r="EM178" s="42"/>
    </row>
    <row r="179" spans="1:143">
      <c r="A179" s="41"/>
      <c r="B179" s="41"/>
      <c r="C179" s="41"/>
      <c r="D179" s="41"/>
      <c r="G179" s="41"/>
      <c r="H179" s="41"/>
      <c r="I179" s="41"/>
      <c r="EG179" s="42"/>
      <c r="EH179" s="42"/>
      <c r="EI179" s="42"/>
      <c r="EJ179" s="42"/>
      <c r="EK179" s="42"/>
      <c r="EL179" s="42"/>
      <c r="EM179" s="42"/>
    </row>
    <row r="180" spans="1:143">
      <c r="A180" s="41"/>
      <c r="B180" s="41"/>
      <c r="C180" s="41"/>
      <c r="D180" s="41"/>
      <c r="G180" s="41"/>
      <c r="H180" s="41"/>
      <c r="I180" s="41"/>
      <c r="EG180" s="42"/>
      <c r="EH180" s="42"/>
      <c r="EI180" s="42"/>
      <c r="EJ180" s="42"/>
      <c r="EK180" s="42"/>
      <c r="EL180" s="42"/>
      <c r="EM180" s="42"/>
    </row>
    <row r="181" spans="1:143" ht="90">
      <c r="A181" s="41" t="s">
        <v>372</v>
      </c>
      <c r="B181" s="41">
        <v>15</v>
      </c>
      <c r="C181" s="41">
        <v>11</v>
      </c>
      <c r="D181" s="40" t="s">
        <v>288</v>
      </c>
      <c r="E181" s="42" t="s">
        <v>153</v>
      </c>
      <c r="F181" s="41" t="s">
        <v>373</v>
      </c>
      <c r="G181" s="41" t="s">
        <v>135</v>
      </c>
      <c r="H181" s="41"/>
      <c r="I181" s="41"/>
      <c r="P181" s="5">
        <v>11</v>
      </c>
      <c r="R181" s="5">
        <v>11</v>
      </c>
      <c r="DS181" s="6">
        <v>15</v>
      </c>
      <c r="DT181" s="6">
        <v>4</v>
      </c>
      <c r="DU181" s="5">
        <v>11</v>
      </c>
      <c r="DX181" s="5" t="s">
        <v>135</v>
      </c>
      <c r="EG181" s="42"/>
      <c r="EH181" s="42"/>
      <c r="EI181" s="42"/>
      <c r="EJ181" s="42"/>
      <c r="EK181" s="42"/>
      <c r="EL181" s="42"/>
      <c r="EM181" s="42"/>
    </row>
    <row r="182" spans="1:143" ht="30">
      <c r="A182" s="41"/>
      <c r="B182" s="41"/>
      <c r="C182" s="41"/>
      <c r="D182" s="40" t="s">
        <v>374</v>
      </c>
      <c r="E182" s="42" t="s">
        <v>303</v>
      </c>
      <c r="F182" s="41" t="s">
        <v>373</v>
      </c>
      <c r="G182" s="41" t="s">
        <v>135</v>
      </c>
      <c r="H182" s="41"/>
      <c r="I182" s="41"/>
      <c r="P182" s="5">
        <v>11</v>
      </c>
      <c r="R182" s="5">
        <v>11</v>
      </c>
      <c r="DX182" s="5" t="s">
        <v>135</v>
      </c>
      <c r="EG182" s="42"/>
      <c r="EH182" s="42"/>
      <c r="EI182" s="42"/>
      <c r="EJ182" s="42"/>
      <c r="EK182" s="42"/>
      <c r="EL182" s="42"/>
      <c r="EM182" s="42"/>
    </row>
    <row r="183" spans="1:143" ht="30">
      <c r="A183" s="41"/>
      <c r="B183" s="41"/>
      <c r="C183" s="41"/>
      <c r="D183" s="40" t="s">
        <v>375</v>
      </c>
      <c r="E183" s="42" t="s">
        <v>376</v>
      </c>
      <c r="F183" s="41" t="s">
        <v>373</v>
      </c>
      <c r="G183" s="41" t="s">
        <v>135</v>
      </c>
      <c r="H183" s="41"/>
      <c r="I183" s="41"/>
      <c r="P183" s="5">
        <v>11</v>
      </c>
      <c r="R183" s="5">
        <v>11</v>
      </c>
      <c r="DX183" s="5" t="s">
        <v>135</v>
      </c>
      <c r="EG183" s="42"/>
      <c r="EH183" s="42"/>
      <c r="EI183" s="42"/>
      <c r="EJ183" s="42"/>
      <c r="EK183" s="42"/>
      <c r="EL183" s="42"/>
      <c r="EM183" s="42"/>
    </row>
    <row r="184" spans="1:143">
      <c r="A184" s="41"/>
      <c r="B184" s="41"/>
      <c r="C184" s="41"/>
      <c r="D184" s="41"/>
      <c r="G184" s="41"/>
      <c r="H184" s="41"/>
      <c r="I184" s="41"/>
      <c r="EG184" s="42"/>
      <c r="EH184" s="42"/>
      <c r="EI184" s="42"/>
      <c r="EJ184" s="42"/>
      <c r="EK184" s="42"/>
      <c r="EL184" s="42"/>
      <c r="EM184" s="42"/>
    </row>
    <row r="185" spans="1:143" ht="75">
      <c r="A185" s="43" t="s">
        <v>377</v>
      </c>
      <c r="B185" s="41">
        <v>15</v>
      </c>
      <c r="C185" s="41">
        <v>10</v>
      </c>
      <c r="D185" s="41" t="s">
        <v>378</v>
      </c>
      <c r="E185" s="42" t="s">
        <v>379</v>
      </c>
      <c r="F185" s="41" t="s">
        <v>380</v>
      </c>
      <c r="G185" s="41" t="s">
        <v>135</v>
      </c>
      <c r="H185" s="41"/>
      <c r="I185" s="41"/>
      <c r="P185" s="5">
        <v>8</v>
      </c>
      <c r="R185" s="5">
        <v>5</v>
      </c>
      <c r="AL185" s="5">
        <v>6</v>
      </c>
      <c r="AW185" s="5">
        <v>2</v>
      </c>
      <c r="CB185" s="5">
        <v>6</v>
      </c>
      <c r="CC185" s="5">
        <v>2</v>
      </c>
      <c r="CK185" s="5">
        <v>1</v>
      </c>
      <c r="DS185" s="6">
        <v>15</v>
      </c>
      <c r="DT185" s="6">
        <v>7</v>
      </c>
      <c r="DU185" s="5">
        <v>10</v>
      </c>
      <c r="DW185" s="5" t="s">
        <v>135</v>
      </c>
      <c r="EG185" s="42"/>
      <c r="EH185" s="42"/>
      <c r="EI185" s="42"/>
      <c r="EJ185" s="42"/>
      <c r="EK185" s="42"/>
      <c r="EL185" s="42"/>
      <c r="EM185" s="42"/>
    </row>
    <row r="186" spans="1:143" ht="60">
      <c r="A186" s="44" t="s">
        <v>381</v>
      </c>
      <c r="B186" s="41">
        <v>55</v>
      </c>
      <c r="C186" s="41">
        <v>55</v>
      </c>
      <c r="D186" s="41" t="s">
        <v>382</v>
      </c>
      <c r="E186" s="42" t="s">
        <v>383</v>
      </c>
      <c r="F186" s="41" t="s">
        <v>384</v>
      </c>
      <c r="G186" s="41" t="s">
        <v>135</v>
      </c>
      <c r="H186" s="41"/>
      <c r="I186" s="41"/>
      <c r="P186" s="5">
        <v>23</v>
      </c>
      <c r="R186" s="5">
        <v>23</v>
      </c>
      <c r="S186" s="5">
        <v>23</v>
      </c>
      <c r="DS186" s="6">
        <v>55</v>
      </c>
      <c r="DT186" s="6">
        <v>0</v>
      </c>
      <c r="DU186" s="5">
        <v>52</v>
      </c>
      <c r="DX186" s="5" t="s">
        <v>135</v>
      </c>
      <c r="EG186" s="42"/>
      <c r="EH186" s="42"/>
      <c r="EI186" s="42"/>
      <c r="EJ186" s="42"/>
      <c r="EK186" s="42"/>
      <c r="EL186" s="42"/>
      <c r="EM186" s="42"/>
    </row>
    <row r="187" spans="1:143" ht="30">
      <c r="A187" s="41"/>
      <c r="B187" s="41"/>
      <c r="C187" s="41"/>
      <c r="D187" s="41" t="s">
        <v>385</v>
      </c>
      <c r="E187" s="42" t="s">
        <v>262</v>
      </c>
      <c r="F187" s="41" t="s">
        <v>384</v>
      </c>
      <c r="G187" s="41" t="s">
        <v>135</v>
      </c>
      <c r="H187" s="41"/>
      <c r="I187" s="41"/>
      <c r="P187" s="5">
        <v>5</v>
      </c>
      <c r="R187" s="5">
        <v>5</v>
      </c>
      <c r="S187" s="5">
        <v>5</v>
      </c>
      <c r="DX187" s="5" t="s">
        <v>135</v>
      </c>
      <c r="EG187" s="42"/>
      <c r="EH187" s="42"/>
      <c r="EI187" s="42"/>
      <c r="EJ187" s="42"/>
      <c r="EK187" s="42"/>
      <c r="EL187" s="42"/>
      <c r="EM187" s="42"/>
    </row>
    <row r="188" spans="1:143" ht="30">
      <c r="A188" s="41"/>
      <c r="B188" s="41"/>
      <c r="C188" s="41"/>
      <c r="D188" s="41" t="s">
        <v>386</v>
      </c>
      <c r="E188" s="42" t="s">
        <v>303</v>
      </c>
      <c r="F188" s="41" t="s">
        <v>384</v>
      </c>
      <c r="G188" s="41" t="s">
        <v>135</v>
      </c>
      <c r="H188" s="41"/>
      <c r="I188" s="41"/>
      <c r="P188" s="5">
        <v>12</v>
      </c>
      <c r="R188" s="5">
        <v>12</v>
      </c>
      <c r="S188" s="5">
        <v>12</v>
      </c>
      <c r="DX188" s="5" t="s">
        <v>135</v>
      </c>
      <c r="EG188" s="42"/>
      <c r="EH188" s="42"/>
      <c r="EI188" s="42"/>
      <c r="EJ188" s="42"/>
      <c r="EK188" s="42"/>
      <c r="EL188" s="42"/>
      <c r="EM188" s="42"/>
    </row>
    <row r="189" spans="1:143" ht="30">
      <c r="A189" s="41"/>
      <c r="B189" s="41"/>
      <c r="C189" s="41"/>
      <c r="D189" s="41" t="s">
        <v>387</v>
      </c>
      <c r="E189" s="42" t="s">
        <v>271</v>
      </c>
      <c r="F189" s="41" t="s">
        <v>384</v>
      </c>
      <c r="G189" s="41" t="s">
        <v>135</v>
      </c>
      <c r="H189" s="41"/>
      <c r="I189" s="41"/>
      <c r="P189" s="5">
        <v>47</v>
      </c>
      <c r="R189" s="5">
        <v>47</v>
      </c>
      <c r="S189" s="5">
        <v>47</v>
      </c>
      <c r="DX189" s="5" t="s">
        <v>135</v>
      </c>
      <c r="EG189" s="42"/>
      <c r="EH189" s="42"/>
      <c r="EI189" s="42"/>
      <c r="EJ189" s="42"/>
      <c r="EK189" s="42"/>
      <c r="EL189" s="42"/>
      <c r="EM189" s="42"/>
    </row>
    <row r="190" spans="1:143" ht="30">
      <c r="A190" s="41"/>
      <c r="B190" s="41"/>
      <c r="C190" s="41"/>
      <c r="D190" s="45" t="s">
        <v>388</v>
      </c>
      <c r="E190" s="42" t="s">
        <v>290</v>
      </c>
      <c r="F190" s="41" t="s">
        <v>384</v>
      </c>
      <c r="G190" s="41" t="s">
        <v>135</v>
      </c>
      <c r="H190" s="41"/>
      <c r="I190" s="41"/>
      <c r="P190" s="5">
        <v>26</v>
      </c>
      <c r="R190" s="5">
        <v>26</v>
      </c>
      <c r="S190" s="5">
        <v>26</v>
      </c>
      <c r="DX190" s="5" t="s">
        <v>135</v>
      </c>
      <c r="EG190" s="42"/>
      <c r="EH190" s="42"/>
      <c r="EI190" s="42"/>
      <c r="EJ190" s="42"/>
      <c r="EK190" s="42"/>
      <c r="EL190" s="42"/>
      <c r="EM190" s="42"/>
    </row>
    <row r="191" spans="1:143" ht="30">
      <c r="A191" s="41"/>
      <c r="B191" s="41"/>
      <c r="C191" s="41"/>
      <c r="D191" s="41" t="s">
        <v>389</v>
      </c>
      <c r="E191" s="42" t="s">
        <v>171</v>
      </c>
      <c r="F191" s="41" t="s">
        <v>384</v>
      </c>
      <c r="G191" s="41" t="s">
        <v>135</v>
      </c>
      <c r="H191" s="41"/>
      <c r="I191" s="41"/>
      <c r="P191" s="5">
        <v>19</v>
      </c>
      <c r="R191" s="5">
        <v>19</v>
      </c>
      <c r="S191" s="5">
        <v>19</v>
      </c>
      <c r="DX191" s="5" t="s">
        <v>135</v>
      </c>
      <c r="EG191" s="42"/>
      <c r="EH191" s="42"/>
      <c r="EI191" s="42"/>
      <c r="EJ191" s="42"/>
      <c r="EK191" s="42"/>
      <c r="EL191" s="42"/>
      <c r="EM191" s="42"/>
    </row>
    <row r="192" spans="1:143" ht="30">
      <c r="A192" s="41"/>
      <c r="B192" s="41"/>
      <c r="C192" s="41"/>
      <c r="D192" s="41" t="s">
        <v>390</v>
      </c>
      <c r="E192" s="42" t="s">
        <v>391</v>
      </c>
      <c r="F192" s="41" t="s">
        <v>384</v>
      </c>
      <c r="G192" s="41" t="s">
        <v>135</v>
      </c>
      <c r="H192" s="41"/>
      <c r="I192" s="41"/>
      <c r="P192" s="5">
        <v>8</v>
      </c>
      <c r="R192" s="5">
        <v>8</v>
      </c>
      <c r="S192" s="5">
        <v>8</v>
      </c>
      <c r="DX192" s="5" t="s">
        <v>135</v>
      </c>
      <c r="EG192" s="42"/>
      <c r="EH192" s="42"/>
      <c r="EI192" s="42"/>
      <c r="EJ192" s="42"/>
      <c r="EK192" s="42"/>
      <c r="EL192" s="42"/>
      <c r="EM192" s="42"/>
    </row>
    <row r="193" spans="1:143" ht="30">
      <c r="A193" s="41"/>
      <c r="B193" s="41"/>
      <c r="C193" s="41"/>
      <c r="D193" s="41" t="s">
        <v>392</v>
      </c>
      <c r="E193" s="42" t="s">
        <v>209</v>
      </c>
      <c r="F193" s="41" t="s">
        <v>384</v>
      </c>
      <c r="G193" s="41" t="s">
        <v>135</v>
      </c>
      <c r="H193" s="41"/>
      <c r="I193" s="41"/>
      <c r="P193" s="5">
        <v>4</v>
      </c>
      <c r="R193" s="5">
        <v>4</v>
      </c>
      <c r="S193" s="5">
        <v>4</v>
      </c>
      <c r="DX193" s="5" t="s">
        <v>135</v>
      </c>
      <c r="EG193" s="42"/>
      <c r="EH193" s="42"/>
      <c r="EI193" s="42"/>
      <c r="EJ193" s="42"/>
      <c r="EK193" s="42"/>
      <c r="EL193" s="42"/>
      <c r="EM193" s="42"/>
    </row>
    <row r="194" spans="1:143" ht="30">
      <c r="A194" s="41"/>
      <c r="B194" s="41"/>
      <c r="C194" s="41"/>
      <c r="D194" s="41" t="s">
        <v>393</v>
      </c>
      <c r="E194" s="42" t="s">
        <v>394</v>
      </c>
      <c r="F194" s="41" t="s">
        <v>384</v>
      </c>
      <c r="G194" s="41" t="s">
        <v>135</v>
      </c>
      <c r="H194" s="41"/>
      <c r="I194" s="41"/>
      <c r="P194" s="5">
        <v>1</v>
      </c>
      <c r="R194" s="5">
        <v>1</v>
      </c>
      <c r="S194" s="5">
        <v>1</v>
      </c>
      <c r="DX194" s="5" t="s">
        <v>135</v>
      </c>
      <c r="EG194" s="42"/>
      <c r="EH194" s="42"/>
      <c r="EI194" s="42"/>
      <c r="EJ194" s="42"/>
      <c r="EK194" s="42"/>
      <c r="EL194" s="42"/>
      <c r="EM194" s="42"/>
    </row>
    <row r="195" spans="1:143" ht="30">
      <c r="A195" s="41"/>
      <c r="B195" s="41"/>
      <c r="C195" s="41"/>
      <c r="D195" s="41" t="s">
        <v>395</v>
      </c>
      <c r="E195" s="42" t="s">
        <v>396</v>
      </c>
      <c r="F195" s="41" t="s">
        <v>384</v>
      </c>
      <c r="G195" s="41" t="s">
        <v>135</v>
      </c>
      <c r="H195" s="41"/>
      <c r="I195" s="41"/>
      <c r="P195" s="5">
        <v>1</v>
      </c>
      <c r="R195" s="5">
        <v>1</v>
      </c>
      <c r="S195" s="5">
        <v>1</v>
      </c>
      <c r="DX195" s="5" t="s">
        <v>135</v>
      </c>
      <c r="EG195" s="42"/>
      <c r="EH195" s="42"/>
      <c r="EI195" s="42"/>
      <c r="EJ195" s="42"/>
      <c r="EK195" s="42"/>
      <c r="EL195" s="42"/>
      <c r="EM195" s="42"/>
    </row>
    <row r="196" spans="1:143" ht="30">
      <c r="A196" s="41"/>
      <c r="B196" s="41"/>
      <c r="C196" s="41"/>
      <c r="D196" s="41" t="s">
        <v>397</v>
      </c>
      <c r="E196" s="42" t="s">
        <v>398</v>
      </c>
      <c r="F196" s="41" t="s">
        <v>384</v>
      </c>
      <c r="G196" s="41" t="s">
        <v>135</v>
      </c>
      <c r="H196" s="41"/>
      <c r="I196" s="41"/>
      <c r="P196" s="5">
        <v>3</v>
      </c>
      <c r="R196" s="5">
        <v>3</v>
      </c>
      <c r="S196" s="5">
        <v>3</v>
      </c>
      <c r="DX196" s="5" t="s">
        <v>135</v>
      </c>
      <c r="EG196" s="42"/>
      <c r="EH196" s="42"/>
      <c r="EI196" s="42"/>
      <c r="EJ196" s="42"/>
      <c r="EK196" s="42"/>
      <c r="EL196" s="42"/>
      <c r="EM196" s="42"/>
    </row>
    <row r="197" spans="1:143" ht="30">
      <c r="A197" s="41"/>
      <c r="B197" s="41"/>
      <c r="C197" s="41"/>
      <c r="D197" s="41" t="s">
        <v>399</v>
      </c>
      <c r="E197" s="42" t="s">
        <v>235</v>
      </c>
      <c r="F197" s="41" t="s">
        <v>384</v>
      </c>
      <c r="G197" s="41" t="s">
        <v>135</v>
      </c>
      <c r="H197" s="41"/>
      <c r="I197" s="41"/>
      <c r="P197" s="5">
        <v>2</v>
      </c>
      <c r="R197" s="5">
        <v>2</v>
      </c>
      <c r="S197" s="5">
        <v>2</v>
      </c>
      <c r="DX197" s="5" t="s">
        <v>135</v>
      </c>
      <c r="EG197" s="42"/>
      <c r="EH197" s="42"/>
      <c r="EI197" s="42"/>
      <c r="EJ197" s="42"/>
      <c r="EK197" s="42"/>
      <c r="EL197" s="42"/>
      <c r="EM197" s="42"/>
    </row>
    <row r="198" spans="1:143" ht="30">
      <c r="A198" s="41"/>
      <c r="B198" s="41"/>
      <c r="C198" s="41"/>
      <c r="D198" s="41" t="s">
        <v>400</v>
      </c>
      <c r="E198" s="42" t="s">
        <v>401</v>
      </c>
      <c r="F198" s="41" t="s">
        <v>384</v>
      </c>
      <c r="G198" s="41" t="s">
        <v>135</v>
      </c>
      <c r="H198" s="41"/>
      <c r="I198" s="41"/>
      <c r="P198" s="5">
        <v>4</v>
      </c>
      <c r="R198" s="5">
        <v>4</v>
      </c>
      <c r="S198" s="5">
        <v>4</v>
      </c>
      <c r="DX198" s="5" t="s">
        <v>135</v>
      </c>
      <c r="EG198" s="42"/>
      <c r="EH198" s="42"/>
      <c r="EI198" s="42"/>
      <c r="EJ198" s="42"/>
      <c r="EK198" s="42"/>
      <c r="EL198" s="42"/>
      <c r="EM198" s="42"/>
    </row>
    <row r="199" spans="1:143" ht="30">
      <c r="A199" s="41"/>
      <c r="B199" s="41"/>
      <c r="C199" s="41"/>
      <c r="D199" s="41" t="s">
        <v>402</v>
      </c>
      <c r="E199" s="42" t="s">
        <v>403</v>
      </c>
      <c r="F199" s="41" t="s">
        <v>384</v>
      </c>
      <c r="G199" s="41" t="s">
        <v>135</v>
      </c>
      <c r="H199" s="41"/>
      <c r="I199" s="41"/>
      <c r="P199" s="5">
        <v>1</v>
      </c>
      <c r="R199" s="5">
        <v>1</v>
      </c>
      <c r="S199" s="5">
        <v>1</v>
      </c>
      <c r="DX199" s="5" t="s">
        <v>135</v>
      </c>
      <c r="EG199" s="42"/>
      <c r="EH199" s="42"/>
      <c r="EI199" s="42"/>
      <c r="EJ199" s="42"/>
      <c r="EK199" s="42"/>
      <c r="EL199" s="42"/>
      <c r="EM199" s="42"/>
    </row>
    <row r="200" spans="1:143" ht="30">
      <c r="A200" s="41"/>
      <c r="B200" s="41"/>
      <c r="C200" s="41"/>
      <c r="D200" s="41" t="s">
        <v>404</v>
      </c>
      <c r="E200" s="42" t="s">
        <v>139</v>
      </c>
      <c r="F200" s="41" t="s">
        <v>384</v>
      </c>
      <c r="G200" s="41" t="s">
        <v>135</v>
      </c>
      <c r="H200" s="41"/>
      <c r="I200" s="41"/>
      <c r="P200" s="5">
        <v>7</v>
      </c>
      <c r="R200" s="5">
        <v>7</v>
      </c>
      <c r="S200" s="5">
        <v>7</v>
      </c>
      <c r="DX200" s="5" t="s">
        <v>135</v>
      </c>
      <c r="EG200" s="42"/>
      <c r="EH200" s="42"/>
      <c r="EI200" s="42"/>
      <c r="EJ200" s="42"/>
      <c r="EK200" s="42"/>
      <c r="EL200" s="42"/>
      <c r="EM200" s="42"/>
    </row>
    <row r="201" spans="1:143" ht="30">
      <c r="A201" s="41"/>
      <c r="B201" s="41"/>
      <c r="C201" s="41"/>
      <c r="D201" s="41" t="s">
        <v>405</v>
      </c>
      <c r="E201" s="42" t="s">
        <v>406</v>
      </c>
      <c r="F201" s="41" t="s">
        <v>384</v>
      </c>
      <c r="G201" s="41" t="s">
        <v>135</v>
      </c>
      <c r="H201" s="41"/>
      <c r="I201" s="41"/>
      <c r="P201" s="5">
        <v>3</v>
      </c>
      <c r="R201" s="5">
        <v>3</v>
      </c>
      <c r="S201" s="5">
        <v>3</v>
      </c>
      <c r="DX201" s="5" t="s">
        <v>135</v>
      </c>
      <c r="EG201" s="42"/>
      <c r="EH201" s="42"/>
      <c r="EI201" s="42"/>
      <c r="EJ201" s="42"/>
      <c r="EK201" s="42"/>
      <c r="EL201" s="42"/>
      <c r="EM201" s="42"/>
    </row>
    <row r="202" spans="1:143" ht="30">
      <c r="A202" s="41"/>
      <c r="B202" s="41"/>
      <c r="C202" s="41"/>
      <c r="D202" s="41" t="s">
        <v>407</v>
      </c>
      <c r="E202" s="42" t="s">
        <v>408</v>
      </c>
      <c r="F202" s="41" t="s">
        <v>384</v>
      </c>
      <c r="G202" s="41" t="s">
        <v>135</v>
      </c>
      <c r="H202" s="41"/>
      <c r="I202" s="41"/>
      <c r="P202" s="5">
        <v>14</v>
      </c>
      <c r="R202" s="5">
        <v>14</v>
      </c>
      <c r="S202" s="5">
        <v>14</v>
      </c>
      <c r="DX202" s="5" t="s">
        <v>135</v>
      </c>
      <c r="EG202" s="42"/>
      <c r="EH202" s="42"/>
      <c r="EI202" s="42"/>
      <c r="EJ202" s="42"/>
      <c r="EK202" s="42"/>
      <c r="EL202" s="42"/>
      <c r="EM202" s="42"/>
    </row>
    <row r="203" spans="1:143" ht="60">
      <c r="A203" s="43" t="s">
        <v>409</v>
      </c>
      <c r="B203" s="41">
        <v>15</v>
      </c>
      <c r="C203" s="41">
        <v>1</v>
      </c>
      <c r="D203" s="41" t="s">
        <v>410</v>
      </c>
      <c r="E203" s="42" t="s">
        <v>199</v>
      </c>
      <c r="F203" s="41" t="s">
        <v>411</v>
      </c>
      <c r="G203" s="41" t="s">
        <v>135</v>
      </c>
      <c r="H203" s="41" t="s">
        <v>135</v>
      </c>
      <c r="I203" s="41" t="s">
        <v>135</v>
      </c>
      <c r="P203" s="5">
        <v>1</v>
      </c>
      <c r="CB203" s="5">
        <v>1</v>
      </c>
      <c r="DX203" s="5" t="s">
        <v>135</v>
      </c>
      <c r="EG203" s="42"/>
      <c r="EH203" s="42"/>
      <c r="EI203" s="42"/>
      <c r="EJ203" s="42"/>
      <c r="EK203" s="42"/>
      <c r="EL203" s="42"/>
      <c r="EM203" s="42"/>
    </row>
    <row r="204" spans="1:143">
      <c r="A204" s="41"/>
      <c r="B204" s="41"/>
      <c r="C204" s="41"/>
      <c r="D204" s="41" t="s">
        <v>412</v>
      </c>
      <c r="E204" s="42" t="s">
        <v>413</v>
      </c>
      <c r="F204" s="41" t="s">
        <v>411</v>
      </c>
      <c r="G204" s="41" t="s">
        <v>135</v>
      </c>
      <c r="H204" s="41" t="s">
        <v>135</v>
      </c>
      <c r="I204" s="41" t="s">
        <v>135</v>
      </c>
      <c r="P204" s="5">
        <v>1</v>
      </c>
      <c r="CB204" s="5">
        <v>1</v>
      </c>
      <c r="DX204" s="5" t="s">
        <v>135</v>
      </c>
      <c r="EG204" s="42"/>
      <c r="EH204" s="42"/>
      <c r="EI204" s="42"/>
      <c r="EJ204" s="42"/>
      <c r="EK204" s="42"/>
      <c r="EL204" s="42"/>
      <c r="EM204" s="42"/>
    </row>
    <row r="205" spans="1:143">
      <c r="A205" s="41"/>
      <c r="B205" s="41"/>
      <c r="C205" s="41"/>
      <c r="D205" s="41" t="s">
        <v>414</v>
      </c>
      <c r="E205" s="42" t="s">
        <v>345</v>
      </c>
      <c r="F205" s="41" t="s">
        <v>411</v>
      </c>
      <c r="G205" s="41" t="s">
        <v>135</v>
      </c>
      <c r="H205" s="41" t="s">
        <v>135</v>
      </c>
      <c r="I205" s="41" t="s">
        <v>135</v>
      </c>
      <c r="J205" s="41">
        <v>1</v>
      </c>
      <c r="K205" s="41"/>
      <c r="L205" s="41">
        <v>1</v>
      </c>
      <c r="P205" s="5">
        <v>1</v>
      </c>
      <c r="CB205" s="5">
        <v>1</v>
      </c>
      <c r="DX205" s="5" t="s">
        <v>135</v>
      </c>
      <c r="EG205" s="42"/>
      <c r="EH205" s="42"/>
      <c r="EI205" s="42"/>
      <c r="EJ205" s="42"/>
      <c r="EK205" s="42"/>
      <c r="EL205" s="42"/>
      <c r="EM205" s="42"/>
    </row>
    <row r="206" spans="1:143" ht="75">
      <c r="A206" s="46" t="s">
        <v>415</v>
      </c>
      <c r="B206" s="41">
        <v>14</v>
      </c>
      <c r="C206" s="41">
        <v>9</v>
      </c>
      <c r="D206" s="41" t="s">
        <v>263</v>
      </c>
      <c r="E206" s="42" t="s">
        <v>204</v>
      </c>
      <c r="F206" s="41" t="s">
        <v>416</v>
      </c>
      <c r="G206" s="41" t="s">
        <v>135</v>
      </c>
      <c r="H206" s="41"/>
      <c r="I206" s="41"/>
      <c r="P206" s="5">
        <v>3</v>
      </c>
      <c r="CB206" s="5">
        <v>2</v>
      </c>
      <c r="CK206" s="5">
        <v>2</v>
      </c>
      <c r="DS206" s="6">
        <v>14</v>
      </c>
      <c r="DT206" s="6">
        <v>5</v>
      </c>
      <c r="DU206" s="5">
        <v>9</v>
      </c>
      <c r="DW206" s="5" t="s">
        <v>135</v>
      </c>
      <c r="DX206" s="5" t="s">
        <v>135</v>
      </c>
      <c r="EG206" s="42"/>
      <c r="EH206" s="42"/>
      <c r="EI206" s="42"/>
      <c r="EJ206" s="42"/>
      <c r="EK206" s="42"/>
      <c r="EL206" s="42"/>
      <c r="EM206" s="42"/>
    </row>
    <row r="207" spans="1:143">
      <c r="A207" s="41"/>
      <c r="B207" s="41"/>
      <c r="C207" s="41"/>
      <c r="D207" s="41" t="s">
        <v>410</v>
      </c>
      <c r="E207" s="42" t="s">
        <v>199</v>
      </c>
      <c r="F207" s="41" t="s">
        <v>416</v>
      </c>
      <c r="G207" s="41" t="s">
        <v>135</v>
      </c>
      <c r="H207" s="41"/>
      <c r="I207" s="41"/>
      <c r="P207" s="5">
        <v>8</v>
      </c>
      <c r="R207" s="5">
        <v>3</v>
      </c>
      <c r="AI207" s="5">
        <v>2</v>
      </c>
      <c r="AL207" s="5">
        <v>1</v>
      </c>
      <c r="AW207" s="5">
        <v>1</v>
      </c>
      <c r="AY207" s="5">
        <v>1</v>
      </c>
      <c r="CB207" s="5">
        <v>5</v>
      </c>
      <c r="CK207" s="5">
        <v>5</v>
      </c>
      <c r="DW207" s="5" t="s">
        <v>135</v>
      </c>
      <c r="DX207" s="5" t="s">
        <v>135</v>
      </c>
      <c r="EG207" s="42"/>
      <c r="EH207" s="42"/>
      <c r="EI207" s="42"/>
      <c r="EJ207" s="42"/>
      <c r="EK207" s="42"/>
      <c r="EL207" s="42"/>
      <c r="EM207" s="42"/>
    </row>
    <row r="208" spans="1:143">
      <c r="A208" s="41"/>
      <c r="B208" s="41"/>
      <c r="C208" s="41"/>
      <c r="D208" s="183" t="s">
        <v>417</v>
      </c>
      <c r="E208" s="184" t="s">
        <v>217</v>
      </c>
      <c r="F208" s="41" t="s">
        <v>416</v>
      </c>
      <c r="G208" s="41" t="s">
        <v>135</v>
      </c>
      <c r="H208" s="41"/>
      <c r="I208" s="41"/>
      <c r="P208" s="5">
        <v>9</v>
      </c>
      <c r="R208" s="5">
        <v>3</v>
      </c>
      <c r="AI208" s="5">
        <v>2</v>
      </c>
      <c r="AL208" s="5">
        <v>1</v>
      </c>
      <c r="AW208" s="5">
        <v>1</v>
      </c>
      <c r="AY208" s="5">
        <v>1</v>
      </c>
      <c r="CB208" s="5">
        <v>6</v>
      </c>
      <c r="CK208" s="5">
        <v>5</v>
      </c>
      <c r="DW208" s="5" t="s">
        <v>135</v>
      </c>
      <c r="DX208" s="5" t="s">
        <v>135</v>
      </c>
      <c r="EG208" s="42"/>
      <c r="EH208" s="42"/>
      <c r="EI208" s="42"/>
      <c r="EJ208" s="42"/>
      <c r="EK208" s="42"/>
      <c r="EL208" s="42"/>
      <c r="EM208" s="42"/>
    </row>
    <row r="209" spans="1:143">
      <c r="A209" s="41"/>
      <c r="B209" s="41"/>
      <c r="C209" s="41"/>
      <c r="D209" s="41" t="s">
        <v>418</v>
      </c>
      <c r="E209" s="42" t="s">
        <v>419</v>
      </c>
      <c r="F209" s="41" t="s">
        <v>416</v>
      </c>
      <c r="G209" s="41" t="s">
        <v>135</v>
      </c>
      <c r="H209" s="41"/>
      <c r="I209" s="41"/>
      <c r="P209" s="5">
        <v>2</v>
      </c>
      <c r="CB209" s="5">
        <v>1</v>
      </c>
      <c r="CK209" s="5">
        <v>2</v>
      </c>
      <c r="DW209" s="5" t="s">
        <v>135</v>
      </c>
      <c r="DX209" s="5" t="s">
        <v>135</v>
      </c>
      <c r="EG209" s="42"/>
      <c r="EH209" s="42"/>
      <c r="EI209" s="42"/>
      <c r="EJ209" s="42"/>
      <c r="EK209" s="42"/>
      <c r="EL209" s="42"/>
      <c r="EM209" s="42"/>
    </row>
    <row r="210" spans="1:143">
      <c r="A210" s="41"/>
      <c r="B210" s="41"/>
      <c r="C210" s="41"/>
      <c r="D210" s="41" t="s">
        <v>289</v>
      </c>
      <c r="E210" s="42" t="s">
        <v>290</v>
      </c>
      <c r="F210" s="41" t="s">
        <v>416</v>
      </c>
      <c r="G210" s="41" t="s">
        <v>135</v>
      </c>
      <c r="H210" s="41"/>
      <c r="I210" s="41"/>
      <c r="P210" s="5">
        <v>2</v>
      </c>
      <c r="CB210" s="5">
        <v>1</v>
      </c>
      <c r="CK210" s="5">
        <v>1</v>
      </c>
      <c r="DW210" s="5" t="s">
        <v>135</v>
      </c>
      <c r="DX210" s="5" t="s">
        <v>135</v>
      </c>
      <c r="EG210" s="42"/>
      <c r="EH210" s="42"/>
      <c r="EI210" s="42"/>
      <c r="EJ210" s="42"/>
      <c r="EK210" s="42"/>
      <c r="EL210" s="42"/>
      <c r="EM210" s="42"/>
    </row>
    <row r="211" spans="1:143">
      <c r="A211" s="41"/>
      <c r="B211" s="41"/>
      <c r="C211" s="41"/>
      <c r="D211" s="5" t="s">
        <v>420</v>
      </c>
      <c r="E211" s="42" t="s">
        <v>391</v>
      </c>
      <c r="F211" s="41" t="s">
        <v>416</v>
      </c>
      <c r="G211" s="41" t="s">
        <v>135</v>
      </c>
      <c r="H211" s="41"/>
      <c r="I211" s="41"/>
      <c r="P211" s="5">
        <v>1</v>
      </c>
      <c r="CB211" s="5">
        <v>1</v>
      </c>
      <c r="DW211" s="5" t="s">
        <v>135</v>
      </c>
      <c r="DX211" s="5" t="s">
        <v>135</v>
      </c>
      <c r="EG211" s="42"/>
      <c r="EH211" s="42"/>
      <c r="EI211" s="42"/>
      <c r="EJ211" s="42"/>
      <c r="EK211" s="42"/>
      <c r="EL211" s="42"/>
      <c r="EM211" s="42"/>
    </row>
    <row r="212" spans="1:143">
      <c r="A212" s="41"/>
      <c r="B212" s="41"/>
      <c r="C212" s="41"/>
      <c r="D212" s="41"/>
      <c r="G212" s="41"/>
      <c r="H212" s="41"/>
      <c r="I212" s="41"/>
      <c r="EG212" s="42"/>
      <c r="EH212" s="42"/>
      <c r="EI212" s="42"/>
      <c r="EJ212" s="42"/>
      <c r="EK212" s="42"/>
      <c r="EL212" s="42"/>
      <c r="EM212" s="42"/>
    </row>
    <row r="213" spans="1:143">
      <c r="A213" s="41"/>
      <c r="B213" s="41"/>
      <c r="C213" s="41"/>
      <c r="D213" s="41"/>
      <c r="G213" s="41"/>
      <c r="H213" s="41"/>
      <c r="I213" s="41"/>
      <c r="EG213" s="42"/>
      <c r="EH213" s="42"/>
      <c r="EI213" s="42"/>
      <c r="EJ213" s="42"/>
      <c r="EK213" s="42"/>
      <c r="EL213" s="42"/>
      <c r="EM213" s="42"/>
    </row>
    <row r="214" spans="1:143">
      <c r="A214" s="41"/>
      <c r="B214" s="41"/>
      <c r="C214" s="41"/>
      <c r="D214" s="41"/>
      <c r="G214" s="41"/>
      <c r="H214" s="41"/>
      <c r="I214" s="41"/>
      <c r="EG214" s="42"/>
      <c r="EH214" s="42"/>
      <c r="EI214" s="42"/>
      <c r="EJ214" s="42"/>
      <c r="EK214" s="42"/>
      <c r="EL214" s="42"/>
      <c r="EM214" s="42"/>
    </row>
    <row r="215" spans="1:143" ht="60">
      <c r="A215" s="46" t="s">
        <v>421</v>
      </c>
      <c r="B215" s="41">
        <v>2</v>
      </c>
      <c r="C215" s="41">
        <v>2</v>
      </c>
      <c r="D215" s="41" t="s">
        <v>422</v>
      </c>
      <c r="E215" s="42" t="s">
        <v>132</v>
      </c>
      <c r="F215" s="41" t="s">
        <v>423</v>
      </c>
      <c r="G215" s="41" t="s">
        <v>135</v>
      </c>
      <c r="H215" s="41"/>
      <c r="I215" s="41" t="s">
        <v>135</v>
      </c>
      <c r="P215" s="5">
        <v>1</v>
      </c>
      <c r="AL215" s="5">
        <v>1</v>
      </c>
      <c r="BL215" s="5">
        <v>1</v>
      </c>
      <c r="BN215" s="5">
        <v>1</v>
      </c>
      <c r="BQ215" s="5">
        <v>1</v>
      </c>
      <c r="BR215" s="5">
        <v>1</v>
      </c>
      <c r="DS215" s="6">
        <v>2</v>
      </c>
      <c r="DT215" s="6">
        <v>0</v>
      </c>
      <c r="DU215" s="5">
        <v>2</v>
      </c>
      <c r="DW215" s="5" t="s">
        <v>135</v>
      </c>
      <c r="EG215" s="42"/>
      <c r="EH215" s="42"/>
      <c r="EI215" s="42"/>
      <c r="EJ215" s="42"/>
      <c r="EK215" s="42"/>
      <c r="EL215" s="42"/>
      <c r="EM215" s="42"/>
    </row>
    <row r="216" spans="1:143" ht="45">
      <c r="A216" s="41"/>
      <c r="B216" s="41"/>
      <c r="C216" s="41"/>
      <c r="D216" s="41" t="s">
        <v>424</v>
      </c>
      <c r="E216" s="42" t="s">
        <v>419</v>
      </c>
      <c r="F216" s="41" t="s">
        <v>423</v>
      </c>
      <c r="G216" s="41" t="s">
        <v>135</v>
      </c>
      <c r="H216" s="41"/>
      <c r="I216" s="41" t="s">
        <v>135</v>
      </c>
      <c r="J216" s="5">
        <v>2</v>
      </c>
      <c r="L216" s="5">
        <v>2</v>
      </c>
      <c r="P216" s="5">
        <v>2</v>
      </c>
      <c r="AL216" s="5">
        <v>2</v>
      </c>
      <c r="AN216" s="5">
        <v>1</v>
      </c>
      <c r="BD216" s="5">
        <v>1</v>
      </c>
      <c r="BL216" s="5">
        <v>2</v>
      </c>
      <c r="BN216" s="5">
        <v>1</v>
      </c>
      <c r="BQ216" s="5">
        <v>2</v>
      </c>
      <c r="BR216" s="5">
        <v>2</v>
      </c>
      <c r="BT216" s="5">
        <v>1</v>
      </c>
      <c r="DW216" s="5" t="s">
        <v>135</v>
      </c>
      <c r="EG216" s="42"/>
      <c r="EH216" s="42"/>
      <c r="EI216" s="42"/>
      <c r="EJ216" s="42"/>
      <c r="EK216" s="42"/>
      <c r="EL216" s="42"/>
      <c r="EM216" s="42"/>
    </row>
    <row r="217" spans="1:143" ht="30">
      <c r="A217" s="41"/>
      <c r="B217" s="41"/>
      <c r="C217" s="41"/>
      <c r="D217" s="41" t="s">
        <v>170</v>
      </c>
      <c r="E217" s="42" t="s">
        <v>171</v>
      </c>
      <c r="F217" s="41" t="s">
        <v>423</v>
      </c>
      <c r="G217" s="41" t="s">
        <v>135</v>
      </c>
      <c r="H217" s="41"/>
      <c r="I217" s="41" t="s">
        <v>135</v>
      </c>
      <c r="P217" s="5">
        <v>1</v>
      </c>
      <c r="AL217" s="5">
        <v>1</v>
      </c>
      <c r="BL217" s="5">
        <v>1</v>
      </c>
      <c r="BN217" s="5">
        <v>1</v>
      </c>
      <c r="BQ217" s="5">
        <v>1</v>
      </c>
      <c r="BR217" s="5">
        <v>1</v>
      </c>
      <c r="DW217" s="5" t="s">
        <v>135</v>
      </c>
      <c r="EG217" s="42"/>
      <c r="EH217" s="42"/>
      <c r="EI217" s="42"/>
      <c r="EJ217" s="42"/>
      <c r="EK217" s="42"/>
      <c r="EL217" s="42"/>
      <c r="EM217" s="42"/>
    </row>
    <row r="218" spans="1:143" ht="30">
      <c r="A218" s="41"/>
      <c r="B218" s="41"/>
      <c r="C218" s="41"/>
      <c r="D218" s="41" t="s">
        <v>425</v>
      </c>
      <c r="E218" s="42" t="s">
        <v>426</v>
      </c>
      <c r="F218" s="41" t="s">
        <v>427</v>
      </c>
      <c r="G218" s="41" t="s">
        <v>135</v>
      </c>
      <c r="H218" s="41"/>
      <c r="I218" s="41"/>
      <c r="P218" s="5">
        <v>1</v>
      </c>
      <c r="AL218" s="5">
        <v>1</v>
      </c>
      <c r="BL218" s="5">
        <v>1</v>
      </c>
      <c r="BN218" s="5">
        <v>1</v>
      </c>
      <c r="BQ218" s="5">
        <v>1</v>
      </c>
      <c r="BR218" s="5">
        <v>1</v>
      </c>
      <c r="DW218" s="5" t="s">
        <v>135</v>
      </c>
      <c r="EG218" s="42"/>
      <c r="EH218" s="42"/>
      <c r="EI218" s="42"/>
      <c r="EJ218" s="42"/>
      <c r="EK218" s="42"/>
      <c r="EL218" s="42"/>
      <c r="EM218" s="42"/>
    </row>
    <row r="219" spans="1:143">
      <c r="A219" s="41"/>
      <c r="B219" s="41"/>
      <c r="C219" s="41"/>
      <c r="D219" s="41" t="s">
        <v>410</v>
      </c>
      <c r="E219" s="42" t="s">
        <v>199</v>
      </c>
      <c r="F219" s="41" t="s">
        <v>427</v>
      </c>
      <c r="G219" s="41" t="s">
        <v>135</v>
      </c>
      <c r="H219" s="41"/>
      <c r="I219" s="41"/>
      <c r="P219" s="5">
        <v>1</v>
      </c>
      <c r="AL219" s="5">
        <v>1</v>
      </c>
      <c r="BD219" s="5">
        <v>1</v>
      </c>
      <c r="BL219" s="5">
        <v>1</v>
      </c>
      <c r="BQ219" s="5">
        <v>1</v>
      </c>
      <c r="BR219" s="5">
        <v>1</v>
      </c>
      <c r="BT219" s="5">
        <v>1</v>
      </c>
      <c r="DW219" s="5" t="s">
        <v>135</v>
      </c>
      <c r="EG219" s="42"/>
      <c r="EH219" s="42"/>
      <c r="EI219" s="42"/>
      <c r="EJ219" s="42"/>
      <c r="EK219" s="42"/>
      <c r="EL219" s="42"/>
      <c r="EM219" s="42"/>
    </row>
    <row r="220" spans="1:143">
      <c r="A220" s="41"/>
      <c r="B220" s="41"/>
      <c r="C220" s="41"/>
      <c r="D220" s="47"/>
      <c r="E220" s="92"/>
      <c r="G220" s="41"/>
      <c r="H220" s="41"/>
      <c r="I220" s="41"/>
      <c r="EG220" s="42"/>
      <c r="EH220" s="42"/>
      <c r="EI220" s="42"/>
      <c r="EJ220" s="42"/>
      <c r="EK220" s="42"/>
      <c r="EL220" s="42"/>
      <c r="EM220" s="42"/>
    </row>
    <row r="221" spans="1:143" ht="105">
      <c r="A221" s="46" t="s">
        <v>428</v>
      </c>
      <c r="B221" s="41">
        <v>3</v>
      </c>
      <c r="C221" s="41">
        <v>3</v>
      </c>
      <c r="D221" s="41" t="s">
        <v>429</v>
      </c>
      <c r="E221" s="42" t="s">
        <v>155</v>
      </c>
      <c r="F221" s="41" t="s">
        <v>430</v>
      </c>
      <c r="G221" s="41"/>
      <c r="H221" s="41"/>
      <c r="I221" s="41" t="s">
        <v>135</v>
      </c>
      <c r="P221" s="5">
        <v>1</v>
      </c>
      <c r="AL221" s="5">
        <v>1</v>
      </c>
      <c r="AQ221" s="5">
        <v>1</v>
      </c>
      <c r="BT221" s="5">
        <v>1</v>
      </c>
      <c r="BV221" s="5">
        <v>1</v>
      </c>
      <c r="BX221" s="5">
        <v>1</v>
      </c>
      <c r="DS221" s="6">
        <v>3</v>
      </c>
      <c r="DT221" s="6">
        <v>0</v>
      </c>
      <c r="DU221" s="5">
        <v>0</v>
      </c>
      <c r="DX221" s="5" t="s">
        <v>135</v>
      </c>
      <c r="EG221" s="42"/>
      <c r="EH221" s="42"/>
      <c r="EI221" s="42"/>
      <c r="EJ221" s="42"/>
      <c r="EK221" s="42"/>
      <c r="EL221" s="42"/>
      <c r="EM221" s="42"/>
    </row>
    <row r="222" spans="1:143" ht="30">
      <c r="A222" s="41"/>
      <c r="B222" s="41"/>
      <c r="C222" s="41"/>
      <c r="D222" s="41" t="s">
        <v>431</v>
      </c>
      <c r="E222" s="42" t="s">
        <v>432</v>
      </c>
      <c r="F222" s="41" t="s">
        <v>430</v>
      </c>
      <c r="G222" s="41"/>
      <c r="H222" s="41"/>
      <c r="I222" s="41" t="s">
        <v>135</v>
      </c>
      <c r="P222" s="5">
        <v>3</v>
      </c>
      <c r="R222" s="5">
        <v>1</v>
      </c>
      <c r="S222" s="5">
        <v>1</v>
      </c>
      <c r="AL222" s="5">
        <v>3</v>
      </c>
      <c r="AN222" s="5">
        <v>1</v>
      </c>
      <c r="AO222" s="5">
        <v>1</v>
      </c>
      <c r="AQ222" s="5">
        <v>2</v>
      </c>
      <c r="BT222" s="5">
        <v>2</v>
      </c>
      <c r="BV222" s="5">
        <v>2</v>
      </c>
      <c r="BX222" s="5">
        <v>2</v>
      </c>
      <c r="DX222" s="5" t="s">
        <v>135</v>
      </c>
      <c r="EG222" s="42"/>
      <c r="EH222" s="42"/>
      <c r="EI222" s="42"/>
      <c r="EJ222" s="42"/>
      <c r="EK222" s="42"/>
      <c r="EL222" s="42"/>
      <c r="EM222" s="42"/>
    </row>
    <row r="223" spans="1:143">
      <c r="A223" s="41"/>
      <c r="B223" s="41"/>
      <c r="C223" s="41"/>
      <c r="D223" s="41" t="s">
        <v>433</v>
      </c>
      <c r="E223" s="42" t="s">
        <v>434</v>
      </c>
      <c r="F223" s="41" t="s">
        <v>430</v>
      </c>
      <c r="G223" s="41"/>
      <c r="H223" s="41"/>
      <c r="I223" s="41" t="s">
        <v>135</v>
      </c>
      <c r="P223" s="5">
        <v>2</v>
      </c>
      <c r="R223" s="5">
        <v>1</v>
      </c>
      <c r="S223" s="5">
        <v>1</v>
      </c>
      <c r="AL223" s="5">
        <v>2</v>
      </c>
      <c r="AN223" s="5">
        <v>1</v>
      </c>
      <c r="AO223" s="5">
        <v>1</v>
      </c>
      <c r="AQ223" s="5">
        <v>1</v>
      </c>
      <c r="BT223" s="5">
        <v>1</v>
      </c>
      <c r="BV223" s="5">
        <v>1</v>
      </c>
      <c r="BX223" s="5">
        <v>1</v>
      </c>
      <c r="DX223" s="5" t="s">
        <v>135</v>
      </c>
      <c r="EG223" s="42"/>
      <c r="EH223" s="42"/>
      <c r="EI223" s="42"/>
      <c r="EJ223" s="42"/>
      <c r="EK223" s="42"/>
      <c r="EL223" s="42"/>
      <c r="EM223" s="42"/>
    </row>
    <row r="224" spans="1:143">
      <c r="A224" s="41"/>
      <c r="B224" s="41"/>
      <c r="C224" s="41"/>
      <c r="D224" s="41" t="s">
        <v>435</v>
      </c>
      <c r="E224" s="42" t="s">
        <v>171</v>
      </c>
      <c r="F224" s="41" t="s">
        <v>430</v>
      </c>
      <c r="G224" s="41"/>
      <c r="H224" s="41"/>
      <c r="I224" s="41" t="s">
        <v>135</v>
      </c>
      <c r="P224" s="5">
        <v>2</v>
      </c>
      <c r="R224" s="5">
        <v>1</v>
      </c>
      <c r="S224" s="5">
        <v>1</v>
      </c>
      <c r="AL224" s="5">
        <v>2</v>
      </c>
      <c r="AQ224" s="5">
        <v>2</v>
      </c>
      <c r="BT224" s="5">
        <v>1</v>
      </c>
      <c r="BV224" s="5">
        <v>1</v>
      </c>
      <c r="BX224" s="5">
        <v>1</v>
      </c>
      <c r="DX224" s="5" t="s">
        <v>135</v>
      </c>
      <c r="EG224" s="42"/>
      <c r="EH224" s="42"/>
      <c r="EI224" s="42"/>
      <c r="EJ224" s="42"/>
      <c r="EK224" s="42"/>
      <c r="EL224" s="42"/>
      <c r="EM224" s="42"/>
    </row>
    <row r="225" spans="1:143">
      <c r="A225" s="41"/>
      <c r="B225" s="41"/>
      <c r="C225" s="41"/>
      <c r="D225" s="41" t="s">
        <v>436</v>
      </c>
      <c r="E225" s="42" t="s">
        <v>157</v>
      </c>
      <c r="F225" s="41" t="s">
        <v>430</v>
      </c>
      <c r="G225" s="41"/>
      <c r="H225" s="41"/>
      <c r="I225" s="41" t="s">
        <v>135</v>
      </c>
      <c r="P225" s="5">
        <v>1</v>
      </c>
      <c r="AL225" s="5">
        <v>1</v>
      </c>
      <c r="AQ225" s="5">
        <v>1</v>
      </c>
      <c r="BT225" s="5">
        <v>1</v>
      </c>
      <c r="BV225" s="5">
        <v>1</v>
      </c>
      <c r="BX225" s="5">
        <v>1</v>
      </c>
      <c r="DX225" s="5" t="s">
        <v>135</v>
      </c>
      <c r="EG225" s="42"/>
      <c r="EH225" s="42"/>
      <c r="EI225" s="42"/>
      <c r="EJ225" s="42"/>
      <c r="EK225" s="42"/>
      <c r="EL225" s="42"/>
      <c r="EM225" s="42"/>
    </row>
    <row r="226" spans="1:143">
      <c r="A226" s="41"/>
      <c r="B226" s="41"/>
      <c r="C226" s="41"/>
      <c r="D226" s="41"/>
      <c r="G226" s="41"/>
      <c r="H226" s="41"/>
      <c r="I226" s="41"/>
      <c r="EG226" s="42"/>
      <c r="EH226" s="42"/>
      <c r="EI226" s="42"/>
      <c r="EJ226" s="42"/>
      <c r="EK226" s="42"/>
      <c r="EL226" s="42"/>
      <c r="EM226" s="42"/>
    </row>
    <row r="227" spans="1:143" ht="75">
      <c r="A227" s="46" t="s">
        <v>437</v>
      </c>
      <c r="B227" s="41">
        <v>1</v>
      </c>
      <c r="C227" s="41">
        <v>1</v>
      </c>
      <c r="D227" s="41" t="s">
        <v>438</v>
      </c>
      <c r="E227" s="42" t="s">
        <v>403</v>
      </c>
      <c r="F227" s="41" t="s">
        <v>439</v>
      </c>
      <c r="G227" s="41" t="s">
        <v>135</v>
      </c>
      <c r="H227" s="41"/>
      <c r="I227" s="41"/>
      <c r="P227" s="5">
        <v>1</v>
      </c>
      <c r="DD227" s="5">
        <v>1</v>
      </c>
      <c r="DS227" s="6">
        <v>1</v>
      </c>
      <c r="DT227" s="6">
        <v>0</v>
      </c>
      <c r="DU227" s="5">
        <v>1</v>
      </c>
      <c r="DW227" s="5" t="s">
        <v>135</v>
      </c>
      <c r="EG227" s="42"/>
      <c r="EH227" s="42"/>
      <c r="EI227" s="42"/>
      <c r="EJ227" s="42"/>
      <c r="EK227" s="42"/>
      <c r="EL227" s="42"/>
      <c r="EM227" s="42"/>
    </row>
    <row r="228" spans="1:143" ht="30">
      <c r="A228" s="41"/>
      <c r="B228" s="41"/>
      <c r="C228" s="41"/>
      <c r="D228" s="41" t="s">
        <v>440</v>
      </c>
      <c r="E228" s="42" t="s">
        <v>441</v>
      </c>
      <c r="F228" s="41" t="s">
        <v>439</v>
      </c>
      <c r="G228" s="41" t="s">
        <v>135</v>
      </c>
      <c r="H228" s="41"/>
      <c r="I228" s="41"/>
      <c r="P228" s="5">
        <v>1</v>
      </c>
      <c r="DD228" s="5">
        <v>1</v>
      </c>
      <c r="DW228" s="5" t="s">
        <v>135</v>
      </c>
      <c r="EG228" s="42"/>
      <c r="EH228" s="42"/>
      <c r="EI228" s="42"/>
      <c r="EJ228" s="42"/>
      <c r="EK228" s="42"/>
      <c r="EL228" s="42"/>
      <c r="EM228" s="42"/>
    </row>
    <row r="229" spans="1:143" ht="30">
      <c r="A229" s="41"/>
      <c r="B229" s="41"/>
      <c r="C229" s="41"/>
      <c r="D229" s="50" t="s">
        <v>442</v>
      </c>
      <c r="E229" s="42" t="s">
        <v>443</v>
      </c>
      <c r="F229" s="41" t="s">
        <v>439</v>
      </c>
      <c r="G229" s="41" t="s">
        <v>135</v>
      </c>
      <c r="H229" s="41"/>
      <c r="I229" s="41"/>
      <c r="P229" s="5">
        <v>1</v>
      </c>
      <c r="DD229" s="5">
        <v>1</v>
      </c>
      <c r="DW229" s="5" t="s">
        <v>135</v>
      </c>
      <c r="EG229" s="42"/>
      <c r="EH229" s="42"/>
      <c r="EI229" s="42"/>
      <c r="EJ229" s="42"/>
      <c r="EK229" s="42"/>
      <c r="EL229" s="42"/>
      <c r="EM229" s="42"/>
    </row>
    <row r="230" spans="1:143">
      <c r="A230" s="41"/>
      <c r="B230" s="41"/>
      <c r="C230" s="41"/>
      <c r="D230" s="41"/>
      <c r="G230" s="41"/>
      <c r="H230" s="41"/>
      <c r="I230" s="41"/>
      <c r="EG230" s="42"/>
      <c r="EH230" s="42"/>
      <c r="EI230" s="42"/>
      <c r="EJ230" s="42"/>
      <c r="EK230" s="42"/>
      <c r="EL230" s="42"/>
      <c r="EM230" s="42"/>
    </row>
    <row r="231" spans="1:143" ht="75">
      <c r="A231" s="46" t="s">
        <v>444</v>
      </c>
      <c r="B231" s="41">
        <v>14</v>
      </c>
      <c r="C231" s="41">
        <v>14</v>
      </c>
      <c r="D231" s="41" t="s">
        <v>445</v>
      </c>
      <c r="E231" s="42" t="s">
        <v>379</v>
      </c>
      <c r="F231" s="41" t="s">
        <v>446</v>
      </c>
      <c r="G231" s="41" t="s">
        <v>135</v>
      </c>
      <c r="H231" s="41" t="s">
        <v>135</v>
      </c>
      <c r="I231" s="41"/>
      <c r="J231" s="5">
        <v>1</v>
      </c>
      <c r="K231" s="5">
        <v>1</v>
      </c>
      <c r="P231" s="5">
        <v>1</v>
      </c>
      <c r="AL231" s="5">
        <v>1</v>
      </c>
      <c r="AO231" s="5">
        <v>1</v>
      </c>
      <c r="DS231" s="6">
        <v>18</v>
      </c>
      <c r="DT231" s="6">
        <v>4</v>
      </c>
      <c r="DU231" s="5">
        <v>6</v>
      </c>
      <c r="DW231" s="5" t="s">
        <v>135</v>
      </c>
      <c r="DX231" s="5" t="s">
        <v>135</v>
      </c>
      <c r="EG231" s="42"/>
      <c r="EH231" s="42"/>
      <c r="EI231" s="42"/>
      <c r="EJ231" s="42"/>
      <c r="EK231" s="42"/>
      <c r="EL231" s="42"/>
      <c r="EM231" s="42"/>
    </row>
    <row r="232" spans="1:143" ht="30">
      <c r="A232" s="41"/>
      <c r="B232" s="41"/>
      <c r="C232" s="41"/>
      <c r="D232" s="41" t="s">
        <v>447</v>
      </c>
      <c r="E232" s="42" t="s">
        <v>162</v>
      </c>
      <c r="F232" s="41" t="s">
        <v>446</v>
      </c>
      <c r="G232" s="41" t="s">
        <v>135</v>
      </c>
      <c r="H232" s="41" t="s">
        <v>135</v>
      </c>
      <c r="I232" s="41"/>
      <c r="J232" s="5">
        <v>1</v>
      </c>
      <c r="K232" s="5">
        <v>1</v>
      </c>
      <c r="P232" s="5">
        <v>1</v>
      </c>
      <c r="AL232" s="5">
        <v>1</v>
      </c>
      <c r="BT232" s="5">
        <v>1</v>
      </c>
      <c r="DW232" s="5" t="s">
        <v>135</v>
      </c>
      <c r="DX232" s="5" t="s">
        <v>135</v>
      </c>
      <c r="EG232" s="42"/>
      <c r="EH232" s="42"/>
      <c r="EI232" s="42"/>
      <c r="EJ232" s="42"/>
      <c r="EK232" s="42"/>
      <c r="EL232" s="42"/>
      <c r="EM232" s="42"/>
    </row>
    <row r="233" spans="1:143" ht="30">
      <c r="A233" s="41"/>
      <c r="B233" s="41"/>
      <c r="C233" s="41"/>
      <c r="D233" s="41" t="s">
        <v>448</v>
      </c>
      <c r="E233" s="42" t="s">
        <v>449</v>
      </c>
      <c r="F233" s="41" t="s">
        <v>446</v>
      </c>
      <c r="G233" s="41" t="s">
        <v>135</v>
      </c>
      <c r="H233" s="41" t="s">
        <v>135</v>
      </c>
      <c r="I233" s="41"/>
      <c r="J233" s="5">
        <v>2</v>
      </c>
      <c r="K233" s="5">
        <v>2</v>
      </c>
      <c r="P233" s="5">
        <v>3</v>
      </c>
      <c r="R233" s="5">
        <v>1</v>
      </c>
      <c r="U233" s="5">
        <v>1</v>
      </c>
      <c r="V233" s="5">
        <v>1</v>
      </c>
      <c r="AL233" s="5">
        <v>2</v>
      </c>
      <c r="AO233" s="5">
        <v>2</v>
      </c>
      <c r="BH233" s="5">
        <v>1</v>
      </c>
      <c r="BK233" s="5">
        <v>1</v>
      </c>
      <c r="DW233" s="5" t="s">
        <v>135</v>
      </c>
      <c r="DX233" s="5" t="s">
        <v>135</v>
      </c>
      <c r="EG233" s="42"/>
      <c r="EH233" s="42"/>
      <c r="EI233" s="42"/>
      <c r="EJ233" s="42"/>
      <c r="EK233" s="42"/>
      <c r="EL233" s="42"/>
      <c r="EM233" s="42"/>
    </row>
    <row r="234" spans="1:143" ht="30">
      <c r="A234" s="41"/>
      <c r="B234" s="41"/>
      <c r="C234" s="41"/>
      <c r="D234" s="41" t="s">
        <v>157</v>
      </c>
      <c r="E234" s="42" t="s">
        <v>157</v>
      </c>
      <c r="F234" s="41" t="s">
        <v>446</v>
      </c>
      <c r="G234" s="41" t="s">
        <v>135</v>
      </c>
      <c r="H234" s="41" t="s">
        <v>135</v>
      </c>
      <c r="I234" s="41"/>
      <c r="P234" s="5">
        <v>1</v>
      </c>
      <c r="AL234" s="5">
        <v>1</v>
      </c>
      <c r="AQ234" s="5">
        <v>1</v>
      </c>
      <c r="CB234" s="5">
        <v>1</v>
      </c>
      <c r="CJ234" s="5">
        <v>1</v>
      </c>
      <c r="DW234" s="5" t="s">
        <v>135</v>
      </c>
      <c r="DX234" s="5" t="s">
        <v>135</v>
      </c>
      <c r="EG234" s="42"/>
      <c r="EH234" s="42"/>
      <c r="EI234" s="42"/>
      <c r="EJ234" s="42"/>
      <c r="EK234" s="42"/>
      <c r="EL234" s="42"/>
      <c r="EM234" s="42"/>
    </row>
    <row r="235" spans="1:143" ht="30">
      <c r="A235" s="41"/>
      <c r="B235" s="41"/>
      <c r="C235" s="41"/>
      <c r="D235" s="41" t="s">
        <v>450</v>
      </c>
      <c r="E235" s="42" t="s">
        <v>451</v>
      </c>
      <c r="F235" s="41" t="s">
        <v>446</v>
      </c>
      <c r="G235" s="41" t="s">
        <v>135</v>
      </c>
      <c r="H235" s="41" t="s">
        <v>135</v>
      </c>
      <c r="I235" s="41"/>
      <c r="P235" s="5">
        <v>1</v>
      </c>
      <c r="AL235" s="5">
        <v>1</v>
      </c>
      <c r="AQ235" s="5">
        <v>1</v>
      </c>
      <c r="DW235" s="5" t="s">
        <v>135</v>
      </c>
      <c r="DX235" s="5" t="s">
        <v>135</v>
      </c>
      <c r="EG235" s="42"/>
      <c r="EH235" s="42"/>
      <c r="EI235" s="42"/>
      <c r="EJ235" s="42"/>
      <c r="EK235" s="42"/>
      <c r="EL235" s="42"/>
      <c r="EM235" s="42"/>
    </row>
    <row r="236" spans="1:143" ht="30">
      <c r="A236" s="41"/>
      <c r="B236" s="41"/>
      <c r="C236" s="41"/>
      <c r="D236" s="41" t="s">
        <v>171</v>
      </c>
      <c r="E236" s="42" t="s">
        <v>171</v>
      </c>
      <c r="F236" s="41" t="s">
        <v>446</v>
      </c>
      <c r="G236" s="41" t="s">
        <v>135</v>
      </c>
      <c r="H236" s="41" t="s">
        <v>135</v>
      </c>
      <c r="I236" s="41"/>
      <c r="P236" s="5">
        <v>1</v>
      </c>
      <c r="R236" s="5">
        <v>1</v>
      </c>
      <c r="U236" s="5">
        <v>1</v>
      </c>
      <c r="V236" s="5">
        <v>1</v>
      </c>
      <c r="AL236" s="5">
        <v>1</v>
      </c>
      <c r="BH236" s="5">
        <v>1</v>
      </c>
      <c r="BK236" s="5">
        <v>1</v>
      </c>
      <c r="CB236" s="5">
        <v>1</v>
      </c>
      <c r="CJ236" s="5">
        <v>1</v>
      </c>
      <c r="DW236" s="5" t="s">
        <v>135</v>
      </c>
      <c r="DX236" s="5" t="s">
        <v>135</v>
      </c>
      <c r="EG236" s="42"/>
      <c r="EH236" s="42"/>
      <c r="EI236" s="42"/>
      <c r="EJ236" s="42"/>
      <c r="EK236" s="42"/>
      <c r="EL236" s="42"/>
      <c r="EM236" s="42"/>
    </row>
    <row r="237" spans="1:143">
      <c r="A237" s="41"/>
      <c r="B237" s="41"/>
      <c r="C237" s="41"/>
      <c r="D237" s="41" t="s">
        <v>448</v>
      </c>
      <c r="E237" s="42" t="s">
        <v>449</v>
      </c>
      <c r="F237" s="41" t="s">
        <v>452</v>
      </c>
      <c r="G237" s="41"/>
      <c r="H237" s="41" t="s">
        <v>135</v>
      </c>
      <c r="I237" s="41"/>
      <c r="P237" s="5">
        <v>1</v>
      </c>
      <c r="AL237" s="5">
        <v>1</v>
      </c>
      <c r="AO237" s="5">
        <v>1</v>
      </c>
      <c r="DW237" s="5" t="s">
        <v>135</v>
      </c>
      <c r="DX237" s="5" t="s">
        <v>135</v>
      </c>
      <c r="EG237" s="42"/>
      <c r="EH237" s="42"/>
      <c r="EI237" s="42"/>
      <c r="EJ237" s="42"/>
      <c r="EK237" s="42"/>
      <c r="EL237" s="42"/>
      <c r="EM237" s="42"/>
    </row>
    <row r="238" spans="1:143">
      <c r="A238" s="41"/>
      <c r="B238" s="41"/>
      <c r="C238" s="41"/>
      <c r="D238" s="41" t="s">
        <v>453</v>
      </c>
      <c r="E238" s="42" t="s">
        <v>165</v>
      </c>
      <c r="F238" s="41" t="s">
        <v>452</v>
      </c>
      <c r="G238" s="41"/>
      <c r="H238" s="41" t="s">
        <v>135</v>
      </c>
      <c r="I238" s="41"/>
      <c r="P238" s="5">
        <v>4</v>
      </c>
      <c r="R238" s="5">
        <v>1</v>
      </c>
      <c r="U238" s="5">
        <v>1</v>
      </c>
      <c r="V238" s="5">
        <v>1</v>
      </c>
      <c r="AL238" s="5">
        <v>3</v>
      </c>
      <c r="AN238" s="5">
        <v>1</v>
      </c>
      <c r="BH238" s="5">
        <v>1</v>
      </c>
      <c r="BK238" s="5">
        <v>1</v>
      </c>
      <c r="BL238" s="5">
        <v>1</v>
      </c>
      <c r="CB238" s="5">
        <v>1</v>
      </c>
      <c r="CC238" s="5">
        <v>1</v>
      </c>
      <c r="CJ238" s="5">
        <v>1</v>
      </c>
      <c r="CK238" s="5">
        <v>1</v>
      </c>
      <c r="DW238" s="5" t="s">
        <v>135</v>
      </c>
      <c r="DX238" s="5" t="s">
        <v>135</v>
      </c>
      <c r="EG238" s="42"/>
      <c r="EH238" s="42"/>
      <c r="EI238" s="42"/>
      <c r="EJ238" s="42"/>
      <c r="EK238" s="42"/>
      <c r="EL238" s="42"/>
      <c r="EM238" s="42"/>
    </row>
    <row r="239" spans="1:143">
      <c r="A239" s="41"/>
      <c r="B239" s="41"/>
      <c r="C239" s="41"/>
      <c r="D239" s="41" t="s">
        <v>445</v>
      </c>
      <c r="E239" s="42" t="s">
        <v>379</v>
      </c>
      <c r="F239" s="41" t="s">
        <v>452</v>
      </c>
      <c r="G239" s="41"/>
      <c r="H239" s="41" t="s">
        <v>135</v>
      </c>
      <c r="I239" s="41"/>
      <c r="P239" s="5">
        <v>4</v>
      </c>
      <c r="R239" s="5">
        <v>1</v>
      </c>
      <c r="U239" s="5">
        <v>1</v>
      </c>
      <c r="V239" s="5">
        <v>1</v>
      </c>
      <c r="AL239" s="5">
        <v>4</v>
      </c>
      <c r="AN239" s="5">
        <v>2</v>
      </c>
      <c r="AO239" s="5">
        <v>2</v>
      </c>
      <c r="BH239" s="5">
        <v>2</v>
      </c>
      <c r="BK239" s="5">
        <v>1</v>
      </c>
      <c r="CB239" s="5">
        <v>1</v>
      </c>
      <c r="CJ239" s="5">
        <v>1</v>
      </c>
      <c r="DW239" s="5" t="s">
        <v>135</v>
      </c>
      <c r="DX239" s="5" t="s">
        <v>135</v>
      </c>
      <c r="EG239" s="42"/>
      <c r="EH239" s="42"/>
      <c r="EI239" s="42"/>
      <c r="EJ239" s="42"/>
      <c r="EK239" s="42"/>
      <c r="EL239" s="42"/>
      <c r="EM239" s="42"/>
    </row>
    <row r="240" spans="1:143">
      <c r="A240" s="41"/>
      <c r="B240" s="41"/>
      <c r="C240" s="41"/>
      <c r="D240" s="41" t="s">
        <v>157</v>
      </c>
      <c r="E240" s="42" t="s">
        <v>157</v>
      </c>
      <c r="F240" s="41" t="s">
        <v>452</v>
      </c>
      <c r="G240" s="41"/>
      <c r="H240" s="41" t="s">
        <v>135</v>
      </c>
      <c r="I240" s="41"/>
      <c r="P240" s="5">
        <v>5</v>
      </c>
      <c r="AL240" s="5">
        <v>4</v>
      </c>
      <c r="AN240" s="5">
        <v>2</v>
      </c>
      <c r="AO240" s="5">
        <v>1</v>
      </c>
      <c r="AW240" s="5">
        <v>1</v>
      </c>
      <c r="BL240" s="5">
        <v>1</v>
      </c>
      <c r="BN240" s="5">
        <v>1</v>
      </c>
      <c r="BT240" s="5">
        <v>1</v>
      </c>
      <c r="DW240" s="5" t="s">
        <v>135</v>
      </c>
      <c r="DX240" s="5" t="s">
        <v>135</v>
      </c>
      <c r="EG240" s="42"/>
      <c r="EH240" s="42"/>
      <c r="EI240" s="42"/>
      <c r="EJ240" s="42"/>
      <c r="EK240" s="42"/>
      <c r="EL240" s="42"/>
      <c r="EM240" s="42"/>
    </row>
    <row r="241" spans="1:143">
      <c r="A241" s="41"/>
      <c r="B241" s="41"/>
      <c r="C241" s="41"/>
      <c r="D241" s="41" t="s">
        <v>171</v>
      </c>
      <c r="E241" s="42" t="s">
        <v>171</v>
      </c>
      <c r="F241" s="41" t="s">
        <v>452</v>
      </c>
      <c r="G241" s="41"/>
      <c r="H241" s="41" t="s">
        <v>135</v>
      </c>
      <c r="I241" s="41"/>
      <c r="P241" s="5">
        <v>2</v>
      </c>
      <c r="AL241" s="5">
        <v>1</v>
      </c>
      <c r="AW241" s="5">
        <v>1</v>
      </c>
      <c r="BL241" s="5">
        <v>1</v>
      </c>
      <c r="BN241" s="5">
        <v>1</v>
      </c>
      <c r="BT241" s="5">
        <v>1</v>
      </c>
      <c r="DW241" s="5" t="s">
        <v>135</v>
      </c>
      <c r="DX241" s="5" t="s">
        <v>135</v>
      </c>
      <c r="EG241" s="42"/>
      <c r="EH241" s="42"/>
      <c r="EI241" s="42"/>
      <c r="EJ241" s="42"/>
      <c r="EK241" s="42"/>
      <c r="EL241" s="42"/>
      <c r="EM241" s="42"/>
    </row>
    <row r="242" spans="1:143">
      <c r="A242" s="41"/>
      <c r="B242" s="41"/>
      <c r="C242" s="41"/>
      <c r="D242" s="41" t="s">
        <v>450</v>
      </c>
      <c r="E242" s="42" t="s">
        <v>451</v>
      </c>
      <c r="F242" s="41" t="s">
        <v>452</v>
      </c>
      <c r="G242" s="41"/>
      <c r="H242" s="41" t="s">
        <v>135</v>
      </c>
      <c r="I242" s="41"/>
      <c r="P242" s="5">
        <v>2</v>
      </c>
      <c r="AL242" s="5">
        <v>1</v>
      </c>
      <c r="AN242" s="5">
        <v>1</v>
      </c>
      <c r="BT242" s="5">
        <v>1</v>
      </c>
      <c r="DW242" s="5" t="s">
        <v>135</v>
      </c>
      <c r="DX242" s="5" t="s">
        <v>135</v>
      </c>
      <c r="EG242" s="42"/>
      <c r="EH242" s="42"/>
      <c r="EI242" s="42"/>
      <c r="EJ242" s="42"/>
      <c r="EK242" s="42"/>
      <c r="EL242" s="42"/>
      <c r="EM242" s="42"/>
    </row>
    <row r="243" spans="1:143">
      <c r="A243" s="41"/>
      <c r="B243" s="41"/>
      <c r="C243" s="41"/>
      <c r="D243" s="41" t="s">
        <v>454</v>
      </c>
      <c r="E243" s="42" t="s">
        <v>360</v>
      </c>
      <c r="F243" s="41" t="s">
        <v>452</v>
      </c>
      <c r="G243" s="41"/>
      <c r="H243" s="41" t="s">
        <v>135</v>
      </c>
      <c r="I243" s="41"/>
      <c r="P243" s="5">
        <v>2</v>
      </c>
      <c r="AL243" s="5">
        <v>2</v>
      </c>
      <c r="AN243" s="5">
        <v>1</v>
      </c>
      <c r="BL243" s="5">
        <v>1</v>
      </c>
      <c r="CB243" s="5">
        <v>1</v>
      </c>
      <c r="CK243" s="5">
        <v>1</v>
      </c>
      <c r="DW243" s="5" t="s">
        <v>135</v>
      </c>
      <c r="DX243" s="5" t="s">
        <v>135</v>
      </c>
      <c r="EG243" s="42"/>
      <c r="EH243" s="42"/>
      <c r="EI243" s="42"/>
      <c r="EJ243" s="42"/>
      <c r="EK243" s="42"/>
      <c r="EL243" s="42"/>
      <c r="EM243" s="42"/>
    </row>
    <row r="244" spans="1:143">
      <c r="A244" s="41"/>
      <c r="B244" s="41"/>
      <c r="C244" s="41"/>
      <c r="D244" s="41" t="s">
        <v>278</v>
      </c>
      <c r="E244" s="42" t="s">
        <v>419</v>
      </c>
      <c r="F244" s="41" t="s">
        <v>452</v>
      </c>
      <c r="G244" s="41"/>
      <c r="H244" s="41" t="s">
        <v>135</v>
      </c>
      <c r="I244" s="41"/>
      <c r="P244" s="5">
        <v>1</v>
      </c>
      <c r="AL244" s="5">
        <v>1</v>
      </c>
      <c r="AN244" s="5">
        <v>1</v>
      </c>
      <c r="DW244" s="5" t="s">
        <v>135</v>
      </c>
      <c r="DX244" s="5" t="s">
        <v>135</v>
      </c>
      <c r="EG244" s="42"/>
      <c r="EH244" s="42"/>
      <c r="EI244" s="42"/>
      <c r="EJ244" s="42"/>
      <c r="EK244" s="42"/>
      <c r="EL244" s="42"/>
      <c r="EM244" s="42"/>
    </row>
    <row r="245" spans="1:143" ht="75">
      <c r="A245" s="46" t="s">
        <v>455</v>
      </c>
      <c r="B245" s="41">
        <v>17</v>
      </c>
      <c r="C245" s="41">
        <v>4</v>
      </c>
      <c r="D245" s="41" t="s">
        <v>456</v>
      </c>
      <c r="E245" s="42" t="s">
        <v>449</v>
      </c>
      <c r="F245" s="41" t="s">
        <v>457</v>
      </c>
      <c r="G245" s="41"/>
      <c r="H245" s="41" t="s">
        <v>135</v>
      </c>
      <c r="I245" s="41"/>
      <c r="J245" s="5">
        <v>1</v>
      </c>
      <c r="K245" s="5">
        <v>1</v>
      </c>
      <c r="DS245" s="6">
        <v>17</v>
      </c>
      <c r="DT245" s="6">
        <v>13</v>
      </c>
      <c r="DU245" s="5">
        <v>0</v>
      </c>
      <c r="DW245" s="5" t="s">
        <v>135</v>
      </c>
      <c r="EG245" s="42"/>
      <c r="EH245" s="42"/>
      <c r="EI245" s="42"/>
      <c r="EJ245" s="42"/>
      <c r="EK245" s="42"/>
      <c r="EL245" s="42"/>
      <c r="EM245" s="42"/>
    </row>
    <row r="246" spans="1:143" ht="30">
      <c r="A246" s="41"/>
      <c r="B246" s="41"/>
      <c r="C246" s="41"/>
      <c r="D246" s="41" t="s">
        <v>144</v>
      </c>
      <c r="E246" s="42" t="s">
        <v>145</v>
      </c>
      <c r="F246" s="41" t="s">
        <v>457</v>
      </c>
      <c r="G246" s="41"/>
      <c r="H246" s="41" t="s">
        <v>135</v>
      </c>
      <c r="I246" s="41"/>
      <c r="P246" s="5">
        <v>2</v>
      </c>
      <c r="R246" s="5">
        <v>1</v>
      </c>
      <c r="CB246" s="5">
        <v>1</v>
      </c>
      <c r="CK246" s="5">
        <v>2</v>
      </c>
      <c r="DW246" s="5" t="s">
        <v>135</v>
      </c>
      <c r="EG246" s="42"/>
      <c r="EH246" s="42"/>
      <c r="EI246" s="42"/>
      <c r="EJ246" s="42"/>
      <c r="EK246" s="42"/>
      <c r="EL246" s="42"/>
      <c r="EM246" s="42"/>
    </row>
    <row r="247" spans="1:143" ht="30">
      <c r="A247" s="41"/>
      <c r="B247" s="41"/>
      <c r="C247" s="41"/>
      <c r="D247" s="41" t="s">
        <v>458</v>
      </c>
      <c r="E247" s="42" t="s">
        <v>459</v>
      </c>
      <c r="F247" s="41" t="s">
        <v>457</v>
      </c>
      <c r="G247" s="41"/>
      <c r="H247" s="41" t="s">
        <v>135</v>
      </c>
      <c r="I247" s="41"/>
      <c r="P247" s="5">
        <v>3</v>
      </c>
      <c r="R247" s="5">
        <v>1</v>
      </c>
      <c r="CB247" s="5">
        <v>2</v>
      </c>
      <c r="CK247" s="5">
        <v>3</v>
      </c>
      <c r="DW247" s="5" t="s">
        <v>135</v>
      </c>
      <c r="EG247" s="42"/>
      <c r="EH247" s="42"/>
      <c r="EI247" s="42"/>
      <c r="EJ247" s="42"/>
      <c r="EK247" s="42"/>
      <c r="EL247" s="42"/>
      <c r="EM247" s="42"/>
    </row>
    <row r="248" spans="1:143" ht="30">
      <c r="A248" s="41"/>
      <c r="B248" s="41"/>
      <c r="C248" s="41"/>
      <c r="D248" s="41" t="s">
        <v>410</v>
      </c>
      <c r="E248" s="42" t="s">
        <v>199</v>
      </c>
      <c r="F248" s="41" t="s">
        <v>457</v>
      </c>
      <c r="G248" s="41"/>
      <c r="H248" s="41" t="s">
        <v>135</v>
      </c>
      <c r="I248" s="41"/>
      <c r="P248" s="5">
        <v>2</v>
      </c>
      <c r="R248" s="5">
        <v>1</v>
      </c>
      <c r="CB248" s="5">
        <v>1</v>
      </c>
      <c r="CK248" s="5">
        <v>2</v>
      </c>
      <c r="DW248" s="5" t="s">
        <v>135</v>
      </c>
      <c r="EG248" s="42"/>
      <c r="EH248" s="42"/>
      <c r="EI248" s="42"/>
      <c r="EJ248" s="42"/>
      <c r="EK248" s="42"/>
      <c r="EL248" s="42"/>
      <c r="EM248" s="42"/>
    </row>
    <row r="249" spans="1:143" ht="90">
      <c r="A249" s="46" t="s">
        <v>460</v>
      </c>
      <c r="B249" s="41">
        <v>19</v>
      </c>
      <c r="C249" s="41">
        <v>6</v>
      </c>
      <c r="D249" s="41" t="s">
        <v>461</v>
      </c>
      <c r="E249" s="42" t="s">
        <v>153</v>
      </c>
      <c r="F249" s="41" t="s">
        <v>457</v>
      </c>
      <c r="G249" s="41"/>
      <c r="H249" s="41" t="s">
        <v>135</v>
      </c>
      <c r="I249" s="41"/>
      <c r="P249" s="5">
        <v>4</v>
      </c>
      <c r="R249" s="5">
        <v>4</v>
      </c>
      <c r="AA249" s="5">
        <v>1</v>
      </c>
      <c r="AH249" s="5">
        <v>1</v>
      </c>
      <c r="DS249" s="6">
        <v>19</v>
      </c>
      <c r="DT249" s="6">
        <v>13</v>
      </c>
      <c r="DU249" s="5">
        <v>0</v>
      </c>
      <c r="DX249" s="5" t="s">
        <v>135</v>
      </c>
      <c r="EG249" s="42"/>
      <c r="EH249" s="42"/>
      <c r="EI249" s="42"/>
      <c r="EJ249" s="42"/>
      <c r="EK249" s="42"/>
      <c r="EL249" s="42"/>
      <c r="EM249" s="42"/>
    </row>
    <row r="250" spans="1:143" ht="30">
      <c r="A250" s="41"/>
      <c r="B250" s="41"/>
      <c r="C250" s="41"/>
      <c r="D250" s="41" t="s">
        <v>462</v>
      </c>
      <c r="E250" s="42" t="s">
        <v>463</v>
      </c>
      <c r="F250" s="41" t="s">
        <v>457</v>
      </c>
      <c r="G250" s="41"/>
      <c r="H250" s="41" t="s">
        <v>135</v>
      </c>
      <c r="I250" s="41"/>
      <c r="P250" s="5">
        <v>2</v>
      </c>
      <c r="R250" s="5">
        <v>2</v>
      </c>
      <c r="AA250" s="5">
        <v>1</v>
      </c>
      <c r="AH250" s="5">
        <v>1</v>
      </c>
      <c r="DX250" s="5" t="s">
        <v>135</v>
      </c>
      <c r="EG250" s="42"/>
      <c r="EH250" s="42"/>
      <c r="EI250" s="42"/>
      <c r="EJ250" s="42"/>
      <c r="EK250" s="42"/>
      <c r="EL250" s="42"/>
      <c r="EM250" s="42"/>
    </row>
    <row r="251" spans="1:143" ht="30">
      <c r="A251" s="41"/>
      <c r="B251" s="41"/>
      <c r="C251" s="41"/>
      <c r="D251" s="41" t="s">
        <v>464</v>
      </c>
      <c r="E251" s="42" t="s">
        <v>182</v>
      </c>
      <c r="F251" s="41" t="s">
        <v>457</v>
      </c>
      <c r="G251" s="41"/>
      <c r="H251" s="41" t="s">
        <v>135</v>
      </c>
      <c r="I251" s="41"/>
      <c r="P251" s="5">
        <v>1</v>
      </c>
      <c r="R251" s="5">
        <v>1</v>
      </c>
      <c r="DX251" s="5" t="s">
        <v>135</v>
      </c>
      <c r="EG251" s="42"/>
      <c r="EH251" s="42"/>
      <c r="EI251" s="42"/>
      <c r="EJ251" s="42"/>
      <c r="EK251" s="42"/>
      <c r="EL251" s="42"/>
      <c r="EM251" s="42"/>
    </row>
    <row r="252" spans="1:143" ht="30">
      <c r="A252" s="41"/>
      <c r="B252" s="41"/>
      <c r="C252" s="41"/>
      <c r="D252" s="41" t="s">
        <v>410</v>
      </c>
      <c r="E252" s="42" t="s">
        <v>199</v>
      </c>
      <c r="F252" s="41" t="s">
        <v>457</v>
      </c>
      <c r="G252" s="41"/>
      <c r="H252" s="41" t="s">
        <v>135</v>
      </c>
      <c r="I252" s="41"/>
      <c r="P252" s="5">
        <v>5</v>
      </c>
      <c r="R252" s="5">
        <v>5</v>
      </c>
      <c r="AA252" s="5">
        <v>2</v>
      </c>
      <c r="AH252" s="5">
        <v>2</v>
      </c>
      <c r="DX252" s="5" t="s">
        <v>135</v>
      </c>
      <c r="EG252" s="42"/>
      <c r="EH252" s="42"/>
      <c r="EI252" s="42"/>
      <c r="EJ252" s="42"/>
      <c r="EK252" s="42"/>
      <c r="EL252" s="42"/>
      <c r="EM252" s="42"/>
    </row>
    <row r="253" spans="1:143" ht="30">
      <c r="A253" s="41"/>
      <c r="B253" s="41"/>
      <c r="C253" s="41"/>
      <c r="D253" s="41" t="s">
        <v>465</v>
      </c>
      <c r="E253" s="42" t="s">
        <v>419</v>
      </c>
      <c r="F253" s="41" t="s">
        <v>457</v>
      </c>
      <c r="G253" s="41"/>
      <c r="H253" s="41" t="s">
        <v>135</v>
      </c>
      <c r="I253" s="41"/>
      <c r="P253" s="5">
        <v>2</v>
      </c>
      <c r="R253" s="5">
        <v>2</v>
      </c>
      <c r="AA253" s="5">
        <v>1</v>
      </c>
      <c r="AH253" s="5">
        <v>1</v>
      </c>
      <c r="DX253" s="5" t="s">
        <v>135</v>
      </c>
      <c r="EG253" s="42"/>
      <c r="EH253" s="42"/>
      <c r="EI253" s="42"/>
      <c r="EJ253" s="42"/>
      <c r="EK253" s="42"/>
      <c r="EL253" s="42"/>
      <c r="EM253" s="42"/>
    </row>
    <row r="254" spans="1:143" ht="30">
      <c r="A254" s="41"/>
      <c r="B254" s="41"/>
      <c r="C254" s="41"/>
      <c r="D254" s="41" t="s">
        <v>466</v>
      </c>
      <c r="E254" s="42" t="s">
        <v>459</v>
      </c>
      <c r="F254" s="41" t="s">
        <v>457</v>
      </c>
      <c r="G254" s="41"/>
      <c r="H254" s="41" t="s">
        <v>135</v>
      </c>
      <c r="I254" s="41"/>
      <c r="P254" s="5">
        <v>1</v>
      </c>
      <c r="R254" s="5">
        <v>1</v>
      </c>
      <c r="DX254" s="5" t="s">
        <v>135</v>
      </c>
      <c r="EG254" s="42"/>
      <c r="EH254" s="42"/>
      <c r="EI254" s="42"/>
      <c r="EJ254" s="42"/>
      <c r="EK254" s="42"/>
      <c r="EL254" s="42"/>
      <c r="EM254" s="42"/>
    </row>
    <row r="255" spans="1:143" ht="30">
      <c r="A255" s="41"/>
      <c r="B255" s="41"/>
      <c r="C255" s="41"/>
      <c r="D255" s="41" t="s">
        <v>467</v>
      </c>
      <c r="E255" s="42" t="s">
        <v>274</v>
      </c>
      <c r="F255" s="41" t="s">
        <v>457</v>
      </c>
      <c r="G255" s="41"/>
      <c r="H255" s="41" t="s">
        <v>135</v>
      </c>
      <c r="I255" s="41"/>
      <c r="P255" s="5">
        <v>1</v>
      </c>
      <c r="R255" s="5">
        <v>1</v>
      </c>
      <c r="DX255" s="5" t="s">
        <v>135</v>
      </c>
      <c r="EG255" s="42"/>
      <c r="EH255" s="42"/>
      <c r="EI255" s="42"/>
      <c r="EJ255" s="42"/>
      <c r="EK255" s="42"/>
      <c r="EL255" s="42"/>
      <c r="EM255" s="42"/>
    </row>
    <row r="256" spans="1:143" ht="30">
      <c r="A256" s="41"/>
      <c r="B256" s="41"/>
      <c r="C256" s="41"/>
      <c r="D256" s="41" t="s">
        <v>468</v>
      </c>
      <c r="E256" s="42" t="s">
        <v>199</v>
      </c>
      <c r="F256" s="41" t="s">
        <v>457</v>
      </c>
      <c r="G256" s="41"/>
      <c r="H256" s="41" t="s">
        <v>135</v>
      </c>
      <c r="I256" s="41"/>
      <c r="P256" s="5">
        <v>3</v>
      </c>
      <c r="R256" s="5">
        <v>3</v>
      </c>
      <c r="AA256" s="5">
        <v>1</v>
      </c>
      <c r="AH256" s="5">
        <v>1</v>
      </c>
      <c r="DX256" s="5" t="s">
        <v>135</v>
      </c>
      <c r="EG256" s="42"/>
      <c r="EH256" s="42"/>
      <c r="EI256" s="42"/>
      <c r="EJ256" s="42"/>
      <c r="EK256" s="42"/>
      <c r="EL256" s="42"/>
      <c r="EM256" s="42"/>
    </row>
    <row r="257" spans="1:143" ht="30">
      <c r="A257" s="41"/>
      <c r="B257" s="41"/>
      <c r="C257" s="41"/>
      <c r="D257" s="41" t="s">
        <v>469</v>
      </c>
      <c r="E257" s="42" t="s">
        <v>290</v>
      </c>
      <c r="F257" s="41" t="s">
        <v>457</v>
      </c>
      <c r="G257" s="41"/>
      <c r="H257" s="41" t="s">
        <v>135</v>
      </c>
      <c r="I257" s="41"/>
      <c r="P257" s="5">
        <v>2</v>
      </c>
      <c r="R257" s="5">
        <v>2</v>
      </c>
      <c r="AA257" s="5">
        <v>1</v>
      </c>
      <c r="AH257" s="5">
        <v>1</v>
      </c>
      <c r="DX257" s="5" t="s">
        <v>135</v>
      </c>
      <c r="EG257" s="42"/>
      <c r="EH257" s="42"/>
      <c r="EI257" s="42"/>
      <c r="EJ257" s="42"/>
      <c r="EK257" s="42"/>
      <c r="EL257" s="42"/>
      <c r="EM257" s="42"/>
    </row>
    <row r="258" spans="1:143" ht="30">
      <c r="A258" s="41"/>
      <c r="B258" s="41"/>
      <c r="C258" s="41"/>
      <c r="D258" s="41" t="s">
        <v>470</v>
      </c>
      <c r="E258" s="42" t="s">
        <v>419</v>
      </c>
      <c r="F258" s="41" t="s">
        <v>457</v>
      </c>
      <c r="G258" s="41"/>
      <c r="H258" s="41" t="s">
        <v>135</v>
      </c>
      <c r="I258" s="41"/>
      <c r="P258" s="5">
        <v>1</v>
      </c>
      <c r="R258" s="5">
        <v>1</v>
      </c>
      <c r="DX258" s="5" t="s">
        <v>135</v>
      </c>
      <c r="EG258" s="42"/>
      <c r="EH258" s="42"/>
      <c r="EI258" s="42"/>
      <c r="EJ258" s="42"/>
      <c r="EK258" s="42"/>
      <c r="EL258" s="42"/>
      <c r="EM258" s="42"/>
    </row>
    <row r="259" spans="1:143" ht="30">
      <c r="A259" s="41"/>
      <c r="B259" s="41"/>
      <c r="C259" s="41"/>
      <c r="D259" s="41" t="s">
        <v>471</v>
      </c>
      <c r="E259" s="42" t="s">
        <v>459</v>
      </c>
      <c r="F259" s="41" t="s">
        <v>457</v>
      </c>
      <c r="G259" s="41"/>
      <c r="H259" s="41" t="s">
        <v>135</v>
      </c>
      <c r="I259" s="41"/>
      <c r="P259" s="105">
        <v>1</v>
      </c>
      <c r="R259" s="105">
        <v>1</v>
      </c>
      <c r="DX259" s="5" t="s">
        <v>135</v>
      </c>
      <c r="EG259" s="42"/>
      <c r="EH259" s="42"/>
      <c r="EI259" s="42"/>
      <c r="EJ259" s="42"/>
      <c r="EK259" s="42"/>
      <c r="EL259" s="42"/>
      <c r="EM259" s="42"/>
    </row>
    <row r="260" spans="1:143" ht="30">
      <c r="A260" s="41"/>
      <c r="B260" s="41"/>
      <c r="C260" s="41"/>
      <c r="D260" s="41" t="s">
        <v>472</v>
      </c>
      <c r="E260" s="42" t="s">
        <v>473</v>
      </c>
      <c r="F260" s="41" t="s">
        <v>457</v>
      </c>
      <c r="G260" s="41"/>
      <c r="H260" s="41" t="s">
        <v>135</v>
      </c>
      <c r="I260" s="41"/>
      <c r="P260" s="105">
        <v>1</v>
      </c>
      <c r="R260" s="105">
        <v>1</v>
      </c>
      <c r="DX260" s="5" t="s">
        <v>135</v>
      </c>
      <c r="EG260" s="42"/>
      <c r="EH260" s="42"/>
      <c r="EI260" s="42"/>
      <c r="EJ260" s="42"/>
      <c r="EK260" s="42"/>
      <c r="EL260" s="42"/>
      <c r="EM260" s="42"/>
    </row>
    <row r="261" spans="1:143" ht="30">
      <c r="A261" s="41"/>
      <c r="B261" s="41"/>
      <c r="C261" s="41"/>
      <c r="D261" s="41" t="s">
        <v>474</v>
      </c>
      <c r="E261" s="42" t="s">
        <v>443</v>
      </c>
      <c r="F261" s="41" t="s">
        <v>457</v>
      </c>
      <c r="G261" s="41"/>
      <c r="H261" s="41" t="s">
        <v>135</v>
      </c>
      <c r="I261" s="41"/>
      <c r="P261" s="105">
        <v>1</v>
      </c>
      <c r="R261" s="105">
        <v>1</v>
      </c>
      <c r="DX261" s="5" t="s">
        <v>135</v>
      </c>
      <c r="EG261" s="42"/>
      <c r="EH261" s="42"/>
      <c r="EI261" s="42"/>
      <c r="EJ261" s="42"/>
      <c r="EK261" s="42"/>
      <c r="EL261" s="42"/>
      <c r="EM261" s="42"/>
    </row>
    <row r="262" spans="1:143" ht="30">
      <c r="A262" s="41"/>
      <c r="B262" s="41"/>
      <c r="C262" s="41"/>
      <c r="D262" s="41" t="s">
        <v>297</v>
      </c>
      <c r="E262" s="42" t="s">
        <v>262</v>
      </c>
      <c r="F262" s="41" t="s">
        <v>457</v>
      </c>
      <c r="G262" s="41"/>
      <c r="H262" s="41" t="s">
        <v>135</v>
      </c>
      <c r="I262" s="41"/>
      <c r="P262" s="105">
        <v>1</v>
      </c>
      <c r="R262" s="105">
        <v>1</v>
      </c>
      <c r="DX262" s="5" t="s">
        <v>135</v>
      </c>
      <c r="EG262" s="42"/>
      <c r="EH262" s="42"/>
      <c r="EI262" s="42"/>
      <c r="EJ262" s="42"/>
      <c r="EK262" s="42"/>
      <c r="EL262" s="42"/>
      <c r="EM262" s="42"/>
    </row>
    <row r="263" spans="1:143" ht="30">
      <c r="A263" s="41"/>
      <c r="B263" s="41"/>
      <c r="C263" s="41"/>
      <c r="D263" s="41" t="s">
        <v>420</v>
      </c>
      <c r="E263" s="42" t="s">
        <v>391</v>
      </c>
      <c r="F263" s="41" t="s">
        <v>457</v>
      </c>
      <c r="G263" s="41"/>
      <c r="H263" s="41" t="s">
        <v>135</v>
      </c>
      <c r="I263" s="41"/>
      <c r="P263" s="5">
        <v>1</v>
      </c>
      <c r="R263" s="5">
        <v>1</v>
      </c>
      <c r="DX263" s="5" t="s">
        <v>135</v>
      </c>
      <c r="EG263" s="42"/>
      <c r="EH263" s="42"/>
      <c r="EI263" s="42"/>
      <c r="EJ263" s="42"/>
      <c r="EK263" s="42"/>
      <c r="EL263" s="42"/>
      <c r="EM263" s="42"/>
    </row>
    <row r="264" spans="1:143" ht="150">
      <c r="A264" s="46" t="s">
        <v>475</v>
      </c>
      <c r="B264" s="41">
        <v>2</v>
      </c>
      <c r="C264" s="41">
        <v>2</v>
      </c>
      <c r="D264" s="41" t="s">
        <v>395</v>
      </c>
      <c r="E264" s="42" t="s">
        <v>396</v>
      </c>
      <c r="F264" s="41" t="s">
        <v>476</v>
      </c>
      <c r="G264" s="41" t="s">
        <v>135</v>
      </c>
      <c r="H264" s="41" t="s">
        <v>311</v>
      </c>
      <c r="I264" s="41"/>
      <c r="J264" s="5">
        <v>1</v>
      </c>
      <c r="O264" s="5">
        <v>1</v>
      </c>
      <c r="P264" s="5">
        <v>1</v>
      </c>
      <c r="R264" s="5">
        <v>1</v>
      </c>
      <c r="AA264" s="5">
        <v>1</v>
      </c>
      <c r="AF264" s="5">
        <v>1</v>
      </c>
      <c r="AH264" s="5">
        <v>1</v>
      </c>
      <c r="DS264" s="6">
        <v>2</v>
      </c>
      <c r="DT264" s="6">
        <v>0</v>
      </c>
      <c r="DU264" s="5">
        <v>2</v>
      </c>
      <c r="DX264" s="5" t="s">
        <v>135</v>
      </c>
      <c r="EG264" s="42"/>
      <c r="EH264" s="42"/>
      <c r="EI264" s="42"/>
      <c r="EJ264" s="42"/>
      <c r="EK264" s="42"/>
      <c r="EL264" s="42"/>
      <c r="EM264" s="42"/>
    </row>
    <row r="265" spans="1:143" s="42" customFormat="1" ht="150">
      <c r="A265" s="46"/>
      <c r="B265" s="41"/>
      <c r="C265" s="41"/>
      <c r="D265" s="41" t="s">
        <v>395</v>
      </c>
      <c r="E265" s="42" t="s">
        <v>396</v>
      </c>
      <c r="F265" s="41" t="s">
        <v>477</v>
      </c>
      <c r="G265" s="41" t="s">
        <v>135</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5"/>
      <c r="DC265" s="5"/>
      <c r="DD265" s="5"/>
      <c r="DE265" s="5"/>
      <c r="DF265" s="5"/>
      <c r="DG265" s="5"/>
      <c r="DH265" s="5"/>
      <c r="DI265" s="5"/>
      <c r="DJ265" s="5"/>
      <c r="DK265" s="5"/>
      <c r="DL265" s="5"/>
      <c r="DM265" s="5"/>
      <c r="DN265" s="5"/>
      <c r="DO265" s="5"/>
      <c r="DP265" s="5"/>
      <c r="DQ265" s="5"/>
      <c r="DR265" s="5"/>
      <c r="DS265" s="6"/>
      <c r="DT265" s="6"/>
      <c r="DU265" s="5"/>
      <c r="DV265" s="5"/>
      <c r="DW265" s="5"/>
      <c r="DX265" s="5" t="s">
        <v>135</v>
      </c>
      <c r="DY265" s="5"/>
      <c r="DZ265" s="5"/>
      <c r="EA265" s="5"/>
      <c r="EB265" s="5"/>
      <c r="EC265" s="5"/>
      <c r="ED265" s="5"/>
      <c r="EE265" s="5"/>
      <c r="EF265" s="5"/>
    </row>
    <row r="266" spans="1:143" ht="30">
      <c r="A266" s="41"/>
      <c r="B266" s="41"/>
      <c r="C266" s="41"/>
      <c r="D266" s="41" t="s">
        <v>462</v>
      </c>
      <c r="E266" s="42" t="s">
        <v>262</v>
      </c>
      <c r="F266" s="41" t="s">
        <v>478</v>
      </c>
      <c r="G266" s="41" t="s">
        <v>135</v>
      </c>
      <c r="H266" s="41" t="s">
        <v>135</v>
      </c>
      <c r="I266" s="41"/>
      <c r="P266" s="5">
        <v>2</v>
      </c>
      <c r="R266" s="5">
        <v>2</v>
      </c>
      <c r="AA266" s="5">
        <v>2</v>
      </c>
      <c r="AF266" s="5">
        <v>2</v>
      </c>
      <c r="AH266" s="5">
        <v>2</v>
      </c>
      <c r="DX266" s="5" t="s">
        <v>135</v>
      </c>
      <c r="EG266" s="42"/>
      <c r="EH266" s="42"/>
      <c r="EI266" s="42"/>
      <c r="EJ266" s="42"/>
      <c r="EK266" s="42"/>
      <c r="EL266" s="42"/>
      <c r="EM266" s="42"/>
    </row>
    <row r="267" spans="1:143" ht="30">
      <c r="A267" s="41"/>
      <c r="B267" s="41"/>
      <c r="C267" s="41"/>
      <c r="D267" s="41" t="s">
        <v>479</v>
      </c>
      <c r="E267" s="42" t="s">
        <v>307</v>
      </c>
      <c r="F267" s="41" t="s">
        <v>478</v>
      </c>
      <c r="G267" s="41" t="s">
        <v>135</v>
      </c>
      <c r="H267" s="41" t="s">
        <v>135</v>
      </c>
      <c r="I267" s="41"/>
      <c r="P267" s="5">
        <v>2</v>
      </c>
      <c r="R267" s="5">
        <v>2</v>
      </c>
      <c r="AA267" s="5">
        <v>2</v>
      </c>
      <c r="AF267" s="5">
        <v>2</v>
      </c>
      <c r="AH267" s="5">
        <v>2</v>
      </c>
      <c r="DX267" s="5" t="s">
        <v>135</v>
      </c>
      <c r="EG267" s="42"/>
      <c r="EH267" s="42"/>
      <c r="EI267" s="42"/>
      <c r="EJ267" s="42"/>
      <c r="EK267" s="42"/>
      <c r="EL267" s="42"/>
      <c r="EM267" s="42"/>
    </row>
    <row r="268" spans="1:143" ht="75">
      <c r="A268" s="46" t="s">
        <v>480</v>
      </c>
      <c r="B268" s="41">
        <v>17</v>
      </c>
      <c r="C268" s="41">
        <v>4</v>
      </c>
      <c r="D268" s="41" t="s">
        <v>481</v>
      </c>
      <c r="E268" s="42" t="s">
        <v>153</v>
      </c>
      <c r="F268" s="41" t="s">
        <v>482</v>
      </c>
      <c r="G268" s="41" t="s">
        <v>135</v>
      </c>
      <c r="H268" s="41" t="s">
        <v>135</v>
      </c>
      <c r="I268" s="41"/>
      <c r="P268" s="5">
        <v>2</v>
      </c>
      <c r="R268" s="5">
        <v>2</v>
      </c>
      <c r="AA268" s="5">
        <v>1</v>
      </c>
      <c r="AF268" s="5">
        <v>1</v>
      </c>
      <c r="AH268" s="5">
        <v>1</v>
      </c>
      <c r="DS268" s="6">
        <v>17</v>
      </c>
      <c r="DT268" s="6">
        <v>13</v>
      </c>
      <c r="DU268" s="5">
        <v>3</v>
      </c>
      <c r="DW268" s="5" t="s">
        <v>135</v>
      </c>
      <c r="EG268" s="42"/>
      <c r="EH268" s="42"/>
      <c r="EI268" s="42"/>
      <c r="EJ268" s="42"/>
      <c r="EK268" s="42"/>
      <c r="EL268" s="42"/>
      <c r="EM268" s="42"/>
    </row>
    <row r="269" spans="1:143" ht="30">
      <c r="A269" s="41"/>
      <c r="B269" s="41"/>
      <c r="C269" s="41"/>
      <c r="D269" s="41" t="s">
        <v>483</v>
      </c>
      <c r="E269" s="42" t="s">
        <v>484</v>
      </c>
      <c r="F269" s="41" t="s">
        <v>485</v>
      </c>
      <c r="G269" s="41"/>
      <c r="H269" s="41" t="s">
        <v>135</v>
      </c>
      <c r="I269" s="41"/>
      <c r="P269" s="5">
        <v>1</v>
      </c>
      <c r="R269" s="5">
        <v>1</v>
      </c>
      <c r="DW269" s="5" t="s">
        <v>135</v>
      </c>
      <c r="EG269" s="42"/>
      <c r="EH269" s="42"/>
      <c r="EI269" s="42"/>
      <c r="EJ269" s="42"/>
      <c r="EK269" s="42"/>
      <c r="EL269" s="42"/>
      <c r="EM269" s="42"/>
    </row>
    <row r="270" spans="1:143" ht="30">
      <c r="A270" s="41"/>
      <c r="B270" s="41"/>
      <c r="C270" s="41"/>
      <c r="D270" s="41" t="s">
        <v>486</v>
      </c>
      <c r="E270" s="42" t="s">
        <v>153</v>
      </c>
      <c r="F270" s="41" t="s">
        <v>485</v>
      </c>
      <c r="G270" s="41"/>
      <c r="H270" s="41" t="s">
        <v>135</v>
      </c>
      <c r="I270" s="41"/>
      <c r="P270" s="5">
        <v>1</v>
      </c>
      <c r="R270" s="5">
        <v>1</v>
      </c>
      <c r="DW270" s="5" t="s">
        <v>135</v>
      </c>
      <c r="EG270" s="42"/>
      <c r="EH270" s="42"/>
      <c r="EI270" s="42"/>
      <c r="EJ270" s="42"/>
      <c r="EK270" s="42"/>
      <c r="EL270" s="42"/>
      <c r="EM270" s="42"/>
    </row>
    <row r="271" spans="1:143" ht="30">
      <c r="A271" s="41"/>
      <c r="B271" s="41"/>
      <c r="C271" s="41"/>
      <c r="D271" s="41" t="s">
        <v>299</v>
      </c>
      <c r="E271" s="42" t="s">
        <v>487</v>
      </c>
      <c r="F271" s="41" t="s">
        <v>485</v>
      </c>
      <c r="G271" s="41"/>
      <c r="H271" s="41" t="s">
        <v>135</v>
      </c>
      <c r="I271" s="41"/>
      <c r="P271" s="5">
        <v>1</v>
      </c>
      <c r="R271" s="5">
        <v>1</v>
      </c>
      <c r="DW271" s="5" t="s">
        <v>135</v>
      </c>
      <c r="EG271" s="42"/>
      <c r="EH271" s="42"/>
      <c r="EI271" s="42"/>
      <c r="EJ271" s="42"/>
      <c r="EK271" s="42"/>
      <c r="EL271" s="42"/>
      <c r="EM271" s="42"/>
    </row>
    <row r="272" spans="1:143" ht="45">
      <c r="A272" s="41"/>
      <c r="B272" s="41"/>
      <c r="C272" s="41"/>
      <c r="D272" s="41" t="s">
        <v>462</v>
      </c>
      <c r="E272" s="42" t="s">
        <v>488</v>
      </c>
      <c r="F272" s="41" t="s">
        <v>482</v>
      </c>
      <c r="G272" s="41" t="s">
        <v>135</v>
      </c>
      <c r="H272" s="41" t="s">
        <v>135</v>
      </c>
      <c r="I272" s="41"/>
      <c r="P272" s="5">
        <v>1</v>
      </c>
      <c r="R272" s="5">
        <v>1</v>
      </c>
      <c r="AA272" s="5">
        <v>1</v>
      </c>
      <c r="AF272" s="5">
        <v>1</v>
      </c>
      <c r="AH272" s="5">
        <v>1</v>
      </c>
      <c r="DW272" s="5" t="s">
        <v>135</v>
      </c>
      <c r="EG272" s="42"/>
      <c r="EH272" s="42"/>
      <c r="EI272" s="42"/>
      <c r="EJ272" s="42"/>
      <c r="EK272" s="42"/>
      <c r="EL272" s="42"/>
      <c r="EM272" s="42"/>
    </row>
    <row r="273" spans="1:143" ht="45">
      <c r="A273" s="41"/>
      <c r="B273" s="41"/>
      <c r="C273" s="41"/>
      <c r="D273" s="41" t="s">
        <v>489</v>
      </c>
      <c r="E273" s="42" t="s">
        <v>398</v>
      </c>
      <c r="F273" s="41" t="s">
        <v>482</v>
      </c>
      <c r="G273" s="41" t="s">
        <v>135</v>
      </c>
      <c r="H273" s="41" t="s">
        <v>135</v>
      </c>
      <c r="I273" s="41"/>
      <c r="P273" s="5">
        <v>1</v>
      </c>
      <c r="R273" s="5">
        <v>1</v>
      </c>
      <c r="AA273" s="5">
        <v>1</v>
      </c>
      <c r="AF273" s="5">
        <v>1</v>
      </c>
      <c r="AH273" s="5">
        <v>1</v>
      </c>
      <c r="DW273" s="5" t="s">
        <v>135</v>
      </c>
      <c r="EG273" s="42"/>
      <c r="EH273" s="42"/>
      <c r="EI273" s="42"/>
      <c r="EJ273" s="42"/>
      <c r="EK273" s="42"/>
      <c r="EL273" s="42"/>
      <c r="EM273" s="42"/>
    </row>
    <row r="274" spans="1:143" ht="45">
      <c r="A274" s="41"/>
      <c r="B274" s="41"/>
      <c r="C274" s="41"/>
      <c r="D274" s="41" t="s">
        <v>401</v>
      </c>
      <c r="E274" s="42" t="s">
        <v>401</v>
      </c>
      <c r="F274" s="41" t="s">
        <v>482</v>
      </c>
      <c r="G274" s="41" t="s">
        <v>135</v>
      </c>
      <c r="H274" s="41" t="s">
        <v>135</v>
      </c>
      <c r="I274" s="41"/>
      <c r="P274" s="5">
        <v>1</v>
      </c>
      <c r="R274" s="5">
        <v>1</v>
      </c>
      <c r="AA274" s="5">
        <v>1</v>
      </c>
      <c r="AF274" s="5">
        <v>1</v>
      </c>
      <c r="AH274" s="5">
        <v>1</v>
      </c>
      <c r="DW274" s="5" t="s">
        <v>135</v>
      </c>
      <c r="EG274" s="42"/>
      <c r="EH274" s="42"/>
      <c r="EI274" s="42"/>
      <c r="EJ274" s="42"/>
      <c r="EK274" s="42"/>
      <c r="EL274" s="42"/>
      <c r="EM274" s="42"/>
    </row>
    <row r="275" spans="1:143" ht="45">
      <c r="A275" s="41"/>
      <c r="B275" s="41"/>
      <c r="C275" s="41"/>
      <c r="D275" s="41" t="s">
        <v>490</v>
      </c>
      <c r="E275" s="42" t="s">
        <v>491</v>
      </c>
      <c r="F275" s="41" t="s">
        <v>482</v>
      </c>
      <c r="G275" s="41" t="s">
        <v>135</v>
      </c>
      <c r="H275" s="41" t="s">
        <v>135</v>
      </c>
      <c r="I275" s="41"/>
      <c r="P275" s="5">
        <v>1</v>
      </c>
      <c r="R275" s="5">
        <v>1</v>
      </c>
      <c r="AA275" s="5">
        <v>1</v>
      </c>
      <c r="AF275" s="5">
        <v>1</v>
      </c>
      <c r="AH275" s="5">
        <v>1</v>
      </c>
      <c r="DW275" s="5" t="s">
        <v>135</v>
      </c>
      <c r="EG275" s="42"/>
      <c r="EH275" s="42"/>
      <c r="EI275" s="42"/>
      <c r="EJ275" s="42"/>
      <c r="EK275" s="42"/>
      <c r="EL275" s="42"/>
      <c r="EM275" s="42"/>
    </row>
    <row r="276" spans="1:143" ht="75">
      <c r="A276" s="46" t="s">
        <v>492</v>
      </c>
      <c r="B276" s="41">
        <v>11</v>
      </c>
      <c r="C276" s="41">
        <v>6</v>
      </c>
      <c r="D276" s="41" t="s">
        <v>493</v>
      </c>
      <c r="E276" s="42" t="s">
        <v>190</v>
      </c>
      <c r="F276" s="41" t="s">
        <v>494</v>
      </c>
      <c r="G276" s="41" t="s">
        <v>135</v>
      </c>
      <c r="H276" s="41"/>
      <c r="I276" s="41" t="s">
        <v>135</v>
      </c>
      <c r="J276" s="5">
        <v>1</v>
      </c>
      <c r="K276" s="5">
        <v>1</v>
      </c>
      <c r="P276" s="5">
        <v>1</v>
      </c>
      <c r="AL276" s="5">
        <v>1</v>
      </c>
      <c r="AZ276" s="5">
        <v>1</v>
      </c>
      <c r="BD276" s="5">
        <v>1</v>
      </c>
      <c r="BL276" s="5">
        <v>1</v>
      </c>
      <c r="BQ276" s="5">
        <v>1</v>
      </c>
      <c r="BR276" s="5">
        <v>1</v>
      </c>
      <c r="DS276" s="6">
        <v>11</v>
      </c>
      <c r="DT276" s="6">
        <v>5</v>
      </c>
      <c r="DU276" s="5">
        <v>6</v>
      </c>
      <c r="DX276" s="5" t="s">
        <v>135</v>
      </c>
      <c r="EG276" s="42"/>
      <c r="EH276" s="42"/>
      <c r="EI276" s="42"/>
      <c r="EJ276" s="42"/>
      <c r="EK276" s="42"/>
      <c r="EL276" s="42"/>
      <c r="EM276" s="42"/>
    </row>
    <row r="277" spans="1:143" ht="30">
      <c r="A277" s="41"/>
      <c r="B277" s="41"/>
      <c r="C277" s="41"/>
      <c r="D277" s="41" t="s">
        <v>495</v>
      </c>
      <c r="E277" s="42" t="s">
        <v>336</v>
      </c>
      <c r="F277" s="41" t="s">
        <v>494</v>
      </c>
      <c r="G277" s="41" t="s">
        <v>135</v>
      </c>
      <c r="H277" s="41"/>
      <c r="I277" s="41" t="s">
        <v>135</v>
      </c>
      <c r="J277" s="5">
        <v>3</v>
      </c>
      <c r="K277" s="5">
        <v>1</v>
      </c>
      <c r="L277" s="5">
        <v>2</v>
      </c>
      <c r="P277" s="5">
        <v>3</v>
      </c>
      <c r="AL277" s="5">
        <v>3</v>
      </c>
      <c r="AZ277" s="5">
        <v>1</v>
      </c>
      <c r="BD277" s="5">
        <v>1</v>
      </c>
      <c r="BH277" s="5">
        <v>1</v>
      </c>
      <c r="BK277" s="5">
        <v>1</v>
      </c>
      <c r="BL277" s="5">
        <v>3</v>
      </c>
      <c r="BN277" s="5">
        <v>1</v>
      </c>
      <c r="BQ277" s="5">
        <v>3</v>
      </c>
      <c r="BR277" s="5">
        <v>2</v>
      </c>
      <c r="DX277" s="5" t="s">
        <v>135</v>
      </c>
      <c r="EG277" s="42"/>
      <c r="EH277" s="42"/>
      <c r="EI277" s="42"/>
      <c r="EJ277" s="42"/>
      <c r="EK277" s="42"/>
      <c r="EL277" s="42"/>
      <c r="EM277" s="42"/>
    </row>
    <row r="278" spans="1:143" ht="30">
      <c r="A278" s="41"/>
      <c r="B278" s="41"/>
      <c r="C278" s="41"/>
      <c r="D278" s="41" t="s">
        <v>496</v>
      </c>
      <c r="E278" s="42" t="s">
        <v>497</v>
      </c>
      <c r="F278" s="41" t="s">
        <v>494</v>
      </c>
      <c r="G278" s="41" t="s">
        <v>135</v>
      </c>
      <c r="H278" s="41"/>
      <c r="I278" s="41" t="s">
        <v>135</v>
      </c>
      <c r="J278" s="5">
        <v>3</v>
      </c>
      <c r="K278" s="5">
        <v>3</v>
      </c>
      <c r="P278" s="5">
        <v>2</v>
      </c>
      <c r="AL278" s="5">
        <v>3</v>
      </c>
      <c r="AZ278" s="5">
        <v>1</v>
      </c>
      <c r="BD278" s="5">
        <v>1</v>
      </c>
      <c r="BH278" s="5">
        <v>1</v>
      </c>
      <c r="BK278" s="5">
        <v>1</v>
      </c>
      <c r="BL278" s="5">
        <v>3</v>
      </c>
      <c r="BN278" s="5">
        <v>1</v>
      </c>
      <c r="BQ278" s="5">
        <v>3</v>
      </c>
      <c r="BR278" s="5">
        <v>2</v>
      </c>
      <c r="DX278" s="5" t="s">
        <v>135</v>
      </c>
      <c r="EG278" s="42"/>
      <c r="EH278" s="42"/>
      <c r="EI278" s="42"/>
      <c r="EJ278" s="42"/>
      <c r="EK278" s="42"/>
      <c r="EL278" s="42"/>
      <c r="EM278" s="42"/>
    </row>
    <row r="279" spans="1:143" ht="30">
      <c r="A279" s="41"/>
      <c r="B279" s="41"/>
      <c r="C279" s="41"/>
      <c r="D279" s="41" t="s">
        <v>498</v>
      </c>
      <c r="E279" s="42" t="s">
        <v>499</v>
      </c>
      <c r="F279" s="41" t="s">
        <v>494</v>
      </c>
      <c r="G279" s="41" t="s">
        <v>135</v>
      </c>
      <c r="H279" s="41"/>
      <c r="I279" s="41" t="s">
        <v>135</v>
      </c>
      <c r="J279" s="5">
        <v>1</v>
      </c>
      <c r="O279" s="5">
        <v>1</v>
      </c>
      <c r="P279" s="5">
        <v>1</v>
      </c>
      <c r="AL279" s="5">
        <v>2</v>
      </c>
      <c r="AZ279" s="5">
        <v>1</v>
      </c>
      <c r="BD279" s="5">
        <v>1</v>
      </c>
      <c r="BH279" s="5">
        <v>1</v>
      </c>
      <c r="BK279" s="5">
        <v>1</v>
      </c>
      <c r="BL279" s="5">
        <v>2</v>
      </c>
      <c r="BN279" s="5">
        <v>1</v>
      </c>
      <c r="BQ279" s="5">
        <v>2</v>
      </c>
      <c r="BR279" s="5">
        <v>1</v>
      </c>
      <c r="DX279" s="5" t="s">
        <v>135</v>
      </c>
      <c r="EG279" s="42"/>
      <c r="EH279" s="42"/>
      <c r="EI279" s="42"/>
      <c r="EJ279" s="42"/>
      <c r="EK279" s="42"/>
      <c r="EL279" s="42"/>
      <c r="EM279" s="42"/>
    </row>
    <row r="280" spans="1:143" ht="30">
      <c r="A280" s="41"/>
      <c r="B280" s="41"/>
      <c r="C280" s="41"/>
      <c r="D280" s="41" t="s">
        <v>260</v>
      </c>
      <c r="E280" s="42" t="s">
        <v>314</v>
      </c>
      <c r="F280" s="41" t="s">
        <v>494</v>
      </c>
      <c r="G280" s="41" t="s">
        <v>135</v>
      </c>
      <c r="H280" s="41"/>
      <c r="I280" s="41" t="s">
        <v>135</v>
      </c>
      <c r="J280" s="5">
        <v>3</v>
      </c>
      <c r="N280" s="5">
        <v>1</v>
      </c>
      <c r="O280" s="5">
        <v>2</v>
      </c>
      <c r="P280" s="5">
        <v>3</v>
      </c>
      <c r="AL280" s="5">
        <v>4</v>
      </c>
      <c r="AZ280" s="5">
        <v>2</v>
      </c>
      <c r="BD280" s="5">
        <v>3</v>
      </c>
      <c r="BH280" s="5">
        <v>1</v>
      </c>
      <c r="BK280" s="5">
        <v>1</v>
      </c>
      <c r="BL280" s="5">
        <v>3</v>
      </c>
      <c r="BN280" s="5">
        <v>2</v>
      </c>
      <c r="BQ280" s="5">
        <v>3</v>
      </c>
      <c r="BR280" s="5">
        <v>2</v>
      </c>
      <c r="DX280" s="5" t="s">
        <v>135</v>
      </c>
      <c r="EG280" s="42"/>
      <c r="EH280" s="42"/>
      <c r="EI280" s="42"/>
      <c r="EJ280" s="42"/>
      <c r="EK280" s="42"/>
      <c r="EL280" s="42"/>
      <c r="EM280" s="42"/>
    </row>
    <row r="281" spans="1:143" ht="30">
      <c r="A281" s="41"/>
      <c r="B281" s="41"/>
      <c r="C281" s="41"/>
      <c r="D281" s="41" t="s">
        <v>500</v>
      </c>
      <c r="E281" s="42" t="s">
        <v>459</v>
      </c>
      <c r="F281" s="41" t="s">
        <v>494</v>
      </c>
      <c r="G281" s="41" t="s">
        <v>135</v>
      </c>
      <c r="H281" s="41"/>
      <c r="I281" s="41" t="s">
        <v>135</v>
      </c>
      <c r="J281" s="5">
        <v>3</v>
      </c>
      <c r="N281" s="5">
        <v>1</v>
      </c>
      <c r="O281" s="5">
        <v>2</v>
      </c>
      <c r="P281" s="5">
        <v>4</v>
      </c>
      <c r="AL281" s="5">
        <v>4</v>
      </c>
      <c r="AZ281" s="5">
        <v>1</v>
      </c>
      <c r="BD281" s="5">
        <v>2</v>
      </c>
      <c r="BH281" s="5">
        <v>1</v>
      </c>
      <c r="BK281" s="5">
        <v>1</v>
      </c>
      <c r="BL281" s="5">
        <v>3</v>
      </c>
      <c r="BN281" s="5">
        <v>2</v>
      </c>
      <c r="BQ281" s="5">
        <v>3</v>
      </c>
      <c r="BR281" s="5">
        <v>2</v>
      </c>
      <c r="DX281" s="5" t="s">
        <v>135</v>
      </c>
      <c r="EG281" s="42"/>
      <c r="EH281" s="42"/>
      <c r="EI281" s="42"/>
      <c r="EJ281" s="42"/>
      <c r="EK281" s="42"/>
      <c r="EL281" s="42"/>
      <c r="EM281" s="42"/>
    </row>
    <row r="282" spans="1:143" ht="30">
      <c r="A282" s="41"/>
      <c r="B282" s="41"/>
      <c r="C282" s="41"/>
      <c r="D282" s="41" t="s">
        <v>501</v>
      </c>
      <c r="E282" s="42" t="s">
        <v>190</v>
      </c>
      <c r="F282" s="41" t="s">
        <v>494</v>
      </c>
      <c r="G282" s="41" t="s">
        <v>135</v>
      </c>
      <c r="H282" s="41"/>
      <c r="I282" s="41" t="s">
        <v>135</v>
      </c>
      <c r="J282" s="5">
        <v>1</v>
      </c>
      <c r="O282" s="5">
        <v>1</v>
      </c>
      <c r="P282" s="5">
        <v>1</v>
      </c>
      <c r="AL282" s="5">
        <v>1</v>
      </c>
      <c r="BH282" s="5">
        <v>1</v>
      </c>
      <c r="BK282" s="5">
        <v>1</v>
      </c>
      <c r="BL282" s="5">
        <v>1</v>
      </c>
      <c r="BN282" s="5">
        <v>1</v>
      </c>
      <c r="BQ282" s="5">
        <v>1</v>
      </c>
      <c r="DX282" s="5" t="s">
        <v>135</v>
      </c>
      <c r="EG282" s="42"/>
      <c r="EH282" s="42"/>
      <c r="EI282" s="42"/>
      <c r="EJ282" s="42"/>
      <c r="EK282" s="42"/>
      <c r="EL282" s="42"/>
      <c r="EM282" s="42"/>
    </row>
    <row r="283" spans="1:143" ht="30">
      <c r="A283" s="41"/>
      <c r="B283" s="41"/>
      <c r="C283" s="41"/>
      <c r="D283" s="41" t="s">
        <v>502</v>
      </c>
      <c r="E283" s="42" t="s">
        <v>503</v>
      </c>
      <c r="F283" s="41" t="s">
        <v>494</v>
      </c>
      <c r="G283" s="41" t="s">
        <v>135</v>
      </c>
      <c r="H283" s="41"/>
      <c r="I283" s="41" t="s">
        <v>135</v>
      </c>
      <c r="J283" s="5">
        <v>2</v>
      </c>
      <c r="O283" s="5">
        <v>2</v>
      </c>
      <c r="P283" s="5">
        <v>2</v>
      </c>
      <c r="AL283" s="5">
        <v>2</v>
      </c>
      <c r="BD283" s="5">
        <v>1</v>
      </c>
      <c r="BH283" s="5">
        <v>1</v>
      </c>
      <c r="BK283" s="5">
        <v>1</v>
      </c>
      <c r="BL283" s="5">
        <v>2</v>
      </c>
      <c r="BN283" s="5">
        <v>2</v>
      </c>
      <c r="BQ283" s="5">
        <v>2</v>
      </c>
      <c r="BR283" s="5">
        <v>1</v>
      </c>
      <c r="DX283" s="5" t="s">
        <v>135</v>
      </c>
      <c r="EG283" s="42"/>
      <c r="EH283" s="42"/>
      <c r="EI283" s="42"/>
      <c r="EJ283" s="42"/>
      <c r="EK283" s="42"/>
      <c r="EL283" s="42"/>
      <c r="EM283" s="42"/>
    </row>
    <row r="284" spans="1:143" ht="30">
      <c r="A284" s="41"/>
      <c r="B284" s="41"/>
      <c r="C284" s="41"/>
      <c r="D284" s="41" t="s">
        <v>504</v>
      </c>
      <c r="E284" s="42" t="s">
        <v>505</v>
      </c>
      <c r="F284" s="41" t="s">
        <v>494</v>
      </c>
      <c r="G284" s="41" t="s">
        <v>135</v>
      </c>
      <c r="H284" s="41"/>
      <c r="I284" s="41" t="s">
        <v>135</v>
      </c>
      <c r="J284" s="5">
        <v>1</v>
      </c>
      <c r="O284" s="5">
        <v>1</v>
      </c>
      <c r="P284" s="5">
        <v>1</v>
      </c>
      <c r="AL284" s="5">
        <v>1</v>
      </c>
      <c r="BH284" s="5">
        <v>1</v>
      </c>
      <c r="BK284" s="5">
        <v>1</v>
      </c>
      <c r="BL284" s="5">
        <v>1</v>
      </c>
      <c r="BN284" s="5">
        <v>1</v>
      </c>
      <c r="BQ284" s="5">
        <v>1</v>
      </c>
      <c r="DX284" s="5" t="s">
        <v>135</v>
      </c>
      <c r="EG284" s="42"/>
      <c r="EH284" s="42"/>
      <c r="EI284" s="42"/>
      <c r="EJ284" s="42"/>
      <c r="EK284" s="42"/>
      <c r="EL284" s="42"/>
      <c r="EM284" s="42"/>
    </row>
    <row r="285" spans="1:143" ht="30">
      <c r="A285" s="41"/>
      <c r="B285" s="41"/>
      <c r="C285" s="41"/>
      <c r="D285" s="41" t="s">
        <v>506</v>
      </c>
      <c r="E285" s="42" t="s">
        <v>290</v>
      </c>
      <c r="F285" s="41" t="s">
        <v>494</v>
      </c>
      <c r="G285" s="41" t="s">
        <v>135</v>
      </c>
      <c r="H285" s="41"/>
      <c r="I285" s="41" t="s">
        <v>135</v>
      </c>
      <c r="J285" s="5">
        <v>1</v>
      </c>
      <c r="O285" s="5">
        <v>1</v>
      </c>
      <c r="P285" s="5">
        <v>1</v>
      </c>
      <c r="AL285" s="5">
        <v>1</v>
      </c>
      <c r="BH285" s="5">
        <v>1</v>
      </c>
      <c r="BK285" s="5">
        <v>1</v>
      </c>
      <c r="BL285" s="5">
        <v>1</v>
      </c>
      <c r="BN285" s="5">
        <v>1</v>
      </c>
      <c r="BQ285" s="5">
        <v>1</v>
      </c>
      <c r="DX285" s="5" t="s">
        <v>135</v>
      </c>
      <c r="EG285" s="42"/>
      <c r="EH285" s="42"/>
      <c r="EI285" s="42"/>
      <c r="EJ285" s="42"/>
      <c r="EK285" s="42"/>
      <c r="EL285" s="42"/>
      <c r="EM285" s="42"/>
    </row>
    <row r="286" spans="1:143" ht="30">
      <c r="A286" s="41"/>
      <c r="B286" s="41"/>
      <c r="C286" s="41"/>
      <c r="D286" s="41" t="s">
        <v>507</v>
      </c>
      <c r="E286" s="42" t="s">
        <v>301</v>
      </c>
      <c r="F286" s="41" t="s">
        <v>494</v>
      </c>
      <c r="G286" s="41" t="s">
        <v>135</v>
      </c>
      <c r="H286" s="41"/>
      <c r="I286" s="41" t="s">
        <v>135</v>
      </c>
      <c r="J286" s="5">
        <v>1</v>
      </c>
      <c r="O286" s="5">
        <v>1</v>
      </c>
      <c r="P286" s="5">
        <v>1</v>
      </c>
      <c r="AL286" s="5">
        <v>1</v>
      </c>
      <c r="BH286" s="5">
        <v>1</v>
      </c>
      <c r="BK286" s="5">
        <v>1</v>
      </c>
      <c r="BL286" s="5">
        <v>1</v>
      </c>
      <c r="BN286" s="5">
        <v>1</v>
      </c>
      <c r="BQ286" s="5">
        <v>1</v>
      </c>
      <c r="DX286" s="5" t="s">
        <v>135</v>
      </c>
      <c r="EG286" s="42"/>
      <c r="EH286" s="42"/>
      <c r="EI286" s="42"/>
      <c r="EJ286" s="42"/>
      <c r="EK286" s="42"/>
      <c r="EL286" s="42"/>
      <c r="EM286" s="42"/>
    </row>
    <row r="287" spans="1:143" ht="30">
      <c r="A287" s="41"/>
      <c r="B287" s="41"/>
      <c r="C287" s="41"/>
      <c r="D287" s="41" t="s">
        <v>508</v>
      </c>
      <c r="E287" s="42" t="s">
        <v>509</v>
      </c>
      <c r="F287" s="41" t="s">
        <v>494</v>
      </c>
      <c r="G287" s="41" t="s">
        <v>135</v>
      </c>
      <c r="H287" s="41"/>
      <c r="I287" s="41" t="s">
        <v>135</v>
      </c>
      <c r="J287" s="5">
        <v>2</v>
      </c>
      <c r="N287" s="5">
        <v>1</v>
      </c>
      <c r="O287" s="5">
        <v>1</v>
      </c>
      <c r="P287" s="5">
        <v>2</v>
      </c>
      <c r="AL287" s="5">
        <v>2</v>
      </c>
      <c r="AZ287" s="5">
        <v>1</v>
      </c>
      <c r="BD287" s="5">
        <v>1</v>
      </c>
      <c r="BL287" s="5">
        <v>1</v>
      </c>
      <c r="BQ287" s="5">
        <v>1</v>
      </c>
      <c r="BR287" s="5">
        <v>1</v>
      </c>
      <c r="DX287" s="5" t="s">
        <v>135</v>
      </c>
      <c r="EG287" s="42"/>
      <c r="EH287" s="42"/>
      <c r="EI287" s="42"/>
      <c r="EJ287" s="42"/>
      <c r="EK287" s="42"/>
      <c r="EL287" s="42"/>
      <c r="EM287" s="42"/>
    </row>
    <row r="288" spans="1:143" ht="30">
      <c r="A288" s="41"/>
      <c r="B288" s="41"/>
      <c r="C288" s="41"/>
      <c r="D288" s="41" t="s">
        <v>510</v>
      </c>
      <c r="E288" s="42" t="s">
        <v>511</v>
      </c>
      <c r="F288" s="41" t="s">
        <v>494</v>
      </c>
      <c r="G288" s="41" t="s">
        <v>135</v>
      </c>
      <c r="H288" s="41"/>
      <c r="I288" s="41" t="s">
        <v>135</v>
      </c>
      <c r="J288" s="5">
        <v>1</v>
      </c>
      <c r="N288" s="5">
        <v>1</v>
      </c>
      <c r="P288" s="5">
        <v>1</v>
      </c>
      <c r="AL288" s="5">
        <v>1</v>
      </c>
      <c r="AZ288" s="5">
        <v>1</v>
      </c>
      <c r="BD288" s="5">
        <v>1</v>
      </c>
      <c r="DX288" s="5" t="s">
        <v>135</v>
      </c>
      <c r="EG288" s="42"/>
      <c r="EH288" s="42"/>
      <c r="EI288" s="42"/>
      <c r="EJ288" s="42"/>
      <c r="EK288" s="42"/>
      <c r="EL288" s="42"/>
      <c r="EM288" s="42"/>
    </row>
    <row r="289" spans="1:143" ht="30">
      <c r="A289" s="41"/>
      <c r="B289" s="41"/>
      <c r="C289" s="41"/>
      <c r="D289" s="41" t="s">
        <v>512</v>
      </c>
      <c r="E289" s="42" t="s">
        <v>324</v>
      </c>
      <c r="F289" s="41" t="s">
        <v>494</v>
      </c>
      <c r="G289" s="41" t="s">
        <v>135</v>
      </c>
      <c r="H289" s="41"/>
      <c r="I289" s="41" t="s">
        <v>135</v>
      </c>
      <c r="J289" s="5">
        <v>1</v>
      </c>
      <c r="N289" s="5">
        <v>1</v>
      </c>
      <c r="P289" s="5">
        <v>1</v>
      </c>
      <c r="AL289" s="5">
        <v>1</v>
      </c>
      <c r="AZ289" s="5">
        <v>1</v>
      </c>
      <c r="BD289" s="5">
        <v>1</v>
      </c>
      <c r="DX289" s="5" t="s">
        <v>135</v>
      </c>
      <c r="EG289" s="42"/>
      <c r="EH289" s="42"/>
      <c r="EI289" s="42"/>
      <c r="EJ289" s="42"/>
      <c r="EK289" s="42"/>
      <c r="EL289" s="42"/>
      <c r="EM289" s="42"/>
    </row>
    <row r="290" spans="1:143" ht="30">
      <c r="A290" s="41"/>
      <c r="B290" s="41"/>
      <c r="C290" s="41"/>
      <c r="D290" t="s">
        <v>171</v>
      </c>
      <c r="E290" s="42" t="s">
        <v>171</v>
      </c>
      <c r="F290" s="41" t="s">
        <v>494</v>
      </c>
      <c r="G290" s="41" t="s">
        <v>135</v>
      </c>
      <c r="H290" s="41"/>
      <c r="I290" s="41" t="s">
        <v>135</v>
      </c>
      <c r="J290" s="5">
        <v>1</v>
      </c>
      <c r="O290" s="5">
        <v>1</v>
      </c>
      <c r="P290" s="5">
        <v>1</v>
      </c>
      <c r="AL290" s="5">
        <v>1</v>
      </c>
      <c r="BD290" s="5">
        <v>1</v>
      </c>
      <c r="BL290" s="5">
        <v>1</v>
      </c>
      <c r="BN290" s="5">
        <v>1</v>
      </c>
      <c r="BQ290" s="5">
        <v>1</v>
      </c>
      <c r="BR290" s="5">
        <v>1</v>
      </c>
      <c r="DX290" s="5" t="s">
        <v>135</v>
      </c>
      <c r="EG290" s="42"/>
      <c r="EH290" s="42"/>
      <c r="EI290" s="42"/>
      <c r="EJ290" s="42"/>
      <c r="EK290" s="42"/>
      <c r="EL290" s="42"/>
      <c r="EM290" s="42"/>
    </row>
    <row r="291" spans="1:143" ht="30">
      <c r="A291" s="41"/>
      <c r="B291" s="41"/>
      <c r="C291" s="41"/>
      <c r="D291" s="41" t="s">
        <v>513</v>
      </c>
      <c r="E291" s="42" t="s">
        <v>514</v>
      </c>
      <c r="F291" s="41" t="s">
        <v>494</v>
      </c>
      <c r="G291" s="41" t="s">
        <v>135</v>
      </c>
      <c r="H291" s="41"/>
      <c r="I291" s="41" t="s">
        <v>135</v>
      </c>
      <c r="J291" s="5">
        <v>1</v>
      </c>
      <c r="O291" s="5">
        <v>1</v>
      </c>
      <c r="P291" s="5">
        <v>1</v>
      </c>
      <c r="AL291" s="5">
        <v>1</v>
      </c>
      <c r="BD291" s="5">
        <v>1</v>
      </c>
      <c r="BL291" s="5">
        <v>1</v>
      </c>
      <c r="BN291" s="5">
        <v>1</v>
      </c>
      <c r="BQ291" s="5">
        <v>1</v>
      </c>
      <c r="BR291" s="5">
        <v>1</v>
      </c>
      <c r="DX291" s="5" t="s">
        <v>135</v>
      </c>
      <c r="EG291" s="42"/>
      <c r="EH291" s="42"/>
      <c r="EI291" s="42"/>
      <c r="EJ291" s="42"/>
      <c r="EK291" s="42"/>
      <c r="EL291" s="42"/>
      <c r="EM291" s="42"/>
    </row>
    <row r="292" spans="1:143" ht="60">
      <c r="A292" s="46" t="s">
        <v>515</v>
      </c>
      <c r="B292" s="41">
        <v>14</v>
      </c>
      <c r="C292" s="41">
        <v>4</v>
      </c>
      <c r="D292" s="41" t="s">
        <v>516</v>
      </c>
      <c r="E292" s="42" t="s">
        <v>517</v>
      </c>
      <c r="F292" s="41" t="s">
        <v>478</v>
      </c>
      <c r="G292" s="41" t="s">
        <v>135</v>
      </c>
      <c r="H292" s="41"/>
      <c r="I292" s="41"/>
      <c r="J292" s="5">
        <v>4</v>
      </c>
      <c r="K292" s="5">
        <v>1</v>
      </c>
      <c r="L292" s="5">
        <v>3</v>
      </c>
      <c r="P292" s="5">
        <v>4</v>
      </c>
      <c r="R292" s="5">
        <v>3</v>
      </c>
      <c r="AL292" s="5">
        <v>1</v>
      </c>
      <c r="DS292" s="6">
        <v>14</v>
      </c>
      <c r="DT292" s="6">
        <v>10</v>
      </c>
      <c r="DU292" s="5">
        <v>4</v>
      </c>
      <c r="DW292" s="5" t="s">
        <v>135</v>
      </c>
      <c r="EG292" s="42"/>
      <c r="EH292" s="42"/>
      <c r="EI292" s="42"/>
      <c r="EJ292" s="42"/>
      <c r="EK292" s="42"/>
      <c r="EL292" s="42"/>
      <c r="EM292" s="42"/>
    </row>
    <row r="293" spans="1:143" ht="30">
      <c r="A293" s="41"/>
      <c r="B293" s="41"/>
      <c r="C293" s="41"/>
      <c r="D293" s="41" t="s">
        <v>518</v>
      </c>
      <c r="E293" s="42" t="s">
        <v>336</v>
      </c>
      <c r="F293" s="41" t="s">
        <v>478</v>
      </c>
      <c r="G293" s="41" t="s">
        <v>135</v>
      </c>
      <c r="H293" s="41"/>
      <c r="I293" s="41"/>
      <c r="J293" s="5">
        <v>1</v>
      </c>
      <c r="K293" s="5">
        <v>1</v>
      </c>
      <c r="P293" s="5">
        <v>1</v>
      </c>
      <c r="AL293" s="5">
        <v>1</v>
      </c>
      <c r="DW293" s="5" t="s">
        <v>135</v>
      </c>
      <c r="EG293" s="42"/>
      <c r="EH293" s="42"/>
      <c r="EI293" s="42"/>
      <c r="EJ293" s="42"/>
      <c r="EK293" s="42"/>
      <c r="EL293" s="42"/>
      <c r="EM293" s="42"/>
    </row>
    <row r="294" spans="1:143" ht="30">
      <c r="A294" s="41"/>
      <c r="B294" s="41"/>
      <c r="C294" s="41"/>
      <c r="D294" s="41" t="s">
        <v>519</v>
      </c>
      <c r="E294" s="42" t="s">
        <v>251</v>
      </c>
      <c r="F294" s="41" t="s">
        <v>478</v>
      </c>
      <c r="G294" s="41" t="s">
        <v>135</v>
      </c>
      <c r="H294" s="41"/>
      <c r="I294" s="41"/>
      <c r="J294" s="5">
        <v>2</v>
      </c>
      <c r="K294" s="5">
        <v>2</v>
      </c>
      <c r="P294" s="5">
        <v>2</v>
      </c>
      <c r="R294" s="5">
        <v>2</v>
      </c>
      <c r="DW294" s="5" t="s">
        <v>135</v>
      </c>
      <c r="EG294" s="42"/>
      <c r="EH294" s="42"/>
      <c r="EI294" s="42"/>
      <c r="EJ294" s="42"/>
      <c r="EK294" s="42"/>
      <c r="EL294" s="42"/>
      <c r="EM294" s="42"/>
    </row>
    <row r="295" spans="1:143" ht="30">
      <c r="A295" s="41"/>
      <c r="B295" s="41"/>
      <c r="C295" s="41"/>
      <c r="D295" s="41" t="s">
        <v>520</v>
      </c>
      <c r="E295" s="42" t="s">
        <v>521</v>
      </c>
      <c r="F295" s="41" t="s">
        <v>478</v>
      </c>
      <c r="G295" s="41" t="s">
        <v>135</v>
      </c>
      <c r="H295" s="41"/>
      <c r="I295" s="41"/>
      <c r="J295" s="5">
        <v>1</v>
      </c>
      <c r="K295" s="5">
        <v>1</v>
      </c>
      <c r="P295" s="5">
        <v>1</v>
      </c>
      <c r="R295" s="5">
        <v>1</v>
      </c>
      <c r="DW295" s="5" t="s">
        <v>135</v>
      </c>
      <c r="EG295" s="42"/>
      <c r="EH295" s="42"/>
      <c r="EI295" s="42"/>
      <c r="EJ295" s="42"/>
      <c r="EK295" s="42"/>
      <c r="EL295" s="42"/>
      <c r="EM295" s="42"/>
    </row>
    <row r="296" spans="1:143">
      <c r="A296" s="41"/>
      <c r="B296" s="41"/>
      <c r="C296" s="41"/>
      <c r="D296" s="41"/>
      <c r="G296" s="41"/>
      <c r="H296" s="41"/>
      <c r="I296" s="41"/>
      <c r="EG296" s="42"/>
      <c r="EH296" s="42"/>
      <c r="EI296" s="42"/>
      <c r="EJ296" s="42"/>
      <c r="EK296" s="42"/>
      <c r="EL296" s="42"/>
      <c r="EM296" s="42"/>
    </row>
    <row r="297" spans="1:143">
      <c r="A297" s="41"/>
      <c r="B297" s="41"/>
      <c r="C297" s="41"/>
      <c r="D297" s="41"/>
      <c r="G297" s="41"/>
      <c r="H297" s="41"/>
      <c r="I297" s="41"/>
      <c r="EG297" s="42"/>
      <c r="EH297" s="42"/>
      <c r="EI297" s="42"/>
      <c r="EJ297" s="42"/>
      <c r="EK297" s="42"/>
      <c r="EL297" s="42"/>
      <c r="EM297" s="42"/>
    </row>
    <row r="298" spans="1:143" ht="60">
      <c r="A298" s="46" t="s">
        <v>522</v>
      </c>
      <c r="B298" s="41">
        <v>11</v>
      </c>
      <c r="C298" s="41">
        <v>3</v>
      </c>
      <c r="D298" s="41" t="s">
        <v>523</v>
      </c>
      <c r="E298" s="42" t="s">
        <v>379</v>
      </c>
      <c r="F298" s="41" t="s">
        <v>524</v>
      </c>
      <c r="G298" s="41" t="s">
        <v>135</v>
      </c>
      <c r="H298" s="41"/>
      <c r="I298" s="41"/>
      <c r="P298" s="5">
        <v>3</v>
      </c>
      <c r="R298" s="5">
        <v>3</v>
      </c>
      <c r="DS298" s="6">
        <v>11</v>
      </c>
      <c r="DT298" s="6">
        <v>8</v>
      </c>
      <c r="DU298" s="5">
        <v>3</v>
      </c>
      <c r="DW298" s="5" t="s">
        <v>135</v>
      </c>
      <c r="EG298" s="42"/>
      <c r="EH298" s="42"/>
      <c r="EI298" s="42"/>
      <c r="EJ298" s="42"/>
      <c r="EK298" s="42"/>
      <c r="EL298" s="42"/>
      <c r="EM298" s="42"/>
    </row>
    <row r="299" spans="1:143" ht="30">
      <c r="A299" s="41"/>
      <c r="B299" s="41"/>
      <c r="C299" s="41"/>
      <c r="D299" s="41" t="s">
        <v>525</v>
      </c>
      <c r="E299" s="42" t="s">
        <v>336</v>
      </c>
      <c r="F299" s="41" t="s">
        <v>524</v>
      </c>
      <c r="G299" s="41" t="s">
        <v>135</v>
      </c>
      <c r="H299" s="41"/>
      <c r="I299" s="41"/>
      <c r="P299" s="5">
        <v>2</v>
      </c>
      <c r="R299" s="5">
        <v>2</v>
      </c>
      <c r="DW299" s="5" t="s">
        <v>135</v>
      </c>
      <c r="EG299" s="42"/>
      <c r="EH299" s="42"/>
      <c r="EI299" s="42"/>
      <c r="EJ299" s="42"/>
      <c r="EK299" s="42"/>
      <c r="EL299" s="42"/>
      <c r="EM299" s="42"/>
    </row>
    <row r="300" spans="1:143" ht="30">
      <c r="A300" s="41"/>
      <c r="B300" s="41"/>
      <c r="C300" s="41"/>
      <c r="D300" s="41" t="s">
        <v>526</v>
      </c>
      <c r="E300" s="42" t="s">
        <v>527</v>
      </c>
      <c r="F300" s="41" t="s">
        <v>524</v>
      </c>
      <c r="G300" s="41" t="s">
        <v>135</v>
      </c>
      <c r="H300" s="41"/>
      <c r="I300" s="41"/>
      <c r="P300" s="5">
        <v>2</v>
      </c>
      <c r="R300" s="5">
        <v>2</v>
      </c>
      <c r="DW300" s="5" t="s">
        <v>135</v>
      </c>
      <c r="EG300" s="42"/>
      <c r="EH300" s="42"/>
      <c r="EI300" s="42"/>
      <c r="EJ300" s="42"/>
      <c r="EK300" s="42"/>
      <c r="EL300" s="42"/>
      <c r="EM300" s="42"/>
    </row>
    <row r="301" spans="1:143" ht="75">
      <c r="A301" s="46" t="s">
        <v>528</v>
      </c>
      <c r="B301" s="41">
        <v>8</v>
      </c>
      <c r="C301" s="41">
        <v>4</v>
      </c>
      <c r="D301" s="41" t="s">
        <v>529</v>
      </c>
      <c r="E301" s="42" t="s">
        <v>153</v>
      </c>
      <c r="F301" s="41" t="s">
        <v>530</v>
      </c>
      <c r="G301" s="41"/>
      <c r="H301" s="41"/>
      <c r="I301" s="41" t="s">
        <v>135</v>
      </c>
      <c r="P301" s="5">
        <v>1</v>
      </c>
      <c r="R301" s="5">
        <v>1</v>
      </c>
      <c r="S301" s="5">
        <v>1</v>
      </c>
      <c r="AA301" s="5">
        <v>1</v>
      </c>
      <c r="AF301" s="5">
        <v>1</v>
      </c>
      <c r="AH301" s="5">
        <v>1</v>
      </c>
      <c r="DS301" s="6">
        <v>8</v>
      </c>
      <c r="DT301" s="6">
        <v>4</v>
      </c>
      <c r="DU301" s="5">
        <v>6</v>
      </c>
      <c r="DW301" s="5" t="s">
        <v>135</v>
      </c>
      <c r="EG301" s="42"/>
      <c r="EH301" s="42"/>
      <c r="EI301" s="42"/>
      <c r="EJ301" s="42"/>
      <c r="EK301" s="42"/>
      <c r="EL301" s="42"/>
      <c r="EM301" s="42"/>
    </row>
    <row r="302" spans="1:143" ht="45">
      <c r="A302" s="41"/>
      <c r="B302" s="41"/>
      <c r="C302" s="41"/>
      <c r="D302" s="41" t="s">
        <v>401</v>
      </c>
      <c r="E302" s="41" t="s">
        <v>401</v>
      </c>
      <c r="F302" s="41" t="s">
        <v>530</v>
      </c>
      <c r="G302" s="41"/>
      <c r="H302" s="41"/>
      <c r="I302" s="41" t="s">
        <v>135</v>
      </c>
      <c r="P302" s="5">
        <v>4</v>
      </c>
      <c r="R302" s="5">
        <v>3</v>
      </c>
      <c r="S302" s="5">
        <v>1</v>
      </c>
      <c r="AA302" s="5">
        <v>3</v>
      </c>
      <c r="AF302" s="5">
        <v>3</v>
      </c>
      <c r="AH302" s="5">
        <v>2</v>
      </c>
      <c r="AL302" s="5">
        <v>1</v>
      </c>
      <c r="AN302" s="5">
        <v>1</v>
      </c>
      <c r="AO302" s="5">
        <v>1</v>
      </c>
      <c r="BT302" s="5">
        <v>2</v>
      </c>
      <c r="BV302" s="5">
        <v>2</v>
      </c>
      <c r="DW302" s="5" t="s">
        <v>135</v>
      </c>
      <c r="EG302" s="42"/>
      <c r="EH302" s="42"/>
      <c r="EI302" s="42"/>
      <c r="EJ302" s="42"/>
      <c r="EK302" s="42"/>
      <c r="EL302" s="42"/>
      <c r="EM302" s="42"/>
    </row>
    <row r="303" spans="1:143" ht="45">
      <c r="A303" s="41"/>
      <c r="B303" s="41"/>
      <c r="C303" s="41"/>
      <c r="D303" s="41" t="s">
        <v>531</v>
      </c>
      <c r="E303" s="42" t="s">
        <v>182</v>
      </c>
      <c r="F303" s="41" t="s">
        <v>530</v>
      </c>
      <c r="G303" s="41"/>
      <c r="H303" s="41"/>
      <c r="I303" s="41" t="s">
        <v>135</v>
      </c>
      <c r="P303" s="5">
        <v>2</v>
      </c>
      <c r="R303" s="5">
        <v>2</v>
      </c>
      <c r="AA303" s="5">
        <v>2</v>
      </c>
      <c r="AF303" s="5">
        <v>2</v>
      </c>
      <c r="AH303" s="5">
        <v>1</v>
      </c>
      <c r="AL303" s="5">
        <v>1</v>
      </c>
      <c r="AN303" s="5">
        <v>1</v>
      </c>
      <c r="AO303" s="5">
        <v>1</v>
      </c>
      <c r="BT303" s="5">
        <v>1</v>
      </c>
      <c r="BV303" s="5">
        <v>1</v>
      </c>
      <c r="DW303" s="5" t="s">
        <v>135</v>
      </c>
      <c r="EG303" s="42"/>
      <c r="EH303" s="42"/>
      <c r="EI303" s="42"/>
      <c r="EJ303" s="42"/>
      <c r="EK303" s="42"/>
      <c r="EL303" s="42"/>
      <c r="EM303" s="42"/>
    </row>
    <row r="304" spans="1:143" ht="45">
      <c r="A304" s="41"/>
      <c r="B304" s="41"/>
      <c r="C304" s="41"/>
      <c r="D304" s="41" t="s">
        <v>532</v>
      </c>
      <c r="E304" s="42" t="s">
        <v>171</v>
      </c>
      <c r="F304" s="41" t="s">
        <v>530</v>
      </c>
      <c r="G304" s="41"/>
      <c r="H304" s="41"/>
      <c r="I304" s="41" t="s">
        <v>135</v>
      </c>
      <c r="P304" s="5">
        <v>1</v>
      </c>
      <c r="R304" s="5">
        <v>1</v>
      </c>
      <c r="S304" s="5">
        <v>1</v>
      </c>
      <c r="AA304" s="5">
        <v>1</v>
      </c>
      <c r="AF304" s="5">
        <v>1</v>
      </c>
      <c r="AH304" s="5">
        <v>1</v>
      </c>
      <c r="DW304" s="5" t="s">
        <v>135</v>
      </c>
      <c r="EG304" s="42"/>
      <c r="EH304" s="42"/>
      <c r="EI304" s="42"/>
      <c r="EJ304" s="42"/>
      <c r="EK304" s="42"/>
      <c r="EL304" s="42"/>
      <c r="EM304" s="42"/>
    </row>
    <row r="305" spans="1:143" ht="45">
      <c r="A305" s="41"/>
      <c r="B305" s="41"/>
      <c r="C305" s="41"/>
      <c r="D305" s="41" t="s">
        <v>533</v>
      </c>
      <c r="E305" s="42" t="s">
        <v>171</v>
      </c>
      <c r="F305" s="41" t="s">
        <v>530</v>
      </c>
      <c r="G305" s="41"/>
      <c r="H305" s="41"/>
      <c r="I305" s="41" t="s">
        <v>135</v>
      </c>
      <c r="R305" s="5">
        <v>1</v>
      </c>
      <c r="AA305" s="5">
        <v>1</v>
      </c>
      <c r="AF305" s="5">
        <v>1</v>
      </c>
      <c r="AH305" s="5">
        <v>1</v>
      </c>
      <c r="AL305" s="5">
        <v>1</v>
      </c>
      <c r="AN305" s="5">
        <v>1</v>
      </c>
      <c r="AO305" s="5">
        <v>1</v>
      </c>
      <c r="BT305" s="5">
        <v>2</v>
      </c>
      <c r="BV305" s="5">
        <v>2</v>
      </c>
      <c r="DW305" s="5" t="s">
        <v>135</v>
      </c>
      <c r="EG305" s="42"/>
      <c r="EH305" s="42"/>
      <c r="EI305" s="42"/>
      <c r="EJ305" s="42"/>
      <c r="EK305" s="42"/>
      <c r="EL305" s="42"/>
      <c r="EM305" s="42"/>
    </row>
    <row r="306" spans="1:143" ht="45">
      <c r="A306" s="41"/>
      <c r="B306" s="41"/>
      <c r="C306" s="41"/>
      <c r="D306" s="41" t="s">
        <v>534</v>
      </c>
      <c r="E306" s="42" t="s">
        <v>391</v>
      </c>
      <c r="F306" s="41" t="s">
        <v>530</v>
      </c>
      <c r="G306" s="41"/>
      <c r="H306" s="41"/>
      <c r="I306" s="41" t="s">
        <v>135</v>
      </c>
      <c r="R306" s="5">
        <v>1</v>
      </c>
      <c r="AA306" s="5">
        <v>1</v>
      </c>
      <c r="AF306" s="5">
        <v>1</v>
      </c>
      <c r="BT306" s="5">
        <v>1</v>
      </c>
      <c r="BV306" s="5">
        <v>1</v>
      </c>
      <c r="DW306" s="5" t="s">
        <v>135</v>
      </c>
      <c r="EG306" s="42"/>
      <c r="EH306" s="42"/>
      <c r="EI306" s="42"/>
      <c r="EJ306" s="42"/>
      <c r="EK306" s="42"/>
      <c r="EL306" s="42"/>
      <c r="EM306" s="42"/>
    </row>
    <row r="307" spans="1:143" ht="45">
      <c r="A307" s="41"/>
      <c r="B307" s="41"/>
      <c r="C307" s="41"/>
      <c r="D307" s="41" t="s">
        <v>535</v>
      </c>
      <c r="E307" s="42" t="s">
        <v>536</v>
      </c>
      <c r="F307" s="41" t="s">
        <v>530</v>
      </c>
      <c r="G307" s="41"/>
      <c r="H307" s="41"/>
      <c r="I307" s="41" t="s">
        <v>135</v>
      </c>
      <c r="P307" s="5">
        <v>4</v>
      </c>
      <c r="R307" s="5">
        <v>3</v>
      </c>
      <c r="S307" s="5">
        <v>1</v>
      </c>
      <c r="AA307" s="5">
        <v>3</v>
      </c>
      <c r="AF307" s="5">
        <v>3</v>
      </c>
      <c r="AH307" s="5">
        <v>2</v>
      </c>
      <c r="AL307" s="5">
        <v>1</v>
      </c>
      <c r="AN307" s="5">
        <v>1</v>
      </c>
      <c r="AO307" s="5">
        <v>1</v>
      </c>
      <c r="BT307" s="5">
        <v>2</v>
      </c>
      <c r="BV307" s="5">
        <v>2</v>
      </c>
      <c r="DW307" s="5" t="s">
        <v>135</v>
      </c>
      <c r="EG307" s="42"/>
      <c r="EH307" s="42"/>
      <c r="EI307" s="42"/>
      <c r="EJ307" s="42"/>
      <c r="EK307" s="42"/>
      <c r="EL307" s="42"/>
      <c r="EM307" s="42"/>
    </row>
    <row r="308" spans="1:143" ht="45">
      <c r="A308" s="41"/>
      <c r="B308" s="41"/>
      <c r="C308" s="41"/>
      <c r="D308" s="55" t="s">
        <v>537</v>
      </c>
      <c r="E308" s="42" t="s">
        <v>537</v>
      </c>
      <c r="F308" s="41" t="s">
        <v>530</v>
      </c>
      <c r="G308" s="41"/>
      <c r="H308" s="41"/>
      <c r="I308" s="41" t="s">
        <v>135</v>
      </c>
      <c r="P308" s="5">
        <v>3</v>
      </c>
      <c r="R308" s="5">
        <v>2</v>
      </c>
      <c r="S308" s="5">
        <v>1</v>
      </c>
      <c r="AA308" s="5">
        <v>2</v>
      </c>
      <c r="AF308" s="5">
        <v>2</v>
      </c>
      <c r="AH308" s="5">
        <v>2</v>
      </c>
      <c r="AL308" s="5">
        <v>1</v>
      </c>
      <c r="AN308" s="5">
        <v>1</v>
      </c>
      <c r="AO308" s="5">
        <v>1</v>
      </c>
      <c r="BT308" s="5">
        <v>2</v>
      </c>
      <c r="BV308" s="5">
        <v>2</v>
      </c>
      <c r="DW308" s="5" t="s">
        <v>135</v>
      </c>
      <c r="EG308" s="42"/>
      <c r="EH308" s="42"/>
      <c r="EI308" s="42"/>
      <c r="EJ308" s="42"/>
      <c r="EK308" s="42"/>
      <c r="EL308" s="42"/>
      <c r="EM308" s="42"/>
    </row>
    <row r="309" spans="1:143" ht="45">
      <c r="A309" s="41"/>
      <c r="B309" s="41"/>
      <c r="C309" s="41"/>
      <c r="D309" s="41" t="s">
        <v>538</v>
      </c>
      <c r="E309" s="42" t="s">
        <v>157</v>
      </c>
      <c r="F309" s="41" t="s">
        <v>530</v>
      </c>
      <c r="G309" s="41"/>
      <c r="H309" s="41"/>
      <c r="I309" s="41" t="s">
        <v>135</v>
      </c>
      <c r="P309" s="5">
        <v>3</v>
      </c>
      <c r="R309" s="5">
        <v>3</v>
      </c>
      <c r="S309" s="5">
        <v>1</v>
      </c>
      <c r="AA309" s="5">
        <v>3</v>
      </c>
      <c r="AF309" s="5">
        <v>3</v>
      </c>
      <c r="AH309" s="5">
        <v>2</v>
      </c>
      <c r="AL309" s="5">
        <v>1</v>
      </c>
      <c r="AN309" s="5">
        <v>1</v>
      </c>
      <c r="AO309" s="5">
        <v>1</v>
      </c>
      <c r="BT309" s="5">
        <v>1</v>
      </c>
      <c r="BV309" s="5">
        <v>1</v>
      </c>
      <c r="DW309" s="5" t="s">
        <v>135</v>
      </c>
      <c r="EG309" s="42"/>
      <c r="EH309" s="42"/>
      <c r="EI309" s="42"/>
      <c r="EJ309" s="42"/>
      <c r="EK309" s="42"/>
      <c r="EL309" s="42"/>
      <c r="EM309" s="42"/>
    </row>
    <row r="310" spans="1:143" ht="45">
      <c r="A310" s="41"/>
      <c r="B310" s="41"/>
      <c r="C310" s="41"/>
      <c r="D310" s="41" t="s">
        <v>539</v>
      </c>
      <c r="E310" s="23" t="s">
        <v>165</v>
      </c>
      <c r="F310" s="41" t="s">
        <v>530</v>
      </c>
      <c r="G310" s="41"/>
      <c r="H310" s="41"/>
      <c r="I310" s="41" t="s">
        <v>135</v>
      </c>
      <c r="P310" s="5">
        <v>1</v>
      </c>
      <c r="R310" s="5">
        <v>1</v>
      </c>
      <c r="AA310" s="5">
        <v>1</v>
      </c>
      <c r="AF310" s="5">
        <v>1</v>
      </c>
      <c r="AH310" s="5">
        <v>1</v>
      </c>
      <c r="AL310" s="5">
        <v>1</v>
      </c>
      <c r="AN310" s="5">
        <v>1</v>
      </c>
      <c r="AO310" s="5">
        <v>1</v>
      </c>
      <c r="BT310" s="5">
        <v>1</v>
      </c>
      <c r="BV310" s="5">
        <v>1</v>
      </c>
      <c r="DW310" s="5" t="s">
        <v>135</v>
      </c>
      <c r="EG310" s="42"/>
      <c r="EH310" s="42"/>
      <c r="EI310" s="42"/>
      <c r="EJ310" s="42"/>
      <c r="EK310" s="42"/>
      <c r="EL310" s="42"/>
      <c r="EM310" s="42"/>
    </row>
    <row r="311" spans="1:143" ht="45">
      <c r="A311" s="41"/>
      <c r="B311" s="41"/>
      <c r="C311" s="41"/>
      <c r="D311" s="41" t="s">
        <v>540</v>
      </c>
      <c r="E311" s="23" t="s">
        <v>290</v>
      </c>
      <c r="F311" s="41" t="s">
        <v>530</v>
      </c>
      <c r="G311" s="41"/>
      <c r="H311" s="41"/>
      <c r="I311" s="41" t="s">
        <v>135</v>
      </c>
      <c r="P311" s="5">
        <v>1</v>
      </c>
      <c r="R311" s="5">
        <v>1</v>
      </c>
      <c r="AA311" s="5">
        <v>1</v>
      </c>
      <c r="AF311" s="5">
        <v>1</v>
      </c>
      <c r="DW311" s="5" t="s">
        <v>135</v>
      </c>
      <c r="EG311" s="42"/>
      <c r="EH311" s="42"/>
      <c r="EI311" s="42"/>
      <c r="EJ311" s="42"/>
      <c r="EK311" s="42"/>
      <c r="EL311" s="42"/>
      <c r="EM311" s="42"/>
    </row>
    <row r="312" spans="1:143" ht="105">
      <c r="A312" s="46" t="s">
        <v>541</v>
      </c>
      <c r="B312" s="41">
        <v>9</v>
      </c>
      <c r="C312" s="41">
        <v>8</v>
      </c>
      <c r="D312" s="41" t="s">
        <v>542</v>
      </c>
      <c r="E312" s="23" t="s">
        <v>235</v>
      </c>
      <c r="F312" s="41" t="s">
        <v>543</v>
      </c>
      <c r="G312" s="41"/>
      <c r="H312" s="41" t="s">
        <v>135</v>
      </c>
      <c r="I312" s="41"/>
      <c r="P312" s="5">
        <v>7</v>
      </c>
      <c r="R312" s="5">
        <v>3</v>
      </c>
      <c r="AA312" s="5">
        <v>2</v>
      </c>
      <c r="AL312" s="5">
        <v>1</v>
      </c>
      <c r="DD312" s="5">
        <v>4</v>
      </c>
      <c r="DS312" s="6">
        <v>9</v>
      </c>
      <c r="DT312" s="6">
        <v>1</v>
      </c>
      <c r="DU312" s="5">
        <v>1</v>
      </c>
      <c r="DW312" s="5" t="s">
        <v>135</v>
      </c>
      <c r="EG312" s="42"/>
      <c r="EH312" s="42"/>
      <c r="EI312" s="42"/>
      <c r="EJ312" s="42"/>
      <c r="EK312" s="42"/>
      <c r="EL312" s="42"/>
      <c r="EM312" s="42"/>
    </row>
    <row r="313" spans="1:143" ht="30">
      <c r="A313" s="41"/>
      <c r="B313" s="41"/>
      <c r="C313" s="41"/>
      <c r="D313" s="41" t="s">
        <v>403</v>
      </c>
      <c r="E313" s="23" t="s">
        <v>403</v>
      </c>
      <c r="F313" s="41" t="s">
        <v>543</v>
      </c>
      <c r="G313" s="41"/>
      <c r="H313" s="41" t="s">
        <v>135</v>
      </c>
      <c r="I313" s="41"/>
      <c r="P313" s="5">
        <v>4</v>
      </c>
      <c r="DD313" s="5">
        <v>4</v>
      </c>
      <c r="DW313" s="5" t="s">
        <v>135</v>
      </c>
      <c r="EG313" s="42"/>
      <c r="EH313" s="42"/>
      <c r="EI313" s="42"/>
      <c r="EJ313" s="42"/>
      <c r="EK313" s="42"/>
      <c r="EL313" s="42"/>
      <c r="EM313" s="42"/>
    </row>
    <row r="314" spans="1:143" ht="30">
      <c r="A314" s="41"/>
      <c r="B314" s="41"/>
      <c r="C314" s="41"/>
      <c r="D314" s="41" t="s">
        <v>544</v>
      </c>
      <c r="E314" s="23" t="s">
        <v>171</v>
      </c>
      <c r="F314" s="41" t="s">
        <v>543</v>
      </c>
      <c r="G314" s="41"/>
      <c r="H314" s="41" t="s">
        <v>135</v>
      </c>
      <c r="I314" s="41"/>
      <c r="P314" s="5">
        <v>1</v>
      </c>
      <c r="DD314" s="5">
        <v>1</v>
      </c>
      <c r="DW314" s="5" t="s">
        <v>135</v>
      </c>
      <c r="EG314" s="42"/>
      <c r="EH314" s="42"/>
      <c r="EI314" s="42"/>
      <c r="EJ314" s="42"/>
      <c r="EK314" s="42"/>
      <c r="EL314" s="42"/>
      <c r="EM314" s="42"/>
    </row>
    <row r="315" spans="1:143" ht="30">
      <c r="A315" s="41"/>
      <c r="B315" s="41"/>
      <c r="C315" s="41"/>
      <c r="D315" s="41" t="s">
        <v>232</v>
      </c>
      <c r="E315" s="23" t="s">
        <v>232</v>
      </c>
      <c r="F315" s="41" t="s">
        <v>543</v>
      </c>
      <c r="G315" s="41"/>
      <c r="H315" s="41" t="s">
        <v>135</v>
      </c>
      <c r="I315" s="41"/>
      <c r="P315" s="5">
        <v>4</v>
      </c>
      <c r="R315" s="5">
        <v>1</v>
      </c>
      <c r="AL315" s="5">
        <v>1</v>
      </c>
      <c r="DD315" s="5">
        <v>3</v>
      </c>
      <c r="DW315" s="5" t="s">
        <v>135</v>
      </c>
      <c r="EG315" s="42"/>
      <c r="EH315" s="42"/>
      <c r="EI315" s="42"/>
      <c r="EJ315" s="42"/>
      <c r="EK315" s="42"/>
      <c r="EL315" s="42"/>
      <c r="EM315" s="42"/>
    </row>
    <row r="316" spans="1:143" ht="30">
      <c r="A316" s="41"/>
      <c r="B316" s="41"/>
      <c r="C316" s="41"/>
      <c r="D316" s="41" t="s">
        <v>545</v>
      </c>
      <c r="E316" s="23" t="s">
        <v>199</v>
      </c>
      <c r="F316" s="41" t="s">
        <v>543</v>
      </c>
      <c r="G316" s="41"/>
      <c r="H316" s="41" t="s">
        <v>135</v>
      </c>
      <c r="I316" s="41"/>
      <c r="P316" s="5">
        <v>2</v>
      </c>
      <c r="DD316" s="5">
        <v>2</v>
      </c>
      <c r="DW316" s="5" t="s">
        <v>135</v>
      </c>
      <c r="EG316" s="42"/>
      <c r="EH316" s="42"/>
      <c r="EI316" s="42"/>
      <c r="EJ316" s="42"/>
      <c r="EK316" s="42"/>
      <c r="EL316" s="42"/>
      <c r="EM316" s="42"/>
    </row>
    <row r="317" spans="1:143" ht="30">
      <c r="A317" s="41"/>
      <c r="B317" s="41"/>
      <c r="C317" s="41"/>
      <c r="D317" s="41" t="s">
        <v>272</v>
      </c>
      <c r="E317" s="23" t="s">
        <v>306</v>
      </c>
      <c r="F317" s="41" t="s">
        <v>546</v>
      </c>
      <c r="G317" s="41" t="s">
        <v>135</v>
      </c>
      <c r="H317" s="41"/>
      <c r="I317" s="41"/>
      <c r="P317" s="5">
        <v>1</v>
      </c>
      <c r="R317" s="5">
        <v>1</v>
      </c>
      <c r="AA317" s="5">
        <v>1</v>
      </c>
      <c r="AF317" s="5">
        <v>1</v>
      </c>
      <c r="AH317" s="5">
        <v>1</v>
      </c>
      <c r="DW317" s="5" t="s">
        <v>135</v>
      </c>
      <c r="EG317" s="42"/>
      <c r="EH317" s="42"/>
      <c r="EI317" s="42"/>
      <c r="EJ317" s="42"/>
      <c r="EK317" s="42"/>
      <c r="EL317" s="42"/>
      <c r="EM317" s="42"/>
    </row>
    <row r="318" spans="1:143" ht="45">
      <c r="A318" s="41"/>
      <c r="B318" s="41"/>
      <c r="C318" s="41"/>
      <c r="D318" s="41" t="s">
        <v>542</v>
      </c>
      <c r="E318" s="23" t="s">
        <v>235</v>
      </c>
      <c r="F318" s="41" t="s">
        <v>546</v>
      </c>
      <c r="G318" s="41" t="s">
        <v>135</v>
      </c>
      <c r="H318" s="41"/>
      <c r="I318" s="41"/>
      <c r="P318" s="5">
        <v>1</v>
      </c>
      <c r="R318" s="5">
        <v>1</v>
      </c>
      <c r="AA318" s="5">
        <v>1</v>
      </c>
      <c r="AF318" s="5">
        <v>1</v>
      </c>
      <c r="AH318" s="5">
        <v>1</v>
      </c>
      <c r="DW318" s="5" t="s">
        <v>135</v>
      </c>
      <c r="EG318" s="42"/>
      <c r="EH318" s="42"/>
      <c r="EI318" s="42"/>
      <c r="EJ318" s="42"/>
      <c r="EK318" s="42"/>
      <c r="EL318" s="42"/>
      <c r="EM318" s="42"/>
    </row>
    <row r="319" spans="1:143" ht="30">
      <c r="A319" s="41"/>
      <c r="B319" s="41"/>
      <c r="C319" s="41"/>
      <c r="D319" s="41" t="s">
        <v>547</v>
      </c>
      <c r="E319" s="23" t="s">
        <v>314</v>
      </c>
      <c r="F319" s="41" t="s">
        <v>546</v>
      </c>
      <c r="G319" s="41" t="s">
        <v>135</v>
      </c>
      <c r="H319" s="41"/>
      <c r="I319" s="41"/>
      <c r="P319" s="5">
        <v>1</v>
      </c>
      <c r="R319" s="5">
        <v>1</v>
      </c>
      <c r="AA319" s="5">
        <v>1</v>
      </c>
      <c r="DW319" s="5" t="s">
        <v>135</v>
      </c>
      <c r="EG319" s="42"/>
      <c r="EH319" s="42"/>
      <c r="EI319" s="42"/>
      <c r="EJ319" s="42"/>
      <c r="EK319" s="42"/>
      <c r="EL319" s="42"/>
      <c r="EM319" s="42"/>
    </row>
    <row r="320" spans="1:143" ht="30">
      <c r="A320" s="33"/>
      <c r="B320" s="41"/>
      <c r="C320" s="41"/>
      <c r="D320" s="41" t="s">
        <v>272</v>
      </c>
      <c r="E320" s="23" t="s">
        <v>306</v>
      </c>
      <c r="F320" s="41" t="s">
        <v>546</v>
      </c>
      <c r="G320" s="41" t="s">
        <v>135</v>
      </c>
      <c r="H320" s="41"/>
      <c r="I320" s="41"/>
      <c r="P320" s="5">
        <v>1</v>
      </c>
      <c r="R320" s="5">
        <v>1</v>
      </c>
      <c r="AA320" s="5">
        <v>1</v>
      </c>
      <c r="DW320" s="5" t="s">
        <v>135</v>
      </c>
      <c r="EG320" s="42"/>
      <c r="EH320" s="42"/>
      <c r="EI320" s="42"/>
      <c r="EJ320" s="42"/>
      <c r="EK320" s="42"/>
      <c r="EL320" s="42"/>
      <c r="EM320" s="42"/>
    </row>
    <row r="321" spans="1:143">
      <c r="A321" s="33"/>
      <c r="B321" s="41"/>
      <c r="C321" s="41"/>
      <c r="D321" s="41"/>
      <c r="G321" s="41"/>
      <c r="H321" s="41"/>
      <c r="I321" s="41"/>
      <c r="EG321" s="42"/>
      <c r="EH321" s="42"/>
      <c r="EI321" s="42"/>
      <c r="EJ321" s="42"/>
      <c r="EK321" s="42"/>
      <c r="EL321" s="42"/>
      <c r="EM321" s="42"/>
    </row>
    <row r="322" spans="1:143" ht="105">
      <c r="A322" s="46" t="s">
        <v>548</v>
      </c>
      <c r="B322" s="41">
        <v>6</v>
      </c>
      <c r="C322" s="33">
        <v>3</v>
      </c>
      <c r="D322" s="41" t="s">
        <v>549</v>
      </c>
      <c r="E322" s="23" t="s">
        <v>145</v>
      </c>
      <c r="F322" s="41" t="s">
        <v>550</v>
      </c>
      <c r="G322" s="41"/>
      <c r="H322" s="41"/>
      <c r="I322" s="41" t="s">
        <v>135</v>
      </c>
      <c r="P322" s="5">
        <v>1</v>
      </c>
      <c r="R322" s="5">
        <v>1</v>
      </c>
      <c r="T322" s="5">
        <v>1</v>
      </c>
      <c r="U322" s="5">
        <v>1</v>
      </c>
      <c r="Y322" s="5">
        <v>1</v>
      </c>
      <c r="DS322" s="6">
        <v>3</v>
      </c>
      <c r="DT322" s="6">
        <v>3</v>
      </c>
      <c r="DU322" s="5" t="s">
        <v>551</v>
      </c>
      <c r="DW322" s="5" t="s">
        <v>135</v>
      </c>
      <c r="EG322" s="42"/>
      <c r="EH322" s="42"/>
      <c r="EI322" s="42"/>
      <c r="EJ322" s="42"/>
      <c r="EK322" s="42"/>
      <c r="EL322" s="42"/>
      <c r="EM322" s="42"/>
    </row>
    <row r="323" spans="1:143" ht="30">
      <c r="A323" s="32"/>
      <c r="B323" s="33"/>
      <c r="C323" s="33"/>
      <c r="D323" s="41" t="s">
        <v>552</v>
      </c>
      <c r="E323" s="42" t="s">
        <v>132</v>
      </c>
      <c r="F323" s="41" t="s">
        <v>550</v>
      </c>
      <c r="G323" s="41"/>
      <c r="H323" s="41"/>
      <c r="I323" s="41" t="s">
        <v>135</v>
      </c>
      <c r="J323" s="35"/>
      <c r="O323" s="36"/>
      <c r="P323" s="35">
        <v>1</v>
      </c>
      <c r="Q323" s="79"/>
      <c r="R323" s="5">
        <v>1</v>
      </c>
      <c r="T323" s="5">
        <v>1</v>
      </c>
      <c r="U323" s="5">
        <v>1</v>
      </c>
      <c r="Y323" s="5">
        <v>1</v>
      </c>
      <c r="DW323" s="5" t="s">
        <v>135</v>
      </c>
      <c r="EG323" s="42"/>
      <c r="EH323" s="42"/>
      <c r="EI323" s="42"/>
      <c r="EJ323" s="42"/>
      <c r="EK323" s="42"/>
      <c r="EL323" s="42"/>
      <c r="EM323" s="42"/>
    </row>
    <row r="324" spans="1:143" ht="30">
      <c r="A324" s="33"/>
      <c r="B324" s="41"/>
      <c r="C324" s="33"/>
      <c r="D324" s="41" t="s">
        <v>553</v>
      </c>
      <c r="E324" s="42" t="s">
        <v>554</v>
      </c>
      <c r="F324" s="41" t="s">
        <v>550</v>
      </c>
      <c r="G324" s="41"/>
      <c r="H324" s="41"/>
      <c r="I324" s="41" t="s">
        <v>135</v>
      </c>
      <c r="J324" s="5">
        <v>1</v>
      </c>
      <c r="L324" s="5">
        <v>1</v>
      </c>
      <c r="P324" s="5">
        <v>1</v>
      </c>
      <c r="R324" s="5">
        <v>1</v>
      </c>
      <c r="T324" s="5">
        <v>1</v>
      </c>
      <c r="U324" s="5">
        <v>1</v>
      </c>
      <c r="Y324" s="5">
        <v>1</v>
      </c>
      <c r="DW324" s="5" t="s">
        <v>135</v>
      </c>
      <c r="EG324" s="42"/>
      <c r="EH324" s="42"/>
      <c r="EI324" s="42"/>
      <c r="EJ324" s="42"/>
      <c r="EK324" s="42"/>
      <c r="EL324" s="42"/>
      <c r="EM324" s="42"/>
    </row>
    <row r="325" spans="1:143" ht="30">
      <c r="A325" s="33"/>
      <c r="B325" s="41"/>
      <c r="C325" s="33"/>
      <c r="D325" s="41" t="s">
        <v>555</v>
      </c>
      <c r="E325" s="42" t="s">
        <v>257</v>
      </c>
      <c r="F325" s="41" t="s">
        <v>550</v>
      </c>
      <c r="G325" s="41"/>
      <c r="H325" s="41"/>
      <c r="I325" s="41" t="s">
        <v>135</v>
      </c>
      <c r="J325" s="5">
        <v>1</v>
      </c>
      <c r="L325" s="5">
        <v>1</v>
      </c>
      <c r="P325" s="5">
        <v>1</v>
      </c>
      <c r="R325" s="5">
        <v>1</v>
      </c>
      <c r="T325" s="5">
        <v>1</v>
      </c>
      <c r="U325" s="5">
        <v>1</v>
      </c>
      <c r="Y325" s="5">
        <v>1</v>
      </c>
      <c r="DW325" s="5" t="s">
        <v>135</v>
      </c>
      <c r="EG325" s="42"/>
      <c r="EH325" s="42"/>
      <c r="EI325" s="42"/>
      <c r="EJ325" s="42"/>
      <c r="EK325" s="42"/>
      <c r="EL325" s="42"/>
      <c r="EM325" s="42"/>
    </row>
    <row r="326" spans="1:143" ht="30">
      <c r="A326" s="33"/>
      <c r="B326" s="41"/>
      <c r="C326" s="41"/>
      <c r="D326" s="41" t="s">
        <v>556</v>
      </c>
      <c r="E326" s="42" t="s">
        <v>557</v>
      </c>
      <c r="F326" s="41" t="s">
        <v>550</v>
      </c>
      <c r="G326" s="41"/>
      <c r="H326" s="41"/>
      <c r="I326" s="41" t="s">
        <v>135</v>
      </c>
      <c r="J326" s="5">
        <v>1</v>
      </c>
      <c r="K326" s="5">
        <v>1</v>
      </c>
      <c r="P326" s="5">
        <v>1</v>
      </c>
      <c r="R326" s="5">
        <v>1</v>
      </c>
      <c r="T326" s="5">
        <v>1</v>
      </c>
      <c r="U326" s="5">
        <v>1</v>
      </c>
      <c r="Y326" s="5">
        <v>1</v>
      </c>
      <c r="DW326" s="5" t="s">
        <v>135</v>
      </c>
      <c r="EG326" s="42"/>
      <c r="EH326" s="42"/>
      <c r="EI326" s="42"/>
      <c r="EJ326" s="42"/>
      <c r="EK326" s="42"/>
      <c r="EL326" s="42"/>
      <c r="EM326" s="42"/>
    </row>
    <row r="327" spans="1:143">
      <c r="A327" s="33"/>
      <c r="B327" s="41"/>
      <c r="C327" s="41"/>
      <c r="D327" s="41" t="s">
        <v>558</v>
      </c>
      <c r="E327" s="42" t="s">
        <v>190</v>
      </c>
      <c r="F327" s="41" t="s">
        <v>559</v>
      </c>
      <c r="G327" s="41" t="s">
        <v>135</v>
      </c>
      <c r="H327" s="41"/>
      <c r="I327" s="41"/>
      <c r="P327" s="5">
        <v>1</v>
      </c>
      <c r="R327" s="5">
        <v>1</v>
      </c>
      <c r="DW327" s="5" t="s">
        <v>135</v>
      </c>
      <c r="EG327" s="42"/>
      <c r="EH327" s="42"/>
      <c r="EI327" s="42"/>
      <c r="EJ327" s="42"/>
      <c r="EK327" s="42"/>
      <c r="EL327" s="42"/>
      <c r="EM327" s="42"/>
    </row>
    <row r="328" spans="1:143" ht="30">
      <c r="A328" s="41"/>
      <c r="B328" s="41"/>
      <c r="C328" s="41"/>
      <c r="D328" s="41" t="s">
        <v>560</v>
      </c>
      <c r="E328" s="42" t="s">
        <v>408</v>
      </c>
      <c r="F328" s="41" t="s">
        <v>559</v>
      </c>
      <c r="G328" s="41" t="s">
        <v>135</v>
      </c>
      <c r="H328" s="41"/>
      <c r="I328" s="41"/>
      <c r="P328" s="5">
        <v>1</v>
      </c>
      <c r="R328" s="5">
        <v>1</v>
      </c>
      <c r="DW328" s="5" t="s">
        <v>135</v>
      </c>
      <c r="EG328" s="42"/>
      <c r="EH328" s="42"/>
      <c r="EI328" s="42"/>
      <c r="EJ328" s="42"/>
      <c r="EK328" s="42"/>
      <c r="EL328" s="42"/>
      <c r="EM328" s="42"/>
    </row>
    <row r="329" spans="1:143">
      <c r="A329" s="41"/>
      <c r="B329" s="41"/>
      <c r="C329" s="41"/>
      <c r="D329" s="41" t="s">
        <v>561</v>
      </c>
      <c r="E329" s="42" t="s">
        <v>290</v>
      </c>
      <c r="F329" s="41" t="s">
        <v>559</v>
      </c>
      <c r="G329" s="41" t="s">
        <v>135</v>
      </c>
      <c r="H329" s="41"/>
      <c r="I329" s="41"/>
      <c r="P329" s="5">
        <v>1</v>
      </c>
      <c r="R329" s="5">
        <v>1</v>
      </c>
      <c r="DW329" s="5" t="s">
        <v>135</v>
      </c>
      <c r="EG329" s="42"/>
      <c r="EH329" s="42"/>
      <c r="EI329" s="42"/>
      <c r="EJ329" s="42"/>
      <c r="EK329" s="42"/>
      <c r="EL329" s="42"/>
      <c r="EM329" s="42"/>
    </row>
    <row r="330" spans="1:143" ht="75">
      <c r="A330" s="41"/>
      <c r="B330" s="41"/>
      <c r="C330" s="41"/>
      <c r="D330" s="41" t="s">
        <v>462</v>
      </c>
      <c r="E330" s="42" t="s">
        <v>488</v>
      </c>
      <c r="F330" s="41" t="s">
        <v>562</v>
      </c>
      <c r="G330" s="41"/>
      <c r="H330" s="41" t="s">
        <v>135</v>
      </c>
      <c r="I330" s="41"/>
      <c r="P330" s="5">
        <v>1</v>
      </c>
      <c r="R330" s="5">
        <v>1</v>
      </c>
      <c r="AA330" s="5">
        <v>1</v>
      </c>
      <c r="AH330" s="5">
        <v>1</v>
      </c>
      <c r="DW330" s="5" t="s">
        <v>135</v>
      </c>
      <c r="EG330" s="42"/>
      <c r="EH330" s="42"/>
      <c r="EI330" s="42"/>
      <c r="EJ330" s="42"/>
      <c r="EK330" s="42"/>
      <c r="EL330" s="42"/>
      <c r="EM330" s="42"/>
    </row>
    <row r="331" spans="1:143" ht="75">
      <c r="A331" s="41"/>
      <c r="B331" s="41"/>
      <c r="C331" s="41"/>
      <c r="D331" s="41" t="s">
        <v>563</v>
      </c>
      <c r="E331" s="42" t="s">
        <v>153</v>
      </c>
      <c r="F331" s="41" t="s">
        <v>562</v>
      </c>
      <c r="G331" s="41"/>
      <c r="H331" s="41" t="s">
        <v>135</v>
      </c>
      <c r="I331" s="41"/>
      <c r="P331" s="5">
        <v>1</v>
      </c>
      <c r="R331" s="5">
        <v>1</v>
      </c>
      <c r="AA331" s="5">
        <v>1</v>
      </c>
      <c r="AH331" s="5">
        <v>1</v>
      </c>
      <c r="DW331" s="5" t="s">
        <v>135</v>
      </c>
      <c r="EG331" s="42"/>
      <c r="EH331" s="42"/>
      <c r="EI331" s="42"/>
      <c r="EJ331" s="42"/>
      <c r="EK331" s="42"/>
      <c r="EL331" s="42"/>
      <c r="EM331" s="42"/>
    </row>
    <row r="332" spans="1:143" ht="75">
      <c r="A332" s="41"/>
      <c r="B332" s="41"/>
      <c r="C332" s="41"/>
      <c r="D332" s="41" t="s">
        <v>297</v>
      </c>
      <c r="E332" s="42" t="s">
        <v>484</v>
      </c>
      <c r="F332" s="41" t="s">
        <v>562</v>
      </c>
      <c r="G332" s="41"/>
      <c r="H332" s="41" t="s">
        <v>135</v>
      </c>
      <c r="I332" s="41"/>
      <c r="P332" s="5">
        <v>1</v>
      </c>
      <c r="R332" s="5">
        <v>1</v>
      </c>
      <c r="AA332" s="5">
        <v>1</v>
      </c>
      <c r="AH332" s="5">
        <v>1</v>
      </c>
      <c r="DW332" s="5" t="s">
        <v>135</v>
      </c>
      <c r="EG332" s="42"/>
      <c r="EH332" s="42"/>
      <c r="EI332" s="42"/>
      <c r="EJ332" s="42"/>
      <c r="EK332" s="42"/>
      <c r="EL332" s="42"/>
      <c r="EM332" s="42"/>
    </row>
    <row r="333" spans="1:143" ht="75">
      <c r="A333" s="41"/>
      <c r="B333" s="41"/>
      <c r="C333" s="41"/>
      <c r="D333" s="41" t="s">
        <v>564</v>
      </c>
      <c r="E333" s="42" t="s">
        <v>257</v>
      </c>
      <c r="F333" s="41" t="s">
        <v>562</v>
      </c>
      <c r="G333" s="41"/>
      <c r="H333" s="41" t="s">
        <v>135</v>
      </c>
      <c r="I333" s="41"/>
      <c r="M333" s="5">
        <v>1</v>
      </c>
      <c r="P333" s="5">
        <v>1</v>
      </c>
      <c r="R333" s="5">
        <v>1</v>
      </c>
      <c r="AA333" s="5">
        <v>1</v>
      </c>
      <c r="AH333" s="5">
        <v>1</v>
      </c>
      <c r="DW333" s="5" t="s">
        <v>135</v>
      </c>
      <c r="EG333" s="42"/>
      <c r="EH333" s="42"/>
      <c r="EI333" s="42"/>
      <c r="EJ333" s="42"/>
      <c r="EK333" s="42"/>
      <c r="EL333" s="42"/>
      <c r="EM333" s="42"/>
    </row>
    <row r="334" spans="1:143" ht="75">
      <c r="A334" s="41"/>
      <c r="B334" s="41"/>
      <c r="C334" s="41"/>
      <c r="D334" s="41" t="s">
        <v>565</v>
      </c>
      <c r="E334" s="42" t="s">
        <v>557</v>
      </c>
      <c r="F334" s="41" t="s">
        <v>562</v>
      </c>
      <c r="G334" s="41"/>
      <c r="H334" s="41" t="s">
        <v>135</v>
      </c>
      <c r="I334" s="41"/>
      <c r="M334" s="5">
        <v>1</v>
      </c>
      <c r="P334" s="5">
        <v>1</v>
      </c>
      <c r="R334" s="5">
        <v>1</v>
      </c>
      <c r="AA334" s="5">
        <v>1</v>
      </c>
      <c r="AH334" s="5">
        <v>1</v>
      </c>
      <c r="DW334" s="5" t="s">
        <v>135</v>
      </c>
      <c r="EG334" s="42"/>
      <c r="EH334" s="42"/>
      <c r="EI334" s="42"/>
      <c r="EJ334" s="42"/>
      <c r="EK334" s="42"/>
      <c r="EL334" s="42"/>
      <c r="EM334" s="42"/>
    </row>
    <row r="335" spans="1:143" ht="75">
      <c r="A335" s="41"/>
      <c r="B335" s="41"/>
      <c r="C335" s="41"/>
      <c r="D335" s="41" t="s">
        <v>561</v>
      </c>
      <c r="E335" s="42" t="s">
        <v>290</v>
      </c>
      <c r="F335" s="41" t="s">
        <v>562</v>
      </c>
      <c r="G335" s="41"/>
      <c r="H335" s="41" t="s">
        <v>135</v>
      </c>
      <c r="I335" s="41"/>
      <c r="P335" s="5">
        <v>1</v>
      </c>
      <c r="R335" s="5">
        <v>1</v>
      </c>
      <c r="AA335" s="5">
        <v>1</v>
      </c>
      <c r="AH335" s="5">
        <v>1</v>
      </c>
      <c r="DW335" s="5" t="s">
        <v>135</v>
      </c>
      <c r="EG335" s="42"/>
      <c r="EH335" s="42"/>
      <c r="EI335" s="42"/>
      <c r="EJ335" s="42"/>
      <c r="EK335" s="42"/>
      <c r="EL335" s="42"/>
      <c r="EM335" s="42"/>
    </row>
    <row r="336" spans="1:143" ht="75">
      <c r="A336" s="41"/>
      <c r="B336" s="41"/>
      <c r="C336" s="41"/>
      <c r="D336" s="41" t="s">
        <v>566</v>
      </c>
      <c r="E336" s="42" t="s">
        <v>132</v>
      </c>
      <c r="F336" s="41" t="s">
        <v>562</v>
      </c>
      <c r="G336" s="41"/>
      <c r="H336" s="41" t="s">
        <v>135</v>
      </c>
      <c r="I336" s="41"/>
      <c r="P336" s="5">
        <v>1</v>
      </c>
      <c r="R336" s="5">
        <v>1</v>
      </c>
      <c r="AA336" s="5">
        <v>1</v>
      </c>
      <c r="AH336" s="5">
        <v>1</v>
      </c>
      <c r="DW336" s="5" t="s">
        <v>135</v>
      </c>
      <c r="EG336" s="42"/>
      <c r="EH336" s="42"/>
      <c r="EI336" s="42"/>
      <c r="EJ336" s="42"/>
      <c r="EK336" s="42"/>
      <c r="EL336" s="42"/>
      <c r="EM336" s="42"/>
    </row>
    <row r="337" spans="1:143">
      <c r="A337" s="41"/>
      <c r="B337" s="41"/>
      <c r="C337" s="41"/>
      <c r="D337" s="41"/>
      <c r="G337" s="41"/>
      <c r="H337" s="41"/>
      <c r="I337" s="41"/>
      <c r="EG337" s="42"/>
      <c r="EH337" s="42"/>
      <c r="EI337" s="42"/>
      <c r="EJ337" s="42"/>
      <c r="EK337" s="42"/>
      <c r="EL337" s="42"/>
      <c r="EM337" s="42"/>
    </row>
    <row r="338" spans="1:143" ht="60">
      <c r="A338" s="46" t="s">
        <v>567</v>
      </c>
      <c r="B338" s="41">
        <v>1</v>
      </c>
      <c r="C338" s="41">
        <v>1</v>
      </c>
      <c r="D338" s="41" t="s">
        <v>568</v>
      </c>
      <c r="E338" s="42" t="s">
        <v>569</v>
      </c>
      <c r="F338" s="41" t="s">
        <v>570</v>
      </c>
      <c r="G338" s="41"/>
      <c r="H338" s="41" t="s">
        <v>135</v>
      </c>
      <c r="I338" s="41"/>
      <c r="J338" s="5">
        <v>1</v>
      </c>
      <c r="K338" s="5">
        <v>1</v>
      </c>
      <c r="P338" s="5">
        <v>1</v>
      </c>
      <c r="R338" s="5">
        <v>1</v>
      </c>
      <c r="DS338" s="6">
        <v>1</v>
      </c>
      <c r="DT338" s="6">
        <v>0</v>
      </c>
      <c r="DU338" s="5">
        <v>0</v>
      </c>
      <c r="DW338" s="5" t="s">
        <v>135</v>
      </c>
      <c r="EG338" s="42"/>
      <c r="EH338" s="42"/>
      <c r="EI338" s="42"/>
      <c r="EJ338" s="42"/>
      <c r="EK338" s="42"/>
      <c r="EL338" s="42"/>
      <c r="EM338" s="42"/>
    </row>
    <row r="339" spans="1:143" ht="45">
      <c r="A339" s="41"/>
      <c r="B339" s="41"/>
      <c r="C339" s="41"/>
      <c r="D339" s="41" t="s">
        <v>571</v>
      </c>
      <c r="E339" s="42" t="s">
        <v>572</v>
      </c>
      <c r="F339" s="41" t="s">
        <v>570</v>
      </c>
      <c r="G339" s="41"/>
      <c r="H339" s="41" t="s">
        <v>135</v>
      </c>
      <c r="I339" s="41"/>
      <c r="P339" s="5">
        <v>1</v>
      </c>
      <c r="R339" s="5">
        <v>1</v>
      </c>
      <c r="DW339" s="5" t="s">
        <v>135</v>
      </c>
      <c r="EG339" s="42"/>
      <c r="EH339" s="42"/>
      <c r="EI339" s="42"/>
      <c r="EJ339" s="42"/>
      <c r="EK339" s="42"/>
      <c r="EL339" s="42"/>
      <c r="EM339" s="42"/>
    </row>
    <row r="340" spans="1:143" ht="45">
      <c r="A340" s="41"/>
      <c r="B340" s="41"/>
      <c r="C340" s="41"/>
      <c r="D340" s="41" t="s">
        <v>573</v>
      </c>
      <c r="E340" s="42" t="s">
        <v>199</v>
      </c>
      <c r="F340" s="41" t="s">
        <v>570</v>
      </c>
      <c r="G340" s="41"/>
      <c r="H340" s="41" t="s">
        <v>135</v>
      </c>
      <c r="I340" s="41"/>
      <c r="P340" s="5">
        <v>1</v>
      </c>
      <c r="R340" s="5">
        <v>1</v>
      </c>
      <c r="DW340" s="5" t="s">
        <v>135</v>
      </c>
      <c r="EG340" s="42"/>
      <c r="EH340" s="42"/>
      <c r="EI340" s="42"/>
      <c r="EJ340" s="42"/>
      <c r="EK340" s="42"/>
      <c r="EL340" s="42"/>
      <c r="EM340" s="42"/>
    </row>
    <row r="341" spans="1:143" ht="45">
      <c r="A341" s="41"/>
      <c r="B341" s="41"/>
      <c r="C341" s="41"/>
      <c r="D341" s="41" t="s">
        <v>574</v>
      </c>
      <c r="E341" s="42" t="s">
        <v>575</v>
      </c>
      <c r="F341" s="41" t="s">
        <v>570</v>
      </c>
      <c r="G341" s="41"/>
      <c r="H341" s="41" t="s">
        <v>135</v>
      </c>
      <c r="I341" s="41"/>
      <c r="P341" s="5">
        <v>1</v>
      </c>
      <c r="R341" s="5">
        <v>1</v>
      </c>
      <c r="DW341" s="5" t="s">
        <v>135</v>
      </c>
      <c r="EG341" s="42"/>
      <c r="EH341" s="42"/>
      <c r="EI341" s="42"/>
      <c r="EJ341" s="42"/>
      <c r="EK341" s="42"/>
      <c r="EL341" s="42"/>
      <c r="EM341" s="42"/>
    </row>
    <row r="342" spans="1:143" ht="45">
      <c r="A342" s="41"/>
      <c r="B342" s="41"/>
      <c r="C342" s="41"/>
      <c r="D342" s="41" t="s">
        <v>576</v>
      </c>
      <c r="E342" s="42" t="s">
        <v>577</v>
      </c>
      <c r="F342" s="41" t="s">
        <v>570</v>
      </c>
      <c r="G342" s="41"/>
      <c r="H342" s="41" t="s">
        <v>135</v>
      </c>
      <c r="I342" s="41"/>
      <c r="P342" s="5">
        <v>1</v>
      </c>
      <c r="R342" s="5">
        <v>1</v>
      </c>
      <c r="DW342" s="5" t="s">
        <v>135</v>
      </c>
      <c r="EG342" s="42"/>
      <c r="EH342" s="42"/>
      <c r="EI342" s="42"/>
      <c r="EJ342" s="42"/>
      <c r="EK342" s="42"/>
      <c r="EL342" s="42"/>
      <c r="EM342" s="42"/>
    </row>
    <row r="343" spans="1:143" ht="45">
      <c r="A343" s="41"/>
      <c r="B343" s="41"/>
      <c r="C343" s="41"/>
      <c r="D343" s="41" t="s">
        <v>578</v>
      </c>
      <c r="E343" s="42" t="s">
        <v>514</v>
      </c>
      <c r="F343" s="41" t="s">
        <v>570</v>
      </c>
      <c r="G343" s="41"/>
      <c r="H343" s="41" t="s">
        <v>135</v>
      </c>
      <c r="I343" s="41"/>
      <c r="J343" s="5">
        <v>1</v>
      </c>
      <c r="K343" s="5">
        <v>1</v>
      </c>
      <c r="P343" s="5">
        <v>1</v>
      </c>
      <c r="R343" s="5">
        <v>1</v>
      </c>
      <c r="DW343" s="5" t="s">
        <v>135</v>
      </c>
      <c r="EG343" s="42"/>
      <c r="EH343" s="42"/>
      <c r="EI343" s="42"/>
      <c r="EJ343" s="42"/>
      <c r="EK343" s="42"/>
      <c r="EL343" s="42"/>
      <c r="EM343" s="42"/>
    </row>
    <row r="344" spans="1:143" ht="45">
      <c r="A344" s="41"/>
      <c r="B344" s="41"/>
      <c r="C344" s="41"/>
      <c r="D344" s="41" t="s">
        <v>579</v>
      </c>
      <c r="E344" s="42" t="s">
        <v>580</v>
      </c>
      <c r="F344" s="41" t="s">
        <v>570</v>
      </c>
      <c r="G344" s="41"/>
      <c r="H344" s="41" t="s">
        <v>135</v>
      </c>
      <c r="I344" s="41"/>
      <c r="P344" s="5">
        <v>1</v>
      </c>
      <c r="R344" s="5">
        <v>1</v>
      </c>
      <c r="DW344" s="5" t="s">
        <v>135</v>
      </c>
      <c r="EG344" s="42"/>
      <c r="EH344" s="42"/>
      <c r="EI344" s="42"/>
      <c r="EJ344" s="42"/>
      <c r="EK344" s="42"/>
      <c r="EL344" s="42"/>
      <c r="EM344" s="42"/>
    </row>
    <row r="345" spans="1:143" ht="90">
      <c r="A345" s="46" t="s">
        <v>581</v>
      </c>
      <c r="B345" s="41">
        <v>7</v>
      </c>
      <c r="C345" s="41">
        <v>3</v>
      </c>
      <c r="D345" s="43" t="s">
        <v>582</v>
      </c>
      <c r="E345" s="42" t="s">
        <v>583</v>
      </c>
      <c r="F345" s="41" t="s">
        <v>584</v>
      </c>
      <c r="G345" s="41"/>
      <c r="H345" s="41"/>
      <c r="I345" s="41" t="s">
        <v>134</v>
      </c>
      <c r="J345" s="5">
        <v>1</v>
      </c>
      <c r="K345" s="5">
        <v>1</v>
      </c>
      <c r="P345" s="5">
        <v>1</v>
      </c>
      <c r="Q345" s="80" t="s">
        <v>585</v>
      </c>
      <c r="CB345" s="5">
        <v>1</v>
      </c>
      <c r="CK345" s="5">
        <v>1</v>
      </c>
      <c r="DV345" s="5" t="s">
        <v>135</v>
      </c>
      <c r="DX345" s="5" t="s">
        <v>135</v>
      </c>
      <c r="EG345" s="42"/>
      <c r="EH345" s="42"/>
      <c r="EI345" s="42"/>
      <c r="EJ345" s="42"/>
      <c r="EK345" s="42"/>
      <c r="EL345" s="42"/>
      <c r="EM345" s="42"/>
    </row>
    <row r="346" spans="1:143" ht="60">
      <c r="A346" s="41"/>
      <c r="B346" s="41"/>
      <c r="C346" s="41"/>
      <c r="D346" s="43" t="s">
        <v>586</v>
      </c>
      <c r="E346" s="42" t="s">
        <v>251</v>
      </c>
      <c r="F346" s="41" t="s">
        <v>587</v>
      </c>
      <c r="G346" s="41" t="s">
        <v>135</v>
      </c>
      <c r="H346" s="41" t="s">
        <v>135</v>
      </c>
      <c r="I346" s="41" t="s">
        <v>134</v>
      </c>
      <c r="J346" s="5">
        <v>1</v>
      </c>
      <c r="L346" s="5">
        <v>1</v>
      </c>
      <c r="P346" s="5">
        <v>1</v>
      </c>
      <c r="Q346" s="80" t="s">
        <v>588</v>
      </c>
      <c r="CB346" s="5">
        <v>1</v>
      </c>
      <c r="CK346" s="5">
        <v>1</v>
      </c>
      <c r="DV346" s="5" t="s">
        <v>135</v>
      </c>
      <c r="DX346" s="5" t="s">
        <v>135</v>
      </c>
      <c r="EG346" s="42"/>
      <c r="EH346" s="42"/>
      <c r="EI346" s="42"/>
      <c r="EJ346" s="42"/>
      <c r="EK346" s="42"/>
      <c r="EL346" s="42"/>
      <c r="EM346" s="42"/>
    </row>
    <row r="347" spans="1:143" ht="60">
      <c r="A347" s="41"/>
      <c r="B347" s="41"/>
      <c r="C347" s="41"/>
      <c r="D347" s="41" t="s">
        <v>589</v>
      </c>
      <c r="E347" s="42" t="s">
        <v>590</v>
      </c>
      <c r="F347" s="41" t="s">
        <v>587</v>
      </c>
      <c r="G347" s="41" t="s">
        <v>135</v>
      </c>
      <c r="H347" s="41" t="s">
        <v>135</v>
      </c>
      <c r="I347" s="41" t="s">
        <v>134</v>
      </c>
      <c r="P347" s="5">
        <v>1</v>
      </c>
      <c r="Q347" s="80" t="s">
        <v>588</v>
      </c>
      <c r="CB347" s="5">
        <v>1</v>
      </c>
      <c r="CK347" s="5">
        <v>1</v>
      </c>
      <c r="DV347" s="5" t="s">
        <v>135</v>
      </c>
      <c r="DX347" s="5" t="s">
        <v>135</v>
      </c>
      <c r="EG347" s="42"/>
      <c r="EH347" s="42"/>
      <c r="EI347" s="42"/>
      <c r="EJ347" s="42"/>
      <c r="EK347" s="42"/>
      <c r="EL347" s="42"/>
      <c r="EM347" s="42"/>
    </row>
    <row r="348" spans="1:143">
      <c r="A348" s="41"/>
      <c r="B348" s="41"/>
      <c r="C348" s="41"/>
      <c r="D348" s="41" t="s">
        <v>591</v>
      </c>
      <c r="E348" s="42" t="s">
        <v>459</v>
      </c>
      <c r="F348" s="41" t="s">
        <v>584</v>
      </c>
      <c r="G348" s="41"/>
      <c r="H348" s="41"/>
      <c r="I348" s="41" t="s">
        <v>134</v>
      </c>
      <c r="J348" s="5">
        <v>1</v>
      </c>
      <c r="K348" s="5">
        <v>1</v>
      </c>
      <c r="P348" s="5">
        <v>1</v>
      </c>
      <c r="Q348" s="80" t="s">
        <v>592</v>
      </c>
      <c r="CK348" s="5">
        <v>1</v>
      </c>
      <c r="DV348" s="5" t="s">
        <v>135</v>
      </c>
      <c r="DX348" s="5" t="s">
        <v>135</v>
      </c>
      <c r="EG348" s="42"/>
      <c r="EH348" s="42"/>
      <c r="EI348" s="42"/>
      <c r="EJ348" s="42"/>
      <c r="EK348" s="42"/>
      <c r="EL348" s="42"/>
      <c r="EM348" s="42"/>
    </row>
    <row r="349" spans="1:143" ht="60">
      <c r="A349" s="41"/>
      <c r="B349" s="41"/>
      <c r="C349" s="41"/>
      <c r="D349" s="41" t="s">
        <v>154</v>
      </c>
      <c r="E349" s="42" t="s">
        <v>401</v>
      </c>
      <c r="F349" s="41" t="s">
        <v>587</v>
      </c>
      <c r="G349" s="41" t="s">
        <v>135</v>
      </c>
      <c r="H349" s="41" t="s">
        <v>135</v>
      </c>
      <c r="I349" s="41" t="s">
        <v>134</v>
      </c>
      <c r="P349" s="5">
        <v>1</v>
      </c>
      <c r="Q349" s="80" t="s">
        <v>593</v>
      </c>
      <c r="R349" s="5">
        <v>1</v>
      </c>
      <c r="CK349" s="5">
        <v>1</v>
      </c>
      <c r="DV349" s="5" t="s">
        <v>135</v>
      </c>
      <c r="DX349" s="5" t="s">
        <v>135</v>
      </c>
      <c r="EG349" s="42"/>
      <c r="EH349" s="42"/>
      <c r="EI349" s="42"/>
      <c r="EJ349" s="42"/>
      <c r="EK349" s="42"/>
      <c r="EL349" s="42"/>
      <c r="EM349" s="42"/>
    </row>
    <row r="350" spans="1:143" ht="60">
      <c r="A350" s="41"/>
      <c r="B350" s="41"/>
      <c r="C350" s="41"/>
      <c r="D350" s="41" t="s">
        <v>594</v>
      </c>
      <c r="E350" s="42" t="s">
        <v>595</v>
      </c>
      <c r="F350" s="41" t="s">
        <v>587</v>
      </c>
      <c r="G350" s="41" t="s">
        <v>135</v>
      </c>
      <c r="H350" s="41" t="s">
        <v>135</v>
      </c>
      <c r="I350" s="41" t="s">
        <v>134</v>
      </c>
      <c r="P350" s="5">
        <v>1</v>
      </c>
      <c r="Q350" s="80" t="s">
        <v>593</v>
      </c>
      <c r="R350" s="5">
        <v>1</v>
      </c>
      <c r="CK350" s="5">
        <v>1</v>
      </c>
      <c r="DV350" s="5" t="s">
        <v>135</v>
      </c>
      <c r="DX350" s="5" t="s">
        <v>135</v>
      </c>
      <c r="EG350" s="42"/>
      <c r="EH350" s="42"/>
      <c r="EI350" s="42"/>
      <c r="EJ350" s="42"/>
      <c r="EK350" s="42"/>
      <c r="EL350" s="42"/>
      <c r="EM350" s="42"/>
    </row>
    <row r="351" spans="1:143">
      <c r="A351" s="41"/>
      <c r="B351" s="41"/>
      <c r="C351" s="41"/>
      <c r="D351" s="41" t="s">
        <v>596</v>
      </c>
      <c r="E351" s="42" t="s">
        <v>153</v>
      </c>
      <c r="F351" s="41" t="s">
        <v>597</v>
      </c>
      <c r="G351" s="41" t="s">
        <v>135</v>
      </c>
      <c r="H351" s="41"/>
      <c r="I351" s="41" t="s">
        <v>135</v>
      </c>
      <c r="P351" s="5">
        <v>1</v>
      </c>
      <c r="Q351" s="39" t="s">
        <v>598</v>
      </c>
      <c r="CK351" s="5">
        <v>1</v>
      </c>
      <c r="DX351" s="5" t="s">
        <v>135</v>
      </c>
      <c r="EG351" s="42"/>
      <c r="EH351" s="42"/>
      <c r="EI351" s="42"/>
      <c r="EJ351" s="42"/>
      <c r="EK351" s="42"/>
      <c r="EL351" s="42"/>
      <c r="EM351" s="42"/>
    </row>
    <row r="352" spans="1:143">
      <c r="A352" s="41"/>
      <c r="B352" s="41"/>
      <c r="C352" s="41"/>
      <c r="D352" s="41" t="s">
        <v>599</v>
      </c>
      <c r="E352" s="42" t="s">
        <v>199</v>
      </c>
      <c r="F352" s="41" t="s">
        <v>600</v>
      </c>
      <c r="G352" s="41" t="s">
        <v>135</v>
      </c>
      <c r="H352" s="41"/>
      <c r="I352" s="41" t="s">
        <v>135</v>
      </c>
      <c r="P352" s="5">
        <v>1</v>
      </c>
      <c r="Q352" s="39" t="s">
        <v>598</v>
      </c>
      <c r="CK352" s="5">
        <v>1</v>
      </c>
      <c r="DX352" s="5" t="s">
        <v>135</v>
      </c>
      <c r="EG352" s="42"/>
      <c r="EH352" s="42"/>
      <c r="EI352" s="42"/>
      <c r="EJ352" s="42"/>
      <c r="EK352" s="42"/>
      <c r="EL352" s="42"/>
      <c r="EM352" s="42"/>
    </row>
    <row r="353" spans="1:143">
      <c r="A353" s="41"/>
      <c r="B353" s="41"/>
      <c r="C353" s="41"/>
      <c r="D353" s="41" t="s">
        <v>601</v>
      </c>
      <c r="E353" s="42" t="s">
        <v>514</v>
      </c>
      <c r="F353" s="41" t="s">
        <v>600</v>
      </c>
      <c r="G353" s="41" t="s">
        <v>135</v>
      </c>
      <c r="H353" s="41"/>
      <c r="I353" s="41" t="s">
        <v>135</v>
      </c>
      <c r="J353" s="5">
        <v>1</v>
      </c>
      <c r="L353" s="5">
        <v>1</v>
      </c>
      <c r="P353" s="5">
        <v>1</v>
      </c>
      <c r="Q353" s="39" t="s">
        <v>598</v>
      </c>
      <c r="CK353" s="5">
        <v>1</v>
      </c>
      <c r="DX353" s="5" t="s">
        <v>135</v>
      </c>
      <c r="EG353" s="42"/>
      <c r="EH353" s="42"/>
      <c r="EI353" s="42"/>
      <c r="EJ353" s="42"/>
      <c r="EK353" s="42"/>
      <c r="EL353" s="42"/>
      <c r="EM353" s="42"/>
    </row>
    <row r="354" spans="1:143">
      <c r="A354" s="41"/>
      <c r="B354" s="41"/>
      <c r="C354" s="41"/>
      <c r="D354" s="41" t="s">
        <v>602</v>
      </c>
      <c r="E354" s="42" t="s">
        <v>459</v>
      </c>
      <c r="F354" s="41" t="s">
        <v>600</v>
      </c>
      <c r="G354" s="41" t="s">
        <v>135</v>
      </c>
      <c r="H354" s="41"/>
      <c r="I354" s="41" t="s">
        <v>135</v>
      </c>
      <c r="P354" s="5">
        <v>1</v>
      </c>
      <c r="Q354" s="39" t="s">
        <v>598</v>
      </c>
      <c r="CK354" s="5">
        <v>1</v>
      </c>
      <c r="DX354" s="5" t="s">
        <v>135</v>
      </c>
      <c r="EG354" s="42"/>
      <c r="EH354" s="42"/>
      <c r="EI354" s="42"/>
      <c r="EJ354" s="42"/>
      <c r="EK354" s="42"/>
      <c r="EL354" s="42"/>
      <c r="EM354" s="42"/>
    </row>
    <row r="355" spans="1:143">
      <c r="A355" s="41"/>
      <c r="B355" s="41"/>
      <c r="C355" s="41"/>
      <c r="D355" s="41" t="s">
        <v>603</v>
      </c>
      <c r="E355" s="42" t="s">
        <v>162</v>
      </c>
      <c r="F355" s="41" t="s">
        <v>600</v>
      </c>
      <c r="G355" s="41" t="s">
        <v>135</v>
      </c>
      <c r="H355" s="41"/>
      <c r="I355" s="41" t="s">
        <v>135</v>
      </c>
      <c r="P355" s="5">
        <v>1</v>
      </c>
      <c r="Q355" s="39" t="s">
        <v>598</v>
      </c>
      <c r="CK355" s="5">
        <v>1</v>
      </c>
      <c r="DX355" s="5" t="s">
        <v>135</v>
      </c>
      <c r="EG355" s="42"/>
      <c r="EH355" s="42"/>
      <c r="EI355" s="42"/>
      <c r="EJ355" s="42"/>
      <c r="EK355" s="42"/>
      <c r="EL355" s="42"/>
      <c r="EM355" s="42"/>
    </row>
    <row r="356" spans="1:143" ht="30">
      <c r="A356" s="41"/>
      <c r="B356" s="41"/>
      <c r="C356" s="41"/>
      <c r="D356" s="41" t="s">
        <v>288</v>
      </c>
      <c r="E356" s="42" t="s">
        <v>153</v>
      </c>
      <c r="F356" s="41" t="s">
        <v>604</v>
      </c>
      <c r="G356" s="41" t="s">
        <v>135</v>
      </c>
      <c r="H356" s="41" t="s">
        <v>135</v>
      </c>
      <c r="I356" s="41"/>
      <c r="P356" s="5">
        <v>1</v>
      </c>
      <c r="Q356" s="80" t="s">
        <v>605</v>
      </c>
      <c r="R356" s="5">
        <v>1</v>
      </c>
      <c r="CK356" s="5">
        <v>1</v>
      </c>
      <c r="DX356" s="5" t="s">
        <v>135</v>
      </c>
      <c r="EG356" s="42"/>
      <c r="EH356" s="42"/>
      <c r="EI356" s="42"/>
      <c r="EJ356" s="42"/>
      <c r="EK356" s="42"/>
      <c r="EL356" s="42"/>
      <c r="EM356" s="42"/>
    </row>
    <row r="357" spans="1:143" ht="30">
      <c r="A357" s="41"/>
      <c r="B357" s="41"/>
      <c r="C357" s="41"/>
      <c r="D357" s="41" t="s">
        <v>599</v>
      </c>
      <c r="E357" s="42" t="s">
        <v>199</v>
      </c>
      <c r="F357" s="41" t="s">
        <v>604</v>
      </c>
      <c r="G357" s="41" t="s">
        <v>135</v>
      </c>
      <c r="H357" s="41" t="s">
        <v>135</v>
      </c>
      <c r="I357" s="41"/>
      <c r="P357" s="5">
        <v>1</v>
      </c>
      <c r="Q357" s="80" t="s">
        <v>605</v>
      </c>
      <c r="R357" s="5">
        <v>1</v>
      </c>
      <c r="CK357" s="5">
        <v>1</v>
      </c>
      <c r="DX357" s="5" t="s">
        <v>135</v>
      </c>
      <c r="EG357" s="42"/>
      <c r="EH357" s="42"/>
      <c r="EI357" s="42"/>
      <c r="EJ357" s="42"/>
      <c r="EK357" s="42"/>
      <c r="EL357" s="42"/>
      <c r="EM357" s="42"/>
    </row>
    <row r="358" spans="1:143" ht="30">
      <c r="A358" s="41"/>
      <c r="B358" s="41"/>
      <c r="C358" s="41"/>
      <c r="D358" s="41" t="s">
        <v>606</v>
      </c>
      <c r="E358" s="42" t="s">
        <v>514</v>
      </c>
      <c r="F358" s="41" t="s">
        <v>604</v>
      </c>
      <c r="G358" s="41" t="s">
        <v>135</v>
      </c>
      <c r="H358" s="41" t="s">
        <v>135</v>
      </c>
      <c r="I358" s="41"/>
      <c r="M358" s="5">
        <v>1</v>
      </c>
      <c r="P358" s="5">
        <v>1</v>
      </c>
      <c r="Q358" s="80" t="s">
        <v>605</v>
      </c>
      <c r="R358" s="5">
        <v>1</v>
      </c>
      <c r="CK358" s="5">
        <v>1</v>
      </c>
      <c r="DX358" s="5" t="s">
        <v>135</v>
      </c>
      <c r="EG358" s="42"/>
      <c r="EH358" s="42"/>
      <c r="EI358" s="42"/>
      <c r="EJ358" s="42"/>
      <c r="EK358" s="42"/>
      <c r="EL358" s="42"/>
      <c r="EM358" s="42"/>
    </row>
    <row r="359" spans="1:143">
      <c r="A359" s="41"/>
      <c r="B359" s="41"/>
      <c r="C359" s="41"/>
      <c r="D359" s="41" t="s">
        <v>607</v>
      </c>
      <c r="E359" s="42" t="s">
        <v>459</v>
      </c>
      <c r="F359" s="41" t="s">
        <v>608</v>
      </c>
      <c r="G359" s="41" t="s">
        <v>135</v>
      </c>
      <c r="H359" s="41"/>
      <c r="I359" s="41"/>
      <c r="P359" s="5">
        <v>1</v>
      </c>
      <c r="Q359" s="39" t="s">
        <v>609</v>
      </c>
      <c r="CK359" s="5">
        <v>1</v>
      </c>
      <c r="DX359" s="5" t="s">
        <v>135</v>
      </c>
      <c r="EG359" s="42"/>
      <c r="EH359" s="42"/>
      <c r="EI359" s="42"/>
      <c r="EJ359" s="42"/>
      <c r="EK359" s="42"/>
      <c r="EL359" s="42"/>
      <c r="EM359" s="42"/>
    </row>
    <row r="360" spans="1:143">
      <c r="A360" s="41"/>
      <c r="B360" s="41"/>
      <c r="C360" s="41"/>
      <c r="D360" s="41" t="s">
        <v>599</v>
      </c>
      <c r="E360" s="42" t="s">
        <v>199</v>
      </c>
      <c r="F360" s="41" t="s">
        <v>608</v>
      </c>
      <c r="G360" s="41" t="s">
        <v>135</v>
      </c>
      <c r="H360" s="41"/>
      <c r="I360" s="41"/>
      <c r="P360" s="5">
        <v>1</v>
      </c>
      <c r="Q360" s="39" t="s">
        <v>609</v>
      </c>
      <c r="CK360" s="5">
        <v>1</v>
      </c>
      <c r="DX360" s="5" t="s">
        <v>135</v>
      </c>
      <c r="EG360" s="42"/>
      <c r="EH360" s="42"/>
      <c r="EI360" s="42"/>
      <c r="EJ360" s="42"/>
      <c r="EK360" s="42"/>
      <c r="EL360" s="42"/>
      <c r="EM360" s="42"/>
    </row>
    <row r="361" spans="1:143">
      <c r="A361" s="41"/>
      <c r="B361" s="41"/>
      <c r="C361" s="41"/>
      <c r="D361" s="41" t="s">
        <v>610</v>
      </c>
      <c r="E361" s="42" t="s">
        <v>137</v>
      </c>
      <c r="F361" s="41" t="s">
        <v>608</v>
      </c>
      <c r="G361" s="41" t="s">
        <v>135</v>
      </c>
      <c r="H361" s="41"/>
      <c r="I361" s="41"/>
      <c r="P361" s="5">
        <v>1</v>
      </c>
      <c r="Q361" s="39" t="s">
        <v>609</v>
      </c>
      <c r="CK361" s="5">
        <v>1</v>
      </c>
      <c r="DX361" s="5" t="s">
        <v>135</v>
      </c>
      <c r="EG361" s="42"/>
      <c r="EH361" s="42"/>
      <c r="EI361" s="42"/>
      <c r="EJ361" s="42"/>
      <c r="EK361" s="42"/>
      <c r="EL361" s="42"/>
      <c r="EM361" s="42"/>
    </row>
    <row r="362" spans="1:143">
      <c r="A362" s="41"/>
      <c r="B362" s="41"/>
      <c r="C362" s="41"/>
      <c r="D362" s="41" t="s">
        <v>611</v>
      </c>
      <c r="E362" s="42" t="s">
        <v>612</v>
      </c>
      <c r="F362" s="41" t="s">
        <v>608</v>
      </c>
      <c r="G362" s="41" t="s">
        <v>135</v>
      </c>
      <c r="H362" s="41"/>
      <c r="I362" s="41"/>
      <c r="J362" s="5">
        <v>1</v>
      </c>
      <c r="L362" s="5">
        <v>1</v>
      </c>
      <c r="P362" s="5">
        <v>1</v>
      </c>
      <c r="Q362" s="39" t="s">
        <v>609</v>
      </c>
      <c r="CK362" s="5">
        <v>1</v>
      </c>
      <c r="DX362" s="5" t="s">
        <v>135</v>
      </c>
      <c r="EG362" s="42"/>
      <c r="EH362" s="42"/>
      <c r="EI362" s="42"/>
      <c r="EJ362" s="42"/>
      <c r="EK362" s="42"/>
      <c r="EL362" s="42"/>
      <c r="EM362" s="42"/>
    </row>
    <row r="363" spans="1:143" ht="60">
      <c r="A363" s="41"/>
      <c r="B363" s="41"/>
      <c r="C363" s="41"/>
      <c r="D363" s="41" t="s">
        <v>613</v>
      </c>
      <c r="E363" s="42" t="s">
        <v>306</v>
      </c>
      <c r="F363" s="41" t="s">
        <v>587</v>
      </c>
      <c r="G363" s="41" t="s">
        <v>135</v>
      </c>
      <c r="H363" s="41" t="s">
        <v>135</v>
      </c>
      <c r="I363" s="41" t="s">
        <v>134</v>
      </c>
      <c r="P363" s="5">
        <v>1</v>
      </c>
      <c r="Q363" s="80" t="s">
        <v>614</v>
      </c>
      <c r="R363" s="5">
        <v>1</v>
      </c>
      <c r="CK363" s="5">
        <v>1</v>
      </c>
      <c r="DV363" s="5" t="s">
        <v>135</v>
      </c>
      <c r="DX363" s="5" t="s">
        <v>135</v>
      </c>
      <c r="EG363" s="42"/>
      <c r="EH363" s="42"/>
      <c r="EI363" s="42"/>
      <c r="EJ363" s="42"/>
      <c r="EK363" s="42"/>
      <c r="EL363" s="42"/>
      <c r="EM363" s="42"/>
    </row>
    <row r="364" spans="1:143" ht="60">
      <c r="A364" s="41"/>
      <c r="B364" s="41"/>
      <c r="C364" s="41"/>
      <c r="D364" s="41" t="s">
        <v>615</v>
      </c>
      <c r="E364" s="42" t="s">
        <v>251</v>
      </c>
      <c r="F364" s="41" t="s">
        <v>587</v>
      </c>
      <c r="G364" s="41" t="s">
        <v>135</v>
      </c>
      <c r="H364" s="41" t="s">
        <v>135</v>
      </c>
      <c r="I364" s="41" t="s">
        <v>134</v>
      </c>
      <c r="J364" s="5">
        <v>1</v>
      </c>
      <c r="L364" s="5">
        <v>1</v>
      </c>
      <c r="P364" s="5">
        <v>1</v>
      </c>
      <c r="Q364" s="80" t="s">
        <v>614</v>
      </c>
      <c r="R364" s="5">
        <v>1</v>
      </c>
      <c r="CK364" s="5">
        <v>1</v>
      </c>
      <c r="DV364" s="5" t="s">
        <v>135</v>
      </c>
      <c r="DX364" s="5" t="s">
        <v>135</v>
      </c>
      <c r="EG364" s="42"/>
      <c r="EH364" s="42"/>
      <c r="EI364" s="42"/>
      <c r="EJ364" s="42"/>
      <c r="EK364" s="42"/>
      <c r="EL364" s="42"/>
      <c r="EM364" s="42"/>
    </row>
    <row r="365" spans="1:143" ht="60">
      <c r="A365" s="41"/>
      <c r="B365" s="41"/>
      <c r="C365" s="41"/>
      <c r="D365" s="43" t="s">
        <v>616</v>
      </c>
      <c r="E365" s="42" t="s">
        <v>617</v>
      </c>
      <c r="F365" s="41" t="s">
        <v>587</v>
      </c>
      <c r="G365" s="41" t="s">
        <v>135</v>
      </c>
      <c r="H365" s="41" t="s">
        <v>135</v>
      </c>
      <c r="I365" s="41" t="s">
        <v>134</v>
      </c>
      <c r="J365" s="5">
        <v>1</v>
      </c>
      <c r="L365" s="5">
        <v>1</v>
      </c>
      <c r="P365" s="5">
        <v>1</v>
      </c>
      <c r="Q365" s="80" t="s">
        <v>614</v>
      </c>
      <c r="R365" s="5">
        <v>1</v>
      </c>
      <c r="CK365" s="5">
        <v>1</v>
      </c>
      <c r="DV365" s="5" t="s">
        <v>135</v>
      </c>
      <c r="DX365" s="5" t="s">
        <v>135</v>
      </c>
      <c r="EG365" s="42"/>
      <c r="EH365" s="42"/>
      <c r="EI365" s="42"/>
      <c r="EJ365" s="42"/>
      <c r="EK365" s="42"/>
      <c r="EL365" s="42"/>
      <c r="EM365" s="42"/>
    </row>
    <row r="366" spans="1:143" ht="45">
      <c r="A366" s="43" t="s">
        <v>618</v>
      </c>
      <c r="B366" s="41">
        <v>1</v>
      </c>
      <c r="C366" s="41">
        <v>1</v>
      </c>
      <c r="D366" s="41" t="s">
        <v>619</v>
      </c>
      <c r="E366" s="42" t="s">
        <v>199</v>
      </c>
      <c r="F366" s="41" t="s">
        <v>620</v>
      </c>
      <c r="G366" s="41"/>
      <c r="H366" s="41" t="s">
        <v>135</v>
      </c>
      <c r="I366" s="41" t="s">
        <v>135</v>
      </c>
      <c r="P366" s="5">
        <v>1</v>
      </c>
      <c r="Q366" s="39" t="s">
        <v>621</v>
      </c>
      <c r="R366" s="5">
        <v>1</v>
      </c>
      <c r="DS366" s="6">
        <v>1</v>
      </c>
      <c r="DT366" s="6">
        <v>0</v>
      </c>
      <c r="DU366" s="5">
        <v>0</v>
      </c>
      <c r="DW366" s="5" t="s">
        <v>135</v>
      </c>
      <c r="EG366" s="42"/>
      <c r="EH366" s="42"/>
      <c r="EI366" s="42"/>
      <c r="EJ366" s="42"/>
      <c r="EK366" s="42"/>
      <c r="EL366" s="42"/>
      <c r="EM366" s="42"/>
    </row>
    <row r="367" spans="1:143" ht="45">
      <c r="A367" s="41"/>
      <c r="B367" s="41"/>
      <c r="C367" s="41"/>
      <c r="D367" s="41" t="s">
        <v>622</v>
      </c>
      <c r="E367" s="42" t="s">
        <v>328</v>
      </c>
      <c r="F367" s="41" t="s">
        <v>620</v>
      </c>
      <c r="G367" s="41"/>
      <c r="H367" s="41" t="s">
        <v>135</v>
      </c>
      <c r="I367" s="41" t="s">
        <v>135</v>
      </c>
      <c r="J367" s="5">
        <v>1</v>
      </c>
      <c r="K367" s="5">
        <v>1</v>
      </c>
      <c r="P367" s="5">
        <v>1</v>
      </c>
      <c r="Q367" s="39" t="s">
        <v>621</v>
      </c>
      <c r="R367" s="5">
        <v>1</v>
      </c>
      <c r="DW367" s="5" t="s">
        <v>135</v>
      </c>
      <c r="EG367" s="42"/>
      <c r="EH367" s="42"/>
      <c r="EI367" s="42"/>
      <c r="EJ367" s="42"/>
      <c r="EK367" s="42"/>
      <c r="EL367" s="42"/>
      <c r="EM367" s="42"/>
    </row>
    <row r="368" spans="1:143" ht="180">
      <c r="A368" s="41"/>
      <c r="B368" s="41"/>
      <c r="C368" s="41"/>
      <c r="D368" s="41" t="s">
        <v>623</v>
      </c>
      <c r="E368" s="42" t="s">
        <v>595</v>
      </c>
      <c r="F368" s="41" t="s">
        <v>620</v>
      </c>
      <c r="G368" s="41"/>
      <c r="H368" s="41" t="s">
        <v>135</v>
      </c>
      <c r="I368" s="41" t="s">
        <v>135</v>
      </c>
      <c r="P368" s="5">
        <v>1</v>
      </c>
      <c r="Q368" s="39" t="s">
        <v>621</v>
      </c>
      <c r="R368" s="5">
        <v>1</v>
      </c>
      <c r="DW368" s="5" t="s">
        <v>135</v>
      </c>
      <c r="EG368" s="42"/>
      <c r="EH368" s="42"/>
      <c r="EI368" s="42"/>
      <c r="EJ368" s="42"/>
      <c r="EK368" s="42"/>
      <c r="EL368" s="42"/>
      <c r="EM368" s="42"/>
    </row>
    <row r="369" spans="1:143" ht="45">
      <c r="A369" s="41"/>
      <c r="B369" s="41"/>
      <c r="C369" s="41"/>
      <c r="D369" s="41" t="s">
        <v>624</v>
      </c>
      <c r="E369" s="42" t="s">
        <v>625</v>
      </c>
      <c r="F369" s="41" t="s">
        <v>620</v>
      </c>
      <c r="G369" s="41"/>
      <c r="H369" s="41" t="s">
        <v>135</v>
      </c>
      <c r="I369" s="41" t="s">
        <v>135</v>
      </c>
      <c r="P369" s="5">
        <v>1</v>
      </c>
      <c r="Q369" s="39" t="s">
        <v>621</v>
      </c>
      <c r="R369" s="5">
        <v>1</v>
      </c>
      <c r="DW369" s="5" t="s">
        <v>135</v>
      </c>
      <c r="EG369" s="42"/>
      <c r="EH369" s="42"/>
      <c r="EI369" s="42"/>
      <c r="EJ369" s="42"/>
      <c r="EK369" s="42"/>
      <c r="EL369" s="42"/>
      <c r="EM369" s="42"/>
    </row>
    <row r="370" spans="1:143" ht="45">
      <c r="A370" s="41"/>
      <c r="B370" s="41"/>
      <c r="C370" s="41"/>
      <c r="D370" s="41" t="s">
        <v>626</v>
      </c>
      <c r="E370" s="42" t="s">
        <v>627</v>
      </c>
      <c r="F370" s="41" t="s">
        <v>620</v>
      </c>
      <c r="G370" s="41"/>
      <c r="H370" s="41" t="s">
        <v>135</v>
      </c>
      <c r="I370" s="41" t="s">
        <v>135</v>
      </c>
      <c r="P370" s="5">
        <v>1</v>
      </c>
      <c r="Q370" s="39" t="s">
        <v>621</v>
      </c>
      <c r="R370" s="5">
        <v>1</v>
      </c>
      <c r="DW370" s="5" t="s">
        <v>135</v>
      </c>
      <c r="EG370" s="42"/>
      <c r="EH370" s="42"/>
      <c r="EI370" s="42"/>
      <c r="EJ370" s="42"/>
      <c r="EK370" s="42"/>
      <c r="EL370" s="42"/>
      <c r="EM370" s="42"/>
    </row>
    <row r="371" spans="1:143" ht="60">
      <c r="A371" s="39" t="s">
        <v>628</v>
      </c>
      <c r="B371" s="41">
        <v>9</v>
      </c>
      <c r="C371" s="41">
        <v>2</v>
      </c>
      <c r="D371" s="41" t="s">
        <v>629</v>
      </c>
      <c r="E371" s="42" t="s">
        <v>630</v>
      </c>
      <c r="F371" s="41" t="s">
        <v>631</v>
      </c>
      <c r="G371" s="41" t="s">
        <v>135</v>
      </c>
      <c r="H371" s="41"/>
      <c r="I371" s="41"/>
      <c r="J371" s="5">
        <v>1</v>
      </c>
      <c r="K371" s="5">
        <v>1</v>
      </c>
      <c r="P371" s="5">
        <v>1</v>
      </c>
      <c r="Q371" s="39" t="s">
        <v>632</v>
      </c>
      <c r="AL371" s="5">
        <v>1</v>
      </c>
      <c r="AW371" s="5">
        <v>1</v>
      </c>
      <c r="DS371" s="6">
        <v>9</v>
      </c>
      <c r="DT371" s="6">
        <v>7</v>
      </c>
      <c r="DU371" s="5">
        <v>2</v>
      </c>
      <c r="DW371" s="5" t="s">
        <v>135</v>
      </c>
      <c r="EG371" s="42"/>
      <c r="EH371" s="42"/>
      <c r="EI371" s="42"/>
      <c r="EJ371" s="42"/>
      <c r="EK371" s="42"/>
      <c r="EL371" s="42"/>
      <c r="EM371" s="42"/>
    </row>
    <row r="372" spans="1:143" ht="60">
      <c r="A372" s="41"/>
      <c r="B372" s="41"/>
      <c r="C372" s="41"/>
      <c r="D372" s="41" t="s">
        <v>629</v>
      </c>
      <c r="E372" s="42" t="s">
        <v>630</v>
      </c>
      <c r="F372" s="41" t="s">
        <v>633</v>
      </c>
      <c r="G372" s="41"/>
      <c r="H372" s="41" t="s">
        <v>135</v>
      </c>
      <c r="I372" s="41"/>
      <c r="J372" s="5">
        <v>1</v>
      </c>
      <c r="K372" s="5">
        <v>1</v>
      </c>
      <c r="DW372" s="5" t="s">
        <v>135</v>
      </c>
      <c r="EG372" s="42"/>
      <c r="EH372" s="42"/>
      <c r="EI372" s="42"/>
      <c r="EJ372" s="42"/>
      <c r="EK372" s="42"/>
      <c r="EL372" s="42"/>
      <c r="EM372" s="42"/>
    </row>
    <row r="373" spans="1:143" ht="90">
      <c r="A373" s="46" t="s">
        <v>634</v>
      </c>
      <c r="B373" s="41">
        <v>7</v>
      </c>
      <c r="C373" s="41">
        <v>7</v>
      </c>
      <c r="D373" s="41" t="s">
        <v>635</v>
      </c>
      <c r="E373" s="42" t="s">
        <v>401</v>
      </c>
      <c r="F373" s="41" t="s">
        <v>636</v>
      </c>
      <c r="G373" s="41"/>
      <c r="H373" s="41" t="s">
        <v>135</v>
      </c>
      <c r="I373" s="41"/>
      <c r="P373" s="5">
        <v>1</v>
      </c>
      <c r="Q373" s="39" t="s">
        <v>637</v>
      </c>
      <c r="R373" s="5">
        <v>1</v>
      </c>
      <c r="T373" s="5">
        <v>1</v>
      </c>
      <c r="U373" s="5">
        <v>1</v>
      </c>
      <c r="DP373" s="5">
        <v>1</v>
      </c>
      <c r="DS373" s="6">
        <v>7</v>
      </c>
      <c r="DT373" s="6">
        <v>0</v>
      </c>
      <c r="DU373" s="5">
        <v>1</v>
      </c>
      <c r="DW373" s="5" t="s">
        <v>135</v>
      </c>
      <c r="EG373" s="42"/>
      <c r="EH373" s="42"/>
      <c r="EI373" s="42"/>
      <c r="EJ373" s="42"/>
      <c r="EK373" s="42"/>
      <c r="EL373" s="42"/>
      <c r="EM373" s="42"/>
    </row>
    <row r="374" spans="1:143" ht="30">
      <c r="A374" s="41"/>
      <c r="B374" s="41"/>
      <c r="C374" s="41"/>
      <c r="D374" s="41" t="s">
        <v>638</v>
      </c>
      <c r="E374" s="42" t="s">
        <v>639</v>
      </c>
      <c r="F374" s="41" t="s">
        <v>636</v>
      </c>
      <c r="G374" s="41"/>
      <c r="H374" s="41" t="s">
        <v>135</v>
      </c>
      <c r="I374" s="41"/>
      <c r="P374" s="5">
        <v>1</v>
      </c>
      <c r="Q374" s="39" t="s">
        <v>637</v>
      </c>
      <c r="R374" s="5">
        <v>1</v>
      </c>
      <c r="T374" s="5">
        <v>1</v>
      </c>
      <c r="U374" s="5">
        <v>1</v>
      </c>
      <c r="DP374" s="5">
        <v>1</v>
      </c>
      <c r="DW374" s="5" t="s">
        <v>135</v>
      </c>
      <c r="EG374" s="42"/>
      <c r="EH374" s="42"/>
      <c r="EI374" s="42"/>
      <c r="EJ374" s="42"/>
      <c r="EK374" s="42"/>
      <c r="EL374" s="42"/>
      <c r="EM374" s="42"/>
    </row>
    <row r="375" spans="1:143" ht="30">
      <c r="A375" s="41"/>
      <c r="B375" s="41"/>
      <c r="C375" s="41"/>
      <c r="D375" s="41" t="s">
        <v>640</v>
      </c>
      <c r="E375" s="42" t="s">
        <v>143</v>
      </c>
      <c r="F375" s="41" t="s">
        <v>636</v>
      </c>
      <c r="G375" s="41"/>
      <c r="H375" s="41" t="s">
        <v>135</v>
      </c>
      <c r="I375" s="41"/>
      <c r="J375" s="5">
        <v>3</v>
      </c>
      <c r="K375" s="5">
        <v>3</v>
      </c>
      <c r="P375" s="5">
        <v>1</v>
      </c>
      <c r="Q375" s="39" t="s">
        <v>637</v>
      </c>
      <c r="R375" s="5">
        <v>1</v>
      </c>
      <c r="T375" s="5">
        <v>1</v>
      </c>
      <c r="U375" s="5">
        <v>1</v>
      </c>
      <c r="DP375" s="5">
        <v>1</v>
      </c>
      <c r="DW375" s="5" t="s">
        <v>135</v>
      </c>
      <c r="EG375" s="42"/>
      <c r="EH375" s="42"/>
      <c r="EI375" s="42"/>
      <c r="EJ375" s="42"/>
      <c r="EK375" s="42"/>
      <c r="EL375" s="42"/>
      <c r="EM375" s="42"/>
    </row>
    <row r="376" spans="1:143" ht="30">
      <c r="A376" s="41"/>
      <c r="B376" s="41"/>
      <c r="C376" s="41"/>
      <c r="D376" s="41" t="s">
        <v>641</v>
      </c>
      <c r="E376" s="41" t="s">
        <v>641</v>
      </c>
      <c r="F376" s="41" t="s">
        <v>642</v>
      </c>
      <c r="G376" s="41"/>
      <c r="H376" s="41" t="s">
        <v>135</v>
      </c>
      <c r="I376" s="41"/>
      <c r="P376" s="5">
        <v>1</v>
      </c>
      <c r="Q376" s="39" t="s">
        <v>643</v>
      </c>
      <c r="R376" s="5">
        <v>1</v>
      </c>
      <c r="AL376" s="5">
        <v>1</v>
      </c>
      <c r="CU376" s="5">
        <v>1</v>
      </c>
      <c r="DW376" s="5" t="s">
        <v>135</v>
      </c>
      <c r="EG376" s="42"/>
      <c r="EH376" s="42"/>
      <c r="EI376" s="42"/>
      <c r="EJ376" s="42"/>
      <c r="EK376" s="42"/>
      <c r="EL376" s="42"/>
      <c r="EM376" s="42"/>
    </row>
    <row r="377" spans="1:143" ht="30">
      <c r="A377" s="41"/>
      <c r="B377" s="41"/>
      <c r="C377" s="41"/>
      <c r="D377" s="41" t="s">
        <v>644</v>
      </c>
      <c r="E377" s="42" t="s">
        <v>143</v>
      </c>
      <c r="F377" s="41" t="s">
        <v>642</v>
      </c>
      <c r="G377" s="41"/>
      <c r="H377" s="41" t="s">
        <v>135</v>
      </c>
      <c r="I377" s="41"/>
      <c r="J377" s="5">
        <v>1</v>
      </c>
      <c r="K377" s="5">
        <v>1</v>
      </c>
      <c r="P377" s="5">
        <v>1</v>
      </c>
      <c r="Q377" s="39" t="s">
        <v>643</v>
      </c>
      <c r="R377" s="5">
        <v>1</v>
      </c>
      <c r="AL377" s="5">
        <v>1</v>
      </c>
      <c r="CU377" s="5">
        <v>1</v>
      </c>
      <c r="DW377" s="5" t="s">
        <v>135</v>
      </c>
      <c r="EG377" s="42"/>
      <c r="EH377" s="42"/>
      <c r="EI377" s="42"/>
      <c r="EJ377" s="42"/>
      <c r="EK377" s="42"/>
      <c r="EL377" s="42"/>
      <c r="EM377" s="42"/>
    </row>
    <row r="378" spans="1:143" ht="30">
      <c r="A378" s="41"/>
      <c r="B378" s="41"/>
      <c r="C378" s="41"/>
      <c r="D378" s="41" t="s">
        <v>645</v>
      </c>
      <c r="E378" s="42" t="s">
        <v>360</v>
      </c>
      <c r="F378" s="41" t="s">
        <v>642</v>
      </c>
      <c r="G378" s="41"/>
      <c r="H378" s="41" t="s">
        <v>135</v>
      </c>
      <c r="I378" s="41"/>
      <c r="J378" s="5">
        <v>4</v>
      </c>
      <c r="K378" s="5">
        <v>4</v>
      </c>
      <c r="P378" s="5">
        <v>1</v>
      </c>
      <c r="Q378" s="39" t="s">
        <v>643</v>
      </c>
      <c r="R378" s="5">
        <v>1</v>
      </c>
      <c r="AL378" s="5">
        <v>1</v>
      </c>
      <c r="CU378" s="5">
        <v>1</v>
      </c>
      <c r="DW378" s="5" t="s">
        <v>135</v>
      </c>
      <c r="EG378" s="42"/>
      <c r="EH378" s="42"/>
      <c r="EI378" s="42"/>
      <c r="EJ378" s="42"/>
      <c r="EK378" s="42"/>
      <c r="EL378" s="42"/>
      <c r="EM378" s="42"/>
    </row>
    <row r="379" spans="1:143">
      <c r="A379" s="41"/>
      <c r="B379" s="41"/>
      <c r="C379" s="41"/>
      <c r="D379" s="41" t="s">
        <v>646</v>
      </c>
      <c r="E379" s="42" t="s">
        <v>190</v>
      </c>
      <c r="F379" s="41" t="s">
        <v>642</v>
      </c>
      <c r="G379" s="41"/>
      <c r="H379" s="41" t="s">
        <v>135</v>
      </c>
      <c r="I379" s="41"/>
      <c r="J379" s="5">
        <v>3</v>
      </c>
      <c r="K379" s="5">
        <v>3</v>
      </c>
      <c r="P379" s="5">
        <v>0</v>
      </c>
      <c r="Q379" s="39" t="s">
        <v>647</v>
      </c>
      <c r="DW379" s="5" t="s">
        <v>135</v>
      </c>
      <c r="EG379" s="42"/>
      <c r="EH379" s="42"/>
      <c r="EI379" s="42"/>
      <c r="EJ379" s="42"/>
      <c r="EK379" s="42"/>
      <c r="EL379" s="42"/>
      <c r="EM379" s="42"/>
    </row>
    <row r="380" spans="1:143">
      <c r="A380" s="41"/>
      <c r="B380" s="41"/>
      <c r="C380" s="41"/>
      <c r="D380" s="41" t="s">
        <v>220</v>
      </c>
      <c r="E380" s="5" t="s">
        <v>220</v>
      </c>
      <c r="F380" s="41" t="s">
        <v>642</v>
      </c>
      <c r="G380" s="41"/>
      <c r="H380" s="41" t="s">
        <v>135</v>
      </c>
      <c r="I380" s="41"/>
      <c r="J380" s="5">
        <v>1</v>
      </c>
      <c r="K380" s="5">
        <v>1</v>
      </c>
      <c r="P380" s="5">
        <v>0</v>
      </c>
      <c r="Q380" s="39" t="s">
        <v>647</v>
      </c>
      <c r="DW380" s="5" t="s">
        <v>135</v>
      </c>
      <c r="EG380" s="42"/>
      <c r="EH380" s="42"/>
      <c r="EI380" s="42"/>
      <c r="EJ380" s="42"/>
      <c r="EK380" s="42"/>
      <c r="EL380" s="42"/>
      <c r="EM380" s="42"/>
    </row>
    <row r="381" spans="1:143" ht="60">
      <c r="A381" s="46" t="s">
        <v>648</v>
      </c>
      <c r="B381" s="41">
        <v>1</v>
      </c>
      <c r="C381" s="41">
        <v>1</v>
      </c>
      <c r="D381" s="41" t="s">
        <v>649</v>
      </c>
      <c r="E381" s="42" t="s">
        <v>157</v>
      </c>
      <c r="F381" s="41" t="s">
        <v>650</v>
      </c>
      <c r="G381" s="41" t="s">
        <v>135</v>
      </c>
      <c r="H381" s="41" t="s">
        <v>311</v>
      </c>
      <c r="I381" s="41" t="s">
        <v>135</v>
      </c>
      <c r="P381" s="5">
        <v>1</v>
      </c>
      <c r="Q381" s="81" t="s">
        <v>651</v>
      </c>
      <c r="AL381" s="5">
        <v>1</v>
      </c>
      <c r="BL381" s="5">
        <v>1</v>
      </c>
      <c r="BQ381" s="5">
        <v>1</v>
      </c>
      <c r="BS381" s="5">
        <v>1</v>
      </c>
      <c r="DS381" s="6">
        <v>1</v>
      </c>
      <c r="DT381" s="6">
        <v>0</v>
      </c>
      <c r="DU381" s="5">
        <v>1</v>
      </c>
      <c r="DW381" s="5" t="s">
        <v>135</v>
      </c>
      <c r="DX381" s="5" t="s">
        <v>135</v>
      </c>
      <c r="EG381" s="42"/>
      <c r="EH381" s="42"/>
      <c r="EI381" s="42"/>
      <c r="EJ381" s="42"/>
      <c r="EK381" s="42"/>
      <c r="EL381" s="42"/>
      <c r="EM381" s="42"/>
    </row>
    <row r="382" spans="1:143" ht="60">
      <c r="A382" s="41"/>
      <c r="B382" s="41"/>
      <c r="C382" s="41"/>
      <c r="D382" s="41" t="s">
        <v>652</v>
      </c>
      <c r="E382" s="42" t="s">
        <v>306</v>
      </c>
      <c r="F382" s="41" t="s">
        <v>650</v>
      </c>
      <c r="G382" s="41" t="s">
        <v>135</v>
      </c>
      <c r="H382" s="41" t="s">
        <v>311</v>
      </c>
      <c r="I382" s="41" t="s">
        <v>135</v>
      </c>
      <c r="P382" s="5">
        <v>1</v>
      </c>
      <c r="Q382" s="81" t="s">
        <v>651</v>
      </c>
      <c r="AL382" s="5">
        <v>1</v>
      </c>
      <c r="BL382" s="5">
        <v>1</v>
      </c>
      <c r="BQ382" s="5">
        <v>1</v>
      </c>
      <c r="BS382" s="5">
        <v>1</v>
      </c>
      <c r="DW382" s="5" t="s">
        <v>135</v>
      </c>
      <c r="DX382" s="5" t="s">
        <v>135</v>
      </c>
      <c r="EG382" s="42"/>
      <c r="EH382" s="42"/>
      <c r="EI382" s="42"/>
      <c r="EJ382" s="42"/>
      <c r="EK382" s="42"/>
      <c r="EL382" s="42"/>
      <c r="EM382" s="42"/>
    </row>
    <row r="383" spans="1:143" ht="60">
      <c r="A383" s="41"/>
      <c r="B383" s="41"/>
      <c r="C383" s="41"/>
      <c r="D383" s="41" t="s">
        <v>653</v>
      </c>
      <c r="E383" s="42" t="s">
        <v>162</v>
      </c>
      <c r="F383" s="41" t="s">
        <v>650</v>
      </c>
      <c r="G383" s="41" t="s">
        <v>135</v>
      </c>
      <c r="H383" s="41" t="s">
        <v>311</v>
      </c>
      <c r="I383" s="41" t="s">
        <v>135</v>
      </c>
      <c r="J383" s="5">
        <v>1</v>
      </c>
      <c r="K383" s="5">
        <v>1</v>
      </c>
      <c r="P383" s="5">
        <v>1</v>
      </c>
      <c r="Q383" s="81" t="s">
        <v>651</v>
      </c>
      <c r="AL383" s="5">
        <v>1</v>
      </c>
      <c r="BL383" s="5">
        <v>1</v>
      </c>
      <c r="BQ383" s="5">
        <v>1</v>
      </c>
      <c r="BS383" s="5">
        <v>1</v>
      </c>
      <c r="DW383" s="5" t="s">
        <v>135</v>
      </c>
      <c r="DX383" s="5" t="s">
        <v>135</v>
      </c>
      <c r="EG383" s="42"/>
      <c r="EH383" s="42"/>
      <c r="EI383" s="42"/>
      <c r="EJ383" s="42"/>
      <c r="EK383" s="42"/>
      <c r="EL383" s="42"/>
      <c r="EM383" s="42"/>
    </row>
    <row r="384" spans="1:143" ht="60">
      <c r="A384" s="41"/>
      <c r="B384" s="41"/>
      <c r="C384" s="41"/>
      <c r="D384" s="41" t="s">
        <v>654</v>
      </c>
      <c r="E384" s="42" t="s">
        <v>517</v>
      </c>
      <c r="F384" s="41" t="s">
        <v>650</v>
      </c>
      <c r="G384" s="41" t="s">
        <v>135</v>
      </c>
      <c r="H384" s="41" t="s">
        <v>311</v>
      </c>
      <c r="I384" s="41" t="s">
        <v>135</v>
      </c>
      <c r="J384" s="5">
        <v>1</v>
      </c>
      <c r="L384" s="5">
        <v>1</v>
      </c>
      <c r="P384" s="5">
        <v>1</v>
      </c>
      <c r="Q384" s="81" t="s">
        <v>651</v>
      </c>
      <c r="AL384" s="5">
        <v>1</v>
      </c>
      <c r="BL384" s="5">
        <v>1</v>
      </c>
      <c r="BQ384" s="5">
        <v>1</v>
      </c>
      <c r="BS384" s="5">
        <v>1</v>
      </c>
      <c r="DW384" s="5" t="s">
        <v>135</v>
      </c>
      <c r="DX384" s="5" t="s">
        <v>135</v>
      </c>
      <c r="EG384" s="42"/>
      <c r="EH384" s="42"/>
      <c r="EI384" s="42"/>
      <c r="EJ384" s="42"/>
      <c r="EK384" s="42"/>
      <c r="EL384" s="42"/>
      <c r="EM384" s="42"/>
    </row>
    <row r="385" spans="1:143" ht="60">
      <c r="A385" s="46" t="s">
        <v>655</v>
      </c>
      <c r="B385" s="41">
        <v>10</v>
      </c>
      <c r="C385" s="41">
        <v>9</v>
      </c>
      <c r="D385" t="s">
        <v>656</v>
      </c>
      <c r="E385" s="42" t="s">
        <v>139</v>
      </c>
      <c r="F385" s="41" t="s">
        <v>657</v>
      </c>
      <c r="G385" s="41" t="s">
        <v>135</v>
      </c>
      <c r="H385" s="41" t="s">
        <v>135</v>
      </c>
      <c r="I385" s="41"/>
      <c r="P385" s="5">
        <v>1</v>
      </c>
      <c r="Q385" s="39" t="s">
        <v>658</v>
      </c>
      <c r="CB385" s="5">
        <v>1</v>
      </c>
      <c r="CC385" s="5">
        <v>1</v>
      </c>
      <c r="CD385" s="5">
        <v>1</v>
      </c>
      <c r="DS385" s="6">
        <v>10</v>
      </c>
      <c r="DT385" s="6">
        <v>1</v>
      </c>
      <c r="DU385" s="5">
        <v>9</v>
      </c>
      <c r="DX385" s="5" t="s">
        <v>135</v>
      </c>
      <c r="EG385" s="42"/>
      <c r="EH385" s="42"/>
      <c r="EI385" s="42"/>
      <c r="EJ385" s="42"/>
      <c r="EK385" s="42"/>
      <c r="EL385" s="42"/>
      <c r="EM385" s="42"/>
    </row>
    <row r="386" spans="1:143" ht="45">
      <c r="A386" s="41"/>
      <c r="B386" s="41"/>
      <c r="C386" s="41"/>
      <c r="D386" t="s">
        <v>659</v>
      </c>
      <c r="E386" s="42" t="s">
        <v>360</v>
      </c>
      <c r="F386" s="41" t="s">
        <v>657</v>
      </c>
      <c r="G386" s="41" t="s">
        <v>135</v>
      </c>
      <c r="H386" s="41" t="s">
        <v>135</v>
      </c>
      <c r="I386" s="41"/>
      <c r="P386" s="5">
        <v>1</v>
      </c>
      <c r="Q386" s="39" t="s">
        <v>658</v>
      </c>
      <c r="CB386" s="5">
        <v>1</v>
      </c>
      <c r="CC386" s="5">
        <v>1</v>
      </c>
      <c r="CD386" s="5">
        <v>1</v>
      </c>
      <c r="DX386" s="5" t="s">
        <v>135</v>
      </c>
      <c r="EG386" s="42"/>
      <c r="EH386" s="42"/>
      <c r="EI386" s="42"/>
      <c r="EJ386" s="42"/>
      <c r="EK386" s="42"/>
      <c r="EL386" s="42"/>
      <c r="EM386" s="42"/>
    </row>
    <row r="387" spans="1:143" ht="45">
      <c r="A387" s="41"/>
      <c r="B387" s="41"/>
      <c r="C387" s="41"/>
      <c r="D387" s="41" t="s">
        <v>660</v>
      </c>
      <c r="E387" s="42" t="s">
        <v>139</v>
      </c>
      <c r="F387" s="41" t="s">
        <v>657</v>
      </c>
      <c r="G387" s="41" t="s">
        <v>135</v>
      </c>
      <c r="H387" s="41" t="s">
        <v>135</v>
      </c>
      <c r="I387" s="41"/>
      <c r="J387" s="5">
        <v>1</v>
      </c>
      <c r="K387" s="5">
        <v>1</v>
      </c>
      <c r="P387" s="5">
        <v>1</v>
      </c>
      <c r="Q387" s="39" t="s">
        <v>661</v>
      </c>
      <c r="DO387" s="5">
        <v>1</v>
      </c>
      <c r="DX387" s="5" t="s">
        <v>135</v>
      </c>
      <c r="EG387" s="42"/>
      <c r="EH387" s="42"/>
      <c r="EI387" s="42"/>
      <c r="EJ387" s="42"/>
      <c r="EK387" s="42"/>
      <c r="EL387" s="42"/>
      <c r="EM387" s="42"/>
    </row>
    <row r="388" spans="1:143" ht="60">
      <c r="A388" s="41"/>
      <c r="B388" s="41"/>
      <c r="C388" s="41"/>
      <c r="D388" s="41" t="s">
        <v>662</v>
      </c>
      <c r="E388" s="42" t="s">
        <v>459</v>
      </c>
      <c r="F388" s="41" t="s">
        <v>663</v>
      </c>
      <c r="G388" s="41" t="s">
        <v>135</v>
      </c>
      <c r="H388" s="41"/>
      <c r="I388" s="41"/>
      <c r="P388" s="5">
        <v>1</v>
      </c>
      <c r="Q388" s="39" t="s">
        <v>664</v>
      </c>
      <c r="CB388" s="5">
        <v>1</v>
      </c>
      <c r="CE388" s="5">
        <v>1</v>
      </c>
      <c r="DX388" s="5" t="s">
        <v>135</v>
      </c>
      <c r="EG388" s="42"/>
      <c r="EH388" s="42"/>
      <c r="EI388" s="42"/>
      <c r="EJ388" s="42"/>
      <c r="EK388" s="42"/>
      <c r="EL388" s="42"/>
      <c r="EM388" s="42"/>
    </row>
    <row r="389" spans="1:143" ht="45">
      <c r="A389" s="41"/>
      <c r="B389" s="41"/>
      <c r="C389" s="41"/>
      <c r="D389" s="41" t="s">
        <v>466</v>
      </c>
      <c r="E389" s="42" t="s">
        <v>595</v>
      </c>
      <c r="F389" s="41" t="s">
        <v>657</v>
      </c>
      <c r="G389" s="41" t="s">
        <v>135</v>
      </c>
      <c r="H389" s="41" t="s">
        <v>135</v>
      </c>
      <c r="I389" s="41"/>
      <c r="P389" s="5">
        <v>1</v>
      </c>
      <c r="Q389" s="39" t="s">
        <v>665</v>
      </c>
      <c r="CB389" s="5">
        <v>1</v>
      </c>
      <c r="CE389" s="5">
        <v>1</v>
      </c>
      <c r="DX389" s="5" t="s">
        <v>135</v>
      </c>
      <c r="EG389" s="42"/>
      <c r="EH389" s="42"/>
      <c r="EI389" s="42"/>
      <c r="EJ389" s="42"/>
      <c r="EK389" s="42"/>
      <c r="EL389" s="42"/>
      <c r="EM389" s="42"/>
    </row>
    <row r="390" spans="1:143" ht="60">
      <c r="A390" s="41"/>
      <c r="B390" s="41"/>
      <c r="C390" s="41"/>
      <c r="D390" s="41" t="s">
        <v>666</v>
      </c>
      <c r="E390" s="42" t="s">
        <v>153</v>
      </c>
      <c r="F390" s="41" t="s">
        <v>663</v>
      </c>
      <c r="G390" s="41" t="s">
        <v>135</v>
      </c>
      <c r="H390" s="41"/>
      <c r="I390" s="41"/>
      <c r="P390" s="5">
        <v>1</v>
      </c>
      <c r="Q390" s="39" t="s">
        <v>667</v>
      </c>
      <c r="BT390" s="5">
        <v>1</v>
      </c>
      <c r="BZ390" s="5">
        <v>1</v>
      </c>
      <c r="CB390" s="5">
        <v>1</v>
      </c>
      <c r="CE390" s="5">
        <v>1</v>
      </c>
      <c r="CF390" s="5">
        <v>1</v>
      </c>
      <c r="DX390" s="5" t="s">
        <v>135</v>
      </c>
      <c r="EG390" s="42"/>
      <c r="EH390" s="42"/>
      <c r="EI390" s="42"/>
      <c r="EJ390" s="42"/>
      <c r="EK390" s="42"/>
      <c r="EL390" s="42"/>
      <c r="EM390" s="42"/>
    </row>
    <row r="391" spans="1:143" ht="60">
      <c r="A391" s="41"/>
      <c r="B391" s="41"/>
      <c r="C391" s="41"/>
      <c r="D391" s="183" t="s">
        <v>668</v>
      </c>
      <c r="E391" s="183" t="s">
        <v>668</v>
      </c>
      <c r="F391" s="41" t="s">
        <v>663</v>
      </c>
      <c r="G391" s="41" t="s">
        <v>135</v>
      </c>
      <c r="H391" s="41"/>
      <c r="I391" s="41"/>
      <c r="P391" s="5">
        <v>1</v>
      </c>
      <c r="Q391" s="39" t="s">
        <v>667</v>
      </c>
      <c r="BT391" s="5">
        <v>1</v>
      </c>
      <c r="BZ391" s="5">
        <v>1</v>
      </c>
      <c r="CB391" s="5">
        <v>1</v>
      </c>
      <c r="CE391" s="5">
        <v>1</v>
      </c>
      <c r="CF391" s="5">
        <v>1</v>
      </c>
      <c r="DX391" s="5" t="s">
        <v>135</v>
      </c>
      <c r="EG391" s="42"/>
      <c r="EH391" s="42"/>
      <c r="EI391" s="42"/>
      <c r="EJ391" s="42"/>
      <c r="EK391" s="42"/>
      <c r="EL391" s="42"/>
      <c r="EM391" s="42"/>
    </row>
    <row r="392" spans="1:143" ht="60">
      <c r="A392" s="41"/>
      <c r="B392" s="41"/>
      <c r="C392" s="41"/>
      <c r="D392" s="41" t="s">
        <v>465</v>
      </c>
      <c r="E392" s="42" t="s">
        <v>514</v>
      </c>
      <c r="F392" s="41" t="s">
        <v>663</v>
      </c>
      <c r="G392" s="41" t="s">
        <v>135</v>
      </c>
      <c r="H392" s="41"/>
      <c r="I392" s="41"/>
      <c r="P392" s="5">
        <v>1</v>
      </c>
      <c r="Q392" s="39" t="s">
        <v>667</v>
      </c>
      <c r="BT392" s="5">
        <v>1</v>
      </c>
      <c r="BZ392" s="5">
        <v>1</v>
      </c>
      <c r="CB392" s="5">
        <v>1</v>
      </c>
      <c r="CE392" s="5">
        <v>1</v>
      </c>
      <c r="CF392" s="5">
        <v>1</v>
      </c>
      <c r="DX392" s="5" t="s">
        <v>135</v>
      </c>
      <c r="EG392" s="42"/>
      <c r="EH392" s="42"/>
      <c r="EI392" s="42"/>
      <c r="EJ392" s="42"/>
      <c r="EK392" s="42"/>
      <c r="EL392" s="42"/>
      <c r="EM392" s="42"/>
    </row>
    <row r="393" spans="1:143" ht="45">
      <c r="A393" s="41"/>
      <c r="B393" s="41"/>
      <c r="C393" s="41"/>
      <c r="D393" s="41" t="s">
        <v>669</v>
      </c>
      <c r="E393" s="42" t="s">
        <v>139</v>
      </c>
      <c r="F393" s="41" t="s">
        <v>663</v>
      </c>
      <c r="G393" s="41" t="s">
        <v>135</v>
      </c>
      <c r="H393" s="41"/>
      <c r="I393" s="41"/>
      <c r="J393" s="5">
        <v>1</v>
      </c>
      <c r="K393" s="5">
        <v>1</v>
      </c>
      <c r="P393" s="5">
        <v>1</v>
      </c>
      <c r="Q393" s="39" t="s">
        <v>670</v>
      </c>
      <c r="CB393" s="5">
        <v>1</v>
      </c>
      <c r="CC393" s="5">
        <v>1</v>
      </c>
      <c r="DX393" s="5" t="s">
        <v>135</v>
      </c>
      <c r="EG393" s="42"/>
      <c r="EH393" s="42"/>
      <c r="EI393" s="42"/>
      <c r="EJ393" s="42"/>
      <c r="EK393" s="42"/>
      <c r="EL393" s="42"/>
      <c r="EM393" s="42"/>
    </row>
    <row r="394" spans="1:143" ht="90">
      <c r="A394" s="41"/>
      <c r="B394" s="41"/>
      <c r="C394" s="41"/>
      <c r="D394" s="41" t="s">
        <v>671</v>
      </c>
      <c r="E394" s="42" t="s">
        <v>360</v>
      </c>
      <c r="F394" s="41" t="s">
        <v>657</v>
      </c>
      <c r="G394" s="41" t="s">
        <v>135</v>
      </c>
      <c r="H394" s="41" t="s">
        <v>135</v>
      </c>
      <c r="I394" s="41"/>
      <c r="J394" s="5">
        <v>1</v>
      </c>
      <c r="K394" s="5">
        <v>1</v>
      </c>
      <c r="P394" s="5">
        <v>1</v>
      </c>
      <c r="Q394" s="39" t="s">
        <v>672</v>
      </c>
      <c r="BT394" s="5">
        <v>1</v>
      </c>
      <c r="BZ394" s="5">
        <v>1</v>
      </c>
      <c r="CB394" s="5">
        <v>1</v>
      </c>
      <c r="CE394" s="5">
        <v>1</v>
      </c>
      <c r="CF394" s="5">
        <v>1</v>
      </c>
      <c r="DX394" s="5" t="s">
        <v>135</v>
      </c>
      <c r="EG394" s="42"/>
      <c r="EH394" s="42"/>
      <c r="EI394" s="42"/>
      <c r="EJ394" s="42"/>
      <c r="EK394" s="42"/>
      <c r="EL394" s="42"/>
      <c r="EM394" s="42"/>
    </row>
    <row r="395" spans="1:143" ht="45">
      <c r="A395" s="41"/>
      <c r="B395" s="41"/>
      <c r="C395" s="41"/>
      <c r="D395" s="41" t="s">
        <v>668</v>
      </c>
      <c r="E395" s="183" t="s">
        <v>668</v>
      </c>
      <c r="F395" s="41" t="s">
        <v>657</v>
      </c>
      <c r="G395" s="41" t="s">
        <v>135</v>
      </c>
      <c r="H395" s="41" t="s">
        <v>135</v>
      </c>
      <c r="I395" s="41"/>
      <c r="P395" s="5">
        <v>1</v>
      </c>
      <c r="Q395" s="39" t="s">
        <v>673</v>
      </c>
      <c r="CB395" s="5">
        <v>1</v>
      </c>
      <c r="DX395" s="5" t="s">
        <v>135</v>
      </c>
      <c r="EG395" s="42"/>
      <c r="EH395" s="42"/>
      <c r="EI395" s="42"/>
      <c r="EJ395" s="42"/>
      <c r="EK395" s="42"/>
      <c r="EL395" s="42"/>
      <c r="EM395" s="42"/>
    </row>
    <row r="396" spans="1:143" ht="30">
      <c r="A396" s="41"/>
      <c r="B396" s="41"/>
      <c r="C396" s="41"/>
      <c r="D396" s="41" t="s">
        <v>468</v>
      </c>
      <c r="E396" s="42" t="s">
        <v>199</v>
      </c>
      <c r="F396" s="41" t="s">
        <v>663</v>
      </c>
      <c r="G396" s="41" t="s">
        <v>135</v>
      </c>
      <c r="H396" s="41"/>
      <c r="I396" s="41"/>
      <c r="P396" s="5">
        <v>1</v>
      </c>
      <c r="Q396" s="39" t="s">
        <v>674</v>
      </c>
      <c r="DK396" s="5">
        <v>1</v>
      </c>
      <c r="DX396" s="5" t="s">
        <v>135</v>
      </c>
      <c r="EG396" s="42"/>
      <c r="EH396" s="42"/>
      <c r="EI396" s="42"/>
      <c r="EJ396" s="42"/>
      <c r="EK396" s="42"/>
      <c r="EL396" s="42"/>
      <c r="EM396" s="42"/>
    </row>
    <row r="397" spans="1:143" ht="75">
      <c r="A397" s="44" t="s">
        <v>675</v>
      </c>
      <c r="B397" s="41">
        <v>2</v>
      </c>
      <c r="C397" s="41">
        <v>2</v>
      </c>
      <c r="D397" s="41" t="s">
        <v>676</v>
      </c>
      <c r="E397" s="42" t="s">
        <v>139</v>
      </c>
      <c r="F397" s="41" t="s">
        <v>677</v>
      </c>
      <c r="G397" s="41" t="s">
        <v>135</v>
      </c>
      <c r="H397" s="41"/>
      <c r="I397" s="41"/>
      <c r="J397" s="5">
        <v>1</v>
      </c>
      <c r="K397" s="5">
        <v>1</v>
      </c>
      <c r="P397" s="5">
        <v>1</v>
      </c>
      <c r="Q397" s="39" t="s">
        <v>678</v>
      </c>
      <c r="AL397" s="5">
        <v>1</v>
      </c>
      <c r="AW397" s="5">
        <v>1</v>
      </c>
      <c r="AX397" s="5">
        <v>1</v>
      </c>
      <c r="DS397" s="6">
        <v>4</v>
      </c>
      <c r="DT397" s="6">
        <v>2</v>
      </c>
      <c r="DU397" s="5">
        <v>2</v>
      </c>
      <c r="DW397" s="5" t="s">
        <v>135</v>
      </c>
      <c r="DX397" s="5" t="s">
        <v>135</v>
      </c>
      <c r="EG397" s="42"/>
      <c r="EH397" s="42"/>
      <c r="EI397" s="42"/>
      <c r="EJ397" s="42"/>
      <c r="EK397" s="42"/>
      <c r="EL397" s="42"/>
      <c r="EM397" s="42"/>
    </row>
    <row r="398" spans="1:143" ht="45">
      <c r="A398" s="41"/>
      <c r="B398" s="41"/>
      <c r="C398" s="41"/>
      <c r="D398" s="41" t="s">
        <v>203</v>
      </c>
      <c r="E398" s="42" t="s">
        <v>204</v>
      </c>
      <c r="F398" s="41" t="s">
        <v>677</v>
      </c>
      <c r="G398" s="41" t="s">
        <v>135</v>
      </c>
      <c r="H398" s="41"/>
      <c r="I398" s="41"/>
      <c r="P398" s="5">
        <v>1</v>
      </c>
      <c r="Q398" s="39" t="s">
        <v>679</v>
      </c>
      <c r="AL398" s="5">
        <v>1</v>
      </c>
      <c r="AW398" s="5">
        <v>1</v>
      </c>
      <c r="CB398" s="5">
        <v>1</v>
      </c>
      <c r="CC398" s="5">
        <v>1</v>
      </c>
      <c r="DW398" s="5" t="s">
        <v>135</v>
      </c>
      <c r="DX398" s="5" t="s">
        <v>135</v>
      </c>
      <c r="EG398" s="42"/>
      <c r="EH398" s="42"/>
      <c r="EI398" s="42"/>
      <c r="EJ398" s="42"/>
      <c r="EK398" s="42"/>
      <c r="EL398" s="42"/>
      <c r="EM398" s="42"/>
    </row>
    <row r="399" spans="1:143" ht="90">
      <c r="A399" s="41" t="s">
        <v>680</v>
      </c>
      <c r="B399" s="41">
        <v>24</v>
      </c>
      <c r="C399" s="41">
        <v>24</v>
      </c>
      <c r="D399" s="41" t="s">
        <v>681</v>
      </c>
      <c r="E399" s="42" t="s">
        <v>682</v>
      </c>
      <c r="F399" s="41" t="s">
        <v>570</v>
      </c>
      <c r="G399" s="41"/>
      <c r="H399" s="41" t="s">
        <v>135</v>
      </c>
      <c r="I399" s="41"/>
      <c r="J399" s="5">
        <v>6</v>
      </c>
      <c r="K399" s="5">
        <v>3</v>
      </c>
      <c r="L399" s="5">
        <v>3</v>
      </c>
      <c r="P399" s="5">
        <v>6</v>
      </c>
      <c r="Q399" s="39" t="s">
        <v>683</v>
      </c>
      <c r="R399" s="5">
        <v>6</v>
      </c>
      <c r="AA399" s="5">
        <v>6</v>
      </c>
      <c r="DS399" s="6">
        <v>24</v>
      </c>
      <c r="DT399" s="6">
        <v>0</v>
      </c>
      <c r="DU399" s="5">
        <v>5</v>
      </c>
      <c r="DX399" s="5" t="s">
        <v>135</v>
      </c>
      <c r="EG399" s="42"/>
      <c r="EH399" s="42"/>
      <c r="EI399" s="42"/>
      <c r="EJ399" s="42"/>
      <c r="EK399" s="42"/>
      <c r="EL399" s="42"/>
      <c r="EM399" s="42"/>
    </row>
    <row r="400" spans="1:143" ht="45">
      <c r="A400" s="41"/>
      <c r="B400" s="41"/>
      <c r="C400" s="41"/>
      <c r="D400" s="41" t="s">
        <v>684</v>
      </c>
      <c r="E400" s="42" t="s">
        <v>685</v>
      </c>
      <c r="F400" s="41" t="s">
        <v>570</v>
      </c>
      <c r="G400" s="41"/>
      <c r="H400" s="41" t="s">
        <v>135</v>
      </c>
      <c r="I400" s="41"/>
      <c r="J400" s="5">
        <v>7</v>
      </c>
      <c r="L400" s="5">
        <v>7</v>
      </c>
      <c r="M400" s="5">
        <v>8</v>
      </c>
      <c r="P400" s="5">
        <v>15</v>
      </c>
      <c r="Q400" s="39" t="s">
        <v>683</v>
      </c>
      <c r="R400" s="5">
        <v>15</v>
      </c>
      <c r="AA400" s="5">
        <v>15</v>
      </c>
      <c r="DX400" s="5" t="s">
        <v>135</v>
      </c>
      <c r="EG400" s="42"/>
      <c r="EH400" s="42"/>
      <c r="EI400" s="42"/>
      <c r="EJ400" s="42"/>
      <c r="EK400" s="42"/>
      <c r="EL400" s="42"/>
      <c r="EM400" s="42"/>
    </row>
    <row r="401" spans="1:143" ht="45">
      <c r="A401" s="41"/>
      <c r="B401" s="41"/>
      <c r="C401" s="41"/>
      <c r="D401" s="41" t="s">
        <v>686</v>
      </c>
      <c r="E401" s="42" t="s">
        <v>153</v>
      </c>
      <c r="F401" s="41" t="s">
        <v>570</v>
      </c>
      <c r="G401" s="41"/>
      <c r="H401" s="41" t="s">
        <v>135</v>
      </c>
      <c r="I401" s="41"/>
      <c r="P401" s="5">
        <v>11</v>
      </c>
      <c r="Q401" s="39" t="s">
        <v>683</v>
      </c>
      <c r="R401" s="5">
        <v>11</v>
      </c>
      <c r="AA401" s="5">
        <v>11</v>
      </c>
      <c r="DX401" s="5" t="s">
        <v>135</v>
      </c>
      <c r="EG401" s="42"/>
      <c r="EH401" s="42"/>
      <c r="EI401" s="42"/>
      <c r="EJ401" s="42"/>
      <c r="EK401" s="42"/>
      <c r="EL401" s="42"/>
      <c r="EM401" s="42"/>
    </row>
    <row r="402" spans="1:143" ht="45">
      <c r="A402" s="41"/>
      <c r="B402" s="41"/>
      <c r="C402" s="41"/>
      <c r="D402" s="41" t="s">
        <v>687</v>
      </c>
      <c r="E402" s="42" t="s">
        <v>199</v>
      </c>
      <c r="F402" s="41" t="s">
        <v>570</v>
      </c>
      <c r="G402" s="41"/>
      <c r="H402" s="41" t="s">
        <v>135</v>
      </c>
      <c r="I402" s="41"/>
      <c r="P402" s="5">
        <v>2</v>
      </c>
      <c r="Q402" s="39" t="s">
        <v>683</v>
      </c>
      <c r="R402" s="5">
        <v>2</v>
      </c>
      <c r="AA402" s="5">
        <v>2</v>
      </c>
      <c r="DX402" s="5" t="s">
        <v>135</v>
      </c>
      <c r="EG402" s="42"/>
      <c r="EH402" s="42"/>
      <c r="EI402" s="42"/>
      <c r="EJ402" s="42"/>
      <c r="EK402" s="42"/>
      <c r="EL402" s="42"/>
      <c r="EM402" s="42"/>
    </row>
    <row r="403" spans="1:143" ht="45">
      <c r="A403" s="41"/>
      <c r="B403" s="41"/>
      <c r="C403" s="41"/>
      <c r="D403" s="41" t="s">
        <v>688</v>
      </c>
      <c r="E403" s="42" t="s">
        <v>204</v>
      </c>
      <c r="F403" s="41" t="s">
        <v>570</v>
      </c>
      <c r="G403" s="41"/>
      <c r="H403" s="41" t="s">
        <v>135</v>
      </c>
      <c r="I403" s="41"/>
      <c r="P403" s="5">
        <v>7</v>
      </c>
      <c r="Q403" s="39" t="s">
        <v>683</v>
      </c>
      <c r="R403" s="5">
        <v>7</v>
      </c>
      <c r="AA403" s="5">
        <v>7</v>
      </c>
      <c r="DX403" s="5" t="s">
        <v>135</v>
      </c>
      <c r="EG403" s="42"/>
      <c r="EH403" s="42"/>
      <c r="EI403" s="42"/>
      <c r="EJ403" s="42"/>
      <c r="EK403" s="42"/>
      <c r="EL403" s="42"/>
      <c r="EM403" s="42"/>
    </row>
    <row r="404" spans="1:143" ht="45">
      <c r="A404" s="41"/>
      <c r="B404" s="41"/>
      <c r="C404" s="41"/>
      <c r="D404" s="41" t="s">
        <v>689</v>
      </c>
      <c r="E404" s="42" t="s">
        <v>575</v>
      </c>
      <c r="F404" s="41" t="s">
        <v>570</v>
      </c>
      <c r="G404" s="41"/>
      <c r="H404" s="41" t="s">
        <v>135</v>
      </c>
      <c r="I404" s="41"/>
      <c r="P404" s="5">
        <v>3</v>
      </c>
      <c r="Q404" s="39" t="s">
        <v>683</v>
      </c>
      <c r="R404" s="5">
        <v>3</v>
      </c>
      <c r="AA404" s="5">
        <v>3</v>
      </c>
      <c r="DX404" s="5" t="s">
        <v>135</v>
      </c>
      <c r="EG404" s="42"/>
      <c r="EH404" s="42"/>
      <c r="EI404" s="42"/>
      <c r="EJ404" s="42"/>
      <c r="EK404" s="42"/>
      <c r="EL404" s="42"/>
      <c r="EM404" s="42"/>
    </row>
    <row r="405" spans="1:143" ht="45">
      <c r="A405" s="41"/>
      <c r="B405" s="41"/>
      <c r="C405" s="41"/>
      <c r="D405" s="41" t="s">
        <v>690</v>
      </c>
      <c r="E405" s="42" t="s">
        <v>306</v>
      </c>
      <c r="F405" s="41" t="s">
        <v>570</v>
      </c>
      <c r="G405" s="41"/>
      <c r="H405" s="41" t="s">
        <v>135</v>
      </c>
      <c r="I405" s="41"/>
      <c r="P405" s="5">
        <v>3</v>
      </c>
      <c r="Q405" s="39" t="s">
        <v>683</v>
      </c>
      <c r="R405" s="5">
        <v>3</v>
      </c>
      <c r="AA405" s="5">
        <v>3</v>
      </c>
      <c r="DX405" s="5" t="s">
        <v>135</v>
      </c>
      <c r="EG405" s="42"/>
      <c r="EH405" s="42"/>
      <c r="EI405" s="42"/>
      <c r="EJ405" s="42"/>
      <c r="EK405" s="42"/>
      <c r="EL405" s="42"/>
      <c r="EM405" s="42"/>
    </row>
    <row r="406" spans="1:143" ht="45">
      <c r="A406" s="41"/>
      <c r="B406" s="41"/>
      <c r="C406" s="41"/>
      <c r="D406" s="41" t="s">
        <v>691</v>
      </c>
      <c r="E406" s="42" t="s">
        <v>139</v>
      </c>
      <c r="F406" s="41" t="s">
        <v>570</v>
      </c>
      <c r="G406" s="41"/>
      <c r="H406" s="41" t="s">
        <v>135</v>
      </c>
      <c r="I406" s="41"/>
      <c r="P406" s="5">
        <v>1</v>
      </c>
      <c r="Q406" s="39" t="s">
        <v>683</v>
      </c>
      <c r="R406" s="5">
        <v>1</v>
      </c>
      <c r="AA406" s="5">
        <v>1</v>
      </c>
      <c r="DX406" s="5" t="s">
        <v>135</v>
      </c>
      <c r="EG406" s="42"/>
      <c r="EH406" s="42"/>
      <c r="EI406" s="42"/>
      <c r="EJ406" s="42"/>
      <c r="EK406" s="42"/>
      <c r="EL406" s="42"/>
      <c r="EM406" s="42"/>
    </row>
    <row r="407" spans="1:143" ht="45">
      <c r="A407" s="41"/>
      <c r="B407" s="41"/>
      <c r="C407" s="41"/>
      <c r="D407" s="41" t="s">
        <v>692</v>
      </c>
      <c r="E407" s="42" t="s">
        <v>401</v>
      </c>
      <c r="F407" s="41" t="s">
        <v>570</v>
      </c>
      <c r="G407" s="41"/>
      <c r="H407" s="41" t="s">
        <v>135</v>
      </c>
      <c r="I407" s="41"/>
      <c r="P407" s="5">
        <v>1</v>
      </c>
      <c r="Q407" s="39" t="s">
        <v>683</v>
      </c>
      <c r="R407" s="5">
        <v>1</v>
      </c>
      <c r="AA407" s="5">
        <v>1</v>
      </c>
      <c r="DX407" s="5" t="s">
        <v>135</v>
      </c>
      <c r="EG407" s="42"/>
      <c r="EH407" s="42"/>
      <c r="EI407" s="42"/>
      <c r="EJ407" s="42"/>
      <c r="EK407" s="42"/>
      <c r="EL407" s="42"/>
      <c r="EM407" s="42"/>
    </row>
    <row r="408" spans="1:143" ht="45">
      <c r="A408" s="41"/>
      <c r="B408" s="41"/>
      <c r="C408" s="41"/>
      <c r="D408" s="41" t="s">
        <v>693</v>
      </c>
      <c r="E408" s="42" t="s">
        <v>694</v>
      </c>
      <c r="F408" s="41" t="s">
        <v>570</v>
      </c>
      <c r="G408" s="41"/>
      <c r="H408" s="41" t="s">
        <v>135</v>
      </c>
      <c r="I408" s="41"/>
      <c r="P408" s="5">
        <v>1</v>
      </c>
      <c r="Q408" s="39" t="s">
        <v>683</v>
      </c>
      <c r="R408" s="5">
        <v>1</v>
      </c>
      <c r="AA408" s="5">
        <v>1</v>
      </c>
      <c r="DX408" s="5" t="s">
        <v>135</v>
      </c>
      <c r="EG408" s="42"/>
      <c r="EH408" s="42"/>
      <c r="EI408" s="42"/>
      <c r="EJ408" s="42"/>
      <c r="EK408" s="42"/>
      <c r="EL408" s="42"/>
      <c r="EM408" s="42"/>
    </row>
    <row r="409" spans="1:143" ht="45">
      <c r="A409" s="41"/>
      <c r="B409" s="41"/>
      <c r="C409" s="41"/>
      <c r="D409" s="41" t="s">
        <v>695</v>
      </c>
      <c r="E409" s="42" t="s">
        <v>696</v>
      </c>
      <c r="F409" s="41" t="s">
        <v>570</v>
      </c>
      <c r="G409" s="41"/>
      <c r="H409" s="41" t="s">
        <v>135</v>
      </c>
      <c r="I409" s="41"/>
      <c r="P409" s="5">
        <v>3</v>
      </c>
      <c r="Q409" s="39" t="s">
        <v>683</v>
      </c>
      <c r="R409" s="5">
        <v>3</v>
      </c>
      <c r="AA409" s="5">
        <v>3</v>
      </c>
      <c r="DX409" s="5" t="s">
        <v>135</v>
      </c>
      <c r="EG409" s="42"/>
      <c r="EH409" s="42"/>
      <c r="EI409" s="42"/>
      <c r="EJ409" s="42"/>
      <c r="EK409" s="42"/>
      <c r="EL409" s="42"/>
      <c r="EM409" s="42"/>
    </row>
    <row r="410" spans="1:143" ht="45">
      <c r="A410" s="41"/>
      <c r="B410" s="41"/>
      <c r="C410" s="41"/>
      <c r="D410" s="41" t="s">
        <v>697</v>
      </c>
      <c r="E410" s="42" t="s">
        <v>698</v>
      </c>
      <c r="F410" s="41" t="s">
        <v>570</v>
      </c>
      <c r="G410" s="41"/>
      <c r="H410" s="41" t="s">
        <v>135</v>
      </c>
      <c r="I410" s="41"/>
      <c r="P410" s="5">
        <v>9</v>
      </c>
      <c r="Q410" s="39" t="s">
        <v>683</v>
      </c>
      <c r="R410" s="5">
        <v>9</v>
      </c>
      <c r="AA410" s="5">
        <v>9</v>
      </c>
      <c r="DX410" s="5" t="s">
        <v>135</v>
      </c>
      <c r="EG410" s="42"/>
      <c r="EH410" s="42"/>
      <c r="EI410" s="42"/>
      <c r="EJ410" s="42"/>
      <c r="EK410" s="42"/>
      <c r="EL410" s="42"/>
      <c r="EM410" s="42"/>
    </row>
    <row r="411" spans="1:143" ht="45">
      <c r="A411" s="41"/>
      <c r="B411" s="41"/>
      <c r="C411" s="41"/>
      <c r="D411" s="41" t="s">
        <v>699</v>
      </c>
      <c r="E411" s="42" t="s">
        <v>698</v>
      </c>
      <c r="F411" s="41" t="s">
        <v>570</v>
      </c>
      <c r="G411" s="41"/>
      <c r="H411" s="41" t="s">
        <v>135</v>
      </c>
      <c r="I411" s="41"/>
      <c r="P411" s="5">
        <v>3</v>
      </c>
      <c r="Q411" s="39" t="s">
        <v>683</v>
      </c>
      <c r="R411" s="5">
        <v>3</v>
      </c>
      <c r="AA411" s="5">
        <v>3</v>
      </c>
      <c r="DX411" s="5" t="s">
        <v>135</v>
      </c>
      <c r="EG411" s="42"/>
      <c r="EH411" s="42"/>
      <c r="EI411" s="42"/>
      <c r="EJ411" s="42"/>
      <c r="EK411" s="42"/>
      <c r="EL411" s="42"/>
      <c r="EM411" s="42"/>
    </row>
    <row r="412" spans="1:143" ht="45">
      <c r="A412" s="41"/>
      <c r="B412" s="41"/>
      <c r="C412" s="41"/>
      <c r="D412" s="41" t="s">
        <v>700</v>
      </c>
      <c r="E412" s="42" t="s">
        <v>698</v>
      </c>
      <c r="F412" s="41" t="s">
        <v>570</v>
      </c>
      <c r="G412" s="41"/>
      <c r="H412" s="41" t="s">
        <v>135</v>
      </c>
      <c r="I412" s="41"/>
      <c r="P412" s="5">
        <v>4</v>
      </c>
      <c r="Q412" s="39" t="s">
        <v>683</v>
      </c>
      <c r="R412" s="5">
        <v>4</v>
      </c>
      <c r="AA412" s="5">
        <v>4</v>
      </c>
      <c r="DX412" s="5" t="s">
        <v>135</v>
      </c>
      <c r="EG412" s="42"/>
      <c r="EH412" s="42"/>
      <c r="EI412" s="42"/>
      <c r="EJ412" s="42"/>
      <c r="EK412" s="42"/>
      <c r="EL412" s="42"/>
      <c r="EM412" s="42"/>
    </row>
    <row r="413" spans="1:143" ht="45">
      <c r="A413" s="41"/>
      <c r="B413" s="41"/>
      <c r="C413" s="41"/>
      <c r="D413" s="41" t="s">
        <v>701</v>
      </c>
      <c r="E413" s="42" t="s">
        <v>171</v>
      </c>
      <c r="F413" s="41" t="s">
        <v>570</v>
      </c>
      <c r="G413" s="41"/>
      <c r="H413" s="41" t="s">
        <v>135</v>
      </c>
      <c r="I413" s="41"/>
      <c r="P413" s="5">
        <v>3</v>
      </c>
      <c r="Q413" s="39" t="s">
        <v>683</v>
      </c>
      <c r="R413" s="5">
        <v>3</v>
      </c>
      <c r="AA413" s="5">
        <v>3</v>
      </c>
      <c r="DX413" s="5" t="s">
        <v>135</v>
      </c>
      <c r="EG413" s="42"/>
      <c r="EH413" s="42"/>
      <c r="EI413" s="42"/>
      <c r="EJ413" s="42"/>
      <c r="EK413" s="42"/>
      <c r="EL413" s="42"/>
      <c r="EM413" s="42"/>
    </row>
    <row r="414" spans="1:143" ht="45">
      <c r="A414" s="41"/>
      <c r="B414" s="41"/>
      <c r="C414" s="41"/>
      <c r="D414" s="41" t="s">
        <v>702</v>
      </c>
      <c r="E414" s="42" t="s">
        <v>235</v>
      </c>
      <c r="F414" s="41" t="s">
        <v>570</v>
      </c>
      <c r="G414" s="41"/>
      <c r="H414" s="41" t="s">
        <v>135</v>
      </c>
      <c r="I414" s="41"/>
      <c r="P414" s="5">
        <v>1</v>
      </c>
      <c r="Q414" s="39" t="s">
        <v>683</v>
      </c>
      <c r="R414" s="5">
        <v>1</v>
      </c>
      <c r="AA414" s="5">
        <v>1</v>
      </c>
      <c r="DX414" s="5" t="s">
        <v>135</v>
      </c>
      <c r="EG414" s="42"/>
      <c r="EH414" s="42"/>
      <c r="EI414" s="42"/>
      <c r="EJ414" s="42"/>
      <c r="EK414" s="42"/>
      <c r="EL414" s="42"/>
      <c r="EM414" s="42"/>
    </row>
    <row r="415" spans="1:143" ht="45">
      <c r="A415" s="41"/>
      <c r="B415" s="41"/>
      <c r="C415" s="41"/>
      <c r="D415" s="41" t="s">
        <v>703</v>
      </c>
      <c r="E415" s="42" t="s">
        <v>209</v>
      </c>
      <c r="F415" s="41" t="s">
        <v>570</v>
      </c>
      <c r="G415" s="41"/>
      <c r="H415" s="41" t="s">
        <v>135</v>
      </c>
      <c r="I415" s="41"/>
      <c r="P415" s="5">
        <v>1</v>
      </c>
      <c r="Q415" s="39" t="s">
        <v>683</v>
      </c>
      <c r="R415" s="5">
        <v>1</v>
      </c>
      <c r="AA415" s="5">
        <v>1</v>
      </c>
      <c r="DX415" s="5" t="s">
        <v>135</v>
      </c>
      <c r="EG415" s="42"/>
      <c r="EH415" s="42"/>
      <c r="EI415" s="42"/>
      <c r="EJ415" s="42"/>
      <c r="EK415" s="42"/>
      <c r="EL415" s="42"/>
      <c r="EM415" s="42"/>
    </row>
    <row r="416" spans="1:143" ht="45">
      <c r="A416" s="41"/>
      <c r="B416" s="41"/>
      <c r="C416" s="41"/>
      <c r="D416" s="41" t="s">
        <v>704</v>
      </c>
      <c r="E416" s="42" t="s">
        <v>171</v>
      </c>
      <c r="F416" s="41" t="s">
        <v>570</v>
      </c>
      <c r="G416" s="41"/>
      <c r="H416" s="41" t="s">
        <v>135</v>
      </c>
      <c r="I416" s="41"/>
      <c r="P416" s="5">
        <v>1</v>
      </c>
      <c r="Q416" s="39" t="s">
        <v>683</v>
      </c>
      <c r="R416" s="5">
        <v>1</v>
      </c>
      <c r="AA416" s="5">
        <v>1</v>
      </c>
      <c r="DX416" s="5" t="s">
        <v>135</v>
      </c>
      <c r="EG416" s="42"/>
      <c r="EH416" s="42"/>
      <c r="EI416" s="42"/>
      <c r="EJ416" s="42"/>
      <c r="EK416" s="42"/>
      <c r="EL416" s="42"/>
      <c r="EM416" s="42"/>
    </row>
    <row r="417" spans="1:143" ht="45">
      <c r="A417" s="41"/>
      <c r="B417" s="41"/>
      <c r="C417" s="41"/>
      <c r="D417" s="41" t="s">
        <v>705</v>
      </c>
      <c r="E417" s="42" t="s">
        <v>706</v>
      </c>
      <c r="F417" s="41" t="s">
        <v>570</v>
      </c>
      <c r="G417" s="41"/>
      <c r="H417" s="41" t="s">
        <v>135</v>
      </c>
      <c r="I417" s="41"/>
      <c r="P417" s="5">
        <v>1</v>
      </c>
      <c r="Q417" s="39" t="s">
        <v>683</v>
      </c>
      <c r="R417" s="5">
        <v>1</v>
      </c>
      <c r="AA417" s="5">
        <v>1</v>
      </c>
      <c r="DX417" s="5" t="s">
        <v>135</v>
      </c>
      <c r="EG417" s="42"/>
      <c r="EH417" s="42"/>
      <c r="EI417" s="42"/>
      <c r="EJ417" s="42"/>
      <c r="EK417" s="42"/>
      <c r="EL417" s="42"/>
      <c r="EM417" s="42"/>
    </row>
    <row r="418" spans="1:143" ht="45">
      <c r="A418" s="41"/>
      <c r="B418" s="41"/>
      <c r="C418" s="41"/>
      <c r="D418" s="41" t="s">
        <v>707</v>
      </c>
      <c r="E418" s="42" t="s">
        <v>708</v>
      </c>
      <c r="F418" s="41" t="s">
        <v>570</v>
      </c>
      <c r="G418" s="41"/>
      <c r="H418" s="41" t="s">
        <v>135</v>
      </c>
      <c r="I418" s="41"/>
      <c r="P418" s="5">
        <v>1</v>
      </c>
      <c r="Q418" s="39" t="s">
        <v>683</v>
      </c>
      <c r="R418" s="5">
        <v>1</v>
      </c>
      <c r="AA418" s="5">
        <v>1</v>
      </c>
      <c r="DX418" s="5" t="s">
        <v>135</v>
      </c>
      <c r="EG418" s="42"/>
      <c r="EH418" s="42"/>
      <c r="EI418" s="42"/>
      <c r="EJ418" s="42"/>
      <c r="EK418" s="42"/>
      <c r="EL418" s="42"/>
      <c r="EM418" s="42"/>
    </row>
    <row r="419" spans="1:143" ht="75">
      <c r="A419" s="46" t="s">
        <v>709</v>
      </c>
      <c r="B419" s="41">
        <v>18</v>
      </c>
      <c r="C419" s="41">
        <v>1</v>
      </c>
      <c r="D419" s="41" t="s">
        <v>710</v>
      </c>
      <c r="E419" s="42" t="s">
        <v>204</v>
      </c>
      <c r="F419" s="41" t="s">
        <v>570</v>
      </c>
      <c r="G419" s="41"/>
      <c r="H419" s="41" t="s">
        <v>135</v>
      </c>
      <c r="I419" s="41"/>
      <c r="P419" s="5">
        <v>1</v>
      </c>
      <c r="Q419" s="39" t="s">
        <v>711</v>
      </c>
      <c r="R419" s="5">
        <v>1</v>
      </c>
      <c r="AA419" s="5">
        <v>1</v>
      </c>
      <c r="AH419" s="5">
        <v>1</v>
      </c>
      <c r="DS419" s="6">
        <v>18</v>
      </c>
      <c r="DT419" s="6">
        <v>17</v>
      </c>
      <c r="DU419" s="5">
        <v>0</v>
      </c>
      <c r="DW419" s="5" t="s">
        <v>135</v>
      </c>
      <c r="DY419" s="5" t="s">
        <v>712</v>
      </c>
      <c r="EG419" s="42"/>
      <c r="EH419" s="42"/>
      <c r="EI419" s="42"/>
      <c r="EJ419" s="42"/>
      <c r="EK419" s="42"/>
      <c r="EL419" s="42"/>
      <c r="EM419" s="42"/>
    </row>
    <row r="420" spans="1:143" ht="45">
      <c r="A420" s="41"/>
      <c r="B420" s="41"/>
      <c r="C420" s="41"/>
      <c r="D420" s="41" t="s">
        <v>713</v>
      </c>
      <c r="E420" s="42" t="s">
        <v>432</v>
      </c>
      <c r="F420" s="41" t="s">
        <v>570</v>
      </c>
      <c r="G420" s="41"/>
      <c r="H420" s="41" t="s">
        <v>135</v>
      </c>
      <c r="I420" s="41"/>
      <c r="P420" s="5">
        <v>1</v>
      </c>
      <c r="Q420" s="39" t="s">
        <v>711</v>
      </c>
      <c r="R420" s="5">
        <v>1</v>
      </c>
      <c r="AA420" s="5">
        <v>1</v>
      </c>
      <c r="AH420" s="5">
        <v>1</v>
      </c>
      <c r="DW420" s="5" t="s">
        <v>135</v>
      </c>
      <c r="DY420" s="5" t="s">
        <v>712</v>
      </c>
      <c r="EG420" s="42"/>
      <c r="EH420" s="42"/>
      <c r="EI420" s="42"/>
      <c r="EJ420" s="42"/>
      <c r="EK420" s="42"/>
      <c r="EL420" s="42"/>
      <c r="EM420" s="42"/>
    </row>
    <row r="421" spans="1:143" ht="45">
      <c r="A421" s="41"/>
      <c r="B421" s="41"/>
      <c r="C421" s="41"/>
      <c r="D421" s="183" t="s">
        <v>668</v>
      </c>
      <c r="E421" s="183" t="s">
        <v>668</v>
      </c>
      <c r="F421" s="41" t="s">
        <v>570</v>
      </c>
      <c r="G421" s="41"/>
      <c r="H421" s="41" t="s">
        <v>135</v>
      </c>
      <c r="I421" s="41"/>
      <c r="P421" s="5">
        <v>1</v>
      </c>
      <c r="Q421" s="39" t="s">
        <v>711</v>
      </c>
      <c r="R421" s="5">
        <v>1</v>
      </c>
      <c r="AA421" s="5">
        <v>1</v>
      </c>
      <c r="AH421" s="5">
        <v>1</v>
      </c>
      <c r="DW421" s="5" t="s">
        <v>135</v>
      </c>
      <c r="DY421" s="5" t="s">
        <v>712</v>
      </c>
      <c r="EG421" s="42"/>
      <c r="EH421" s="42"/>
      <c r="EI421" s="42"/>
      <c r="EJ421" s="42"/>
      <c r="EK421" s="42"/>
      <c r="EL421" s="42"/>
      <c r="EM421" s="42"/>
    </row>
    <row r="422" spans="1:143" ht="90">
      <c r="A422" s="46" t="s">
        <v>714</v>
      </c>
      <c r="B422" s="41">
        <v>12</v>
      </c>
      <c r="C422" s="41">
        <v>12</v>
      </c>
      <c r="D422" s="41" t="s">
        <v>715</v>
      </c>
      <c r="E422" s="42" t="s">
        <v>157</v>
      </c>
      <c r="F422" s="41" t="s">
        <v>570</v>
      </c>
      <c r="G422" s="41"/>
      <c r="H422" s="41" t="s">
        <v>135</v>
      </c>
      <c r="I422" s="41"/>
      <c r="P422" s="5">
        <v>3</v>
      </c>
      <c r="Q422" s="86" t="s">
        <v>716</v>
      </c>
      <c r="AL422" s="5">
        <v>3</v>
      </c>
      <c r="BL422" s="5">
        <v>3</v>
      </c>
      <c r="BR422" s="5">
        <v>3</v>
      </c>
      <c r="DS422" s="6">
        <v>24</v>
      </c>
      <c r="DT422" s="6">
        <v>12</v>
      </c>
      <c r="DU422" s="5">
        <v>0</v>
      </c>
      <c r="DX422" s="5" t="s">
        <v>135</v>
      </c>
      <c r="EG422" s="42"/>
      <c r="EH422" s="42"/>
      <c r="EI422" s="42"/>
      <c r="EJ422" s="42"/>
      <c r="EK422" s="42"/>
      <c r="EL422" s="42"/>
      <c r="EM422" s="42"/>
    </row>
    <row r="423" spans="1:143" ht="45">
      <c r="A423" s="41"/>
      <c r="B423" s="41"/>
      <c r="C423" s="41"/>
      <c r="D423" s="41" t="s">
        <v>717</v>
      </c>
      <c r="E423" s="42" t="s">
        <v>165</v>
      </c>
      <c r="F423" s="41" t="s">
        <v>570</v>
      </c>
      <c r="G423" s="41"/>
      <c r="H423" s="41" t="s">
        <v>135</v>
      </c>
      <c r="I423" s="41"/>
      <c r="P423" s="5">
        <v>4</v>
      </c>
      <c r="Q423" s="86" t="s">
        <v>716</v>
      </c>
      <c r="R423" s="5">
        <v>4</v>
      </c>
      <c r="AL423" s="5">
        <v>4</v>
      </c>
      <c r="BL423" s="5">
        <v>4</v>
      </c>
      <c r="BR423" s="5">
        <v>4</v>
      </c>
      <c r="DX423" s="5" t="s">
        <v>135</v>
      </c>
      <c r="EG423" s="42"/>
      <c r="EH423" s="42"/>
      <c r="EI423" s="42"/>
      <c r="EJ423" s="42"/>
      <c r="EK423" s="42"/>
      <c r="EL423" s="42"/>
      <c r="EM423" s="42"/>
    </row>
    <row r="424" spans="1:143" ht="45">
      <c r="A424" s="41"/>
      <c r="B424" s="41"/>
      <c r="C424" s="41"/>
      <c r="D424" s="41" t="s">
        <v>718</v>
      </c>
      <c r="E424" s="42" t="s">
        <v>162</v>
      </c>
      <c r="F424" s="41" t="s">
        <v>570</v>
      </c>
      <c r="G424" s="41"/>
      <c r="H424" s="41" t="s">
        <v>135</v>
      </c>
      <c r="I424" s="41"/>
      <c r="P424" s="5">
        <v>2</v>
      </c>
      <c r="Q424" s="86" t="s">
        <v>716</v>
      </c>
      <c r="R424" s="5">
        <v>2</v>
      </c>
      <c r="AL424" s="5">
        <v>2</v>
      </c>
      <c r="BL424" s="5">
        <v>2</v>
      </c>
      <c r="BR424" s="5">
        <v>2</v>
      </c>
      <c r="DX424" s="5" t="s">
        <v>135</v>
      </c>
      <c r="EG424" s="42"/>
      <c r="EH424" s="42"/>
      <c r="EI424" s="42"/>
      <c r="EJ424" s="42"/>
      <c r="EK424" s="42"/>
      <c r="EL424" s="42"/>
      <c r="EM424" s="42"/>
    </row>
    <row r="425" spans="1:143" ht="45">
      <c r="A425" s="41"/>
      <c r="B425" s="41"/>
      <c r="C425" s="41"/>
      <c r="D425" s="41" t="s">
        <v>719</v>
      </c>
      <c r="E425" s="42" t="s">
        <v>336</v>
      </c>
      <c r="F425" s="41" t="s">
        <v>570</v>
      </c>
      <c r="G425" s="41"/>
      <c r="H425" s="41" t="s">
        <v>135</v>
      </c>
      <c r="I425" s="41"/>
      <c r="P425" s="5">
        <v>3</v>
      </c>
      <c r="Q425" s="86" t="s">
        <v>716</v>
      </c>
      <c r="R425" s="5">
        <v>3</v>
      </c>
      <c r="AL425" s="5">
        <v>3</v>
      </c>
      <c r="BL425" s="5">
        <v>3</v>
      </c>
      <c r="BR425" s="5">
        <v>3</v>
      </c>
      <c r="DX425" s="5" t="s">
        <v>135</v>
      </c>
      <c r="EG425" s="42"/>
      <c r="EH425" s="42"/>
      <c r="EI425" s="42"/>
      <c r="EJ425" s="42"/>
      <c r="EK425" s="42"/>
      <c r="EL425" s="42"/>
      <c r="EM425" s="42"/>
    </row>
    <row r="426" spans="1:143" ht="105">
      <c r="A426" s="46" t="s">
        <v>720</v>
      </c>
      <c r="B426" s="41">
        <v>4</v>
      </c>
      <c r="C426" s="41">
        <v>2</v>
      </c>
      <c r="D426" s="41" t="s">
        <v>165</v>
      </c>
      <c r="E426" s="42" t="s">
        <v>165</v>
      </c>
      <c r="F426" s="41" t="s">
        <v>721</v>
      </c>
      <c r="G426" s="41" t="s">
        <v>135</v>
      </c>
      <c r="H426" s="41"/>
      <c r="I426" s="41"/>
      <c r="P426" s="5">
        <v>2</v>
      </c>
      <c r="Q426" s="39" t="s">
        <v>722</v>
      </c>
      <c r="R426" s="5">
        <v>1</v>
      </c>
      <c r="DN426" s="5">
        <v>1</v>
      </c>
      <c r="DS426" s="6">
        <v>5</v>
      </c>
      <c r="DT426" s="6">
        <v>1</v>
      </c>
      <c r="DU426" s="5">
        <v>4</v>
      </c>
      <c r="DW426" s="5" t="s">
        <v>135</v>
      </c>
      <c r="EG426" s="42"/>
      <c r="EH426" s="42"/>
      <c r="EI426" s="42"/>
      <c r="EJ426" s="42"/>
      <c r="EK426" s="42"/>
      <c r="EL426" s="42"/>
      <c r="EM426" s="42"/>
    </row>
    <row r="427" spans="1:143" ht="60">
      <c r="A427" s="41"/>
      <c r="B427" s="41"/>
      <c r="C427" s="41"/>
      <c r="D427" s="41" t="s">
        <v>723</v>
      </c>
      <c r="E427" s="42" t="s">
        <v>199</v>
      </c>
      <c r="F427" s="41" t="s">
        <v>721</v>
      </c>
      <c r="G427" s="41" t="s">
        <v>135</v>
      </c>
      <c r="H427" s="41"/>
      <c r="I427" s="41"/>
      <c r="P427" s="5">
        <v>2</v>
      </c>
      <c r="Q427" s="39" t="s">
        <v>722</v>
      </c>
      <c r="R427" s="5">
        <v>1</v>
      </c>
      <c r="DN427" s="5">
        <v>1</v>
      </c>
      <c r="DW427" s="5" t="s">
        <v>135</v>
      </c>
      <c r="EG427" s="42"/>
      <c r="EH427" s="42"/>
      <c r="EI427" s="42"/>
      <c r="EJ427" s="42"/>
      <c r="EK427" s="42"/>
      <c r="EL427" s="42"/>
      <c r="EM427" s="42"/>
    </row>
    <row r="428" spans="1:143" ht="60">
      <c r="A428" s="41"/>
      <c r="B428" s="41"/>
      <c r="C428" s="41"/>
      <c r="D428" s="41" t="s">
        <v>724</v>
      </c>
      <c r="E428" s="42" t="s">
        <v>572</v>
      </c>
      <c r="F428" s="41" t="s">
        <v>721</v>
      </c>
      <c r="G428" s="41" t="s">
        <v>135</v>
      </c>
      <c r="H428" s="41"/>
      <c r="I428" s="41"/>
      <c r="P428" s="5">
        <v>2</v>
      </c>
      <c r="Q428" s="39" t="s">
        <v>722</v>
      </c>
      <c r="R428" s="5">
        <v>1</v>
      </c>
      <c r="DN428" s="5">
        <v>1</v>
      </c>
      <c r="DW428" s="5" t="s">
        <v>135</v>
      </c>
      <c r="EG428" s="42"/>
      <c r="EH428" s="42"/>
      <c r="EI428" s="42"/>
      <c r="EJ428" s="42"/>
      <c r="EK428" s="42"/>
      <c r="EL428" s="42"/>
      <c r="EM428" s="42"/>
    </row>
    <row r="429" spans="1:143" ht="75">
      <c r="A429" s="46" t="s">
        <v>725</v>
      </c>
      <c r="B429" s="41">
        <v>10</v>
      </c>
      <c r="C429" s="41">
        <v>10</v>
      </c>
      <c r="D429" s="41" t="s">
        <v>726</v>
      </c>
      <c r="E429" s="42" t="s">
        <v>306</v>
      </c>
      <c r="F429" s="41" t="s">
        <v>727</v>
      </c>
      <c r="G429" s="41" t="s">
        <v>135</v>
      </c>
      <c r="H429" s="41"/>
      <c r="I429" s="41" t="s">
        <v>135</v>
      </c>
      <c r="P429" s="5">
        <v>3</v>
      </c>
      <c r="Q429" s="39" t="s">
        <v>728</v>
      </c>
      <c r="AL429" s="5">
        <v>3</v>
      </c>
      <c r="AQ429" s="5">
        <v>3</v>
      </c>
      <c r="AS429" s="5">
        <v>1</v>
      </c>
      <c r="AT429" s="5">
        <v>2</v>
      </c>
      <c r="CU429" s="5">
        <v>1</v>
      </c>
      <c r="CV429" s="5">
        <v>1</v>
      </c>
      <c r="DS429" s="6">
        <v>16</v>
      </c>
      <c r="DT429" s="6">
        <v>6</v>
      </c>
      <c r="DU429" s="5">
        <v>10</v>
      </c>
      <c r="DX429" s="5" t="s">
        <v>135</v>
      </c>
      <c r="EG429" s="42"/>
      <c r="EH429" s="42"/>
      <c r="EI429" s="42"/>
      <c r="EJ429" s="42"/>
      <c r="EK429" s="42"/>
      <c r="EL429" s="42"/>
      <c r="EM429" s="42"/>
    </row>
    <row r="430" spans="1:143" ht="45">
      <c r="A430" s="41"/>
      <c r="B430" s="41"/>
      <c r="C430" s="41"/>
      <c r="D430" s="41" t="s">
        <v>729</v>
      </c>
      <c r="E430" s="42" t="s">
        <v>157</v>
      </c>
      <c r="F430" s="41" t="s">
        <v>727</v>
      </c>
      <c r="G430" s="41" t="s">
        <v>135</v>
      </c>
      <c r="H430" s="41"/>
      <c r="I430" s="41" t="s">
        <v>135</v>
      </c>
      <c r="P430" s="5">
        <v>1</v>
      </c>
      <c r="Q430" s="39" t="s">
        <v>730</v>
      </c>
      <c r="AL430" s="5">
        <v>1</v>
      </c>
      <c r="AQ430" s="5">
        <v>1</v>
      </c>
      <c r="AS430" s="5">
        <v>1</v>
      </c>
      <c r="AT430" s="5">
        <v>1</v>
      </c>
      <c r="CU430" s="5">
        <v>1</v>
      </c>
      <c r="CV430" s="5">
        <v>1</v>
      </c>
      <c r="DX430" s="5" t="s">
        <v>135</v>
      </c>
      <c r="EG430" s="42"/>
      <c r="EH430" s="42"/>
      <c r="EI430" s="42"/>
      <c r="EJ430" s="42"/>
      <c r="EK430" s="42"/>
      <c r="EL430" s="42"/>
      <c r="EM430" s="42"/>
    </row>
    <row r="431" spans="1:143" ht="30">
      <c r="A431" s="41"/>
      <c r="B431" s="41"/>
      <c r="C431" s="41"/>
      <c r="D431" s="41" t="s">
        <v>731</v>
      </c>
      <c r="E431" s="42" t="s">
        <v>171</v>
      </c>
      <c r="F431" s="41" t="s">
        <v>727</v>
      </c>
      <c r="G431" s="41" t="s">
        <v>135</v>
      </c>
      <c r="H431" s="41"/>
      <c r="I431" s="41" t="s">
        <v>135</v>
      </c>
      <c r="P431" s="5">
        <v>1</v>
      </c>
      <c r="Q431" s="39" t="s">
        <v>730</v>
      </c>
      <c r="AL431" s="5">
        <v>1</v>
      </c>
      <c r="AQ431" s="5">
        <v>1</v>
      </c>
      <c r="AS431" s="5">
        <v>1</v>
      </c>
      <c r="AT431" s="5">
        <v>1</v>
      </c>
      <c r="CU431" s="5">
        <v>1</v>
      </c>
      <c r="CV431" s="5">
        <v>1</v>
      </c>
      <c r="DX431" s="5" t="s">
        <v>135</v>
      </c>
      <c r="EG431" s="42"/>
      <c r="EH431" s="42"/>
      <c r="EI431" s="42"/>
      <c r="EJ431" s="42"/>
      <c r="EK431" s="42"/>
      <c r="EL431" s="42"/>
      <c r="EM431" s="42"/>
    </row>
    <row r="432" spans="1:143" ht="30">
      <c r="A432" s="41"/>
      <c r="B432" s="41"/>
      <c r="C432" s="41"/>
      <c r="D432" s="41" t="s">
        <v>732</v>
      </c>
      <c r="E432" s="42" t="s">
        <v>403</v>
      </c>
      <c r="F432" s="41" t="s">
        <v>727</v>
      </c>
      <c r="G432" s="41" t="s">
        <v>135</v>
      </c>
      <c r="H432" s="41"/>
      <c r="I432" s="41" t="s">
        <v>135</v>
      </c>
      <c r="P432" s="5">
        <v>3</v>
      </c>
      <c r="Q432" s="39" t="s">
        <v>733</v>
      </c>
      <c r="AL432" s="5">
        <v>3</v>
      </c>
      <c r="AQ432" s="5">
        <v>3</v>
      </c>
      <c r="AS432" s="5">
        <v>1</v>
      </c>
      <c r="AT432" s="5">
        <v>2</v>
      </c>
      <c r="CU432" s="5">
        <v>2</v>
      </c>
      <c r="CV432" s="5">
        <v>2</v>
      </c>
      <c r="DX432" s="5" t="s">
        <v>135</v>
      </c>
      <c r="EG432" s="42"/>
      <c r="EH432" s="42"/>
      <c r="EI432" s="42"/>
      <c r="EJ432" s="42"/>
      <c r="EK432" s="42"/>
      <c r="EL432" s="42"/>
      <c r="EM432" s="42"/>
    </row>
    <row r="433" spans="1:143" ht="30">
      <c r="A433" s="41"/>
      <c r="B433" s="41"/>
      <c r="C433" s="41"/>
      <c r="D433" s="41" t="s">
        <v>734</v>
      </c>
      <c r="E433" s="42" t="s">
        <v>735</v>
      </c>
      <c r="F433" s="41" t="s">
        <v>727</v>
      </c>
      <c r="G433" s="41" t="s">
        <v>135</v>
      </c>
      <c r="H433" s="41"/>
      <c r="I433" s="41" t="s">
        <v>135</v>
      </c>
      <c r="P433" s="5">
        <v>2</v>
      </c>
      <c r="Q433" s="39" t="s">
        <v>730</v>
      </c>
      <c r="AL433" s="5">
        <v>2</v>
      </c>
      <c r="AQ433" s="5">
        <v>2</v>
      </c>
      <c r="AS433" s="5">
        <v>1</v>
      </c>
      <c r="AT433" s="5">
        <v>2</v>
      </c>
      <c r="CU433" s="5">
        <v>2</v>
      </c>
      <c r="CV433" s="5">
        <v>2</v>
      </c>
      <c r="DX433" s="5" t="s">
        <v>135</v>
      </c>
      <c r="EG433" s="42"/>
      <c r="EH433" s="42"/>
      <c r="EI433" s="42"/>
      <c r="EJ433" s="42"/>
      <c r="EK433" s="42"/>
      <c r="EL433" s="42"/>
      <c r="EM433" s="42"/>
    </row>
    <row r="434" spans="1:143" ht="45">
      <c r="A434" s="41"/>
      <c r="B434" s="41"/>
      <c r="C434" s="41"/>
      <c r="D434" s="41" t="s">
        <v>736</v>
      </c>
      <c r="E434" s="42" t="s">
        <v>157</v>
      </c>
      <c r="F434" s="41" t="s">
        <v>737</v>
      </c>
      <c r="G434" s="41" t="s">
        <v>135</v>
      </c>
      <c r="H434" s="41" t="s">
        <v>135</v>
      </c>
      <c r="I434" s="41"/>
      <c r="P434" s="5">
        <v>1</v>
      </c>
      <c r="Q434" s="39" t="s">
        <v>738</v>
      </c>
      <c r="AL434" s="5">
        <v>1</v>
      </c>
      <c r="AQ434" s="5">
        <v>1</v>
      </c>
      <c r="DX434" s="5" t="s">
        <v>135</v>
      </c>
      <c r="EG434" s="42"/>
      <c r="EH434" s="42"/>
      <c r="EI434" s="42"/>
      <c r="EJ434" s="42"/>
      <c r="EK434" s="42"/>
      <c r="EL434" s="42"/>
      <c r="EM434" s="42"/>
    </row>
    <row r="435" spans="1:143" ht="45">
      <c r="A435" s="41"/>
      <c r="B435" s="41"/>
      <c r="C435" s="41"/>
      <c r="D435" s="41" t="s">
        <v>739</v>
      </c>
      <c r="E435" s="42" t="s">
        <v>171</v>
      </c>
      <c r="F435" s="41" t="s">
        <v>737</v>
      </c>
      <c r="G435" s="41" t="s">
        <v>135</v>
      </c>
      <c r="H435" s="41" t="s">
        <v>135</v>
      </c>
      <c r="I435" s="41"/>
      <c r="P435" s="5">
        <v>1</v>
      </c>
      <c r="Q435" s="39" t="s">
        <v>738</v>
      </c>
      <c r="AL435" s="5">
        <v>1</v>
      </c>
      <c r="AQ435" s="5">
        <v>1</v>
      </c>
      <c r="DX435" s="5" t="s">
        <v>135</v>
      </c>
      <c r="EG435" s="42"/>
      <c r="EH435" s="42"/>
      <c r="EI435" s="42"/>
      <c r="EJ435" s="42"/>
      <c r="EK435" s="42"/>
      <c r="EL435" s="42"/>
      <c r="EM435" s="42"/>
    </row>
    <row r="436" spans="1:143" ht="45">
      <c r="A436" s="41"/>
      <c r="B436" s="41"/>
      <c r="C436" s="41"/>
      <c r="D436" s="41" t="s">
        <v>729</v>
      </c>
      <c r="E436" s="42" t="s">
        <v>157</v>
      </c>
      <c r="F436" s="41" t="s">
        <v>740</v>
      </c>
      <c r="G436" s="41" t="s">
        <v>135</v>
      </c>
      <c r="H436" s="41" t="s">
        <v>135</v>
      </c>
      <c r="I436" s="41" t="s">
        <v>135</v>
      </c>
      <c r="P436" s="5">
        <v>1</v>
      </c>
      <c r="Q436" s="39" t="s">
        <v>741</v>
      </c>
      <c r="AL436" s="5">
        <v>1</v>
      </c>
      <c r="AQ436" s="5">
        <v>1</v>
      </c>
      <c r="DX436" s="5" t="s">
        <v>135</v>
      </c>
      <c r="EG436" s="42"/>
      <c r="EH436" s="42"/>
      <c r="EI436" s="42"/>
      <c r="EJ436" s="42"/>
      <c r="EK436" s="42"/>
      <c r="EL436" s="42"/>
      <c r="EM436" s="42"/>
    </row>
    <row r="437" spans="1:143" ht="30">
      <c r="A437" s="41"/>
      <c r="B437" s="41"/>
      <c r="C437" s="41"/>
      <c r="D437" s="41" t="s">
        <v>272</v>
      </c>
      <c r="E437" s="42" t="s">
        <v>306</v>
      </c>
      <c r="F437" s="41" t="s">
        <v>742</v>
      </c>
      <c r="G437" s="41" t="s">
        <v>135</v>
      </c>
      <c r="H437" s="41"/>
      <c r="I437" s="41" t="s">
        <v>135</v>
      </c>
      <c r="P437" s="5">
        <v>2</v>
      </c>
      <c r="Q437" s="39" t="s">
        <v>741</v>
      </c>
      <c r="AL437" s="5">
        <v>2</v>
      </c>
      <c r="AQ437" s="5">
        <v>2</v>
      </c>
      <c r="DX437" s="5" t="s">
        <v>135</v>
      </c>
      <c r="EG437" s="42"/>
      <c r="EH437" s="42"/>
      <c r="EI437" s="42"/>
      <c r="EJ437" s="42"/>
      <c r="EK437" s="42"/>
      <c r="EL437" s="42"/>
      <c r="EM437" s="42"/>
    </row>
    <row r="438" spans="1:143" ht="30">
      <c r="A438" s="41"/>
      <c r="B438" s="41"/>
      <c r="C438" s="41"/>
      <c r="D438" s="41" t="s">
        <v>736</v>
      </c>
      <c r="E438" s="42" t="s">
        <v>157</v>
      </c>
      <c r="F438" s="41" t="s">
        <v>742</v>
      </c>
      <c r="G438" s="41" t="s">
        <v>135</v>
      </c>
      <c r="H438" s="41"/>
      <c r="I438" s="41" t="s">
        <v>135</v>
      </c>
      <c r="P438" s="5">
        <v>2</v>
      </c>
      <c r="Q438" s="39" t="s">
        <v>743</v>
      </c>
      <c r="AL438" s="5">
        <v>2</v>
      </c>
      <c r="AQ438" s="5">
        <v>2</v>
      </c>
      <c r="AT438" s="5">
        <v>1</v>
      </c>
      <c r="CU438" s="5">
        <v>1</v>
      </c>
      <c r="CV438" s="5">
        <v>1</v>
      </c>
      <c r="DX438" s="5" t="s">
        <v>135</v>
      </c>
      <c r="EG438" s="42"/>
      <c r="EH438" s="42"/>
      <c r="EI438" s="42"/>
      <c r="EJ438" s="42"/>
      <c r="EK438" s="42"/>
      <c r="EL438" s="42"/>
      <c r="EM438" s="42"/>
    </row>
    <row r="439" spans="1:143" ht="30">
      <c r="A439" s="41"/>
      <c r="B439" s="41"/>
      <c r="C439" s="41"/>
      <c r="D439" s="41" t="s">
        <v>744</v>
      </c>
      <c r="E439" s="42" t="s">
        <v>745</v>
      </c>
      <c r="F439" s="41" t="s">
        <v>742</v>
      </c>
      <c r="G439" s="41" t="s">
        <v>135</v>
      </c>
      <c r="H439" s="41"/>
      <c r="I439" s="41" t="s">
        <v>135</v>
      </c>
      <c r="P439" s="5">
        <v>1</v>
      </c>
      <c r="Q439" s="39" t="s">
        <v>741</v>
      </c>
      <c r="AL439" s="5">
        <v>1</v>
      </c>
      <c r="AQ439" s="5">
        <v>1</v>
      </c>
      <c r="DX439" s="5" t="s">
        <v>135</v>
      </c>
      <c r="EG439" s="42"/>
      <c r="EH439" s="42"/>
      <c r="EI439" s="42"/>
      <c r="EJ439" s="42"/>
      <c r="EK439" s="42"/>
      <c r="EL439" s="42"/>
      <c r="EM439" s="42"/>
    </row>
    <row r="440" spans="1:143" ht="30">
      <c r="A440" s="41"/>
      <c r="B440" s="41"/>
      <c r="C440" s="41"/>
      <c r="D440" s="41" t="s">
        <v>506</v>
      </c>
      <c r="E440" s="42" t="s">
        <v>698</v>
      </c>
      <c r="F440" s="41" t="s">
        <v>742</v>
      </c>
      <c r="G440" s="41" t="s">
        <v>135</v>
      </c>
      <c r="H440" s="41"/>
      <c r="I440" s="41" t="s">
        <v>135</v>
      </c>
      <c r="P440" s="5">
        <v>1</v>
      </c>
      <c r="Q440" s="39" t="s">
        <v>741</v>
      </c>
      <c r="AL440" s="5">
        <v>1</v>
      </c>
      <c r="AQ440" s="5">
        <v>1</v>
      </c>
      <c r="DX440" s="5" t="s">
        <v>135</v>
      </c>
      <c r="EG440" s="42"/>
      <c r="EH440" s="42"/>
      <c r="EI440" s="42"/>
      <c r="EJ440" s="42"/>
      <c r="EK440" s="42"/>
      <c r="EL440" s="42"/>
      <c r="EM440" s="42"/>
    </row>
    <row r="441" spans="1:143">
      <c r="A441" s="41"/>
      <c r="B441" s="41"/>
      <c r="C441" s="41"/>
      <c r="D441" s="41" t="s">
        <v>220</v>
      </c>
      <c r="E441" s="42" t="s">
        <v>220</v>
      </c>
      <c r="F441" s="41" t="s">
        <v>746</v>
      </c>
      <c r="G441" s="41" t="s">
        <v>135</v>
      </c>
      <c r="H441" s="41"/>
      <c r="I441" s="41"/>
      <c r="P441" s="5">
        <v>1</v>
      </c>
      <c r="Q441" s="39" t="s">
        <v>741</v>
      </c>
      <c r="AL441" s="5">
        <v>1</v>
      </c>
      <c r="AQ441" s="5">
        <v>1</v>
      </c>
      <c r="DX441" s="5" t="s">
        <v>135</v>
      </c>
      <c r="EG441" s="42"/>
      <c r="EH441" s="42"/>
      <c r="EI441" s="42"/>
      <c r="EJ441" s="42"/>
      <c r="EK441" s="42"/>
      <c r="EL441" s="42"/>
      <c r="EM441" s="42"/>
    </row>
    <row r="442" spans="1:143" ht="30">
      <c r="A442" s="41"/>
      <c r="B442" s="41"/>
      <c r="C442" s="41"/>
      <c r="D442" s="41" t="s">
        <v>739</v>
      </c>
      <c r="E442" s="42" t="s">
        <v>171</v>
      </c>
      <c r="F442" s="41" t="s">
        <v>742</v>
      </c>
      <c r="G442" s="41" t="s">
        <v>135</v>
      </c>
      <c r="H442" s="41"/>
      <c r="I442" s="41" t="s">
        <v>135</v>
      </c>
      <c r="P442" s="5">
        <v>2</v>
      </c>
      <c r="Q442" s="39" t="s">
        <v>741</v>
      </c>
      <c r="AL442" s="5">
        <v>2</v>
      </c>
      <c r="AQ442" s="5">
        <v>2</v>
      </c>
      <c r="AT442" s="5">
        <v>1</v>
      </c>
      <c r="DX442" s="5" t="s">
        <v>135</v>
      </c>
      <c r="EG442" s="42"/>
      <c r="EH442" s="42"/>
      <c r="EI442" s="42"/>
      <c r="EJ442" s="42"/>
      <c r="EK442" s="42"/>
      <c r="EL442" s="42"/>
      <c r="EM442" s="42"/>
    </row>
    <row r="443" spans="1:143" ht="30">
      <c r="A443" s="41"/>
      <c r="B443" s="41"/>
      <c r="C443" s="41"/>
      <c r="D443" s="41" t="s">
        <v>234</v>
      </c>
      <c r="E443" s="42" t="s">
        <v>747</v>
      </c>
      <c r="F443" s="41" t="s">
        <v>742</v>
      </c>
      <c r="G443" s="41" t="s">
        <v>135</v>
      </c>
      <c r="H443" s="41"/>
      <c r="I443" s="41" t="s">
        <v>135</v>
      </c>
      <c r="P443" s="5">
        <v>1</v>
      </c>
      <c r="Q443" s="39" t="s">
        <v>741</v>
      </c>
      <c r="AL443" s="5">
        <v>1</v>
      </c>
      <c r="AQ443" s="5">
        <v>1</v>
      </c>
      <c r="DX443" s="5" t="s">
        <v>135</v>
      </c>
      <c r="EG443" s="42"/>
      <c r="EH443" s="42"/>
      <c r="EI443" s="42"/>
      <c r="EJ443" s="42"/>
      <c r="EK443" s="42"/>
      <c r="EL443" s="42"/>
      <c r="EM443" s="42"/>
    </row>
    <row r="444" spans="1:143" ht="45">
      <c r="A444" s="41"/>
      <c r="B444" s="41"/>
      <c r="C444" s="41"/>
      <c r="D444" s="41" t="s">
        <v>729</v>
      </c>
      <c r="E444" s="42" t="s">
        <v>157</v>
      </c>
      <c r="F444" s="41" t="s">
        <v>742</v>
      </c>
      <c r="G444" s="41" t="s">
        <v>135</v>
      </c>
      <c r="H444" s="41"/>
      <c r="I444" s="41" t="s">
        <v>135</v>
      </c>
      <c r="P444" s="5">
        <v>1</v>
      </c>
      <c r="Q444" s="39" t="s">
        <v>748</v>
      </c>
      <c r="AL444" s="5">
        <v>1</v>
      </c>
      <c r="AQ444" s="5">
        <v>1</v>
      </c>
      <c r="AT444" s="5">
        <v>1</v>
      </c>
      <c r="DX444" s="5" t="s">
        <v>135</v>
      </c>
      <c r="EG444" s="42"/>
      <c r="EH444" s="42"/>
      <c r="EI444" s="42"/>
      <c r="EJ444" s="42"/>
      <c r="EK444" s="42"/>
      <c r="EL444" s="42"/>
      <c r="EM444" s="42"/>
    </row>
    <row r="445" spans="1:143" s="42" customFormat="1" ht="75">
      <c r="A445" s="46" t="s">
        <v>749</v>
      </c>
      <c r="B445" s="41">
        <v>1</v>
      </c>
      <c r="C445" s="41">
        <v>1</v>
      </c>
      <c r="D445" s="41" t="s">
        <v>750</v>
      </c>
      <c r="E445" s="42" t="s">
        <v>145</v>
      </c>
      <c r="F445" s="41" t="s">
        <v>751</v>
      </c>
      <c r="G445" s="41" t="s">
        <v>135</v>
      </c>
      <c r="H445" s="41"/>
      <c r="I445" s="41" t="s">
        <v>135</v>
      </c>
      <c r="J445" s="5"/>
      <c r="K445" s="5"/>
      <c r="L445" s="5"/>
      <c r="M445" s="5"/>
      <c r="N445" s="5"/>
      <c r="O445" s="5"/>
      <c r="P445" s="5">
        <v>1</v>
      </c>
      <c r="Q445" s="39" t="s">
        <v>752</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5"/>
      <c r="DC445" s="5"/>
      <c r="DD445" s="5"/>
      <c r="DE445" s="5"/>
      <c r="DF445" s="5"/>
      <c r="DG445" s="5"/>
      <c r="DH445" s="5"/>
      <c r="DI445" s="5"/>
      <c r="DJ445" s="5"/>
      <c r="DK445" s="5"/>
      <c r="DL445" s="5"/>
      <c r="DM445" s="5"/>
      <c r="DN445" s="5"/>
      <c r="DO445" s="5"/>
      <c r="DP445" s="5"/>
      <c r="DQ445" s="5"/>
      <c r="DR445" s="5"/>
      <c r="DS445" s="6">
        <v>1</v>
      </c>
      <c r="DT445" s="6"/>
      <c r="DU445" s="5">
        <v>1</v>
      </c>
      <c r="DV445" s="5"/>
      <c r="DW445" s="5" t="s">
        <v>135</v>
      </c>
      <c r="DX445" s="5"/>
      <c r="DY445" s="5"/>
      <c r="DZ445" s="5"/>
      <c r="EA445" s="5"/>
      <c r="EB445" s="5"/>
      <c r="EC445" s="5"/>
      <c r="ED445" s="5"/>
      <c r="EE445" s="5"/>
      <c r="EF445" s="5"/>
    </row>
    <row r="446" spans="1:143" s="42" customFormat="1" ht="30">
      <c r="A446" s="41"/>
      <c r="B446" s="41"/>
      <c r="C446" s="41"/>
      <c r="D446" s="41" t="s">
        <v>753</v>
      </c>
      <c r="E446" s="42" t="s">
        <v>145</v>
      </c>
      <c r="F446" s="41" t="s">
        <v>751</v>
      </c>
      <c r="G446" s="41" t="s">
        <v>135</v>
      </c>
      <c r="H446" s="41"/>
      <c r="I446" s="41" t="s">
        <v>135</v>
      </c>
      <c r="J446" s="5"/>
      <c r="K446" s="5"/>
      <c r="L446" s="5"/>
      <c r="M446" s="5"/>
      <c r="N446" s="5"/>
      <c r="O446" s="5"/>
      <c r="P446" s="5">
        <v>1</v>
      </c>
      <c r="Q446" s="39" t="s">
        <v>752</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5"/>
      <c r="DC446" s="5"/>
      <c r="DD446" s="5"/>
      <c r="DE446" s="5"/>
      <c r="DF446" s="5"/>
      <c r="DG446" s="5"/>
      <c r="DH446" s="5"/>
      <c r="DI446" s="5"/>
      <c r="DJ446" s="5"/>
      <c r="DK446" s="5"/>
      <c r="DL446" s="5"/>
      <c r="DM446" s="5"/>
      <c r="DN446" s="5"/>
      <c r="DO446" s="5"/>
      <c r="DP446" s="5"/>
      <c r="DQ446" s="5"/>
      <c r="DR446" s="5"/>
      <c r="DS446" s="6"/>
      <c r="DT446" s="6"/>
      <c r="DU446" s="5"/>
      <c r="DV446" s="5"/>
      <c r="DW446" s="5" t="s">
        <v>135</v>
      </c>
      <c r="DX446" s="5"/>
      <c r="DY446" s="5"/>
      <c r="DZ446" s="5"/>
      <c r="EA446" s="5"/>
      <c r="EB446" s="5"/>
      <c r="EC446" s="5"/>
      <c r="ED446" s="5"/>
      <c r="EE446" s="5"/>
      <c r="EF446" s="5"/>
    </row>
    <row r="447" spans="1:143" s="42" customFormat="1" ht="60">
      <c r="A447" s="46" t="s">
        <v>754</v>
      </c>
      <c r="B447" s="41">
        <v>19</v>
      </c>
      <c r="C447" s="41">
        <v>6</v>
      </c>
      <c r="D447" s="41" t="s">
        <v>755</v>
      </c>
      <c r="E447" s="42" t="s">
        <v>443</v>
      </c>
      <c r="F447" s="41" t="s">
        <v>756</v>
      </c>
      <c r="G447" s="41" t="s">
        <v>135</v>
      </c>
      <c r="H447" s="41"/>
      <c r="I447" s="41" t="s">
        <v>135</v>
      </c>
      <c r="J447" s="5"/>
      <c r="K447" s="5"/>
      <c r="L447" s="5"/>
      <c r="M447" s="5"/>
      <c r="N447" s="5"/>
      <c r="O447" s="5"/>
      <c r="P447" s="5">
        <v>1</v>
      </c>
      <c r="Q447" s="39" t="s">
        <v>757</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5"/>
      <c r="DC447" s="5"/>
      <c r="DD447" s="5"/>
      <c r="DE447" s="5"/>
      <c r="DF447" s="5"/>
      <c r="DG447" s="5"/>
      <c r="DH447" s="5"/>
      <c r="DI447" s="5"/>
      <c r="DJ447" s="5"/>
      <c r="DK447" s="5"/>
      <c r="DL447" s="5"/>
      <c r="DM447" s="5"/>
      <c r="DN447" s="5"/>
      <c r="DO447" s="5"/>
      <c r="DP447" s="5"/>
      <c r="DQ447" s="5"/>
      <c r="DR447" s="5"/>
      <c r="DS447" s="6">
        <v>19</v>
      </c>
      <c r="DT447" s="6">
        <v>13</v>
      </c>
      <c r="DU447" s="5">
        <v>4</v>
      </c>
      <c r="DV447" s="5"/>
      <c r="DW447" s="5" t="s">
        <v>135</v>
      </c>
      <c r="DX447" s="5"/>
      <c r="DY447" s="5"/>
      <c r="DZ447" s="5"/>
      <c r="EA447" s="5"/>
      <c r="EB447" s="5"/>
      <c r="EC447" s="5"/>
      <c r="ED447" s="5"/>
      <c r="EE447" s="5"/>
      <c r="EF447" s="5"/>
    </row>
    <row r="448" spans="1:143" s="42" customFormat="1" ht="30">
      <c r="A448" s="41"/>
      <c r="B448" s="41"/>
      <c r="C448" s="41"/>
      <c r="D448" s="41" t="s">
        <v>758</v>
      </c>
      <c r="E448" s="42" t="s">
        <v>759</v>
      </c>
      <c r="F448" s="41" t="s">
        <v>756</v>
      </c>
      <c r="G448" s="41" t="s">
        <v>135</v>
      </c>
      <c r="H448" s="41"/>
      <c r="I448" s="41" t="s">
        <v>135</v>
      </c>
      <c r="J448" s="5"/>
      <c r="K448" s="5"/>
      <c r="L448" s="5"/>
      <c r="M448" s="5"/>
      <c r="N448" s="5"/>
      <c r="O448" s="5"/>
      <c r="P448" s="5">
        <v>1</v>
      </c>
      <c r="Q448" s="39" t="s">
        <v>757</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5"/>
      <c r="DC448" s="5"/>
      <c r="DD448" s="5"/>
      <c r="DE448" s="5"/>
      <c r="DF448" s="5"/>
      <c r="DG448" s="5"/>
      <c r="DH448" s="5"/>
      <c r="DI448" s="5"/>
      <c r="DJ448" s="5"/>
      <c r="DK448" s="5"/>
      <c r="DL448" s="5"/>
      <c r="DM448" s="5"/>
      <c r="DN448" s="5"/>
      <c r="DO448" s="5"/>
      <c r="DP448" s="5"/>
      <c r="DQ448" s="5"/>
      <c r="DR448" s="5"/>
      <c r="DS448" s="6"/>
      <c r="DT448" s="6"/>
      <c r="DU448" s="5"/>
      <c r="DV448" s="5"/>
      <c r="DW448" s="5" t="s">
        <v>135</v>
      </c>
      <c r="DX448" s="5"/>
      <c r="DY448" s="5"/>
      <c r="DZ448" s="5"/>
      <c r="EA448" s="5"/>
      <c r="EB448" s="5"/>
      <c r="EC448" s="5"/>
      <c r="ED448" s="5"/>
      <c r="EE448" s="5"/>
      <c r="EF448" s="5"/>
    </row>
    <row r="449" spans="1:136" s="42" customFormat="1" ht="30">
      <c r="A449" s="41"/>
      <c r="B449" s="41"/>
      <c r="C449" s="41"/>
      <c r="D449" s="41" t="s">
        <v>760</v>
      </c>
      <c r="E449" s="42" t="s">
        <v>314</v>
      </c>
      <c r="F449" s="41" t="s">
        <v>756</v>
      </c>
      <c r="G449" s="41" t="s">
        <v>135</v>
      </c>
      <c r="H449" s="41"/>
      <c r="I449" s="41" t="s">
        <v>135</v>
      </c>
      <c r="J449" s="5"/>
      <c r="K449" s="5"/>
      <c r="L449" s="5"/>
      <c r="M449" s="5"/>
      <c r="N449" s="5"/>
      <c r="O449" s="5"/>
      <c r="P449" s="5">
        <v>1</v>
      </c>
      <c r="Q449" s="39" t="s">
        <v>757</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5"/>
      <c r="DC449" s="5"/>
      <c r="DD449" s="5"/>
      <c r="DE449" s="5"/>
      <c r="DF449" s="5"/>
      <c r="DG449" s="5"/>
      <c r="DH449" s="5"/>
      <c r="DI449" s="5"/>
      <c r="DJ449" s="5"/>
      <c r="DK449" s="5"/>
      <c r="DL449" s="5"/>
      <c r="DM449" s="5"/>
      <c r="DN449" s="5"/>
      <c r="DO449" s="5"/>
      <c r="DP449" s="5"/>
      <c r="DQ449" s="5"/>
      <c r="DR449" s="5"/>
      <c r="DS449" s="6"/>
      <c r="DT449" s="6"/>
      <c r="DU449" s="5"/>
      <c r="DV449" s="5"/>
      <c r="DW449" s="5" t="s">
        <v>135</v>
      </c>
      <c r="DX449" s="5"/>
      <c r="DY449" s="5"/>
      <c r="DZ449" s="5"/>
      <c r="EA449" s="5"/>
      <c r="EB449" s="5"/>
      <c r="EC449" s="5"/>
      <c r="ED449" s="5"/>
      <c r="EE449" s="5"/>
      <c r="EF449" s="5"/>
    </row>
    <row r="450" spans="1:136" s="42" customFormat="1" ht="30">
      <c r="A450" s="41"/>
      <c r="B450" s="41"/>
      <c r="C450" s="41"/>
      <c r="D450" s="41" t="s">
        <v>761</v>
      </c>
      <c r="E450" s="42" t="s">
        <v>251</v>
      </c>
      <c r="F450" s="41" t="s">
        <v>756</v>
      </c>
      <c r="G450" s="41" t="s">
        <v>135</v>
      </c>
      <c r="H450" s="41"/>
      <c r="I450" s="41" t="s">
        <v>135</v>
      </c>
      <c r="J450" s="5"/>
      <c r="K450" s="5"/>
      <c r="L450" s="5"/>
      <c r="M450" s="5"/>
      <c r="N450" s="5"/>
      <c r="O450" s="5"/>
      <c r="P450" s="5">
        <v>1</v>
      </c>
      <c r="Q450" s="39" t="s">
        <v>757</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5"/>
      <c r="DC450" s="5"/>
      <c r="DD450" s="5"/>
      <c r="DE450" s="5"/>
      <c r="DF450" s="5"/>
      <c r="DG450" s="5"/>
      <c r="DH450" s="5"/>
      <c r="DI450" s="5"/>
      <c r="DJ450" s="5"/>
      <c r="DK450" s="5"/>
      <c r="DL450" s="5"/>
      <c r="DM450" s="5"/>
      <c r="DN450" s="5"/>
      <c r="DO450" s="5"/>
      <c r="DP450" s="5"/>
      <c r="DQ450" s="5"/>
      <c r="DR450" s="5"/>
      <c r="DS450" s="6"/>
      <c r="DT450" s="6"/>
      <c r="DU450" s="5"/>
      <c r="DV450" s="5"/>
      <c r="DW450" s="5" t="s">
        <v>135</v>
      </c>
      <c r="DX450" s="5"/>
      <c r="DY450" s="5"/>
      <c r="DZ450" s="5"/>
      <c r="EA450" s="5"/>
      <c r="EB450" s="5"/>
      <c r="EC450" s="5"/>
      <c r="ED450" s="5"/>
      <c r="EE450" s="5"/>
      <c r="EF450" s="5"/>
    </row>
    <row r="451" spans="1:136" s="42" customFormat="1" ht="45">
      <c r="A451" s="41"/>
      <c r="B451" s="41"/>
      <c r="C451" s="41"/>
      <c r="D451" s="41" t="s">
        <v>762</v>
      </c>
      <c r="E451" s="42" t="s">
        <v>583</v>
      </c>
      <c r="F451" s="41" t="s">
        <v>763</v>
      </c>
      <c r="G451" s="41" t="s">
        <v>135</v>
      </c>
      <c r="H451" s="41" t="s">
        <v>135</v>
      </c>
      <c r="I451" s="41" t="s">
        <v>135</v>
      </c>
      <c r="J451" s="5">
        <v>1</v>
      </c>
      <c r="K451" s="5">
        <v>1</v>
      </c>
      <c r="L451" s="5"/>
      <c r="M451" s="5"/>
      <c r="N451" s="5"/>
      <c r="O451" s="5"/>
      <c r="P451" s="5">
        <v>1</v>
      </c>
      <c r="Q451" s="39" t="s">
        <v>764</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5"/>
      <c r="DC451" s="5"/>
      <c r="DD451" s="5"/>
      <c r="DE451" s="5"/>
      <c r="DF451" s="5"/>
      <c r="DG451" s="5"/>
      <c r="DH451" s="5"/>
      <c r="DI451" s="5"/>
      <c r="DJ451" s="5"/>
      <c r="DK451" s="5"/>
      <c r="DL451" s="5"/>
      <c r="DM451" s="5"/>
      <c r="DN451" s="5"/>
      <c r="DO451" s="5"/>
      <c r="DP451" s="5"/>
      <c r="DQ451" s="5"/>
      <c r="DR451" s="5"/>
      <c r="DS451" s="6"/>
      <c r="DT451" s="6"/>
      <c r="DU451" s="5"/>
      <c r="DV451" s="5"/>
      <c r="DW451" s="5" t="s">
        <v>135</v>
      </c>
      <c r="DX451" s="5"/>
      <c r="DY451" s="5"/>
      <c r="DZ451" s="5"/>
      <c r="EA451" s="5"/>
      <c r="EB451" s="5"/>
      <c r="EC451" s="5"/>
      <c r="ED451" s="5"/>
      <c r="EE451" s="5"/>
      <c r="EF451" s="5"/>
    </row>
    <row r="452" spans="1:136" s="42" customFormat="1" ht="45">
      <c r="A452" s="41"/>
      <c r="B452" s="41"/>
      <c r="C452" s="41"/>
      <c r="D452" s="41" t="s">
        <v>765</v>
      </c>
      <c r="E452" s="42" t="s">
        <v>165</v>
      </c>
      <c r="F452" s="41" t="s">
        <v>763</v>
      </c>
      <c r="G452" s="41" t="s">
        <v>135</v>
      </c>
      <c r="H452" s="41" t="s">
        <v>135</v>
      </c>
      <c r="I452" s="41" t="s">
        <v>135</v>
      </c>
      <c r="J452" s="5">
        <v>1</v>
      </c>
      <c r="K452" s="5">
        <v>1</v>
      </c>
      <c r="L452" s="5"/>
      <c r="M452" s="5"/>
      <c r="N452" s="5"/>
      <c r="O452" s="5"/>
      <c r="P452" s="5">
        <v>1</v>
      </c>
      <c r="Q452" s="39" t="s">
        <v>764</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5"/>
      <c r="DC452" s="5"/>
      <c r="DD452" s="5"/>
      <c r="DE452" s="5"/>
      <c r="DF452" s="5"/>
      <c r="DG452" s="5"/>
      <c r="DH452" s="5"/>
      <c r="DI452" s="5"/>
      <c r="DJ452" s="5"/>
      <c r="DK452" s="5"/>
      <c r="DL452" s="5"/>
      <c r="DM452" s="5"/>
      <c r="DN452" s="5"/>
      <c r="DO452" s="5"/>
      <c r="DP452" s="5"/>
      <c r="DQ452" s="5"/>
      <c r="DR452" s="5"/>
      <c r="DS452" s="6"/>
      <c r="DT452" s="6"/>
      <c r="DU452" s="5"/>
      <c r="DV452" s="5"/>
      <c r="DW452" s="5" t="s">
        <v>135</v>
      </c>
      <c r="DX452" s="5"/>
      <c r="DY452" s="5"/>
      <c r="DZ452" s="5"/>
      <c r="EA452" s="5"/>
      <c r="EB452" s="5"/>
      <c r="EC452" s="5"/>
      <c r="ED452" s="5"/>
      <c r="EE452" s="5"/>
      <c r="EF452" s="5"/>
    </row>
    <row r="453" spans="1:136" s="42" customFormat="1" ht="45">
      <c r="A453" s="41"/>
      <c r="B453" s="41"/>
      <c r="C453" s="41"/>
      <c r="D453" s="41" t="s">
        <v>766</v>
      </c>
      <c r="E453" s="42" t="s">
        <v>157</v>
      </c>
      <c r="F453" s="41" t="s">
        <v>763</v>
      </c>
      <c r="G453" s="41" t="s">
        <v>135</v>
      </c>
      <c r="H453" s="41" t="s">
        <v>135</v>
      </c>
      <c r="I453" s="41" t="s">
        <v>135</v>
      </c>
      <c r="J453" s="5">
        <v>1</v>
      </c>
      <c r="K453" s="5">
        <v>1</v>
      </c>
      <c r="L453" s="5"/>
      <c r="M453" s="5"/>
      <c r="N453" s="5"/>
      <c r="O453" s="5"/>
      <c r="P453" s="5">
        <v>1</v>
      </c>
      <c r="Q453" s="39" t="s">
        <v>764</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5"/>
      <c r="DC453" s="5"/>
      <c r="DD453" s="5"/>
      <c r="DE453" s="5"/>
      <c r="DF453" s="5"/>
      <c r="DG453" s="5"/>
      <c r="DH453" s="5"/>
      <c r="DI453" s="5"/>
      <c r="DJ453" s="5"/>
      <c r="DK453" s="5"/>
      <c r="DL453" s="5"/>
      <c r="DM453" s="5"/>
      <c r="DN453" s="5"/>
      <c r="DO453" s="5"/>
      <c r="DP453" s="5"/>
      <c r="DQ453" s="5"/>
      <c r="DR453" s="5"/>
      <c r="DS453" s="6"/>
      <c r="DT453" s="6"/>
      <c r="DU453" s="5"/>
      <c r="DV453" s="5"/>
      <c r="DW453" s="5" t="s">
        <v>135</v>
      </c>
      <c r="DX453" s="5"/>
      <c r="DY453" s="5"/>
      <c r="DZ453" s="5"/>
      <c r="EA453" s="5"/>
      <c r="EB453" s="5"/>
      <c r="EC453" s="5"/>
      <c r="ED453" s="5"/>
      <c r="EE453" s="5"/>
      <c r="EF453" s="5"/>
    </row>
    <row r="454" spans="1:136" s="42" customFormat="1" ht="30">
      <c r="A454" s="41"/>
      <c r="B454" s="41"/>
      <c r="C454" s="41"/>
      <c r="D454" s="41" t="s">
        <v>767</v>
      </c>
      <c r="E454" s="42" t="s">
        <v>251</v>
      </c>
      <c r="F454" s="41" t="s">
        <v>756</v>
      </c>
      <c r="G454" s="41" t="s">
        <v>135</v>
      </c>
      <c r="H454" s="41"/>
      <c r="I454" s="41" t="s">
        <v>135</v>
      </c>
      <c r="J454" s="5">
        <v>1</v>
      </c>
      <c r="K454" s="5">
        <v>1</v>
      </c>
      <c r="L454" s="5"/>
      <c r="M454" s="5"/>
      <c r="N454" s="5"/>
      <c r="O454" s="5"/>
      <c r="P454" s="5">
        <v>1</v>
      </c>
      <c r="Q454" s="39" t="s">
        <v>764</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5"/>
      <c r="DC454" s="5"/>
      <c r="DD454" s="5"/>
      <c r="DE454" s="5"/>
      <c r="DF454" s="5"/>
      <c r="DG454" s="5"/>
      <c r="DH454" s="5"/>
      <c r="DI454" s="5"/>
      <c r="DJ454" s="5"/>
      <c r="DK454" s="5"/>
      <c r="DL454" s="5"/>
      <c r="DM454" s="5"/>
      <c r="DN454" s="5"/>
      <c r="DO454" s="5"/>
      <c r="DP454" s="5"/>
      <c r="DQ454" s="5"/>
      <c r="DR454" s="5"/>
      <c r="DS454" s="6"/>
      <c r="DT454" s="6"/>
      <c r="DU454" s="5"/>
      <c r="DV454" s="5"/>
      <c r="DW454" s="5" t="s">
        <v>135</v>
      </c>
      <c r="DX454" s="5"/>
      <c r="DY454" s="5"/>
      <c r="DZ454" s="5"/>
      <c r="EA454" s="5"/>
      <c r="EB454" s="5"/>
      <c r="EC454" s="5"/>
      <c r="ED454" s="5"/>
      <c r="EE454" s="5"/>
      <c r="EF454" s="5"/>
    </row>
    <row r="455" spans="1:136" s="42" customFormat="1" ht="30">
      <c r="A455" s="41"/>
      <c r="B455" s="41"/>
      <c r="C455" s="41"/>
      <c r="D455" s="41" t="s">
        <v>768</v>
      </c>
      <c r="E455" s="42" t="s">
        <v>345</v>
      </c>
      <c r="F455" s="41" t="s">
        <v>756</v>
      </c>
      <c r="G455" s="41" t="s">
        <v>135</v>
      </c>
      <c r="H455" s="41"/>
      <c r="I455" s="41" t="s">
        <v>135</v>
      </c>
      <c r="J455" s="5">
        <v>1</v>
      </c>
      <c r="K455" s="5">
        <v>1</v>
      </c>
      <c r="L455" s="5"/>
      <c r="M455" s="5"/>
      <c r="N455" s="5"/>
      <c r="O455" s="5"/>
      <c r="P455" s="5">
        <v>1</v>
      </c>
      <c r="Q455" s="39" t="s">
        <v>764</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5"/>
      <c r="DC455" s="5"/>
      <c r="DD455" s="5"/>
      <c r="DE455" s="5"/>
      <c r="DF455" s="5"/>
      <c r="DG455" s="5"/>
      <c r="DH455" s="5"/>
      <c r="DI455" s="5"/>
      <c r="DJ455" s="5"/>
      <c r="DK455" s="5"/>
      <c r="DL455" s="5"/>
      <c r="DM455" s="5"/>
      <c r="DN455" s="5"/>
      <c r="DO455" s="5"/>
      <c r="DP455" s="5"/>
      <c r="DQ455" s="5"/>
      <c r="DR455" s="5"/>
      <c r="DS455" s="6"/>
      <c r="DT455" s="6"/>
      <c r="DU455" s="5"/>
      <c r="DV455" s="5"/>
      <c r="DW455" s="5" t="s">
        <v>135</v>
      </c>
      <c r="DX455" s="5"/>
      <c r="DY455" s="5"/>
      <c r="DZ455" s="5"/>
      <c r="EA455" s="5"/>
      <c r="EB455" s="5"/>
      <c r="EC455" s="5"/>
      <c r="ED455" s="5"/>
      <c r="EE455" s="5"/>
      <c r="EF455" s="5"/>
    </row>
    <row r="456" spans="1:136" s="42" customFormat="1" ht="30">
      <c r="A456" s="41"/>
      <c r="B456" s="41"/>
      <c r="C456" s="41"/>
      <c r="D456" s="41" t="s">
        <v>769</v>
      </c>
      <c r="E456" s="42" t="s">
        <v>157</v>
      </c>
      <c r="F456" s="41" t="s">
        <v>770</v>
      </c>
      <c r="G456" s="41"/>
      <c r="H456" s="41" t="s">
        <v>135</v>
      </c>
      <c r="I456" s="41"/>
      <c r="J456" s="5"/>
      <c r="K456" s="5"/>
      <c r="L456" s="5"/>
      <c r="M456" s="5"/>
      <c r="N456" s="5"/>
      <c r="O456" s="5"/>
      <c r="P456" s="5">
        <v>1</v>
      </c>
      <c r="Q456" s="39" t="s">
        <v>764</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5"/>
      <c r="DC456" s="5"/>
      <c r="DD456" s="5"/>
      <c r="DE456" s="5"/>
      <c r="DF456" s="5"/>
      <c r="DG456" s="5"/>
      <c r="DH456" s="5"/>
      <c r="DI456" s="5"/>
      <c r="DJ456" s="5"/>
      <c r="DK456" s="5"/>
      <c r="DL456" s="5"/>
      <c r="DM456" s="5"/>
      <c r="DN456" s="5"/>
      <c r="DO456" s="5"/>
      <c r="DP456" s="5"/>
      <c r="DQ456" s="5"/>
      <c r="DR456" s="5"/>
      <c r="DS456" s="6"/>
      <c r="DT456" s="6"/>
      <c r="DU456" s="5"/>
      <c r="DV456" s="5"/>
      <c r="DW456" s="5" t="s">
        <v>135</v>
      </c>
      <c r="DX456" s="5"/>
      <c r="DY456" s="5"/>
      <c r="DZ456" s="5"/>
      <c r="EA456" s="5"/>
      <c r="EB456" s="5"/>
      <c r="EC456" s="5"/>
      <c r="ED456" s="5"/>
      <c r="EE456" s="5"/>
      <c r="EF456" s="5"/>
    </row>
    <row r="457" spans="1:136" s="42" customFormat="1" ht="30">
      <c r="A457" s="41"/>
      <c r="B457" s="41"/>
      <c r="C457" s="41"/>
      <c r="D457" s="41" t="s">
        <v>170</v>
      </c>
      <c r="E457" s="42" t="s">
        <v>171</v>
      </c>
      <c r="F457" s="41" t="s">
        <v>770</v>
      </c>
      <c r="G457" s="41"/>
      <c r="H457" s="41" t="s">
        <v>135</v>
      </c>
      <c r="I457" s="41"/>
      <c r="J457" s="5"/>
      <c r="K457" s="5"/>
      <c r="L457" s="5"/>
      <c r="M457" s="5"/>
      <c r="N457" s="5"/>
      <c r="O457" s="5"/>
      <c r="P457" s="5">
        <v>1</v>
      </c>
      <c r="Q457" s="39" t="s">
        <v>764</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5"/>
      <c r="DC457" s="5"/>
      <c r="DD457" s="5"/>
      <c r="DE457" s="5"/>
      <c r="DF457" s="5"/>
      <c r="DG457" s="5"/>
      <c r="DH457" s="5"/>
      <c r="DI457" s="5"/>
      <c r="DJ457" s="5"/>
      <c r="DK457" s="5"/>
      <c r="DL457" s="5"/>
      <c r="DM457" s="5"/>
      <c r="DN457" s="5"/>
      <c r="DO457" s="5"/>
      <c r="DP457" s="5"/>
      <c r="DQ457" s="5"/>
      <c r="DR457" s="5"/>
      <c r="DS457" s="6"/>
      <c r="DT457" s="6"/>
      <c r="DU457" s="5"/>
      <c r="DV457" s="5"/>
      <c r="DW457" s="5" t="s">
        <v>135</v>
      </c>
      <c r="DX457" s="5"/>
      <c r="DY457" s="5"/>
      <c r="DZ457" s="5"/>
      <c r="EA457" s="5"/>
      <c r="EB457" s="5"/>
      <c r="EC457" s="5"/>
      <c r="ED457" s="5"/>
      <c r="EE457" s="5"/>
      <c r="EF457" s="5"/>
    </row>
    <row r="458" spans="1:136" s="42" customFormat="1" ht="30">
      <c r="A458" s="41"/>
      <c r="B458" s="41"/>
      <c r="C458" s="41"/>
      <c r="D458" s="41" t="s">
        <v>771</v>
      </c>
      <c r="E458" s="42" t="s">
        <v>199</v>
      </c>
      <c r="F458" s="41" t="s">
        <v>770</v>
      </c>
      <c r="G458" s="41"/>
      <c r="H458" s="41" t="s">
        <v>135</v>
      </c>
      <c r="I458" s="41"/>
      <c r="J458" s="5"/>
      <c r="K458" s="5"/>
      <c r="L458" s="5"/>
      <c r="M458" s="5"/>
      <c r="N458" s="5"/>
      <c r="O458" s="5"/>
      <c r="P458" s="5">
        <v>1</v>
      </c>
      <c r="Q458" s="39" t="s">
        <v>764</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5"/>
      <c r="DC458" s="5"/>
      <c r="DD458" s="5"/>
      <c r="DE458" s="5"/>
      <c r="DF458" s="5"/>
      <c r="DG458" s="5"/>
      <c r="DH458" s="5"/>
      <c r="DI458" s="5"/>
      <c r="DJ458" s="5"/>
      <c r="DK458" s="5"/>
      <c r="DL458" s="5"/>
      <c r="DM458" s="5"/>
      <c r="DN458" s="5"/>
      <c r="DO458" s="5"/>
      <c r="DP458" s="5"/>
      <c r="DQ458" s="5"/>
      <c r="DR458" s="5"/>
      <c r="DS458" s="6"/>
      <c r="DT458" s="6"/>
      <c r="DU458" s="5"/>
      <c r="DV458" s="5"/>
      <c r="DW458" s="5" t="s">
        <v>135</v>
      </c>
      <c r="DX458" s="5"/>
      <c r="DY458" s="5"/>
      <c r="DZ458" s="5"/>
      <c r="EA458" s="5"/>
      <c r="EB458" s="5"/>
      <c r="EC458" s="5"/>
      <c r="ED458" s="5"/>
      <c r="EE458" s="5"/>
      <c r="EF458" s="5"/>
    </row>
    <row r="459" spans="1:136" s="42" customFormat="1" ht="30">
      <c r="A459" s="41"/>
      <c r="B459" s="41"/>
      <c r="C459" s="41"/>
      <c r="D459" s="41" t="s">
        <v>772</v>
      </c>
      <c r="E459" s="42" t="s">
        <v>583</v>
      </c>
      <c r="F459" s="41" t="s">
        <v>773</v>
      </c>
      <c r="G459" s="41"/>
      <c r="H459" s="41" t="s">
        <v>135</v>
      </c>
      <c r="I459" s="41"/>
      <c r="J459" s="5">
        <v>1</v>
      </c>
      <c r="K459" s="5">
        <v>1</v>
      </c>
      <c r="L459" s="5"/>
      <c r="M459" s="5"/>
      <c r="N459" s="5"/>
      <c r="O459" s="5"/>
      <c r="P459" s="5">
        <v>1</v>
      </c>
      <c r="Q459" s="39" t="s">
        <v>774</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v>1</v>
      </c>
      <c r="CC459" s="5">
        <v>1</v>
      </c>
      <c r="CD459" s="5">
        <v>1</v>
      </c>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5"/>
      <c r="DC459" s="5"/>
      <c r="DD459" s="5"/>
      <c r="DE459" s="5"/>
      <c r="DF459" s="5"/>
      <c r="DG459" s="5"/>
      <c r="DH459" s="5"/>
      <c r="DI459" s="5"/>
      <c r="DJ459" s="5"/>
      <c r="DK459" s="5"/>
      <c r="DL459" s="5"/>
      <c r="DM459" s="5"/>
      <c r="DN459" s="5"/>
      <c r="DO459" s="5"/>
      <c r="DP459" s="5"/>
      <c r="DQ459" s="5"/>
      <c r="DR459" s="5"/>
      <c r="DS459" s="6"/>
      <c r="DT459" s="6"/>
      <c r="DU459" s="5"/>
      <c r="DV459" s="5"/>
      <c r="DW459" s="5" t="s">
        <v>135</v>
      </c>
      <c r="DX459" s="5"/>
      <c r="DY459" s="5"/>
      <c r="DZ459" s="5"/>
      <c r="EA459" s="5"/>
      <c r="EB459" s="5"/>
      <c r="EC459" s="5"/>
      <c r="ED459" s="5"/>
      <c r="EE459" s="5"/>
      <c r="EF459" s="5"/>
    </row>
    <row r="460" spans="1:136" s="42" customFormat="1" ht="30">
      <c r="A460" s="41"/>
      <c r="B460" s="41"/>
      <c r="C460" s="41"/>
      <c r="D460" s="41" t="s">
        <v>775</v>
      </c>
      <c r="E460" s="42" t="s">
        <v>776</v>
      </c>
      <c r="F460" s="41" t="s">
        <v>773</v>
      </c>
      <c r="G460" s="41"/>
      <c r="H460" s="41" t="s">
        <v>135</v>
      </c>
      <c r="I460" s="41"/>
      <c r="J460" s="5">
        <v>1</v>
      </c>
      <c r="K460" s="5">
        <v>1</v>
      </c>
      <c r="L460" s="5"/>
      <c r="M460" s="5"/>
      <c r="N460" s="5"/>
      <c r="O460" s="5"/>
      <c r="P460" s="5">
        <v>1</v>
      </c>
      <c r="Q460" s="39" t="s">
        <v>774</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v>1</v>
      </c>
      <c r="CC460" s="5">
        <v>1</v>
      </c>
      <c r="CD460" s="5">
        <v>1</v>
      </c>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5"/>
      <c r="DC460" s="5"/>
      <c r="DD460" s="5"/>
      <c r="DE460" s="5"/>
      <c r="DF460" s="5"/>
      <c r="DG460" s="5"/>
      <c r="DH460" s="5"/>
      <c r="DI460" s="5"/>
      <c r="DJ460" s="5"/>
      <c r="DK460" s="5"/>
      <c r="DL460" s="5"/>
      <c r="DM460" s="5"/>
      <c r="DN460" s="5"/>
      <c r="DO460" s="5"/>
      <c r="DP460" s="5"/>
      <c r="DQ460" s="5"/>
      <c r="DR460" s="5"/>
      <c r="DS460" s="6"/>
      <c r="DT460" s="6"/>
      <c r="DU460" s="5"/>
      <c r="DV460" s="5"/>
      <c r="DW460" s="5" t="s">
        <v>135</v>
      </c>
      <c r="DX460" s="5"/>
      <c r="DY460" s="5"/>
      <c r="DZ460" s="5"/>
      <c r="EA460" s="5"/>
      <c r="EB460" s="5"/>
      <c r="EC460" s="5"/>
      <c r="ED460" s="5"/>
      <c r="EE460" s="5"/>
      <c r="EF460" s="5"/>
    </row>
    <row r="461" spans="1:136" s="42" customFormat="1" ht="30">
      <c r="A461" s="41"/>
      <c r="B461" s="41"/>
      <c r="C461" s="41"/>
      <c r="D461" s="41" t="s">
        <v>777</v>
      </c>
      <c r="E461" s="42" t="s">
        <v>220</v>
      </c>
      <c r="F461" s="41" t="s">
        <v>756</v>
      </c>
      <c r="G461" s="41" t="s">
        <v>135</v>
      </c>
      <c r="H461" s="41"/>
      <c r="I461" s="41" t="s">
        <v>135</v>
      </c>
      <c r="J461" s="5">
        <v>1</v>
      </c>
      <c r="K461" s="5">
        <v>1</v>
      </c>
      <c r="L461" s="5"/>
      <c r="M461" s="5"/>
      <c r="N461" s="5"/>
      <c r="O461" s="5"/>
      <c r="P461" s="5">
        <v>1</v>
      </c>
      <c r="Q461" s="39" t="s">
        <v>778</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v>1</v>
      </c>
      <c r="BU461" s="5"/>
      <c r="BV461" s="5"/>
      <c r="BW461" s="5"/>
      <c r="BX461" s="5"/>
      <c r="BY461" s="5"/>
      <c r="BZ461" s="5">
        <v>1</v>
      </c>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5"/>
      <c r="DC461" s="5"/>
      <c r="DD461" s="5"/>
      <c r="DE461" s="5"/>
      <c r="DF461" s="5"/>
      <c r="DG461" s="5"/>
      <c r="DH461" s="5"/>
      <c r="DI461" s="5"/>
      <c r="DJ461" s="5"/>
      <c r="DK461" s="5"/>
      <c r="DL461" s="5"/>
      <c r="DM461" s="5"/>
      <c r="DN461" s="5"/>
      <c r="DO461" s="5"/>
      <c r="DP461" s="5"/>
      <c r="DQ461" s="5"/>
      <c r="DR461" s="5"/>
      <c r="DS461" s="6"/>
      <c r="DT461" s="6"/>
      <c r="DU461" s="5"/>
      <c r="DV461" s="5"/>
      <c r="DW461" s="5" t="s">
        <v>135</v>
      </c>
      <c r="DX461" s="5"/>
      <c r="DY461" s="5"/>
      <c r="DZ461" s="5"/>
      <c r="EA461" s="5"/>
      <c r="EB461" s="5"/>
      <c r="EC461" s="5"/>
      <c r="ED461" s="5"/>
      <c r="EE461" s="5"/>
      <c r="EF461" s="5"/>
    </row>
    <row r="462" spans="1:136" s="42" customFormat="1" ht="30">
      <c r="A462" s="41"/>
      <c r="B462" s="41"/>
      <c r="C462" s="41"/>
      <c r="D462" s="41" t="s">
        <v>777</v>
      </c>
      <c r="E462" s="42" t="s">
        <v>220</v>
      </c>
      <c r="F462" s="41" t="s">
        <v>756</v>
      </c>
      <c r="G462" s="41" t="s">
        <v>135</v>
      </c>
      <c r="H462" s="41"/>
      <c r="I462" s="41" t="s">
        <v>135</v>
      </c>
      <c r="J462" s="5"/>
      <c r="K462" s="5">
        <v>1</v>
      </c>
      <c r="L462" s="5"/>
      <c r="M462" s="5"/>
      <c r="N462" s="5"/>
      <c r="O462" s="5"/>
      <c r="P462" s="5">
        <v>1</v>
      </c>
      <c r="Q462" s="39" t="s">
        <v>778</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v>1</v>
      </c>
      <c r="BU462" s="5"/>
      <c r="BV462" s="5"/>
      <c r="BW462" s="5"/>
      <c r="BX462" s="5"/>
      <c r="BY462" s="5"/>
      <c r="BZ462" s="5">
        <v>1</v>
      </c>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5"/>
      <c r="DC462" s="5"/>
      <c r="DD462" s="5"/>
      <c r="DE462" s="5"/>
      <c r="DF462" s="5"/>
      <c r="DG462" s="5"/>
      <c r="DH462" s="5"/>
      <c r="DI462" s="5"/>
      <c r="DJ462" s="5"/>
      <c r="DK462" s="5"/>
      <c r="DL462" s="5"/>
      <c r="DM462" s="5"/>
      <c r="DN462" s="5"/>
      <c r="DO462" s="5"/>
      <c r="DP462" s="5"/>
      <c r="DQ462" s="5"/>
      <c r="DR462" s="5"/>
      <c r="DS462" s="6"/>
      <c r="DT462" s="6"/>
      <c r="DU462" s="5"/>
      <c r="DV462" s="5"/>
      <c r="DW462" s="5" t="s">
        <v>135</v>
      </c>
      <c r="DX462" s="5"/>
      <c r="DY462" s="5"/>
      <c r="DZ462" s="5"/>
      <c r="EA462" s="5"/>
      <c r="EB462" s="5"/>
      <c r="EC462" s="5"/>
      <c r="ED462" s="5"/>
      <c r="EE462" s="5"/>
      <c r="EF462" s="5"/>
    </row>
    <row r="463" spans="1:136" s="42" customFormat="1" ht="90">
      <c r="A463" s="46" t="s">
        <v>779</v>
      </c>
      <c r="B463" s="41">
        <v>1</v>
      </c>
      <c r="C463" s="41">
        <v>1</v>
      </c>
      <c r="D463" s="41" t="s">
        <v>780</v>
      </c>
      <c r="E463" s="42" t="s">
        <v>781</v>
      </c>
      <c r="F463" s="41" t="s">
        <v>782</v>
      </c>
      <c r="G463" s="41" t="s">
        <v>135</v>
      </c>
      <c r="H463" s="41"/>
      <c r="I463" s="41" t="s">
        <v>135</v>
      </c>
      <c r="J463" s="5"/>
      <c r="K463" s="5"/>
      <c r="L463" s="5"/>
      <c r="M463" s="5"/>
      <c r="N463" s="5"/>
      <c r="O463" s="5"/>
      <c r="P463" s="5">
        <v>1</v>
      </c>
      <c r="Q463" s="39" t="s">
        <v>783</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v>1</v>
      </c>
      <c r="BM463" s="5"/>
      <c r="BN463" s="5">
        <v>1</v>
      </c>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5"/>
      <c r="DC463" s="5"/>
      <c r="DD463" s="5"/>
      <c r="DE463" s="5"/>
      <c r="DF463" s="5"/>
      <c r="DG463" s="5"/>
      <c r="DH463" s="5"/>
      <c r="DI463" s="5"/>
      <c r="DJ463" s="5"/>
      <c r="DK463" s="5"/>
      <c r="DL463" s="5"/>
      <c r="DM463" s="5"/>
      <c r="DN463" s="5"/>
      <c r="DO463" s="5"/>
      <c r="DP463" s="5"/>
      <c r="DQ463" s="5"/>
      <c r="DR463" s="5"/>
      <c r="DS463" s="6">
        <v>1</v>
      </c>
      <c r="DT463" s="6">
        <v>0</v>
      </c>
      <c r="DU463" s="5">
        <v>1</v>
      </c>
      <c r="DV463" s="5"/>
      <c r="DW463" s="5" t="s">
        <v>135</v>
      </c>
      <c r="DX463" s="5"/>
      <c r="DY463" s="5"/>
      <c r="DZ463" s="5"/>
      <c r="EA463" s="5"/>
      <c r="EB463" s="5"/>
      <c r="EC463" s="5"/>
      <c r="ED463" s="5"/>
      <c r="EE463" s="5"/>
      <c r="EF463" s="5"/>
    </row>
    <row r="464" spans="1:136" s="42" customFormat="1" ht="75">
      <c r="A464" s="46" t="s">
        <v>784</v>
      </c>
      <c r="B464" s="41"/>
      <c r="C464" s="41"/>
      <c r="D464" s="41" t="s">
        <v>785</v>
      </c>
      <c r="E464" s="42" t="s">
        <v>194</v>
      </c>
      <c r="F464" s="41" t="s">
        <v>786</v>
      </c>
      <c r="G464" s="41"/>
      <c r="H464" s="41" t="s">
        <v>787</v>
      </c>
      <c r="I464" s="41"/>
      <c r="J464" s="5"/>
      <c r="K464" s="5"/>
      <c r="L464" s="5"/>
      <c r="M464" s="5"/>
      <c r="N464" s="5"/>
      <c r="O464" s="5"/>
      <c r="P464" s="5">
        <v>1</v>
      </c>
      <c r="Q464" s="39" t="s">
        <v>788</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5"/>
      <c r="DC464" s="5"/>
      <c r="DD464" s="5"/>
      <c r="DE464" s="5"/>
      <c r="DF464" s="5"/>
      <c r="DG464" s="5"/>
      <c r="DH464" s="5"/>
      <c r="DI464" s="5"/>
      <c r="DJ464" s="5"/>
      <c r="DK464" s="5"/>
      <c r="DL464" s="5"/>
      <c r="DM464" s="5"/>
      <c r="DN464" s="5"/>
      <c r="DO464" s="5"/>
      <c r="DP464" s="5"/>
      <c r="DQ464" s="5"/>
      <c r="DR464" s="5"/>
      <c r="DS464" s="6">
        <v>13</v>
      </c>
      <c r="DT464" s="6">
        <v>7</v>
      </c>
      <c r="DU464" s="5">
        <v>0</v>
      </c>
      <c r="DV464" s="5"/>
      <c r="DW464" s="5"/>
      <c r="DX464" s="5" t="s">
        <v>135</v>
      </c>
      <c r="DY464" s="5"/>
      <c r="DZ464" s="5"/>
      <c r="EA464" s="5"/>
      <c r="EB464" s="5"/>
      <c r="EC464" s="5"/>
      <c r="ED464" s="5"/>
      <c r="EE464" s="5"/>
      <c r="EF464" s="5"/>
    </row>
    <row r="465" spans="1:136" s="42" customFormat="1" ht="30">
      <c r="A465" s="41"/>
      <c r="B465" s="41"/>
      <c r="C465" s="41"/>
      <c r="D465" s="41" t="s">
        <v>789</v>
      </c>
      <c r="E465" s="42" t="s">
        <v>199</v>
      </c>
      <c r="F465" s="41" t="s">
        <v>786</v>
      </c>
      <c r="G465" s="41"/>
      <c r="H465" s="41" t="s">
        <v>787</v>
      </c>
      <c r="I465" s="41"/>
      <c r="J465" s="5"/>
      <c r="K465" s="5"/>
      <c r="L465" s="5"/>
      <c r="M465" s="5"/>
      <c r="N465" s="5"/>
      <c r="O465" s="5"/>
      <c r="P465" s="5">
        <v>1</v>
      </c>
      <c r="Q465" s="39" t="s">
        <v>788</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5"/>
      <c r="DC465" s="5"/>
      <c r="DD465" s="5"/>
      <c r="DE465" s="5"/>
      <c r="DF465" s="5"/>
      <c r="DG465" s="5"/>
      <c r="DH465" s="5"/>
      <c r="DI465" s="5"/>
      <c r="DJ465" s="5"/>
      <c r="DK465" s="5"/>
      <c r="DL465" s="5"/>
      <c r="DM465" s="5"/>
      <c r="DN465" s="5"/>
      <c r="DO465" s="5"/>
      <c r="DP465" s="5"/>
      <c r="DQ465" s="5"/>
      <c r="DR465" s="5"/>
      <c r="DS465" s="6"/>
      <c r="DT465" s="6"/>
      <c r="DU465" s="5"/>
      <c r="DV465" s="5"/>
      <c r="DW465" s="5"/>
      <c r="DX465" s="5" t="s">
        <v>135</v>
      </c>
      <c r="DY465" s="5"/>
      <c r="DZ465" s="5"/>
      <c r="EA465" s="5"/>
      <c r="EB465" s="5"/>
      <c r="EC465" s="5"/>
      <c r="ED465" s="5"/>
      <c r="EE465" s="5"/>
      <c r="EF465" s="5"/>
    </row>
    <row r="466" spans="1:136" s="42" customFormat="1" ht="30">
      <c r="A466" s="41"/>
      <c r="B466" s="41"/>
      <c r="C466" s="41"/>
      <c r="D466" s="41" t="s">
        <v>790</v>
      </c>
      <c r="E466" s="42" t="s">
        <v>165</v>
      </c>
      <c r="F466" s="41" t="s">
        <v>786</v>
      </c>
      <c r="G466" s="41"/>
      <c r="H466" s="41" t="s">
        <v>787</v>
      </c>
      <c r="I466" s="41"/>
      <c r="J466" s="5"/>
      <c r="K466" s="5"/>
      <c r="L466" s="5"/>
      <c r="M466" s="5"/>
      <c r="N466" s="5"/>
      <c r="O466" s="5"/>
      <c r="P466" s="5">
        <v>1</v>
      </c>
      <c r="Q466" s="39" t="s">
        <v>788</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5"/>
      <c r="DC466" s="5"/>
      <c r="DD466" s="5"/>
      <c r="DE466" s="5"/>
      <c r="DF466" s="5"/>
      <c r="DG466" s="5"/>
      <c r="DH466" s="5"/>
      <c r="DI466" s="5"/>
      <c r="DJ466" s="5"/>
      <c r="DK466" s="5"/>
      <c r="DL466" s="5"/>
      <c r="DM466" s="5"/>
      <c r="DN466" s="5"/>
      <c r="DO466" s="5"/>
      <c r="DP466" s="5"/>
      <c r="DQ466" s="5"/>
      <c r="DR466" s="5"/>
      <c r="DS466" s="6"/>
      <c r="DT466" s="6"/>
      <c r="DU466" s="5"/>
      <c r="DV466" s="5"/>
      <c r="DW466" s="5"/>
      <c r="DX466" s="5" t="s">
        <v>135</v>
      </c>
      <c r="DY466" s="5"/>
      <c r="DZ466" s="5"/>
      <c r="EA466" s="5"/>
      <c r="EB466" s="5"/>
      <c r="EC466" s="5"/>
      <c r="ED466" s="5"/>
      <c r="EE466" s="5"/>
      <c r="EF466" s="5"/>
    </row>
    <row r="467" spans="1:136" s="42" customFormat="1" ht="30">
      <c r="A467" s="41"/>
      <c r="B467" s="41"/>
      <c r="C467" s="41">
        <v>1</v>
      </c>
      <c r="D467" s="41" t="s">
        <v>791</v>
      </c>
      <c r="E467" s="42" t="s">
        <v>199</v>
      </c>
      <c r="F467" s="41" t="s">
        <v>786</v>
      </c>
      <c r="G467" s="41"/>
      <c r="H467" s="41" t="s">
        <v>787</v>
      </c>
      <c r="I467" s="41"/>
      <c r="J467" s="5"/>
      <c r="K467" s="5"/>
      <c r="L467" s="5"/>
      <c r="M467" s="5"/>
      <c r="N467" s="5"/>
      <c r="O467" s="5"/>
      <c r="P467" s="5">
        <v>1</v>
      </c>
      <c r="Q467" s="39" t="s">
        <v>792</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v>1</v>
      </c>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5"/>
      <c r="DC467" s="5"/>
      <c r="DD467" s="5"/>
      <c r="DE467" s="5"/>
      <c r="DF467" s="5"/>
      <c r="DG467" s="5"/>
      <c r="DH467" s="5"/>
      <c r="DI467" s="5"/>
      <c r="DJ467" s="5"/>
      <c r="DK467" s="5"/>
      <c r="DL467" s="5"/>
      <c r="DM467" s="5"/>
      <c r="DN467" s="5"/>
      <c r="DO467" s="5"/>
      <c r="DP467" s="5"/>
      <c r="DQ467" s="5"/>
      <c r="DR467" s="5"/>
      <c r="DS467" s="6"/>
      <c r="DT467" s="6"/>
      <c r="DU467" s="5"/>
      <c r="DV467" s="5"/>
      <c r="DW467" s="5"/>
      <c r="DX467" s="5" t="s">
        <v>135</v>
      </c>
      <c r="DY467" s="5"/>
      <c r="DZ467" s="5"/>
      <c r="EA467" s="5"/>
      <c r="EB467" s="5"/>
      <c r="EC467" s="5"/>
      <c r="ED467" s="5"/>
      <c r="EE467" s="5"/>
      <c r="EF467" s="5"/>
    </row>
    <row r="468" spans="1:136" s="42" customFormat="1" ht="30">
      <c r="A468" s="41"/>
      <c r="B468" s="41"/>
      <c r="C468" s="41"/>
      <c r="D468" s="41" t="s">
        <v>793</v>
      </c>
      <c r="E468" s="42" t="s">
        <v>235</v>
      </c>
      <c r="F468" s="41" t="s">
        <v>786</v>
      </c>
      <c r="G468" s="41"/>
      <c r="H468" s="41" t="s">
        <v>787</v>
      </c>
      <c r="I468" s="41"/>
      <c r="J468" s="5"/>
      <c r="K468" s="5"/>
      <c r="L468" s="5"/>
      <c r="M468" s="5"/>
      <c r="N468" s="5"/>
      <c r="O468" s="5"/>
      <c r="P468" s="5">
        <v>1</v>
      </c>
      <c r="Q468" s="39" t="s">
        <v>792</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v>1</v>
      </c>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5"/>
      <c r="DC468" s="5"/>
      <c r="DD468" s="5"/>
      <c r="DE468" s="5"/>
      <c r="DF468" s="5"/>
      <c r="DG468" s="5"/>
      <c r="DH468" s="5"/>
      <c r="DI468" s="5"/>
      <c r="DJ468" s="5"/>
      <c r="DK468" s="5"/>
      <c r="DL468" s="5"/>
      <c r="DM468" s="5"/>
      <c r="DN468" s="5"/>
      <c r="DO468" s="5"/>
      <c r="DP468" s="5"/>
      <c r="DQ468" s="5"/>
      <c r="DR468" s="5"/>
      <c r="DS468" s="6"/>
      <c r="DT468" s="6"/>
      <c r="DU468" s="5"/>
      <c r="DV468" s="5"/>
      <c r="DW468" s="5"/>
      <c r="DX468" s="5" t="s">
        <v>135</v>
      </c>
      <c r="DY468" s="5"/>
      <c r="DZ468" s="5"/>
      <c r="EA468" s="5"/>
      <c r="EB468" s="5"/>
      <c r="EC468" s="5"/>
      <c r="ED468" s="5"/>
      <c r="EE468" s="5"/>
      <c r="EF468" s="5"/>
    </row>
    <row r="469" spans="1:136" s="42" customFormat="1" ht="30">
      <c r="A469" s="41"/>
      <c r="B469" s="41"/>
      <c r="C469" s="41"/>
      <c r="D469" s="41" t="s">
        <v>794</v>
      </c>
      <c r="E469" s="42" t="s">
        <v>572</v>
      </c>
      <c r="F469" s="41" t="s">
        <v>786</v>
      </c>
      <c r="G469" s="41"/>
      <c r="H469" s="41" t="s">
        <v>787</v>
      </c>
      <c r="I469" s="41"/>
      <c r="J469" s="5"/>
      <c r="K469" s="5"/>
      <c r="L469" s="5"/>
      <c r="M469" s="5"/>
      <c r="N469" s="5"/>
      <c r="O469" s="5"/>
      <c r="P469" s="5">
        <v>1</v>
      </c>
      <c r="Q469" s="39" t="s">
        <v>792</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v>1</v>
      </c>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5"/>
      <c r="DC469" s="5"/>
      <c r="DD469" s="5"/>
      <c r="DE469" s="5"/>
      <c r="DF469" s="5"/>
      <c r="DG469" s="5"/>
      <c r="DH469" s="5"/>
      <c r="DI469" s="5"/>
      <c r="DJ469" s="5"/>
      <c r="DK469" s="5"/>
      <c r="DL469" s="5"/>
      <c r="DM469" s="5"/>
      <c r="DN469" s="5"/>
      <c r="DO469" s="5"/>
      <c r="DP469" s="5"/>
      <c r="DQ469" s="5"/>
      <c r="DR469" s="5"/>
      <c r="DS469" s="6"/>
      <c r="DT469" s="6"/>
      <c r="DU469" s="5"/>
      <c r="DV469" s="5"/>
      <c r="DW469" s="5"/>
      <c r="DX469" s="5" t="s">
        <v>135</v>
      </c>
      <c r="DY469" s="5"/>
      <c r="DZ469" s="5"/>
      <c r="EA469" s="5"/>
      <c r="EB469" s="5"/>
      <c r="EC469" s="5"/>
      <c r="ED469" s="5"/>
      <c r="EE469" s="5"/>
      <c r="EF469" s="5"/>
    </row>
    <row r="470" spans="1:136" s="42" customFormat="1" ht="30">
      <c r="A470" s="41"/>
      <c r="B470" s="41"/>
      <c r="C470" s="41"/>
      <c r="D470" s="41" t="s">
        <v>795</v>
      </c>
      <c r="E470" s="42" t="s">
        <v>165</v>
      </c>
      <c r="F470" s="41" t="s">
        <v>786</v>
      </c>
      <c r="G470" s="41"/>
      <c r="H470" s="41" t="s">
        <v>787</v>
      </c>
      <c r="I470" s="41"/>
      <c r="J470" s="5">
        <v>1</v>
      </c>
      <c r="K470" s="5">
        <v>1</v>
      </c>
      <c r="L470" s="5"/>
      <c r="M470" s="5"/>
      <c r="N470" s="5"/>
      <c r="O470" s="5"/>
      <c r="P470" s="5">
        <v>1</v>
      </c>
      <c r="Q470" s="39" t="s">
        <v>792</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v>1</v>
      </c>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5"/>
      <c r="DC470" s="5"/>
      <c r="DD470" s="5"/>
      <c r="DE470" s="5"/>
      <c r="DF470" s="5"/>
      <c r="DG470" s="5"/>
      <c r="DH470" s="5"/>
      <c r="DI470" s="5"/>
      <c r="DJ470" s="5"/>
      <c r="DK470" s="5"/>
      <c r="DL470" s="5"/>
      <c r="DM470" s="5"/>
      <c r="DN470" s="5"/>
      <c r="DO470" s="5"/>
      <c r="DP470" s="5"/>
      <c r="DQ470" s="5"/>
      <c r="DR470" s="5"/>
      <c r="DS470" s="6"/>
      <c r="DT470" s="6"/>
      <c r="DU470" s="5"/>
      <c r="DV470" s="5"/>
      <c r="DW470" s="5"/>
      <c r="DX470" s="5" t="s">
        <v>135</v>
      </c>
      <c r="DY470" s="5"/>
      <c r="DZ470" s="5"/>
      <c r="EA470" s="5"/>
      <c r="EB470" s="5"/>
      <c r="EC470" s="5"/>
      <c r="ED470" s="5"/>
      <c r="EE470" s="5"/>
      <c r="EF470" s="5"/>
    </row>
    <row r="471" spans="1:136" s="42" customFormat="1" ht="30">
      <c r="A471" s="41"/>
      <c r="B471" s="41"/>
      <c r="C471" s="41"/>
      <c r="D471" s="41" t="s">
        <v>796</v>
      </c>
      <c r="E471" s="42" t="s">
        <v>797</v>
      </c>
      <c r="F471" s="41" t="s">
        <v>786</v>
      </c>
      <c r="G471" s="41"/>
      <c r="H471" s="41" t="s">
        <v>787</v>
      </c>
      <c r="I471" s="41"/>
      <c r="J471" s="5">
        <v>1</v>
      </c>
      <c r="K471" s="5">
        <v>1</v>
      </c>
      <c r="L471" s="5"/>
      <c r="M471" s="5"/>
      <c r="N471" s="5"/>
      <c r="O471" s="5"/>
      <c r="P471" s="5">
        <v>1</v>
      </c>
      <c r="Q471" s="39" t="s">
        <v>792</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v>1</v>
      </c>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5"/>
      <c r="DC471" s="5"/>
      <c r="DD471" s="5"/>
      <c r="DE471" s="5"/>
      <c r="DF471" s="5"/>
      <c r="DG471" s="5"/>
      <c r="DH471" s="5"/>
      <c r="DI471" s="5"/>
      <c r="DJ471" s="5"/>
      <c r="DK471" s="5"/>
      <c r="DL471" s="5"/>
      <c r="DM471" s="5"/>
      <c r="DN471" s="5"/>
      <c r="DO471" s="5"/>
      <c r="DP471" s="5"/>
      <c r="DQ471" s="5"/>
      <c r="DR471" s="5"/>
      <c r="DS471" s="6"/>
      <c r="DT471" s="6"/>
      <c r="DU471" s="5"/>
      <c r="DV471" s="5"/>
      <c r="DW471" s="5"/>
      <c r="DX471" s="5" t="s">
        <v>135</v>
      </c>
      <c r="DY471" s="5"/>
      <c r="DZ471" s="5"/>
      <c r="EA471" s="5"/>
      <c r="EB471" s="5"/>
      <c r="EC471" s="5"/>
      <c r="ED471" s="5"/>
      <c r="EE471" s="5"/>
      <c r="EF471" s="5"/>
    </row>
    <row r="472" spans="1:136" s="42" customFormat="1" ht="30">
      <c r="A472" s="41"/>
      <c r="B472" s="41"/>
      <c r="C472" s="41"/>
      <c r="D472" s="41" t="s">
        <v>798</v>
      </c>
      <c r="E472" s="42" t="s">
        <v>799</v>
      </c>
      <c r="F472" s="41" t="s">
        <v>786</v>
      </c>
      <c r="G472" s="41"/>
      <c r="H472" s="41" t="s">
        <v>787</v>
      </c>
      <c r="I472" s="41"/>
      <c r="J472" s="5">
        <v>1</v>
      </c>
      <c r="K472" s="5"/>
      <c r="L472" s="5">
        <v>1</v>
      </c>
      <c r="M472" s="5"/>
      <c r="N472" s="5"/>
      <c r="O472" s="5"/>
      <c r="P472" s="5">
        <v>1</v>
      </c>
      <c r="Q472" s="39" t="s">
        <v>792</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v>1</v>
      </c>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5"/>
      <c r="DC472" s="5"/>
      <c r="DD472" s="5"/>
      <c r="DE472" s="5"/>
      <c r="DF472" s="5"/>
      <c r="DG472" s="5"/>
      <c r="DH472" s="5"/>
      <c r="DI472" s="5"/>
      <c r="DJ472" s="5"/>
      <c r="DK472" s="5"/>
      <c r="DL472" s="5"/>
      <c r="DM472" s="5"/>
      <c r="DN472" s="5"/>
      <c r="DO472" s="5"/>
      <c r="DP472" s="5"/>
      <c r="DQ472" s="5"/>
      <c r="DR472" s="5"/>
      <c r="DS472" s="6"/>
      <c r="DT472" s="6"/>
      <c r="DU472" s="5"/>
      <c r="DV472" s="5"/>
      <c r="DW472" s="5"/>
      <c r="DX472" s="5" t="s">
        <v>135</v>
      </c>
      <c r="DY472" s="5"/>
      <c r="DZ472" s="5"/>
      <c r="EA472" s="5"/>
      <c r="EB472" s="5"/>
      <c r="EC472" s="5"/>
      <c r="ED472" s="5"/>
      <c r="EE472" s="5"/>
      <c r="EF472" s="5"/>
    </row>
    <row r="473" spans="1:136" s="42" customFormat="1" ht="30">
      <c r="A473" s="41"/>
      <c r="B473" s="41"/>
      <c r="C473" s="41"/>
      <c r="D473" s="41" t="s">
        <v>800</v>
      </c>
      <c r="E473" s="42" t="s">
        <v>569</v>
      </c>
      <c r="F473" s="41" t="s">
        <v>786</v>
      </c>
      <c r="G473" s="41"/>
      <c r="H473" s="41" t="s">
        <v>787</v>
      </c>
      <c r="I473" s="41"/>
      <c r="J473" s="5">
        <v>1</v>
      </c>
      <c r="K473" s="5"/>
      <c r="L473" s="5">
        <v>1</v>
      </c>
      <c r="M473" s="5"/>
      <c r="N473" s="5"/>
      <c r="O473" s="5"/>
      <c r="P473" s="5">
        <v>1</v>
      </c>
      <c r="Q473" s="39" t="s">
        <v>801</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v>1</v>
      </c>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5"/>
      <c r="DC473" s="5"/>
      <c r="DD473" s="5"/>
      <c r="DE473" s="5"/>
      <c r="DF473" s="5"/>
      <c r="DG473" s="5"/>
      <c r="DH473" s="5"/>
      <c r="DI473" s="5"/>
      <c r="DJ473" s="5"/>
      <c r="DK473" s="5"/>
      <c r="DL473" s="5"/>
      <c r="DM473" s="5"/>
      <c r="DN473" s="5"/>
      <c r="DO473" s="5"/>
      <c r="DP473" s="5"/>
      <c r="DQ473" s="5"/>
      <c r="DR473" s="5"/>
      <c r="DS473" s="6"/>
      <c r="DT473" s="6"/>
      <c r="DU473" s="5"/>
      <c r="DV473" s="5"/>
      <c r="DW473" s="5"/>
      <c r="DX473" s="5" t="s">
        <v>135</v>
      </c>
      <c r="DY473" s="5"/>
      <c r="DZ473" s="5"/>
      <c r="EA473" s="5"/>
      <c r="EB473" s="5"/>
      <c r="EC473" s="5"/>
      <c r="ED473" s="5"/>
      <c r="EE473" s="5"/>
      <c r="EF473" s="5"/>
    </row>
    <row r="474" spans="1:136" s="42" customFormat="1" ht="30">
      <c r="A474" s="41"/>
      <c r="B474" s="41"/>
      <c r="C474" s="41">
        <v>1</v>
      </c>
      <c r="D474" s="41" t="s">
        <v>767</v>
      </c>
      <c r="E474" s="42" t="s">
        <v>251</v>
      </c>
      <c r="F474" s="41" t="s">
        <v>786</v>
      </c>
      <c r="G474" s="41"/>
      <c r="H474" s="41" t="s">
        <v>787</v>
      </c>
      <c r="I474" s="41"/>
      <c r="J474" s="5">
        <v>1</v>
      </c>
      <c r="K474" s="5">
        <v>1</v>
      </c>
      <c r="L474" s="5"/>
      <c r="M474" s="5"/>
      <c r="N474" s="5"/>
      <c r="O474" s="5"/>
      <c r="P474" s="5">
        <v>1</v>
      </c>
      <c r="Q474" s="39" t="s">
        <v>802</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5"/>
      <c r="DC474" s="5"/>
      <c r="DD474" s="5"/>
      <c r="DE474" s="5"/>
      <c r="DF474" s="5"/>
      <c r="DG474" s="5"/>
      <c r="DH474" s="5"/>
      <c r="DI474" s="5"/>
      <c r="DJ474" s="5"/>
      <c r="DK474" s="5"/>
      <c r="DL474" s="5"/>
      <c r="DM474" s="5"/>
      <c r="DN474" s="5"/>
      <c r="DO474" s="5"/>
      <c r="DP474" s="5"/>
      <c r="DQ474" s="5"/>
      <c r="DR474" s="5"/>
      <c r="DS474" s="6"/>
      <c r="DT474" s="6"/>
      <c r="DU474" s="5"/>
      <c r="DV474" s="5"/>
      <c r="DW474" s="5"/>
      <c r="DX474" s="5" t="s">
        <v>135</v>
      </c>
      <c r="DY474" s="5"/>
      <c r="DZ474" s="5"/>
      <c r="EA474" s="5"/>
      <c r="EB474" s="5"/>
      <c r="EC474" s="5"/>
      <c r="ED474" s="5"/>
      <c r="EE474" s="5"/>
      <c r="EF474" s="5"/>
    </row>
    <row r="475" spans="1:136" s="42" customFormat="1" ht="30">
      <c r="A475" s="41"/>
      <c r="B475" s="41"/>
      <c r="C475" s="41"/>
      <c r="D475" s="41" t="s">
        <v>790</v>
      </c>
      <c r="E475" s="42" t="s">
        <v>165</v>
      </c>
      <c r="F475" s="41" t="s">
        <v>786</v>
      </c>
      <c r="G475" s="41"/>
      <c r="H475" s="41" t="s">
        <v>787</v>
      </c>
      <c r="I475" s="41"/>
      <c r="J475" s="5"/>
      <c r="K475" s="5"/>
      <c r="L475" s="5"/>
      <c r="M475" s="5"/>
      <c r="N475" s="5"/>
      <c r="O475" s="5"/>
      <c r="P475" s="5">
        <v>1</v>
      </c>
      <c r="Q475" s="39" t="s">
        <v>802</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5"/>
      <c r="DC475" s="5"/>
      <c r="DD475" s="5"/>
      <c r="DE475" s="5"/>
      <c r="DF475" s="5"/>
      <c r="DG475" s="5"/>
      <c r="DH475" s="5"/>
      <c r="DI475" s="5"/>
      <c r="DJ475" s="5"/>
      <c r="DK475" s="5"/>
      <c r="DL475" s="5"/>
      <c r="DM475" s="5"/>
      <c r="DN475" s="5"/>
      <c r="DO475" s="5"/>
      <c r="DP475" s="5"/>
      <c r="DQ475" s="5"/>
      <c r="DR475" s="5"/>
      <c r="DS475" s="6"/>
      <c r="DT475" s="6"/>
      <c r="DU475" s="5"/>
      <c r="DV475" s="5"/>
      <c r="DW475" s="5"/>
      <c r="DX475" s="5" t="s">
        <v>135</v>
      </c>
      <c r="DY475" s="5"/>
      <c r="DZ475" s="5"/>
      <c r="EA475" s="5"/>
      <c r="EB475" s="5"/>
      <c r="EC475" s="5"/>
      <c r="ED475" s="5"/>
      <c r="EE475" s="5"/>
      <c r="EF475" s="5"/>
    </row>
    <row r="476" spans="1:136" s="42" customFormat="1" ht="30">
      <c r="A476" s="41"/>
      <c r="B476" s="41"/>
      <c r="C476" s="41"/>
      <c r="D476" s="41" t="s">
        <v>803</v>
      </c>
      <c r="E476" s="42" t="s">
        <v>199</v>
      </c>
      <c r="F476" s="41" t="s">
        <v>786</v>
      </c>
      <c r="G476" s="41"/>
      <c r="H476" s="41" t="s">
        <v>787</v>
      </c>
      <c r="I476" s="41"/>
      <c r="J476" s="5"/>
      <c r="K476" s="5"/>
      <c r="L476" s="5"/>
      <c r="M476" s="5"/>
      <c r="N476" s="5"/>
      <c r="O476" s="5"/>
      <c r="P476" s="5">
        <v>1</v>
      </c>
      <c r="Q476" s="39" t="s">
        <v>802</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5"/>
      <c r="DC476" s="5"/>
      <c r="DD476" s="5"/>
      <c r="DE476" s="5"/>
      <c r="DF476" s="5"/>
      <c r="DG476" s="5"/>
      <c r="DH476" s="5"/>
      <c r="DI476" s="5"/>
      <c r="DJ476" s="5"/>
      <c r="DK476" s="5"/>
      <c r="DL476" s="5"/>
      <c r="DM476" s="5"/>
      <c r="DN476" s="5"/>
      <c r="DO476" s="5"/>
      <c r="DP476" s="5"/>
      <c r="DQ476" s="5"/>
      <c r="DR476" s="5"/>
      <c r="DS476" s="6"/>
      <c r="DT476" s="6"/>
      <c r="DU476" s="5"/>
      <c r="DV476" s="5"/>
      <c r="DW476" s="5"/>
      <c r="DX476" s="5" t="s">
        <v>135</v>
      </c>
      <c r="DY476" s="5"/>
      <c r="DZ476" s="5"/>
      <c r="EA476" s="5"/>
      <c r="EB476" s="5"/>
      <c r="EC476" s="5"/>
      <c r="ED476" s="5"/>
      <c r="EE476" s="5"/>
      <c r="EF476" s="5"/>
    </row>
    <row r="477" spans="1:136" s="42" customFormat="1" ht="45">
      <c r="A477" s="41"/>
      <c r="B477" s="41"/>
      <c r="C477" s="41">
        <v>1</v>
      </c>
      <c r="D477" s="41" t="s">
        <v>804</v>
      </c>
      <c r="E477" s="42" t="s">
        <v>360</v>
      </c>
      <c r="F477" s="41" t="s">
        <v>786</v>
      </c>
      <c r="G477" s="41"/>
      <c r="H477" s="41" t="s">
        <v>787</v>
      </c>
      <c r="I477" s="41"/>
      <c r="J477" s="5"/>
      <c r="K477" s="5"/>
      <c r="L477" s="5"/>
      <c r="M477" s="5"/>
      <c r="N477" s="5"/>
      <c r="O477" s="5"/>
      <c r="P477" s="5">
        <v>1</v>
      </c>
      <c r="Q477" s="39" t="s">
        <v>805</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5"/>
      <c r="DC477" s="5"/>
      <c r="DD477" s="5"/>
      <c r="DE477" s="5"/>
      <c r="DF477" s="5"/>
      <c r="DG477" s="5"/>
      <c r="DH477" s="5"/>
      <c r="DI477" s="5"/>
      <c r="DJ477" s="5"/>
      <c r="DK477" s="5"/>
      <c r="DL477" s="5"/>
      <c r="DM477" s="5"/>
      <c r="DN477" s="5"/>
      <c r="DO477" s="5"/>
      <c r="DP477" s="5"/>
      <c r="DQ477" s="5"/>
      <c r="DR477" s="5"/>
      <c r="DS477" s="6"/>
      <c r="DT477" s="6"/>
      <c r="DU477" s="5"/>
      <c r="DV477" s="5"/>
      <c r="DW477" s="5"/>
      <c r="DX477" s="5" t="s">
        <v>135</v>
      </c>
      <c r="DY477" s="5"/>
      <c r="DZ477" s="5"/>
      <c r="EA477" s="5"/>
      <c r="EB477" s="5"/>
      <c r="EC477" s="5"/>
      <c r="ED477" s="5"/>
      <c r="EE477" s="5"/>
      <c r="EF477" s="5"/>
    </row>
    <row r="478" spans="1:136" s="42" customFormat="1" ht="45">
      <c r="A478" s="41"/>
      <c r="B478" s="41"/>
      <c r="C478" s="41"/>
      <c r="D478" s="41" t="s">
        <v>806</v>
      </c>
      <c r="E478" s="42" t="s">
        <v>324</v>
      </c>
      <c r="F478" s="41" t="s">
        <v>786</v>
      </c>
      <c r="G478" s="41"/>
      <c r="H478" s="41" t="s">
        <v>787</v>
      </c>
      <c r="I478" s="41"/>
      <c r="J478" s="5"/>
      <c r="K478" s="5"/>
      <c r="L478" s="5"/>
      <c r="M478" s="5"/>
      <c r="N478" s="5"/>
      <c r="O478" s="5"/>
      <c r="P478" s="5">
        <v>1</v>
      </c>
      <c r="Q478" s="39" t="s">
        <v>805</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5"/>
      <c r="DC478" s="5"/>
      <c r="DD478" s="5"/>
      <c r="DE478" s="5"/>
      <c r="DF478" s="5"/>
      <c r="DG478" s="5"/>
      <c r="DH478" s="5"/>
      <c r="DI478" s="5"/>
      <c r="DJ478" s="5"/>
      <c r="DK478" s="5"/>
      <c r="DL478" s="5"/>
      <c r="DM478" s="5"/>
      <c r="DN478" s="5"/>
      <c r="DO478" s="5"/>
      <c r="DP478" s="5"/>
      <c r="DQ478" s="5"/>
      <c r="DR478" s="5"/>
      <c r="DS478" s="6"/>
      <c r="DT478" s="6"/>
      <c r="DU478" s="5"/>
      <c r="DV478" s="5"/>
      <c r="DW478" s="5"/>
      <c r="DX478" s="5" t="s">
        <v>135</v>
      </c>
      <c r="DY478" s="5"/>
      <c r="DZ478" s="5"/>
      <c r="EA478" s="5"/>
      <c r="EB478" s="5"/>
      <c r="EC478" s="5"/>
      <c r="ED478" s="5"/>
      <c r="EE478" s="5"/>
      <c r="EF478" s="5"/>
    </row>
    <row r="479" spans="1:136" s="42" customFormat="1" ht="45">
      <c r="A479" s="41"/>
      <c r="B479" s="41"/>
      <c r="C479" s="41"/>
      <c r="D479" s="183" t="s">
        <v>807</v>
      </c>
      <c r="E479" s="184" t="s">
        <v>668</v>
      </c>
      <c r="F479" s="41" t="s">
        <v>786</v>
      </c>
      <c r="G479" s="41"/>
      <c r="H479" s="41" t="s">
        <v>787</v>
      </c>
      <c r="I479" s="41"/>
      <c r="J479" s="5"/>
      <c r="K479" s="5"/>
      <c r="L479" s="5"/>
      <c r="M479" s="5"/>
      <c r="N479" s="5"/>
      <c r="O479" s="5"/>
      <c r="P479" s="5">
        <v>1</v>
      </c>
      <c r="Q479" s="39" t="s">
        <v>805</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5"/>
      <c r="DC479" s="5"/>
      <c r="DD479" s="5"/>
      <c r="DE479" s="5"/>
      <c r="DF479" s="5"/>
      <c r="DG479" s="5"/>
      <c r="DH479" s="5"/>
      <c r="DI479" s="5"/>
      <c r="DJ479" s="5"/>
      <c r="DK479" s="5"/>
      <c r="DL479" s="5"/>
      <c r="DM479" s="5"/>
      <c r="DN479" s="5"/>
      <c r="DO479" s="5"/>
      <c r="DP479" s="5"/>
      <c r="DQ479" s="5"/>
      <c r="DR479" s="5"/>
      <c r="DS479" s="6"/>
      <c r="DT479" s="6"/>
      <c r="DU479" s="5"/>
      <c r="DV479" s="5"/>
      <c r="DW479" s="5"/>
      <c r="DX479" s="5" t="s">
        <v>135</v>
      </c>
      <c r="DY479" s="5"/>
      <c r="DZ479" s="5"/>
      <c r="EA479" s="5"/>
      <c r="EB479" s="5"/>
      <c r="EC479" s="5"/>
      <c r="ED479" s="5"/>
      <c r="EE479" s="5"/>
      <c r="EF479" s="5"/>
    </row>
    <row r="480" spans="1:136" s="42" customFormat="1" ht="30">
      <c r="A480" s="41"/>
      <c r="B480" s="41"/>
      <c r="C480" s="41">
        <v>1</v>
      </c>
      <c r="D480" s="41" t="s">
        <v>808</v>
      </c>
      <c r="E480" s="42" t="s">
        <v>809</v>
      </c>
      <c r="F480" s="41" t="s">
        <v>786</v>
      </c>
      <c r="G480" s="41"/>
      <c r="H480" s="41" t="s">
        <v>787</v>
      </c>
      <c r="I480" s="41"/>
      <c r="J480" s="5"/>
      <c r="K480" s="5"/>
      <c r="L480" s="5"/>
      <c r="M480" s="5"/>
      <c r="N480" s="5"/>
      <c r="O480" s="5"/>
      <c r="P480" s="5">
        <v>1</v>
      </c>
      <c r="Q480" s="39" t="s">
        <v>810</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5"/>
      <c r="DC480" s="5"/>
      <c r="DD480" s="5"/>
      <c r="DE480" s="5"/>
      <c r="DF480" s="5"/>
      <c r="DG480" s="5"/>
      <c r="DH480" s="5"/>
      <c r="DI480" s="5"/>
      <c r="DJ480" s="5"/>
      <c r="DK480" s="5"/>
      <c r="DL480" s="5"/>
      <c r="DM480" s="5"/>
      <c r="DN480" s="5"/>
      <c r="DO480" s="5"/>
      <c r="DP480" s="5"/>
      <c r="DQ480" s="5"/>
      <c r="DR480" s="5"/>
      <c r="DS480" s="6"/>
      <c r="DT480" s="6"/>
      <c r="DU480" s="5"/>
      <c r="DV480" s="5"/>
      <c r="DW480" s="5"/>
      <c r="DX480" s="5" t="s">
        <v>135</v>
      </c>
      <c r="DY480" s="5"/>
      <c r="DZ480" s="5"/>
      <c r="EA480" s="5"/>
      <c r="EB480" s="5"/>
      <c r="EC480" s="5"/>
      <c r="ED480" s="5"/>
      <c r="EE480" s="5"/>
      <c r="EF480" s="5"/>
    </row>
    <row r="481" spans="1:143" s="42" customFormat="1" ht="30">
      <c r="A481" s="41"/>
      <c r="B481" s="41"/>
      <c r="C481" s="41"/>
      <c r="D481" s="41" t="s">
        <v>811</v>
      </c>
      <c r="E481" s="42" t="s">
        <v>514</v>
      </c>
      <c r="F481" s="41" t="s">
        <v>786</v>
      </c>
      <c r="G481" s="41"/>
      <c r="H481" s="41" t="s">
        <v>787</v>
      </c>
      <c r="I481" s="41"/>
      <c r="J481" s="5"/>
      <c r="K481" s="5"/>
      <c r="L481" s="5"/>
      <c r="M481" s="5"/>
      <c r="N481" s="5"/>
      <c r="O481" s="5"/>
      <c r="P481" s="5">
        <v>1</v>
      </c>
      <c r="Q481" s="39" t="s">
        <v>810</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5"/>
      <c r="DC481" s="5"/>
      <c r="DD481" s="5"/>
      <c r="DE481" s="5"/>
      <c r="DF481" s="5"/>
      <c r="DG481" s="5"/>
      <c r="DH481" s="5"/>
      <c r="DI481" s="5"/>
      <c r="DJ481" s="5"/>
      <c r="DK481" s="5"/>
      <c r="DL481" s="5"/>
      <c r="DM481" s="5"/>
      <c r="DN481" s="5"/>
      <c r="DO481" s="5"/>
      <c r="DP481" s="5"/>
      <c r="DQ481" s="5"/>
      <c r="DR481" s="5"/>
      <c r="DS481" s="6"/>
      <c r="DT481" s="6"/>
      <c r="DU481" s="5"/>
      <c r="DV481" s="5"/>
      <c r="DW481" s="5"/>
      <c r="DX481" s="5" t="s">
        <v>135</v>
      </c>
      <c r="DY481" s="5"/>
      <c r="DZ481" s="5"/>
      <c r="EA481" s="5"/>
      <c r="EB481" s="5"/>
      <c r="EC481" s="5"/>
      <c r="ED481" s="5"/>
      <c r="EE481" s="5"/>
      <c r="EF481" s="5"/>
    </row>
    <row r="482" spans="1:143" s="42" customFormat="1" ht="30">
      <c r="A482" s="41"/>
      <c r="B482" s="41"/>
      <c r="C482" s="41"/>
      <c r="D482" s="41" t="s">
        <v>229</v>
      </c>
      <c r="E482" s="42" t="s">
        <v>575</v>
      </c>
      <c r="F482" s="41" t="s">
        <v>786</v>
      </c>
      <c r="G482" s="41"/>
      <c r="H482" s="41" t="s">
        <v>787</v>
      </c>
      <c r="I482" s="41"/>
      <c r="J482" s="5"/>
      <c r="K482" s="5"/>
      <c r="L482" s="5"/>
      <c r="M482" s="5"/>
      <c r="N482" s="5"/>
      <c r="O482" s="5"/>
      <c r="P482" s="5">
        <v>1</v>
      </c>
      <c r="Q482" s="39" t="s">
        <v>810</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5"/>
      <c r="DC482" s="5"/>
      <c r="DD482" s="5"/>
      <c r="DE482" s="5"/>
      <c r="DF482" s="5"/>
      <c r="DG482" s="5"/>
      <c r="DH482" s="5"/>
      <c r="DI482" s="5"/>
      <c r="DJ482" s="5"/>
      <c r="DK482" s="5"/>
      <c r="DL482" s="5"/>
      <c r="DM482" s="5"/>
      <c r="DN482" s="5"/>
      <c r="DO482" s="5"/>
      <c r="DP482" s="5"/>
      <c r="DQ482" s="5"/>
      <c r="DR482" s="5"/>
      <c r="DS482" s="6"/>
      <c r="DT482" s="6"/>
      <c r="DU482" s="5"/>
      <c r="DV482" s="5"/>
      <c r="DW482" s="5"/>
      <c r="DX482" s="5" t="s">
        <v>135</v>
      </c>
      <c r="DY482" s="5"/>
      <c r="DZ482" s="5"/>
      <c r="EA482" s="5"/>
      <c r="EB482" s="5"/>
      <c r="EC482" s="5"/>
      <c r="ED482" s="5"/>
      <c r="EE482" s="5"/>
      <c r="EF482" s="5"/>
    </row>
    <row r="483" spans="1:143" s="42" customFormat="1" ht="30">
      <c r="A483" s="41"/>
      <c r="B483" s="41"/>
      <c r="C483" s="41"/>
      <c r="D483" s="41" t="s">
        <v>812</v>
      </c>
      <c r="E483" s="42" t="s">
        <v>398</v>
      </c>
      <c r="F483" s="41" t="s">
        <v>786</v>
      </c>
      <c r="G483" s="41"/>
      <c r="H483" s="41" t="s">
        <v>787</v>
      </c>
      <c r="I483" s="41"/>
      <c r="J483" s="5"/>
      <c r="K483" s="5"/>
      <c r="L483" s="5"/>
      <c r="M483" s="5"/>
      <c r="N483" s="5"/>
      <c r="O483" s="5"/>
      <c r="P483" s="5">
        <v>1</v>
      </c>
      <c r="Q483" s="39" t="s">
        <v>810</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5"/>
      <c r="DC483" s="5"/>
      <c r="DD483" s="5"/>
      <c r="DE483" s="5"/>
      <c r="DF483" s="5"/>
      <c r="DG483" s="5"/>
      <c r="DH483" s="5"/>
      <c r="DI483" s="5"/>
      <c r="DJ483" s="5"/>
      <c r="DK483" s="5"/>
      <c r="DL483" s="5"/>
      <c r="DM483" s="5"/>
      <c r="DN483" s="5"/>
      <c r="DO483" s="5"/>
      <c r="DP483" s="5"/>
      <c r="DQ483" s="5"/>
      <c r="DR483" s="5"/>
      <c r="DS483" s="6"/>
      <c r="DT483" s="6"/>
      <c r="DU483" s="5"/>
      <c r="DV483" s="5"/>
      <c r="DW483" s="5"/>
      <c r="DX483" s="5" t="s">
        <v>135</v>
      </c>
      <c r="DY483" s="5"/>
      <c r="DZ483" s="5"/>
      <c r="EA483" s="5"/>
      <c r="EB483" s="5"/>
      <c r="EC483" s="5"/>
      <c r="ED483" s="5"/>
      <c r="EE483" s="5"/>
      <c r="EF483" s="5"/>
    </row>
    <row r="484" spans="1:143" s="42" customFormat="1" ht="30">
      <c r="A484" s="41"/>
      <c r="B484" s="41"/>
      <c r="C484" s="41"/>
      <c r="D484" s="41" t="s">
        <v>813</v>
      </c>
      <c r="E484" s="42" t="s">
        <v>569</v>
      </c>
      <c r="F484" s="41" t="s">
        <v>786</v>
      </c>
      <c r="G484" s="41"/>
      <c r="H484" s="41" t="s">
        <v>787</v>
      </c>
      <c r="I484" s="41"/>
      <c r="J484" s="5">
        <v>1</v>
      </c>
      <c r="K484" s="5">
        <v>1</v>
      </c>
      <c r="L484" s="5"/>
      <c r="M484" s="5"/>
      <c r="N484" s="5"/>
      <c r="O484" s="5"/>
      <c r="P484" s="5">
        <v>1</v>
      </c>
      <c r="Q484" s="39" t="s">
        <v>810</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5"/>
      <c r="DC484" s="5"/>
      <c r="DD484" s="5"/>
      <c r="DE484" s="5"/>
      <c r="DF484" s="5"/>
      <c r="DG484" s="5"/>
      <c r="DH484" s="5"/>
      <c r="DI484" s="5"/>
      <c r="DJ484" s="5"/>
      <c r="DK484" s="5"/>
      <c r="DL484" s="5"/>
      <c r="DM484" s="5"/>
      <c r="DN484" s="5"/>
      <c r="DO484" s="5"/>
      <c r="DP484" s="5"/>
      <c r="DQ484" s="5"/>
      <c r="DR484" s="5"/>
      <c r="DS484" s="6"/>
      <c r="DT484" s="6"/>
      <c r="DU484" s="5"/>
      <c r="DV484" s="5"/>
      <c r="DW484" s="5"/>
      <c r="DX484" s="5" t="s">
        <v>135</v>
      </c>
      <c r="DY484" s="5"/>
      <c r="DZ484" s="5"/>
      <c r="EA484" s="5"/>
      <c r="EB484" s="5"/>
      <c r="EC484" s="5"/>
      <c r="ED484" s="5"/>
      <c r="EE484" s="5"/>
      <c r="EF484" s="5"/>
    </row>
    <row r="485" spans="1:143" s="42" customFormat="1" ht="30">
      <c r="A485" s="41"/>
      <c r="B485" s="41"/>
      <c r="C485" s="41">
        <v>1</v>
      </c>
      <c r="D485" s="41" t="s">
        <v>814</v>
      </c>
      <c r="E485" s="42" t="s">
        <v>815</v>
      </c>
      <c r="F485" s="41" t="s">
        <v>786</v>
      </c>
      <c r="G485" s="41"/>
      <c r="H485" s="41" t="s">
        <v>787</v>
      </c>
      <c r="I485" s="41"/>
      <c r="J485" s="5"/>
      <c r="K485" s="5"/>
      <c r="L485" s="5"/>
      <c r="M485" s="5"/>
      <c r="N485" s="5"/>
      <c r="O485" s="5"/>
      <c r="P485" s="5">
        <v>1</v>
      </c>
      <c r="Q485" s="39" t="s">
        <v>816</v>
      </c>
      <c r="R485" s="5"/>
      <c r="S485" s="5"/>
      <c r="T485" s="5"/>
      <c r="U485" s="5"/>
      <c r="V485" s="5"/>
      <c r="W485" s="5"/>
      <c r="X485" s="5"/>
      <c r="Y485" s="5"/>
      <c r="Z485" s="5"/>
      <c r="AA485" s="5"/>
      <c r="AB485" s="5"/>
      <c r="AC485" s="5"/>
      <c r="AD485" s="5"/>
      <c r="AE485" s="5"/>
      <c r="AF485" s="5"/>
      <c r="AG485" s="5"/>
      <c r="AH485" s="5"/>
      <c r="AI485" s="5"/>
      <c r="AJ485" s="5"/>
      <c r="AK485" s="5"/>
      <c r="AL485" s="5">
        <v>1</v>
      </c>
      <c r="AM485" s="5">
        <v>1</v>
      </c>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v>1</v>
      </c>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5"/>
      <c r="DC485" s="5"/>
      <c r="DD485" s="5"/>
      <c r="DE485" s="5"/>
      <c r="DF485" s="5"/>
      <c r="DG485" s="5"/>
      <c r="DH485" s="5"/>
      <c r="DI485" s="5"/>
      <c r="DJ485" s="5"/>
      <c r="DK485" s="5"/>
      <c r="DL485" s="5"/>
      <c r="DM485" s="5"/>
      <c r="DN485" s="5"/>
      <c r="DO485" s="5"/>
      <c r="DP485" s="5"/>
      <c r="DQ485" s="5"/>
      <c r="DR485" s="5"/>
      <c r="DS485" s="6"/>
      <c r="DT485" s="6"/>
      <c r="DU485" s="5"/>
      <c r="DV485" s="5"/>
      <c r="DW485" s="5"/>
      <c r="DX485" s="5" t="s">
        <v>135</v>
      </c>
      <c r="DY485" s="5"/>
      <c r="DZ485" s="5"/>
      <c r="EA485" s="5"/>
      <c r="EB485" s="5"/>
      <c r="EC485" s="5"/>
      <c r="ED485" s="5"/>
      <c r="EE485" s="5"/>
      <c r="EF485" s="5"/>
    </row>
    <row r="486" spans="1:143" s="42" customFormat="1" ht="30">
      <c r="A486" s="41"/>
      <c r="B486" s="41"/>
      <c r="C486" s="41"/>
      <c r="D486" s="41" t="s">
        <v>817</v>
      </c>
      <c r="E486" s="42" t="s">
        <v>165</v>
      </c>
      <c r="F486" s="41" t="s">
        <v>786</v>
      </c>
      <c r="G486" s="41"/>
      <c r="H486" s="41" t="s">
        <v>787</v>
      </c>
      <c r="I486" s="41"/>
      <c r="J486" s="5"/>
      <c r="K486" s="5"/>
      <c r="L486" s="5"/>
      <c r="M486" s="5"/>
      <c r="N486" s="5"/>
      <c r="O486" s="5"/>
      <c r="P486" s="5">
        <v>1</v>
      </c>
      <c r="Q486" s="39" t="s">
        <v>816</v>
      </c>
      <c r="R486" s="5"/>
      <c r="S486" s="5"/>
      <c r="T486" s="5"/>
      <c r="U486" s="5"/>
      <c r="V486" s="5"/>
      <c r="W486" s="5"/>
      <c r="X486" s="5"/>
      <c r="Y486" s="5"/>
      <c r="Z486" s="5"/>
      <c r="AA486" s="5"/>
      <c r="AB486" s="5"/>
      <c r="AC486" s="5"/>
      <c r="AD486" s="5"/>
      <c r="AE486" s="5"/>
      <c r="AF486" s="5"/>
      <c r="AG486" s="5"/>
      <c r="AH486" s="5"/>
      <c r="AI486" s="5"/>
      <c r="AJ486" s="5"/>
      <c r="AK486" s="5"/>
      <c r="AL486" s="5">
        <v>1</v>
      </c>
      <c r="AM486" s="5">
        <v>1</v>
      </c>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v>1</v>
      </c>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5"/>
      <c r="DC486" s="5"/>
      <c r="DD486" s="5"/>
      <c r="DE486" s="5"/>
      <c r="DF486" s="5"/>
      <c r="DG486" s="5"/>
      <c r="DH486" s="5"/>
      <c r="DI486" s="5"/>
      <c r="DJ486" s="5"/>
      <c r="DK486" s="5"/>
      <c r="DL486" s="5"/>
      <c r="DM486" s="5"/>
      <c r="DN486" s="5"/>
      <c r="DO486" s="5"/>
      <c r="DP486" s="5"/>
      <c r="DQ486" s="5"/>
      <c r="DR486" s="5"/>
      <c r="DS486" s="6"/>
      <c r="DT486" s="6"/>
      <c r="DU486" s="5"/>
      <c r="DV486" s="5"/>
      <c r="DW486" s="5"/>
      <c r="DX486" s="5" t="s">
        <v>135</v>
      </c>
      <c r="DY486" s="5"/>
      <c r="DZ486" s="5"/>
      <c r="EA486" s="5"/>
      <c r="EB486" s="5"/>
      <c r="EC486" s="5"/>
      <c r="ED486" s="5"/>
      <c r="EE486" s="5"/>
      <c r="EF486" s="5"/>
    </row>
    <row r="487" spans="1:143" s="42" customFormat="1" ht="30">
      <c r="A487" s="41"/>
      <c r="B487" s="41"/>
      <c r="C487" s="41"/>
      <c r="D487" s="41" t="s">
        <v>818</v>
      </c>
      <c r="E487" s="42" t="s">
        <v>324</v>
      </c>
      <c r="F487" s="41" t="s">
        <v>786</v>
      </c>
      <c r="G487" s="41"/>
      <c r="H487" s="41" t="s">
        <v>787</v>
      </c>
      <c r="I487" s="41"/>
      <c r="J487" s="5"/>
      <c r="K487" s="5"/>
      <c r="L487" s="5"/>
      <c r="M487" s="5"/>
      <c r="N487" s="5"/>
      <c r="O487" s="5"/>
      <c r="P487" s="5">
        <v>1</v>
      </c>
      <c r="Q487" s="39" t="s">
        <v>816</v>
      </c>
      <c r="R487" s="5"/>
      <c r="S487" s="5"/>
      <c r="T487" s="5"/>
      <c r="U487" s="5"/>
      <c r="V487" s="5"/>
      <c r="W487" s="5"/>
      <c r="X487" s="5"/>
      <c r="Y487" s="5"/>
      <c r="Z487" s="5"/>
      <c r="AA487" s="5"/>
      <c r="AB487" s="5"/>
      <c r="AC487" s="5"/>
      <c r="AD487" s="5"/>
      <c r="AE487" s="5"/>
      <c r="AF487" s="5"/>
      <c r="AG487" s="5"/>
      <c r="AH487" s="5"/>
      <c r="AI487" s="5"/>
      <c r="AJ487" s="5"/>
      <c r="AK487" s="5"/>
      <c r="AL487" s="5">
        <v>1</v>
      </c>
      <c r="AM487" s="5">
        <v>1</v>
      </c>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v>1</v>
      </c>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5"/>
      <c r="DC487" s="5"/>
      <c r="DD487" s="5"/>
      <c r="DE487" s="5"/>
      <c r="DF487" s="5"/>
      <c r="DG487" s="5"/>
      <c r="DH487" s="5"/>
      <c r="DI487" s="5"/>
      <c r="DJ487" s="5"/>
      <c r="DK487" s="5"/>
      <c r="DL487" s="5"/>
      <c r="DM487" s="5"/>
      <c r="DN487" s="5"/>
      <c r="DO487" s="5"/>
      <c r="DP487" s="5"/>
      <c r="DQ487" s="5"/>
      <c r="DR487" s="5"/>
      <c r="DS487" s="6"/>
      <c r="DT487" s="6"/>
      <c r="DU487" s="5"/>
      <c r="DV487" s="5"/>
      <c r="DW487" s="5"/>
      <c r="DX487" s="5" t="s">
        <v>135</v>
      </c>
      <c r="DY487" s="5"/>
      <c r="DZ487" s="5"/>
      <c r="EA487" s="5"/>
      <c r="EB487" s="5"/>
      <c r="EC487" s="5"/>
      <c r="ED487" s="5"/>
      <c r="EE487" s="5"/>
      <c r="EF487" s="5"/>
    </row>
    <row r="488" spans="1:143" s="42" customFormat="1" ht="30">
      <c r="A488" s="41"/>
      <c r="B488" s="41"/>
      <c r="C488" s="41"/>
      <c r="D488" s="41" t="s">
        <v>819</v>
      </c>
      <c r="E488" s="42" t="s">
        <v>324</v>
      </c>
      <c r="F488" s="41" t="s">
        <v>786</v>
      </c>
      <c r="G488" s="41"/>
      <c r="H488" s="41" t="s">
        <v>787</v>
      </c>
      <c r="I488" s="41"/>
      <c r="J488" s="5"/>
      <c r="K488" s="5"/>
      <c r="L488" s="5"/>
      <c r="M488" s="5"/>
      <c r="N488" s="5"/>
      <c r="O488" s="5"/>
      <c r="P488" s="5">
        <v>1</v>
      </c>
      <c r="Q488" s="39" t="s">
        <v>816</v>
      </c>
      <c r="R488" s="5"/>
      <c r="S488" s="5"/>
      <c r="T488" s="5"/>
      <c r="U488" s="5"/>
      <c r="V488" s="5"/>
      <c r="W488" s="5"/>
      <c r="X488" s="5"/>
      <c r="Y488" s="5"/>
      <c r="Z488" s="5"/>
      <c r="AA488" s="5"/>
      <c r="AB488" s="5"/>
      <c r="AC488" s="5"/>
      <c r="AD488" s="5"/>
      <c r="AE488" s="5"/>
      <c r="AF488" s="5"/>
      <c r="AG488" s="5"/>
      <c r="AH488" s="5"/>
      <c r="AI488" s="5"/>
      <c r="AJ488" s="5"/>
      <c r="AK488" s="5"/>
      <c r="AL488" s="5">
        <v>1</v>
      </c>
      <c r="AM488" s="5">
        <v>1</v>
      </c>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v>1</v>
      </c>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5"/>
      <c r="DC488" s="5"/>
      <c r="DD488" s="5"/>
      <c r="DE488" s="5"/>
      <c r="DF488" s="5"/>
      <c r="DG488" s="5"/>
      <c r="DH488" s="5"/>
      <c r="DI488" s="5"/>
      <c r="DJ488" s="5"/>
      <c r="DK488" s="5"/>
      <c r="DL488" s="5"/>
      <c r="DM488" s="5"/>
      <c r="DN488" s="5"/>
      <c r="DO488" s="5"/>
      <c r="DP488" s="5"/>
      <c r="DQ488" s="5"/>
      <c r="DR488" s="5"/>
      <c r="DS488" s="6"/>
      <c r="DT488" s="6"/>
      <c r="DU488" s="5"/>
      <c r="DV488" s="5"/>
      <c r="DW488" s="5"/>
      <c r="DX488" s="5" t="s">
        <v>135</v>
      </c>
      <c r="DY488" s="5"/>
      <c r="DZ488" s="5"/>
      <c r="EA488" s="5"/>
      <c r="EB488" s="5"/>
      <c r="EC488" s="5"/>
      <c r="ED488" s="5"/>
      <c r="EE488" s="5"/>
      <c r="EF488" s="5"/>
    </row>
    <row r="489" spans="1:143" ht="75">
      <c r="A489" s="46" t="s">
        <v>820</v>
      </c>
      <c r="B489" s="41">
        <v>20</v>
      </c>
      <c r="C489" s="41">
        <v>1</v>
      </c>
      <c r="D489" s="41" t="s">
        <v>821</v>
      </c>
      <c r="E489" s="42" t="s">
        <v>228</v>
      </c>
      <c r="F489" s="41" t="s">
        <v>822</v>
      </c>
      <c r="G489" s="41" t="s">
        <v>135</v>
      </c>
      <c r="H489" s="41"/>
      <c r="I489" s="41" t="s">
        <v>135</v>
      </c>
      <c r="P489" s="5">
        <v>1</v>
      </c>
      <c r="Q489" s="39" t="s">
        <v>823</v>
      </c>
      <c r="CU489" s="5">
        <v>1</v>
      </c>
      <c r="CV489" s="5">
        <v>1</v>
      </c>
      <c r="CX489" s="5">
        <v>1</v>
      </c>
      <c r="DS489" s="6">
        <v>20</v>
      </c>
      <c r="DT489" s="6">
        <v>19</v>
      </c>
      <c r="DU489" s="5">
        <v>1</v>
      </c>
      <c r="DW489" s="5" t="s">
        <v>135</v>
      </c>
      <c r="EG489" s="42"/>
      <c r="EH489" s="42"/>
      <c r="EI489" s="42"/>
      <c r="EJ489" s="42"/>
      <c r="EK489" s="42"/>
      <c r="EL489" s="42"/>
      <c r="EM489" s="42"/>
    </row>
    <row r="490" spans="1:143" ht="75">
      <c r="A490" s="46" t="s">
        <v>824</v>
      </c>
      <c r="B490" s="41">
        <v>11</v>
      </c>
      <c r="C490" s="41">
        <v>6</v>
      </c>
      <c r="D490" s="41" t="s">
        <v>825</v>
      </c>
      <c r="E490" s="5" t="s">
        <v>379</v>
      </c>
      <c r="F490" s="41" t="s">
        <v>826</v>
      </c>
      <c r="G490" s="41" t="s">
        <v>135</v>
      </c>
      <c r="H490" s="41"/>
      <c r="I490" s="41" t="s">
        <v>135</v>
      </c>
      <c r="P490" s="5">
        <v>6</v>
      </c>
      <c r="Q490" s="39" t="s">
        <v>827</v>
      </c>
      <c r="R490" s="5">
        <v>4</v>
      </c>
      <c r="S490" s="5">
        <v>1</v>
      </c>
      <c r="AA490" s="5">
        <v>2</v>
      </c>
      <c r="AL490" s="5">
        <v>1</v>
      </c>
      <c r="AN490" s="5">
        <v>1</v>
      </c>
      <c r="CB490" s="5">
        <v>1</v>
      </c>
      <c r="DS490" s="6">
        <v>11</v>
      </c>
      <c r="DT490" s="6">
        <v>5</v>
      </c>
      <c r="DU490" s="5">
        <v>6</v>
      </c>
      <c r="DW490" s="5" t="s">
        <v>135</v>
      </c>
      <c r="EG490" s="42"/>
      <c r="EH490" s="42"/>
      <c r="EI490" s="42"/>
      <c r="EJ490" s="42"/>
      <c r="EK490" s="42"/>
      <c r="EL490" s="42"/>
      <c r="EM490" s="42"/>
    </row>
    <row r="491" spans="1:143" ht="60">
      <c r="A491" s="46" t="s">
        <v>828</v>
      </c>
      <c r="B491" s="41">
        <v>1</v>
      </c>
      <c r="C491" s="41">
        <v>1</v>
      </c>
      <c r="D491" s="41" t="s">
        <v>829</v>
      </c>
      <c r="E491" s="42" t="s">
        <v>188</v>
      </c>
      <c r="F491" s="41" t="s">
        <v>830</v>
      </c>
      <c r="G491" s="41"/>
      <c r="H491" s="41" t="s">
        <v>831</v>
      </c>
      <c r="I491" s="41"/>
      <c r="P491" s="5">
        <v>1</v>
      </c>
      <c r="Q491" s="39" t="s">
        <v>832</v>
      </c>
      <c r="CU491" s="5">
        <v>1</v>
      </c>
      <c r="DS491" s="6">
        <v>1</v>
      </c>
      <c r="DT491" s="6">
        <v>0</v>
      </c>
      <c r="DU491" s="5">
        <v>0</v>
      </c>
      <c r="DX491" s="5" t="s">
        <v>135</v>
      </c>
      <c r="DY491" s="5" t="s">
        <v>833</v>
      </c>
      <c r="EG491" s="42"/>
      <c r="EH491" s="42"/>
      <c r="EI491" s="42"/>
      <c r="EJ491" s="42"/>
      <c r="EK491" s="42"/>
      <c r="EL491" s="42"/>
      <c r="EM491" s="42"/>
    </row>
    <row r="492" spans="1:143" ht="45">
      <c r="A492" s="41"/>
      <c r="B492" s="41"/>
      <c r="C492" s="41"/>
      <c r="D492" s="41" t="s">
        <v>834</v>
      </c>
      <c r="E492" s="42" t="s">
        <v>145</v>
      </c>
      <c r="F492" s="41" t="s">
        <v>830</v>
      </c>
      <c r="G492" s="41"/>
      <c r="H492" s="41" t="s">
        <v>831</v>
      </c>
      <c r="I492" s="41"/>
      <c r="P492" s="5">
        <v>1</v>
      </c>
      <c r="Q492" s="39" t="s">
        <v>832</v>
      </c>
      <c r="CU492" s="5">
        <v>1</v>
      </c>
      <c r="DX492" s="5" t="s">
        <v>135</v>
      </c>
      <c r="DY492" s="5" t="s">
        <v>833</v>
      </c>
      <c r="EG492" s="42"/>
      <c r="EH492" s="42"/>
      <c r="EI492" s="42"/>
      <c r="EJ492" s="42"/>
      <c r="EK492" s="42"/>
      <c r="EL492" s="42"/>
      <c r="EM492" s="42"/>
    </row>
    <row r="493" spans="1:143" ht="45">
      <c r="A493" s="41"/>
      <c r="B493" s="41"/>
      <c r="C493" s="41"/>
      <c r="D493" s="41" t="s">
        <v>835</v>
      </c>
      <c r="E493" s="42" t="s">
        <v>836</v>
      </c>
      <c r="F493" s="41" t="s">
        <v>830</v>
      </c>
      <c r="G493" s="41"/>
      <c r="H493" s="41" t="s">
        <v>831</v>
      </c>
      <c r="I493" s="41"/>
      <c r="J493" s="5">
        <v>1</v>
      </c>
      <c r="L493" s="5">
        <v>1</v>
      </c>
      <c r="P493" s="5">
        <v>1</v>
      </c>
      <c r="Q493" s="39" t="s">
        <v>832</v>
      </c>
      <c r="CU493" s="5">
        <v>1</v>
      </c>
      <c r="DX493" s="5" t="s">
        <v>135</v>
      </c>
      <c r="DY493" s="5" t="s">
        <v>833</v>
      </c>
      <c r="EG493" s="42"/>
      <c r="EH493" s="42"/>
      <c r="EI493" s="42"/>
      <c r="EJ493" s="42"/>
      <c r="EK493" s="42"/>
      <c r="EL493" s="42"/>
      <c r="EM493" s="42"/>
    </row>
    <row r="494" spans="1:143" s="42" customFormat="1" ht="45">
      <c r="A494" s="41"/>
      <c r="B494" s="41"/>
      <c r="C494" s="41"/>
      <c r="D494" s="41" t="s">
        <v>835</v>
      </c>
      <c r="E494" s="42" t="s">
        <v>836</v>
      </c>
      <c r="F494" s="41" t="s">
        <v>830</v>
      </c>
      <c r="G494" s="41"/>
      <c r="H494" s="41" t="s">
        <v>831</v>
      </c>
      <c r="I494" s="41"/>
      <c r="J494" s="5">
        <v>1</v>
      </c>
      <c r="K494" s="5"/>
      <c r="L494" s="5">
        <v>1</v>
      </c>
      <c r="M494" s="5"/>
      <c r="N494" s="5"/>
      <c r="O494" s="5"/>
      <c r="P494" s="5">
        <v>1</v>
      </c>
      <c r="Q494" s="39" t="s">
        <v>832</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v>1</v>
      </c>
      <c r="CV494" s="5"/>
      <c r="CW494" s="5"/>
      <c r="CX494" s="5"/>
      <c r="CY494" s="5"/>
      <c r="CZ494" s="5"/>
      <c r="DA494" s="5"/>
      <c r="DB494" s="5"/>
      <c r="DC494" s="5"/>
      <c r="DD494" s="5"/>
      <c r="DE494" s="5"/>
      <c r="DF494" s="5"/>
      <c r="DG494" s="5"/>
      <c r="DH494" s="5"/>
      <c r="DI494" s="5"/>
      <c r="DJ494" s="5"/>
      <c r="DK494" s="5"/>
      <c r="DL494" s="5"/>
      <c r="DM494" s="5"/>
      <c r="DN494" s="5"/>
      <c r="DO494" s="5"/>
      <c r="DP494" s="5"/>
      <c r="DQ494" s="5"/>
      <c r="DR494" s="5"/>
      <c r="DS494" s="6"/>
      <c r="DT494" s="6"/>
      <c r="DU494" s="5"/>
      <c r="DV494" s="5"/>
      <c r="DW494" s="5"/>
      <c r="DX494" s="5" t="s">
        <v>135</v>
      </c>
      <c r="DY494" s="5" t="s">
        <v>833</v>
      </c>
      <c r="DZ494" s="5"/>
      <c r="EA494" s="5"/>
      <c r="EB494" s="5"/>
      <c r="EC494" s="5"/>
      <c r="ED494" s="5"/>
      <c r="EE494" s="5"/>
      <c r="EF494" s="5"/>
    </row>
    <row r="495" spans="1:143" ht="45">
      <c r="A495" s="41"/>
      <c r="B495" s="41"/>
      <c r="C495" s="41"/>
      <c r="D495" s="41" t="s">
        <v>837</v>
      </c>
      <c r="E495" s="42" t="s">
        <v>838</v>
      </c>
      <c r="F495" s="41" t="s">
        <v>830</v>
      </c>
      <c r="G495" s="41"/>
      <c r="H495" s="41" t="s">
        <v>831</v>
      </c>
      <c r="I495" s="41"/>
      <c r="P495" s="5">
        <v>1</v>
      </c>
      <c r="Q495" s="39" t="s">
        <v>832</v>
      </c>
      <c r="CU495" s="5">
        <v>1</v>
      </c>
      <c r="DX495" s="5" t="s">
        <v>135</v>
      </c>
      <c r="DY495" s="5" t="s">
        <v>833</v>
      </c>
      <c r="EG495" s="42"/>
      <c r="EH495" s="42"/>
      <c r="EI495" s="42"/>
      <c r="EJ495" s="42"/>
      <c r="EK495" s="42"/>
      <c r="EL495" s="42"/>
      <c r="EM495" s="42"/>
    </row>
    <row r="496" spans="1:143" ht="45">
      <c r="A496" s="41"/>
      <c r="B496" s="41"/>
      <c r="C496" s="41"/>
      <c r="D496" s="41" t="s">
        <v>839</v>
      </c>
      <c r="E496" s="42" t="s">
        <v>840</v>
      </c>
      <c r="F496" s="41" t="s">
        <v>830</v>
      </c>
      <c r="G496" s="41"/>
      <c r="H496" s="41" t="s">
        <v>831</v>
      </c>
      <c r="I496" s="41"/>
      <c r="P496" s="5">
        <v>1</v>
      </c>
      <c r="Q496" s="39" t="s">
        <v>832</v>
      </c>
      <c r="CU496" s="5">
        <v>1</v>
      </c>
      <c r="DX496" s="5" t="s">
        <v>135</v>
      </c>
      <c r="DY496" s="5" t="s">
        <v>833</v>
      </c>
      <c r="EG496" s="42"/>
      <c r="EH496" s="42"/>
      <c r="EI496" s="42"/>
      <c r="EJ496" s="42"/>
      <c r="EK496" s="42"/>
      <c r="EL496" s="42"/>
      <c r="EM496" s="42"/>
    </row>
    <row r="497" spans="1:143" ht="45">
      <c r="A497" s="41"/>
      <c r="B497" s="41"/>
      <c r="C497" s="41"/>
      <c r="D497" s="41" t="s">
        <v>4590</v>
      </c>
      <c r="E497" s="42" t="s">
        <v>841</v>
      </c>
      <c r="F497" s="41" t="s">
        <v>830</v>
      </c>
      <c r="G497" s="41"/>
      <c r="H497" s="41" t="s">
        <v>831</v>
      </c>
      <c r="I497" s="41"/>
      <c r="P497" s="5">
        <v>1</v>
      </c>
      <c r="Q497" s="39" t="s">
        <v>832</v>
      </c>
      <c r="CU497" s="5">
        <v>1</v>
      </c>
      <c r="DX497" s="5" t="s">
        <v>135</v>
      </c>
      <c r="DY497" s="5" t="s">
        <v>833</v>
      </c>
      <c r="EG497" s="42"/>
      <c r="EH497" s="42"/>
      <c r="EI497" s="42"/>
      <c r="EJ497" s="42"/>
      <c r="EK497" s="42"/>
      <c r="EL497" s="42"/>
      <c r="EM497" s="42"/>
    </row>
    <row r="498" spans="1:143" ht="105">
      <c r="A498" s="46" t="s">
        <v>842</v>
      </c>
      <c r="B498" s="41">
        <v>1</v>
      </c>
      <c r="C498" s="41">
        <v>1</v>
      </c>
      <c r="D498" s="41" t="s">
        <v>843</v>
      </c>
      <c r="E498" s="42" t="s">
        <v>844</v>
      </c>
      <c r="F498" s="41" t="s">
        <v>845</v>
      </c>
      <c r="G498" s="41"/>
      <c r="H498" s="41" t="s">
        <v>135</v>
      </c>
      <c r="I498" s="41"/>
      <c r="M498" s="5">
        <v>1</v>
      </c>
      <c r="Q498" s="39" t="s">
        <v>846</v>
      </c>
      <c r="R498" s="5">
        <v>1</v>
      </c>
      <c r="AA498" s="5">
        <v>1</v>
      </c>
      <c r="AH498" s="5">
        <v>1</v>
      </c>
      <c r="DW498" s="5" t="s">
        <v>135</v>
      </c>
      <c r="DX498" s="5" t="s">
        <v>135</v>
      </c>
      <c r="EG498" s="42"/>
      <c r="EH498" s="42"/>
      <c r="EI498" s="42"/>
      <c r="EJ498" s="42"/>
      <c r="EK498" s="42"/>
      <c r="EL498" s="42"/>
      <c r="EM498" s="42"/>
    </row>
    <row r="499" spans="1:143" ht="120">
      <c r="A499" s="44" t="s">
        <v>847</v>
      </c>
      <c r="B499" s="41">
        <v>1</v>
      </c>
      <c r="C499" s="41">
        <v>1</v>
      </c>
      <c r="D499" s="41" t="s">
        <v>848</v>
      </c>
      <c r="E499" s="42" t="s">
        <v>303</v>
      </c>
      <c r="F499" s="41" t="s">
        <v>849</v>
      </c>
      <c r="G499" s="41" t="s">
        <v>135</v>
      </c>
      <c r="H499" s="41" t="s">
        <v>787</v>
      </c>
      <c r="I499" s="41" t="s">
        <v>3550</v>
      </c>
      <c r="P499" s="5">
        <v>1</v>
      </c>
      <c r="Q499" s="39" t="s">
        <v>850</v>
      </c>
      <c r="R499" s="5">
        <v>1</v>
      </c>
      <c r="S499" s="5">
        <v>1</v>
      </c>
      <c r="AA499" s="5">
        <v>1</v>
      </c>
      <c r="AF499" s="5">
        <v>1</v>
      </c>
      <c r="DS499" s="6">
        <v>1</v>
      </c>
      <c r="DT499" s="6">
        <v>0</v>
      </c>
      <c r="DU499" s="5">
        <v>1</v>
      </c>
      <c r="DV499" s="5" t="s">
        <v>135</v>
      </c>
      <c r="DW499" s="5" t="s">
        <v>135</v>
      </c>
      <c r="EG499" s="42"/>
      <c r="EH499" s="42"/>
      <c r="EI499" s="42"/>
      <c r="EJ499" s="42"/>
      <c r="EK499" s="42"/>
      <c r="EL499" s="42"/>
      <c r="EM499" s="42"/>
    </row>
    <row r="500" spans="1:143" ht="105">
      <c r="A500" s="41"/>
      <c r="B500" s="41"/>
      <c r="C500" s="41"/>
      <c r="D500" s="41" t="s">
        <v>851</v>
      </c>
      <c r="E500" s="42" t="s">
        <v>852</v>
      </c>
      <c r="F500" s="41" t="s">
        <v>849</v>
      </c>
      <c r="G500" s="41" t="s">
        <v>135</v>
      </c>
      <c r="H500" s="41" t="s">
        <v>787</v>
      </c>
      <c r="I500" s="41" t="s">
        <v>3550</v>
      </c>
      <c r="P500" s="5">
        <v>1</v>
      </c>
      <c r="Q500" s="39" t="s">
        <v>850</v>
      </c>
      <c r="R500" s="5">
        <v>1</v>
      </c>
      <c r="S500" s="5">
        <v>1</v>
      </c>
      <c r="AA500" s="5">
        <v>1</v>
      </c>
      <c r="AF500" s="5">
        <v>1</v>
      </c>
      <c r="DV500" s="5" t="s">
        <v>135</v>
      </c>
      <c r="DW500" s="5" t="s">
        <v>135</v>
      </c>
      <c r="EG500" s="42"/>
      <c r="EH500" s="42"/>
      <c r="EI500" s="42"/>
      <c r="EJ500" s="42"/>
      <c r="EK500" s="42"/>
      <c r="EL500" s="42"/>
      <c r="EM500" s="42"/>
    </row>
    <row r="501" spans="1:143" ht="60">
      <c r="A501" s="46" t="s">
        <v>853</v>
      </c>
      <c r="B501" s="41">
        <v>14</v>
      </c>
      <c r="C501" s="41">
        <v>9</v>
      </c>
      <c r="D501" s="41" t="s">
        <v>854</v>
      </c>
      <c r="E501" s="42" t="s">
        <v>855</v>
      </c>
      <c r="F501" s="41" t="s">
        <v>856</v>
      </c>
      <c r="G501" s="41" t="s">
        <v>135</v>
      </c>
      <c r="H501" s="41" t="s">
        <v>135</v>
      </c>
      <c r="I501" s="41"/>
      <c r="P501" s="5">
        <v>1</v>
      </c>
      <c r="Q501" s="39" t="s">
        <v>857</v>
      </c>
      <c r="R501" s="5">
        <v>1</v>
      </c>
      <c r="DS501" s="6">
        <v>14</v>
      </c>
      <c r="DT501" s="6">
        <v>5</v>
      </c>
      <c r="DU501" s="5">
        <v>9</v>
      </c>
      <c r="DW501" s="5" t="s">
        <v>135</v>
      </c>
      <c r="EG501" s="42"/>
      <c r="EH501" s="42"/>
      <c r="EI501" s="42"/>
      <c r="EJ501" s="42"/>
      <c r="EK501" s="42"/>
      <c r="EL501" s="42"/>
      <c r="EM501" s="42"/>
    </row>
    <row r="502" spans="1:143" ht="45">
      <c r="A502" s="41"/>
      <c r="B502" s="41"/>
      <c r="C502" s="41"/>
      <c r="D502" s="41" t="s">
        <v>858</v>
      </c>
      <c r="E502" s="42" t="s">
        <v>153</v>
      </c>
      <c r="F502" s="41" t="s">
        <v>859</v>
      </c>
      <c r="G502" s="41" t="s">
        <v>135</v>
      </c>
      <c r="H502" s="41" t="s">
        <v>135</v>
      </c>
      <c r="I502" s="41"/>
      <c r="P502" s="5">
        <v>1</v>
      </c>
      <c r="Q502" s="39" t="s">
        <v>860</v>
      </c>
      <c r="AL502" s="5">
        <v>1</v>
      </c>
      <c r="DW502" s="5" t="s">
        <v>135</v>
      </c>
      <c r="EG502" s="42"/>
      <c r="EH502" s="42"/>
      <c r="EI502" s="42"/>
      <c r="EJ502" s="42"/>
      <c r="EK502" s="42"/>
      <c r="EL502" s="42"/>
      <c r="EM502" s="42"/>
    </row>
    <row r="503" spans="1:143" ht="45">
      <c r="A503" s="41"/>
      <c r="B503" s="41"/>
      <c r="C503" s="41"/>
      <c r="D503" s="41" t="s">
        <v>197</v>
      </c>
      <c r="E503" s="42" t="s">
        <v>861</v>
      </c>
      <c r="F503" s="41" t="s">
        <v>859</v>
      </c>
      <c r="G503" s="41" t="s">
        <v>135</v>
      </c>
      <c r="H503" s="41" t="s">
        <v>135</v>
      </c>
      <c r="I503" s="41"/>
      <c r="P503" s="5">
        <v>1</v>
      </c>
      <c r="Q503" s="39" t="s">
        <v>860</v>
      </c>
      <c r="AL503" s="5">
        <v>1</v>
      </c>
      <c r="DW503" s="5" t="s">
        <v>135</v>
      </c>
      <c r="EG503" s="42"/>
      <c r="EH503" s="42"/>
      <c r="EI503" s="42"/>
      <c r="EJ503" s="42"/>
      <c r="EK503" s="42"/>
      <c r="EL503" s="42"/>
      <c r="EM503" s="42"/>
    </row>
    <row r="504" spans="1:143" ht="45">
      <c r="A504" s="41"/>
      <c r="B504" s="41"/>
      <c r="C504" s="41"/>
      <c r="D504" s="41" t="s">
        <v>862</v>
      </c>
      <c r="E504" s="42" t="s">
        <v>682</v>
      </c>
      <c r="F504" s="41" t="s">
        <v>859</v>
      </c>
      <c r="G504" s="41" t="s">
        <v>135</v>
      </c>
      <c r="H504" s="41" t="s">
        <v>135</v>
      </c>
      <c r="I504" s="41"/>
      <c r="J504" s="5">
        <v>1</v>
      </c>
      <c r="K504" s="5">
        <v>1</v>
      </c>
      <c r="P504" s="5">
        <v>1</v>
      </c>
      <c r="Q504" s="39" t="s">
        <v>860</v>
      </c>
      <c r="AL504" s="5">
        <v>1</v>
      </c>
      <c r="DW504" s="5" t="s">
        <v>135</v>
      </c>
      <c r="EG504" s="42"/>
      <c r="EH504" s="42"/>
      <c r="EI504" s="42"/>
      <c r="EJ504" s="42"/>
      <c r="EK504" s="42"/>
      <c r="EL504" s="42"/>
      <c r="EM504" s="42"/>
    </row>
    <row r="505" spans="1:143" ht="45">
      <c r="A505" s="41"/>
      <c r="B505" s="41"/>
      <c r="C505" s="41"/>
      <c r="D505" s="41" t="s">
        <v>863</v>
      </c>
      <c r="E505" s="42" t="s">
        <v>306</v>
      </c>
      <c r="F505" s="41" t="s">
        <v>859</v>
      </c>
      <c r="G505" s="41" t="s">
        <v>135</v>
      </c>
      <c r="H505" s="41" t="s">
        <v>135</v>
      </c>
      <c r="I505" s="41"/>
      <c r="P505" s="5">
        <v>1</v>
      </c>
      <c r="Q505" s="39" t="s">
        <v>864</v>
      </c>
      <c r="AL505" s="5">
        <v>1</v>
      </c>
      <c r="DW505" s="5" t="s">
        <v>135</v>
      </c>
      <c r="EG505" s="42"/>
      <c r="EH505" s="42"/>
      <c r="EI505" s="42"/>
      <c r="EJ505" s="42"/>
      <c r="EK505" s="42"/>
      <c r="EL505" s="42"/>
      <c r="EM505" s="42"/>
    </row>
    <row r="506" spans="1:143" ht="45">
      <c r="A506" s="41"/>
      <c r="B506" s="41"/>
      <c r="C506" s="41"/>
      <c r="D506" s="41" t="s">
        <v>865</v>
      </c>
      <c r="E506" s="42" t="s">
        <v>165</v>
      </c>
      <c r="F506" s="41" t="s">
        <v>859</v>
      </c>
      <c r="G506" s="41" t="s">
        <v>135</v>
      </c>
      <c r="H506" s="41" t="s">
        <v>135</v>
      </c>
      <c r="I506" s="41"/>
      <c r="P506" s="5">
        <v>1</v>
      </c>
      <c r="Q506" s="39" t="s">
        <v>864</v>
      </c>
      <c r="AL506" s="5">
        <v>1</v>
      </c>
      <c r="DW506" s="5" t="s">
        <v>135</v>
      </c>
      <c r="EG506" s="42"/>
      <c r="EH506" s="42"/>
      <c r="EI506" s="42"/>
      <c r="EJ506" s="42"/>
      <c r="EK506" s="42"/>
      <c r="EL506" s="42"/>
      <c r="EM506" s="42"/>
    </row>
    <row r="507" spans="1:143" ht="45">
      <c r="A507" s="41"/>
      <c r="B507" s="41"/>
      <c r="C507" s="41"/>
      <c r="D507" s="41" t="s">
        <v>866</v>
      </c>
      <c r="E507" s="42" t="s">
        <v>360</v>
      </c>
      <c r="F507" s="41" t="s">
        <v>859</v>
      </c>
      <c r="G507" s="41" t="s">
        <v>135</v>
      </c>
      <c r="H507" s="41" t="s">
        <v>135</v>
      </c>
      <c r="I507" s="41"/>
      <c r="J507" s="5">
        <v>1</v>
      </c>
      <c r="K507" s="5">
        <v>1</v>
      </c>
      <c r="P507" s="5">
        <v>1</v>
      </c>
      <c r="Q507" s="39" t="s">
        <v>864</v>
      </c>
      <c r="AL507" s="5">
        <v>1</v>
      </c>
      <c r="DW507" s="5" t="s">
        <v>135</v>
      </c>
      <c r="EG507" s="42"/>
      <c r="EH507" s="42"/>
      <c r="EI507" s="42"/>
      <c r="EJ507" s="42"/>
      <c r="EK507" s="42"/>
      <c r="EL507" s="42"/>
      <c r="EM507" s="42"/>
    </row>
    <row r="508" spans="1:143" ht="60">
      <c r="A508" s="41"/>
      <c r="B508" s="41"/>
      <c r="C508" s="41"/>
      <c r="D508" s="41" t="s">
        <v>867</v>
      </c>
      <c r="E508" s="42" t="s">
        <v>199</v>
      </c>
      <c r="F508" s="41" t="s">
        <v>868</v>
      </c>
      <c r="G508" s="41" t="s">
        <v>135</v>
      </c>
      <c r="H508" s="41" t="s">
        <v>135</v>
      </c>
      <c r="I508" s="41" t="s">
        <v>135</v>
      </c>
      <c r="P508" s="5">
        <v>1</v>
      </c>
      <c r="Q508" s="39" t="s">
        <v>869</v>
      </c>
      <c r="CK508" s="5">
        <v>1</v>
      </c>
      <c r="DW508" s="5" t="s">
        <v>135</v>
      </c>
      <c r="EG508" s="42"/>
      <c r="EH508" s="42"/>
      <c r="EI508" s="42"/>
      <c r="EJ508" s="42"/>
      <c r="EK508" s="42"/>
      <c r="EL508" s="42"/>
      <c r="EM508" s="42"/>
    </row>
    <row r="509" spans="1:143" ht="60">
      <c r="A509" s="41"/>
      <c r="B509" s="41"/>
      <c r="C509" s="41"/>
      <c r="D509" s="41" t="s">
        <v>870</v>
      </c>
      <c r="E509" s="42" t="s">
        <v>303</v>
      </c>
      <c r="F509" s="41" t="s">
        <v>868</v>
      </c>
      <c r="G509" s="41" t="s">
        <v>135</v>
      </c>
      <c r="H509" s="41" t="s">
        <v>135</v>
      </c>
      <c r="I509" s="41" t="s">
        <v>135</v>
      </c>
      <c r="P509" s="5">
        <v>1</v>
      </c>
      <c r="Q509" s="39" t="s">
        <v>869</v>
      </c>
      <c r="CK509" s="5">
        <v>1</v>
      </c>
      <c r="DW509" s="5" t="s">
        <v>135</v>
      </c>
      <c r="EG509" s="42"/>
      <c r="EH509" s="42"/>
      <c r="EI509" s="42"/>
      <c r="EJ509" s="42"/>
      <c r="EK509" s="42"/>
      <c r="EL509" s="42"/>
      <c r="EM509" s="42"/>
    </row>
    <row r="510" spans="1:143" ht="60">
      <c r="A510" s="41"/>
      <c r="B510" s="41"/>
      <c r="C510" s="41"/>
      <c r="D510" s="41" t="s">
        <v>591</v>
      </c>
      <c r="E510" s="42" t="s">
        <v>459</v>
      </c>
      <c r="F510" s="41" t="s">
        <v>868</v>
      </c>
      <c r="G510" s="41" t="s">
        <v>135</v>
      </c>
      <c r="H510" s="41" t="s">
        <v>135</v>
      </c>
      <c r="I510" s="41" t="s">
        <v>135</v>
      </c>
      <c r="P510" s="5">
        <v>1</v>
      </c>
      <c r="Q510" s="39" t="s">
        <v>869</v>
      </c>
      <c r="CK510" s="5">
        <v>1</v>
      </c>
      <c r="DW510" s="5" t="s">
        <v>135</v>
      </c>
      <c r="EG510" s="42"/>
      <c r="EH510" s="42"/>
      <c r="EI510" s="42"/>
      <c r="EJ510" s="42"/>
      <c r="EK510" s="42"/>
      <c r="EL510" s="42"/>
      <c r="EM510" s="42"/>
    </row>
    <row r="511" spans="1:143" ht="60">
      <c r="A511" s="41"/>
      <c r="B511" s="41"/>
      <c r="C511" s="41"/>
      <c r="D511" s="41" t="s">
        <v>278</v>
      </c>
      <c r="E511" s="42" t="s">
        <v>514</v>
      </c>
      <c r="F511" s="41" t="s">
        <v>868</v>
      </c>
      <c r="G511" s="41" t="s">
        <v>135</v>
      </c>
      <c r="H511" s="41" t="s">
        <v>135</v>
      </c>
      <c r="I511" s="41" t="s">
        <v>135</v>
      </c>
      <c r="P511" s="5">
        <v>1</v>
      </c>
      <c r="Q511" s="39" t="s">
        <v>869</v>
      </c>
      <c r="CK511" s="5">
        <v>1</v>
      </c>
      <c r="DW511" s="5" t="s">
        <v>135</v>
      </c>
      <c r="EG511" s="42"/>
      <c r="EH511" s="42"/>
      <c r="EI511" s="42"/>
      <c r="EJ511" s="42"/>
      <c r="EK511" s="42"/>
      <c r="EL511" s="42"/>
      <c r="EM511" s="42"/>
    </row>
    <row r="512" spans="1:143" ht="30">
      <c r="A512" s="41"/>
      <c r="B512" s="41"/>
      <c r="C512" s="41"/>
      <c r="D512" s="41" t="s">
        <v>871</v>
      </c>
      <c r="E512" s="42" t="s">
        <v>852</v>
      </c>
      <c r="F512" s="41" t="s">
        <v>478</v>
      </c>
      <c r="G512" s="41" t="s">
        <v>135</v>
      </c>
      <c r="H512" s="41"/>
      <c r="I512" s="41"/>
      <c r="P512" s="5">
        <v>1</v>
      </c>
      <c r="Q512" t="s">
        <v>872</v>
      </c>
      <c r="R512" s="5">
        <v>1</v>
      </c>
      <c r="DW512" s="5" t="s">
        <v>135</v>
      </c>
      <c r="EG512" s="42"/>
      <c r="EH512" s="42"/>
      <c r="EI512" s="42"/>
      <c r="EJ512" s="42"/>
      <c r="EK512" s="42"/>
      <c r="EL512" s="42"/>
      <c r="EM512" s="42"/>
    </row>
    <row r="513" spans="1:143" ht="30">
      <c r="A513" s="41"/>
      <c r="B513" s="41"/>
      <c r="C513" s="41"/>
      <c r="D513" s="41" t="s">
        <v>685</v>
      </c>
      <c r="E513" s="42" t="s">
        <v>514</v>
      </c>
      <c r="F513" s="41" t="s">
        <v>478</v>
      </c>
      <c r="G513" s="41" t="s">
        <v>135</v>
      </c>
      <c r="H513" s="41"/>
      <c r="I513" s="41"/>
      <c r="P513" s="5">
        <v>1</v>
      </c>
      <c r="Q513" s="39" t="s">
        <v>872</v>
      </c>
      <c r="R513" s="5">
        <v>1</v>
      </c>
      <c r="DW513" s="5" t="s">
        <v>135</v>
      </c>
      <c r="EG513" s="42"/>
      <c r="EH513" s="42"/>
      <c r="EI513" s="42"/>
      <c r="EJ513" s="42"/>
      <c r="EK513" s="42"/>
      <c r="EL513" s="42"/>
      <c r="EM513" s="42"/>
    </row>
    <row r="514" spans="1:143" ht="45">
      <c r="A514" s="41"/>
      <c r="B514" s="41"/>
      <c r="C514" s="41"/>
      <c r="D514" s="41" t="s">
        <v>685</v>
      </c>
      <c r="E514" s="42" t="s">
        <v>514</v>
      </c>
      <c r="F514" s="41" t="s">
        <v>873</v>
      </c>
      <c r="G514" s="41" t="s">
        <v>135</v>
      </c>
      <c r="H514" s="41" t="s">
        <v>135</v>
      </c>
      <c r="I514" s="41"/>
      <c r="P514" s="5">
        <v>1</v>
      </c>
      <c r="Q514" s="39" t="s">
        <v>872</v>
      </c>
      <c r="R514" s="5">
        <v>1</v>
      </c>
      <c r="DW514" s="5" t="s">
        <v>135</v>
      </c>
      <c r="EG514" s="42"/>
      <c r="EH514" s="42"/>
      <c r="EI514" s="42"/>
      <c r="EJ514" s="42"/>
      <c r="EK514" s="42"/>
      <c r="EL514" s="42"/>
      <c r="EM514" s="42"/>
    </row>
    <row r="515" spans="1:143" ht="45">
      <c r="A515" s="41"/>
      <c r="B515" s="41"/>
      <c r="C515" s="41"/>
      <c r="D515" s="41" t="s">
        <v>874</v>
      </c>
      <c r="E515" s="42" t="s">
        <v>145</v>
      </c>
      <c r="F515" s="41" t="s">
        <v>873</v>
      </c>
      <c r="G515" s="41" t="s">
        <v>135</v>
      </c>
      <c r="H515" s="41" t="s">
        <v>135</v>
      </c>
      <c r="I515" s="41"/>
      <c r="P515" s="5">
        <v>1</v>
      </c>
      <c r="Q515" s="39" t="s">
        <v>872</v>
      </c>
      <c r="R515" s="5">
        <v>1</v>
      </c>
      <c r="DW515" s="5" t="s">
        <v>135</v>
      </c>
      <c r="EG515" s="42"/>
      <c r="EH515" s="42"/>
      <c r="EI515" s="42"/>
      <c r="EJ515" s="42"/>
      <c r="EK515" s="42"/>
      <c r="EL515" s="42"/>
      <c r="EM515" s="42"/>
    </row>
    <row r="516" spans="1:143" ht="45">
      <c r="A516" s="41"/>
      <c r="B516" s="41"/>
      <c r="C516" s="41"/>
      <c r="D516" s="41" t="s">
        <v>685</v>
      </c>
      <c r="E516" s="42" t="s">
        <v>514</v>
      </c>
      <c r="F516" s="41" t="s">
        <v>873</v>
      </c>
      <c r="G516" s="41" t="s">
        <v>135</v>
      </c>
      <c r="H516" s="41" t="s">
        <v>135</v>
      </c>
      <c r="I516" s="41"/>
      <c r="P516" s="5">
        <v>1</v>
      </c>
      <c r="Q516" s="39" t="s">
        <v>872</v>
      </c>
      <c r="R516" s="5">
        <v>1</v>
      </c>
      <c r="DW516" s="5" t="s">
        <v>135</v>
      </c>
      <c r="EG516" s="42"/>
      <c r="EH516" s="42"/>
      <c r="EI516" s="42"/>
      <c r="EJ516" s="42"/>
      <c r="EK516" s="42"/>
      <c r="EL516" s="42"/>
      <c r="EM516" s="42"/>
    </row>
    <row r="517" spans="1:143" ht="30">
      <c r="A517" s="41"/>
      <c r="B517" s="41"/>
      <c r="C517" s="41"/>
      <c r="D517" s="41" t="s">
        <v>685</v>
      </c>
      <c r="E517" s="42" t="s">
        <v>514</v>
      </c>
      <c r="F517" s="41" t="s">
        <v>478</v>
      </c>
      <c r="G517" s="41" t="s">
        <v>135</v>
      </c>
      <c r="H517" s="41"/>
      <c r="I517" s="41"/>
      <c r="P517" s="5">
        <v>1</v>
      </c>
      <c r="Q517" s="39" t="s">
        <v>875</v>
      </c>
      <c r="R517" s="5">
        <v>1</v>
      </c>
      <c r="DW517" s="5" t="s">
        <v>135</v>
      </c>
      <c r="EG517" s="42"/>
      <c r="EH517" s="42"/>
      <c r="EI517" s="42"/>
      <c r="EJ517" s="42"/>
      <c r="EK517" s="42"/>
      <c r="EL517" s="42"/>
      <c r="EM517" s="42"/>
    </row>
    <row r="518" spans="1:143" ht="90">
      <c r="A518" s="104" t="s">
        <v>876</v>
      </c>
      <c r="B518" s="41">
        <v>1</v>
      </c>
      <c r="C518" s="41">
        <v>1</v>
      </c>
      <c r="D518" s="41" t="s">
        <v>877</v>
      </c>
      <c r="E518" s="42" t="s">
        <v>878</v>
      </c>
      <c r="F518" s="41" t="s">
        <v>879</v>
      </c>
      <c r="G518" s="41"/>
      <c r="H518" s="41" t="s">
        <v>831</v>
      </c>
      <c r="I518" s="41"/>
      <c r="P518" s="5">
        <v>1</v>
      </c>
      <c r="Q518" s="39" t="s">
        <v>880</v>
      </c>
      <c r="R518" s="5">
        <v>1</v>
      </c>
      <c r="AA518" s="5">
        <v>1</v>
      </c>
      <c r="AH518" s="5">
        <v>1</v>
      </c>
      <c r="DS518" s="6">
        <v>1</v>
      </c>
      <c r="DT518" s="6">
        <v>1</v>
      </c>
      <c r="DU518" s="5">
        <v>0</v>
      </c>
      <c r="DW518" s="5" t="s">
        <v>135</v>
      </c>
      <c r="EG518" s="42"/>
      <c r="EH518" s="42"/>
      <c r="EI518" s="42"/>
      <c r="EJ518" s="42"/>
      <c r="EK518" s="42"/>
      <c r="EL518" s="42"/>
      <c r="EM518" s="42"/>
    </row>
    <row r="519" spans="1:143" ht="90">
      <c r="A519" s="104" t="s">
        <v>881</v>
      </c>
      <c r="B519" s="41">
        <v>20</v>
      </c>
      <c r="C519" s="41">
        <v>20</v>
      </c>
      <c r="D519" s="41" t="s">
        <v>882</v>
      </c>
      <c r="E519" s="42" t="s">
        <v>153</v>
      </c>
      <c r="F519" s="41" t="s">
        <v>883</v>
      </c>
      <c r="G519" s="41"/>
      <c r="H519" s="41"/>
      <c r="I519" s="41" t="s">
        <v>135</v>
      </c>
      <c r="P519" s="5">
        <v>6</v>
      </c>
      <c r="Q519" s="39" t="s">
        <v>884</v>
      </c>
      <c r="R519" s="5">
        <v>6</v>
      </c>
      <c r="T519" s="5">
        <v>2</v>
      </c>
      <c r="AA519" s="5">
        <v>4</v>
      </c>
      <c r="DS519" s="6">
        <v>20</v>
      </c>
      <c r="DT519" s="6">
        <v>0</v>
      </c>
      <c r="DU519" s="5">
        <v>10</v>
      </c>
      <c r="DX519" s="5" t="s">
        <v>135</v>
      </c>
      <c r="EG519" s="42"/>
      <c r="EH519" s="42"/>
      <c r="EI519" s="42"/>
      <c r="EJ519" s="42"/>
      <c r="EK519" s="42"/>
      <c r="EL519" s="42"/>
      <c r="EM519" s="42"/>
    </row>
    <row r="520" spans="1:143" ht="90">
      <c r="A520" s="104"/>
      <c r="B520" s="41"/>
      <c r="C520" s="41"/>
      <c r="D520" s="41" t="s">
        <v>885</v>
      </c>
      <c r="E520" s="42" t="s">
        <v>306</v>
      </c>
      <c r="F520" s="41" t="s">
        <v>883</v>
      </c>
      <c r="G520" s="41"/>
      <c r="H520" s="41"/>
      <c r="I520" s="41" t="s">
        <v>135</v>
      </c>
      <c r="P520" s="5">
        <v>14</v>
      </c>
      <c r="Q520" s="39" t="s">
        <v>884</v>
      </c>
      <c r="R520" s="5">
        <v>14</v>
      </c>
      <c r="T520" s="5">
        <v>5</v>
      </c>
      <c r="AA520" s="5">
        <v>9</v>
      </c>
      <c r="DX520" s="5" t="s">
        <v>135</v>
      </c>
      <c r="EG520" s="42"/>
      <c r="EH520" s="42"/>
      <c r="EI520" s="42"/>
      <c r="EJ520" s="42"/>
      <c r="EK520" s="42"/>
      <c r="EL520" s="42"/>
      <c r="EM520" s="42"/>
    </row>
    <row r="521" spans="1:143" ht="90">
      <c r="A521" s="104"/>
      <c r="B521" s="41"/>
      <c r="C521" s="41"/>
      <c r="D521" s="41" t="s">
        <v>886</v>
      </c>
      <c r="E521" s="42" t="s">
        <v>698</v>
      </c>
      <c r="F521" s="41" t="s">
        <v>883</v>
      </c>
      <c r="G521" s="41"/>
      <c r="H521" s="41"/>
      <c r="I521" s="41" t="s">
        <v>135</v>
      </c>
      <c r="P521" s="5">
        <v>9</v>
      </c>
      <c r="Q521" s="39" t="s">
        <v>884</v>
      </c>
      <c r="R521" s="5">
        <v>9</v>
      </c>
      <c r="T521" s="5">
        <v>2</v>
      </c>
      <c r="AA521" s="5">
        <v>7</v>
      </c>
      <c r="DX521" s="5" t="s">
        <v>135</v>
      </c>
      <c r="EG521" s="42"/>
      <c r="EH521" s="42"/>
      <c r="EI521" s="42"/>
      <c r="EJ521" s="42"/>
      <c r="EK521" s="42"/>
      <c r="EL521" s="42"/>
      <c r="EM521" s="42"/>
    </row>
    <row r="522" spans="1:143" ht="90">
      <c r="A522" s="104"/>
      <c r="B522" s="41"/>
      <c r="C522" s="41"/>
      <c r="D522" s="41" t="s">
        <v>887</v>
      </c>
      <c r="E522" s="42" t="s">
        <v>336</v>
      </c>
      <c r="F522" s="41" t="s">
        <v>883</v>
      </c>
      <c r="G522" s="41"/>
      <c r="H522" s="41"/>
      <c r="I522" s="41" t="s">
        <v>135</v>
      </c>
      <c r="P522" s="5">
        <v>13</v>
      </c>
      <c r="Q522" s="39" t="s">
        <v>884</v>
      </c>
      <c r="R522" s="5">
        <v>13</v>
      </c>
      <c r="T522" s="5">
        <v>3</v>
      </c>
      <c r="AA522" s="5">
        <v>10</v>
      </c>
      <c r="DX522" s="5" t="s">
        <v>135</v>
      </c>
      <c r="EG522" s="42"/>
      <c r="EH522" s="42"/>
      <c r="EI522" s="42"/>
      <c r="EJ522" s="42"/>
      <c r="EK522" s="42"/>
      <c r="EL522" s="42"/>
      <c r="EM522" s="42"/>
    </row>
    <row r="523" spans="1:143" ht="90">
      <c r="A523" s="41"/>
      <c r="B523" s="41"/>
      <c r="C523" s="41"/>
      <c r="D523" s="41" t="s">
        <v>888</v>
      </c>
      <c r="E523" s="42" t="s">
        <v>150</v>
      </c>
      <c r="F523" s="41" t="s">
        <v>883</v>
      </c>
      <c r="G523" s="41"/>
      <c r="H523" s="41"/>
      <c r="I523" s="41" t="s">
        <v>135</v>
      </c>
      <c r="P523" s="5">
        <v>8</v>
      </c>
      <c r="Q523" s="39" t="s">
        <v>884</v>
      </c>
      <c r="R523" s="5">
        <v>8</v>
      </c>
      <c r="T523" s="5">
        <v>2</v>
      </c>
      <c r="AA523" s="5">
        <v>6</v>
      </c>
      <c r="DX523" s="5" t="s">
        <v>135</v>
      </c>
      <c r="EG523" s="42"/>
      <c r="EH523" s="42"/>
      <c r="EI523" s="42"/>
      <c r="EJ523" s="42"/>
      <c r="EK523" s="42"/>
      <c r="EL523" s="42"/>
      <c r="EM523" s="42"/>
    </row>
    <row r="524" spans="1:143" ht="90">
      <c r="A524" s="41"/>
      <c r="B524" s="41"/>
      <c r="C524" s="41"/>
      <c r="D524" s="41" t="s">
        <v>889</v>
      </c>
      <c r="E524" s="42" t="s">
        <v>220</v>
      </c>
      <c r="F524" s="41" t="s">
        <v>883</v>
      </c>
      <c r="G524" s="41"/>
      <c r="H524" s="41"/>
      <c r="I524" s="41" t="s">
        <v>135</v>
      </c>
      <c r="P524" s="5">
        <v>5</v>
      </c>
      <c r="Q524" s="39" t="s">
        <v>884</v>
      </c>
      <c r="R524" s="5">
        <v>5</v>
      </c>
      <c r="T524" s="5">
        <v>2</v>
      </c>
      <c r="AA524" s="5">
        <v>3</v>
      </c>
      <c r="DX524" s="5" t="s">
        <v>135</v>
      </c>
      <c r="EG524" s="42"/>
      <c r="EH524" s="42"/>
      <c r="EI524" s="42"/>
      <c r="EJ524" s="42"/>
      <c r="EK524" s="42"/>
      <c r="EL524" s="42"/>
      <c r="EM524" s="42"/>
    </row>
    <row r="525" spans="1:143" ht="90">
      <c r="A525" s="41"/>
      <c r="B525" s="41"/>
      <c r="C525" s="41"/>
      <c r="D525" s="41" t="s">
        <v>890</v>
      </c>
      <c r="E525" s="42" t="s">
        <v>419</v>
      </c>
      <c r="F525" s="41" t="s">
        <v>883</v>
      </c>
      <c r="G525" s="41"/>
      <c r="H525" s="41"/>
      <c r="I525" s="41" t="s">
        <v>135</v>
      </c>
      <c r="P525" s="5">
        <v>4</v>
      </c>
      <c r="Q525" s="39" t="s">
        <v>884</v>
      </c>
      <c r="R525" s="5">
        <v>4</v>
      </c>
      <c r="AA525" s="5">
        <v>4</v>
      </c>
      <c r="DX525" s="5" t="s">
        <v>135</v>
      </c>
      <c r="EG525" s="42"/>
      <c r="EH525" s="42"/>
      <c r="EI525" s="42"/>
      <c r="EJ525" s="42"/>
      <c r="EK525" s="42"/>
      <c r="EL525" s="42"/>
      <c r="EM525" s="42"/>
    </row>
    <row r="526" spans="1:143" ht="90">
      <c r="A526" s="41"/>
      <c r="B526" s="41"/>
      <c r="C526" s="41"/>
      <c r="D526" s="41" t="s">
        <v>891</v>
      </c>
      <c r="E526" s="42" t="s">
        <v>892</v>
      </c>
      <c r="F526" s="41" t="s">
        <v>883</v>
      </c>
      <c r="G526" s="41"/>
      <c r="H526" s="41"/>
      <c r="I526" s="41" t="s">
        <v>135</v>
      </c>
      <c r="P526" s="5">
        <v>14</v>
      </c>
      <c r="Q526" s="39" t="s">
        <v>884</v>
      </c>
      <c r="R526" s="5">
        <v>14</v>
      </c>
      <c r="T526" s="5">
        <v>5</v>
      </c>
      <c r="AA526" s="5">
        <v>9</v>
      </c>
      <c r="DX526" s="5" t="s">
        <v>135</v>
      </c>
      <c r="EG526" s="42"/>
      <c r="EH526" s="42"/>
      <c r="EI526" s="42"/>
      <c r="EJ526" s="42"/>
      <c r="EK526" s="42"/>
      <c r="EL526" s="42"/>
      <c r="EM526" s="42"/>
    </row>
    <row r="527" spans="1:143" ht="90">
      <c r="A527" s="41"/>
      <c r="B527" s="41"/>
      <c r="C527" s="41"/>
      <c r="D527" s="41" t="s">
        <v>893</v>
      </c>
      <c r="E527" s="42" t="s">
        <v>894</v>
      </c>
      <c r="F527" s="41" t="s">
        <v>883</v>
      </c>
      <c r="G527" s="41"/>
      <c r="H527" s="41"/>
      <c r="I527" s="41" t="s">
        <v>135</v>
      </c>
      <c r="P527" s="5">
        <v>12</v>
      </c>
      <c r="Q527" s="39" t="s">
        <v>884</v>
      </c>
      <c r="R527" s="5">
        <v>12</v>
      </c>
      <c r="T527" s="5">
        <v>6</v>
      </c>
      <c r="AA527" s="5">
        <v>6</v>
      </c>
      <c r="DX527" s="5" t="s">
        <v>135</v>
      </c>
      <c r="EG527" s="42"/>
      <c r="EH527" s="42"/>
      <c r="EI527" s="42"/>
      <c r="EJ527" s="42"/>
      <c r="EK527" s="42"/>
      <c r="EL527" s="42"/>
      <c r="EM527" s="42"/>
    </row>
    <row r="528" spans="1:143" ht="90">
      <c r="A528" s="41"/>
      <c r="B528" s="41"/>
      <c r="C528" s="41"/>
      <c r="D528" s="41" t="s">
        <v>895</v>
      </c>
      <c r="E528" s="42" t="s">
        <v>896</v>
      </c>
      <c r="F528" s="41" t="s">
        <v>883</v>
      </c>
      <c r="G528" s="41"/>
      <c r="H528" s="41"/>
      <c r="I528" s="41" t="s">
        <v>135</v>
      </c>
      <c r="P528" s="5">
        <v>5</v>
      </c>
      <c r="Q528" s="39" t="s">
        <v>884</v>
      </c>
      <c r="R528" s="5">
        <v>5</v>
      </c>
      <c r="T528" s="5">
        <v>2</v>
      </c>
      <c r="AA528" s="5">
        <v>3</v>
      </c>
      <c r="DX528" s="5" t="s">
        <v>135</v>
      </c>
      <c r="EG528" s="42"/>
      <c r="EH528" s="42"/>
      <c r="EI528" s="42"/>
      <c r="EJ528" s="42"/>
      <c r="EK528" s="42"/>
      <c r="EL528" s="42"/>
      <c r="EM528" s="42"/>
    </row>
    <row r="529" spans="1:143" ht="90">
      <c r="A529" s="41"/>
      <c r="B529" s="41"/>
      <c r="C529" s="41"/>
      <c r="D529" s="41" t="s">
        <v>897</v>
      </c>
      <c r="E529" s="42" t="s">
        <v>898</v>
      </c>
      <c r="F529" s="41" t="s">
        <v>883</v>
      </c>
      <c r="G529" s="41"/>
      <c r="H529" s="41"/>
      <c r="I529" s="41" t="s">
        <v>135</v>
      </c>
      <c r="P529" s="5">
        <v>2</v>
      </c>
      <c r="Q529" s="39" t="s">
        <v>884</v>
      </c>
      <c r="R529" s="5">
        <v>2</v>
      </c>
      <c r="AA529" s="5">
        <v>2</v>
      </c>
      <c r="DX529" s="5" t="s">
        <v>135</v>
      </c>
      <c r="EG529" s="42"/>
      <c r="EH529" s="42"/>
      <c r="EI529" s="42"/>
      <c r="EJ529" s="42"/>
      <c r="EK529" s="42"/>
      <c r="EL529" s="42"/>
      <c r="EM529" s="42"/>
    </row>
    <row r="530" spans="1:143" ht="90">
      <c r="A530" s="41"/>
      <c r="B530" s="41"/>
      <c r="C530" s="41"/>
      <c r="D530" s="41" t="s">
        <v>899</v>
      </c>
      <c r="E530" s="42" t="s">
        <v>209</v>
      </c>
      <c r="F530" s="41" t="s">
        <v>883</v>
      </c>
      <c r="G530" s="41"/>
      <c r="H530" s="41"/>
      <c r="I530" s="41" t="s">
        <v>135</v>
      </c>
      <c r="P530" s="5">
        <v>8</v>
      </c>
      <c r="Q530" s="39" t="s">
        <v>884</v>
      </c>
      <c r="R530" s="5">
        <v>8</v>
      </c>
      <c r="T530" s="5">
        <v>2</v>
      </c>
      <c r="AA530" s="5">
        <v>6</v>
      </c>
      <c r="DX530" s="5" t="s">
        <v>135</v>
      </c>
      <c r="EG530" s="42"/>
      <c r="EH530" s="42"/>
      <c r="EI530" s="42"/>
      <c r="EJ530" s="42"/>
      <c r="EK530" s="42"/>
      <c r="EL530" s="42"/>
      <c r="EM530" s="42"/>
    </row>
    <row r="531" spans="1:143" ht="90">
      <c r="A531" s="41"/>
      <c r="B531" s="41"/>
      <c r="C531" s="41"/>
      <c r="D531" s="41" t="s">
        <v>900</v>
      </c>
      <c r="E531" s="42" t="s">
        <v>398</v>
      </c>
      <c r="F531" s="41" t="s">
        <v>883</v>
      </c>
      <c r="G531" s="41"/>
      <c r="H531" s="41"/>
      <c r="I531" s="41" t="s">
        <v>135</v>
      </c>
      <c r="P531" s="5">
        <v>3</v>
      </c>
      <c r="Q531" s="39" t="s">
        <v>884</v>
      </c>
      <c r="R531" s="5">
        <v>3</v>
      </c>
      <c r="T531" s="5">
        <v>1</v>
      </c>
      <c r="AA531" s="5">
        <v>2</v>
      </c>
      <c r="DX531" s="5" t="s">
        <v>135</v>
      </c>
      <c r="EG531" s="42"/>
      <c r="EH531" s="42"/>
      <c r="EI531" s="42"/>
      <c r="EJ531" s="42"/>
      <c r="EK531" s="42"/>
      <c r="EL531" s="42"/>
      <c r="EM531" s="42"/>
    </row>
    <row r="532" spans="1:143" ht="90">
      <c r="A532" s="41"/>
      <c r="B532" s="41"/>
      <c r="C532" s="41"/>
      <c r="D532" s="41" t="s">
        <v>901</v>
      </c>
      <c r="E532" s="42" t="s">
        <v>902</v>
      </c>
      <c r="F532" s="41" t="s">
        <v>883</v>
      </c>
      <c r="G532" s="41"/>
      <c r="H532" s="41"/>
      <c r="I532" s="41" t="s">
        <v>135</v>
      </c>
      <c r="P532" s="5">
        <v>2</v>
      </c>
      <c r="Q532" s="39" t="s">
        <v>884</v>
      </c>
      <c r="R532" s="5">
        <v>2</v>
      </c>
      <c r="AA532" s="5">
        <v>2</v>
      </c>
      <c r="DX532" s="5" t="s">
        <v>135</v>
      </c>
      <c r="EG532" s="42"/>
      <c r="EH532" s="42"/>
      <c r="EI532" s="42"/>
      <c r="EJ532" s="42"/>
      <c r="EK532" s="42"/>
      <c r="EL532" s="42"/>
      <c r="EM532" s="42"/>
    </row>
    <row r="533" spans="1:143">
      <c r="A533" s="41"/>
      <c r="B533" s="41"/>
      <c r="C533" s="41"/>
      <c r="D533" s="41"/>
      <c r="G533" s="41"/>
      <c r="H533" s="41"/>
      <c r="I533" s="41"/>
      <c r="EG533" s="42"/>
      <c r="EH533" s="42"/>
      <c r="EI533" s="42"/>
      <c r="EJ533" s="42"/>
      <c r="EK533" s="42"/>
      <c r="EL533" s="42"/>
      <c r="EM533" s="42"/>
    </row>
    <row r="534" spans="1:143" ht="105">
      <c r="A534" s="109" t="s">
        <v>903</v>
      </c>
      <c r="B534" s="41">
        <v>3</v>
      </c>
      <c r="C534" s="41">
        <v>3</v>
      </c>
      <c r="D534" s="41" t="s">
        <v>904</v>
      </c>
      <c r="E534" s="42" t="s">
        <v>306</v>
      </c>
      <c r="F534" s="41" t="s">
        <v>905</v>
      </c>
      <c r="G534" s="41" t="s">
        <v>135</v>
      </c>
      <c r="H534" s="41" t="s">
        <v>135</v>
      </c>
      <c r="I534" s="41" t="s">
        <v>135</v>
      </c>
      <c r="P534" s="5">
        <v>1</v>
      </c>
      <c r="Q534" s="93" t="s">
        <v>906</v>
      </c>
      <c r="AL534" s="5">
        <v>1</v>
      </c>
      <c r="AV534" s="5">
        <v>1</v>
      </c>
      <c r="AZ534" s="5">
        <v>1</v>
      </c>
      <c r="DS534" s="6">
        <v>19</v>
      </c>
      <c r="DT534" s="6">
        <v>16</v>
      </c>
      <c r="DU534" s="5">
        <v>3</v>
      </c>
      <c r="DW534" s="5" t="s">
        <v>135</v>
      </c>
      <c r="EG534" s="42"/>
      <c r="EH534" s="42"/>
      <c r="EI534" s="42"/>
      <c r="EJ534" s="42"/>
      <c r="EK534" s="42"/>
      <c r="EL534" s="42"/>
      <c r="EM534" s="42"/>
    </row>
    <row r="535" spans="1:143" ht="90">
      <c r="A535" s="41"/>
      <c r="B535" s="41"/>
      <c r="C535" s="41"/>
      <c r="D535" s="41" t="s">
        <v>907</v>
      </c>
      <c r="E535" s="42" t="s">
        <v>451</v>
      </c>
      <c r="F535" s="41" t="s">
        <v>905</v>
      </c>
      <c r="G535" s="41" t="s">
        <v>135</v>
      </c>
      <c r="H535" s="41" t="s">
        <v>135</v>
      </c>
      <c r="I535" s="41" t="s">
        <v>135</v>
      </c>
      <c r="P535" s="5">
        <v>1</v>
      </c>
      <c r="Q535" s="39" t="s">
        <v>906</v>
      </c>
      <c r="AL535" s="5">
        <v>1</v>
      </c>
      <c r="AV535" s="5">
        <v>1</v>
      </c>
      <c r="AZ535" s="5">
        <v>1</v>
      </c>
      <c r="DW535" s="5" t="s">
        <v>135</v>
      </c>
      <c r="EG535" s="42"/>
      <c r="EH535" s="42"/>
      <c r="EI535" s="42"/>
      <c r="EJ535" s="42"/>
      <c r="EK535" s="42"/>
      <c r="EL535" s="42"/>
      <c r="EM535" s="42"/>
    </row>
    <row r="536" spans="1:143" ht="90">
      <c r="A536" s="41"/>
      <c r="B536" s="41"/>
      <c r="C536" s="41"/>
      <c r="D536" s="41" t="s">
        <v>908</v>
      </c>
      <c r="E536" s="42" t="s">
        <v>165</v>
      </c>
      <c r="F536" s="41" t="s">
        <v>905</v>
      </c>
      <c r="G536" s="41" t="s">
        <v>135</v>
      </c>
      <c r="H536" s="41" t="s">
        <v>135</v>
      </c>
      <c r="I536" s="41" t="s">
        <v>135</v>
      </c>
      <c r="P536" s="5">
        <v>1</v>
      </c>
      <c r="Q536" s="39" t="s">
        <v>906</v>
      </c>
      <c r="AL536" s="5">
        <v>1</v>
      </c>
      <c r="AV536" s="5">
        <v>1</v>
      </c>
      <c r="AZ536" s="5">
        <v>1</v>
      </c>
      <c r="DW536" s="5" t="s">
        <v>135</v>
      </c>
      <c r="EG536" s="42"/>
      <c r="EH536" s="42"/>
      <c r="EI536" s="42"/>
      <c r="EJ536" s="42"/>
      <c r="EK536" s="42"/>
      <c r="EL536" s="42"/>
      <c r="EM536" s="42"/>
    </row>
    <row r="537" spans="1:143" ht="90">
      <c r="A537" s="41"/>
      <c r="B537" s="41"/>
      <c r="C537" s="41"/>
      <c r="D537" s="41" t="s">
        <v>909</v>
      </c>
      <c r="E537" s="41" t="s">
        <v>910</v>
      </c>
      <c r="F537" s="41" t="s">
        <v>905</v>
      </c>
      <c r="G537" s="41" t="s">
        <v>135</v>
      </c>
      <c r="H537" s="41" t="s">
        <v>135</v>
      </c>
      <c r="I537" s="41" t="s">
        <v>135</v>
      </c>
      <c r="J537" s="5">
        <v>1</v>
      </c>
      <c r="K537" s="5">
        <v>1</v>
      </c>
      <c r="P537" s="5">
        <v>1</v>
      </c>
      <c r="Q537" s="39" t="s">
        <v>906</v>
      </c>
      <c r="AL537" s="5">
        <v>1</v>
      </c>
      <c r="AV537" s="5">
        <v>1</v>
      </c>
      <c r="AZ537" s="5">
        <v>1</v>
      </c>
      <c r="DW537" s="5" t="s">
        <v>135</v>
      </c>
      <c r="EG537" s="42"/>
      <c r="EH537" s="42"/>
      <c r="EI537" s="42"/>
      <c r="EJ537" s="42"/>
      <c r="EK537" s="42"/>
      <c r="EL537" s="42"/>
      <c r="EM537" s="42"/>
    </row>
    <row r="538" spans="1:143" ht="90">
      <c r="A538" s="41"/>
      <c r="B538" s="41"/>
      <c r="C538" s="41"/>
      <c r="D538" s="41" t="s">
        <v>911</v>
      </c>
      <c r="E538" s="42" t="s">
        <v>379</v>
      </c>
      <c r="F538" s="41" t="s">
        <v>905</v>
      </c>
      <c r="G538" s="41" t="s">
        <v>135</v>
      </c>
      <c r="H538" s="41" t="s">
        <v>135</v>
      </c>
      <c r="I538" s="41" t="s">
        <v>135</v>
      </c>
      <c r="P538" s="5">
        <v>1</v>
      </c>
      <c r="Q538" s="39" t="s">
        <v>906</v>
      </c>
      <c r="AL538" s="5">
        <v>1</v>
      </c>
      <c r="AV538" s="5">
        <v>1</v>
      </c>
      <c r="AZ538" s="5">
        <v>1</v>
      </c>
      <c r="DW538" s="5" t="s">
        <v>135</v>
      </c>
      <c r="EG538" s="42"/>
      <c r="EH538" s="42"/>
      <c r="EI538" s="42"/>
      <c r="EJ538" s="42"/>
      <c r="EK538" s="42"/>
      <c r="EL538" s="42"/>
      <c r="EM538" s="42"/>
    </row>
    <row r="539" spans="1:143" ht="60">
      <c r="A539" s="41"/>
      <c r="B539" s="41"/>
      <c r="C539" s="41"/>
      <c r="D539" s="41" t="s">
        <v>468</v>
      </c>
      <c r="E539" s="42" t="s">
        <v>199</v>
      </c>
      <c r="F539" s="41" t="s">
        <v>912</v>
      </c>
      <c r="G539" s="41" t="s">
        <v>135</v>
      </c>
      <c r="H539" s="41"/>
      <c r="I539" s="41" t="s">
        <v>135</v>
      </c>
      <c r="P539" s="5">
        <v>1</v>
      </c>
      <c r="Q539" s="39" t="s">
        <v>913</v>
      </c>
      <c r="R539" s="5">
        <v>1</v>
      </c>
      <c r="S539" s="5">
        <v>1</v>
      </c>
      <c r="T539" s="5">
        <v>1</v>
      </c>
      <c r="U539" s="5">
        <v>1</v>
      </c>
      <c r="DW539" s="5" t="s">
        <v>135</v>
      </c>
      <c r="EG539" s="42"/>
      <c r="EH539" s="42"/>
      <c r="EI539" s="42"/>
      <c r="EJ539" s="42"/>
      <c r="EK539" s="42"/>
      <c r="EL539" s="42"/>
      <c r="EM539" s="42"/>
    </row>
    <row r="540" spans="1:143" ht="60">
      <c r="A540" s="41"/>
      <c r="B540" s="41"/>
      <c r="C540" s="41"/>
      <c r="D540" s="41" t="s">
        <v>586</v>
      </c>
      <c r="E540" s="42" t="s">
        <v>336</v>
      </c>
      <c r="F540" s="41" t="s">
        <v>912</v>
      </c>
      <c r="G540" s="41" t="s">
        <v>135</v>
      </c>
      <c r="H540" s="41"/>
      <c r="I540" s="41" t="s">
        <v>135</v>
      </c>
      <c r="J540" s="5">
        <v>1</v>
      </c>
      <c r="K540" s="5">
        <v>1</v>
      </c>
      <c r="P540" s="5">
        <v>1</v>
      </c>
      <c r="Q540" s="39" t="s">
        <v>913</v>
      </c>
      <c r="R540" s="5">
        <v>1</v>
      </c>
      <c r="S540" s="5">
        <v>1</v>
      </c>
      <c r="T540" s="5">
        <v>1</v>
      </c>
      <c r="U540" s="5">
        <v>1</v>
      </c>
      <c r="DW540" s="5" t="s">
        <v>135</v>
      </c>
      <c r="EG540" s="42"/>
      <c r="EH540" s="42"/>
      <c r="EI540" s="42"/>
      <c r="EJ540" s="42"/>
      <c r="EK540" s="42"/>
      <c r="EL540" s="42"/>
      <c r="EM540" s="42"/>
    </row>
    <row r="541" spans="1:143" ht="60">
      <c r="A541" s="41"/>
      <c r="B541" s="41"/>
      <c r="C541" s="41"/>
      <c r="D541" s="41" t="s">
        <v>914</v>
      </c>
      <c r="E541" s="42" t="s">
        <v>575</v>
      </c>
      <c r="F541" s="41" t="s">
        <v>912</v>
      </c>
      <c r="G541" s="41" t="s">
        <v>135</v>
      </c>
      <c r="H541" s="41"/>
      <c r="I541" s="41" t="s">
        <v>135</v>
      </c>
      <c r="P541" s="5">
        <v>1</v>
      </c>
      <c r="Q541" s="39" t="s">
        <v>913</v>
      </c>
      <c r="R541" s="5">
        <v>1</v>
      </c>
      <c r="S541" s="5">
        <v>1</v>
      </c>
      <c r="T541" s="5">
        <v>1</v>
      </c>
      <c r="U541" s="5">
        <v>1</v>
      </c>
      <c r="DW541" s="5" t="s">
        <v>135</v>
      </c>
      <c r="EG541" s="42"/>
      <c r="EH541" s="42"/>
      <c r="EI541" s="42"/>
      <c r="EJ541" s="42"/>
      <c r="EK541" s="42"/>
      <c r="EL541" s="42"/>
      <c r="EM541" s="42"/>
    </row>
    <row r="542" spans="1:143" ht="90">
      <c r="A542" s="41"/>
      <c r="B542" s="41"/>
      <c r="C542" s="41"/>
      <c r="D542" s="41" t="s">
        <v>915</v>
      </c>
      <c r="E542" s="42" t="s">
        <v>379</v>
      </c>
      <c r="F542" s="41" t="s">
        <v>916</v>
      </c>
      <c r="G542" s="41" t="s">
        <v>135</v>
      </c>
      <c r="H542" s="41" t="s">
        <v>135</v>
      </c>
      <c r="I542" s="41" t="s">
        <v>135</v>
      </c>
      <c r="P542" s="5">
        <v>1</v>
      </c>
      <c r="Q542" s="39" t="s">
        <v>917</v>
      </c>
      <c r="AL542" s="5">
        <v>1</v>
      </c>
      <c r="CU542" s="5">
        <v>1</v>
      </c>
      <c r="CV542" s="5">
        <v>1</v>
      </c>
      <c r="DW542" s="5" t="s">
        <v>135</v>
      </c>
      <c r="EG542" s="42"/>
      <c r="EH542" s="42"/>
      <c r="EI542" s="42"/>
      <c r="EJ542" s="42"/>
      <c r="EK542" s="42"/>
      <c r="EL542" s="42"/>
      <c r="EM542" s="42"/>
    </row>
    <row r="543" spans="1:143" ht="90">
      <c r="A543" s="41"/>
      <c r="B543" s="41"/>
      <c r="C543" s="41"/>
      <c r="D543" s="41" t="s">
        <v>918</v>
      </c>
      <c r="E543" s="42" t="s">
        <v>919</v>
      </c>
      <c r="F543" s="41" t="s">
        <v>916</v>
      </c>
      <c r="G543" s="41" t="s">
        <v>135</v>
      </c>
      <c r="H543" s="41" t="s">
        <v>135</v>
      </c>
      <c r="I543" s="41" t="s">
        <v>135</v>
      </c>
      <c r="J543" s="5">
        <v>1</v>
      </c>
      <c r="L543" s="5">
        <v>1</v>
      </c>
      <c r="P543" s="5">
        <v>1</v>
      </c>
      <c r="Q543" s="39" t="s">
        <v>917</v>
      </c>
      <c r="AL543" s="5">
        <v>1</v>
      </c>
      <c r="CU543" s="5">
        <v>1</v>
      </c>
      <c r="CV543" s="5">
        <v>1</v>
      </c>
      <c r="DW543" s="5" t="s">
        <v>135</v>
      </c>
      <c r="EG543" s="42"/>
      <c r="EH543" s="42"/>
      <c r="EI543" s="42"/>
      <c r="EJ543" s="42"/>
      <c r="EK543" s="42"/>
      <c r="EL543" s="42"/>
      <c r="EM543" s="42"/>
    </row>
    <row r="544" spans="1:143" ht="75">
      <c r="A544" s="123" t="s">
        <v>920</v>
      </c>
      <c r="B544" s="41">
        <v>17</v>
      </c>
      <c r="C544" s="41">
        <v>12</v>
      </c>
      <c r="D544" s="41" t="s">
        <v>385</v>
      </c>
      <c r="E544" s="42" t="s">
        <v>262</v>
      </c>
      <c r="F544" s="41" t="s">
        <v>921</v>
      </c>
      <c r="G544" s="41" t="s">
        <v>135</v>
      </c>
      <c r="H544" s="41"/>
      <c r="I544" s="41"/>
      <c r="P544" s="5">
        <v>2</v>
      </c>
      <c r="Q544" s="39" t="s">
        <v>922</v>
      </c>
      <c r="R544" s="5">
        <v>2</v>
      </c>
      <c r="AA544" s="5">
        <v>2</v>
      </c>
      <c r="AF544" s="5">
        <v>2</v>
      </c>
      <c r="AH544" s="5">
        <v>2</v>
      </c>
      <c r="DS544" s="6">
        <v>17</v>
      </c>
      <c r="DT544" s="6">
        <v>5</v>
      </c>
      <c r="DU544" s="5">
        <v>12</v>
      </c>
      <c r="DX544" s="5" t="s">
        <v>135</v>
      </c>
      <c r="EG544" s="42"/>
      <c r="EH544" s="42"/>
      <c r="EI544" s="42"/>
      <c r="EJ544" s="42"/>
      <c r="EK544" s="42"/>
      <c r="EL544" s="42"/>
      <c r="EM544" s="42"/>
    </row>
    <row r="545" spans="1:143" ht="45">
      <c r="A545" s="41"/>
      <c r="B545" s="41"/>
      <c r="C545" s="41"/>
      <c r="D545" s="41" t="s">
        <v>685</v>
      </c>
      <c r="E545" s="42" t="s">
        <v>514</v>
      </c>
      <c r="F545" s="41" t="s">
        <v>921</v>
      </c>
      <c r="G545" s="41" t="s">
        <v>135</v>
      </c>
      <c r="H545" s="41"/>
      <c r="I545" s="41"/>
      <c r="P545" s="5">
        <v>2</v>
      </c>
      <c r="Q545" s="39" t="s">
        <v>922</v>
      </c>
      <c r="R545" s="5">
        <v>2</v>
      </c>
      <c r="AA545" s="5">
        <v>2</v>
      </c>
      <c r="AF545" s="5">
        <v>2</v>
      </c>
      <c r="AH545" s="5">
        <v>2</v>
      </c>
      <c r="DX545" s="5" t="s">
        <v>135</v>
      </c>
      <c r="EG545" s="42"/>
      <c r="EH545" s="42"/>
      <c r="EI545" s="42"/>
      <c r="EJ545" s="42"/>
      <c r="EK545" s="42"/>
      <c r="EL545" s="42"/>
      <c r="EM545" s="42"/>
    </row>
    <row r="546" spans="1:143" ht="45">
      <c r="A546" s="41"/>
      <c r="B546" s="41"/>
      <c r="C546" s="41"/>
      <c r="D546" s="41" t="s">
        <v>871</v>
      </c>
      <c r="E546" s="42" t="s">
        <v>923</v>
      </c>
      <c r="F546" s="41" t="s">
        <v>921</v>
      </c>
      <c r="G546" s="41" t="s">
        <v>135</v>
      </c>
      <c r="H546" s="41"/>
      <c r="I546" s="41"/>
      <c r="P546" s="5">
        <v>1</v>
      </c>
      <c r="Q546" s="39" t="s">
        <v>922</v>
      </c>
      <c r="R546" s="5">
        <v>1</v>
      </c>
      <c r="AA546" s="5">
        <v>1</v>
      </c>
      <c r="AF546" s="5">
        <v>1</v>
      </c>
      <c r="AH546" s="5">
        <v>1</v>
      </c>
      <c r="DX546" s="5" t="s">
        <v>135</v>
      </c>
      <c r="EG546" s="42"/>
      <c r="EH546" s="42"/>
      <c r="EI546" s="42"/>
      <c r="EJ546" s="42"/>
      <c r="EK546" s="42"/>
      <c r="EL546" s="42"/>
      <c r="EM546" s="42"/>
    </row>
    <row r="547" spans="1:143" ht="45">
      <c r="A547" s="41"/>
      <c r="B547" s="41"/>
      <c r="C547" s="41"/>
      <c r="D547" s="41" t="s">
        <v>262</v>
      </c>
      <c r="E547" s="42" t="s">
        <v>262</v>
      </c>
      <c r="F547" s="41" t="s">
        <v>924</v>
      </c>
      <c r="G547" s="41" t="s">
        <v>135</v>
      </c>
      <c r="H547" s="41"/>
      <c r="I547" s="41"/>
      <c r="P547" s="5">
        <v>1</v>
      </c>
      <c r="Q547" s="39" t="s">
        <v>925</v>
      </c>
      <c r="R547" s="5">
        <v>1</v>
      </c>
      <c r="S547" s="5">
        <v>1</v>
      </c>
      <c r="AA547" s="5">
        <v>1</v>
      </c>
      <c r="DX547" s="5" t="s">
        <v>135</v>
      </c>
      <c r="EG547" s="42"/>
      <c r="EH547" s="42"/>
      <c r="EI547" s="42"/>
      <c r="EJ547" s="42"/>
      <c r="EK547" s="42"/>
      <c r="EL547" s="42"/>
      <c r="EM547" s="42"/>
    </row>
    <row r="548" spans="1:143" ht="45">
      <c r="A548" s="41"/>
      <c r="B548" s="41"/>
      <c r="C548" s="41"/>
      <c r="D548" s="41" t="s">
        <v>685</v>
      </c>
      <c r="E548" s="42" t="s">
        <v>514</v>
      </c>
      <c r="F548" s="41" t="s">
        <v>924</v>
      </c>
      <c r="G548" s="41" t="s">
        <v>135</v>
      </c>
      <c r="H548" s="41"/>
      <c r="I548" s="41"/>
      <c r="P548" s="5">
        <v>2</v>
      </c>
      <c r="Q548" s="39" t="s">
        <v>925</v>
      </c>
      <c r="R548" s="5">
        <v>2</v>
      </c>
      <c r="S548" s="5">
        <v>2</v>
      </c>
      <c r="AA548" s="5">
        <v>2</v>
      </c>
      <c r="DX548" s="5" t="s">
        <v>135</v>
      </c>
      <c r="EG548" s="42"/>
      <c r="EH548" s="42"/>
      <c r="EI548" s="42"/>
      <c r="EJ548" s="42"/>
      <c r="EK548" s="42"/>
      <c r="EL548" s="42"/>
      <c r="EM548" s="42"/>
    </row>
    <row r="549" spans="1:143" ht="30">
      <c r="A549" s="41"/>
      <c r="B549" s="41"/>
      <c r="C549" s="41"/>
      <c r="D549" s="41" t="s">
        <v>272</v>
      </c>
      <c r="E549" s="42" t="s">
        <v>306</v>
      </c>
      <c r="F549" s="41" t="s">
        <v>926</v>
      </c>
      <c r="G549" s="41" t="s">
        <v>135</v>
      </c>
      <c r="H549" s="41"/>
      <c r="I549" s="41"/>
      <c r="P549" s="5">
        <v>1</v>
      </c>
      <c r="Q549" s="39" t="s">
        <v>927</v>
      </c>
      <c r="R549" s="5">
        <v>1</v>
      </c>
      <c r="S549" s="5">
        <v>1</v>
      </c>
      <c r="AA549" s="5">
        <v>1</v>
      </c>
      <c r="DX549" s="5" t="s">
        <v>135</v>
      </c>
      <c r="EG549" s="42"/>
      <c r="EH549" s="42"/>
      <c r="EI549" s="42"/>
      <c r="EJ549" s="42"/>
      <c r="EK549" s="42"/>
      <c r="EL549" s="42"/>
      <c r="EM549" s="42"/>
    </row>
    <row r="550" spans="1:143" ht="30">
      <c r="A550" s="41"/>
      <c r="B550" s="41"/>
      <c r="C550" s="41"/>
      <c r="D550" s="41" t="s">
        <v>199</v>
      </c>
      <c r="E550" s="42" t="s">
        <v>199</v>
      </c>
      <c r="F550" s="41" t="s">
        <v>926</v>
      </c>
      <c r="G550" s="41" t="s">
        <v>135</v>
      </c>
      <c r="H550" s="41"/>
      <c r="I550" s="41"/>
      <c r="P550" s="5">
        <v>2</v>
      </c>
      <c r="Q550" s="39" t="s">
        <v>927</v>
      </c>
      <c r="R550" s="5">
        <v>2</v>
      </c>
      <c r="S550" s="5">
        <v>2</v>
      </c>
      <c r="AA550" s="5">
        <v>2</v>
      </c>
      <c r="DX550" s="5" t="s">
        <v>135</v>
      </c>
      <c r="EG550" s="42"/>
      <c r="EH550" s="42"/>
      <c r="EI550" s="42"/>
      <c r="EJ550" s="42"/>
      <c r="EK550" s="42"/>
      <c r="EL550" s="42"/>
      <c r="EM550" s="42"/>
    </row>
    <row r="551" spans="1:143" ht="45">
      <c r="A551" s="41"/>
      <c r="B551" s="41"/>
      <c r="C551" s="41"/>
      <c r="D551" s="41" t="s">
        <v>928</v>
      </c>
      <c r="E551" s="42" t="s">
        <v>923</v>
      </c>
      <c r="F551" s="41" t="s">
        <v>929</v>
      </c>
      <c r="G551" s="41" t="s">
        <v>135</v>
      </c>
      <c r="H551" s="41"/>
      <c r="I551" s="41"/>
      <c r="P551" s="5">
        <v>2</v>
      </c>
      <c r="Q551" s="39" t="s">
        <v>930</v>
      </c>
      <c r="R551" s="5">
        <v>2</v>
      </c>
      <c r="AA551" s="5">
        <v>2</v>
      </c>
      <c r="AF551" s="5">
        <v>2</v>
      </c>
      <c r="AH551" s="5">
        <v>2</v>
      </c>
      <c r="DX551" s="5" t="s">
        <v>135</v>
      </c>
      <c r="EG551" s="42"/>
      <c r="EH551" s="42"/>
      <c r="EI551" s="42"/>
      <c r="EJ551" s="42"/>
      <c r="EK551" s="42"/>
      <c r="EL551" s="42"/>
      <c r="EM551" s="42"/>
    </row>
    <row r="552" spans="1:143" ht="45">
      <c r="A552" s="41"/>
      <c r="B552" s="41"/>
      <c r="C552" s="41"/>
      <c r="D552" s="41" t="s">
        <v>931</v>
      </c>
      <c r="E552" s="42" t="s">
        <v>262</v>
      </c>
      <c r="F552" s="41" t="s">
        <v>926</v>
      </c>
      <c r="G552" s="41" t="s">
        <v>135</v>
      </c>
      <c r="H552" s="41"/>
      <c r="I552" s="41"/>
      <c r="P552" s="5">
        <v>1</v>
      </c>
      <c r="Q552" s="39" t="s">
        <v>930</v>
      </c>
      <c r="R552" s="5">
        <v>1</v>
      </c>
      <c r="AA552" s="5">
        <v>1</v>
      </c>
      <c r="AF552" s="5">
        <v>1</v>
      </c>
      <c r="AH552" s="5">
        <v>1</v>
      </c>
      <c r="DX552" s="5" t="s">
        <v>135</v>
      </c>
      <c r="EG552" s="42"/>
      <c r="EH552" s="42"/>
      <c r="EI552" s="42"/>
      <c r="EJ552" s="42"/>
      <c r="EK552" s="42"/>
      <c r="EL552" s="42"/>
      <c r="EM552" s="42"/>
    </row>
    <row r="553" spans="1:143" ht="30">
      <c r="A553" s="41"/>
      <c r="B553" s="41"/>
      <c r="C553" s="41"/>
      <c r="D553" s="41" t="s">
        <v>185</v>
      </c>
      <c r="E553" s="42" t="s">
        <v>153</v>
      </c>
      <c r="F553" s="41" t="s">
        <v>932</v>
      </c>
      <c r="G553" s="41" t="s">
        <v>135</v>
      </c>
      <c r="H553" s="41"/>
      <c r="I553" s="41"/>
      <c r="P553" s="5">
        <v>2</v>
      </c>
      <c r="Q553" s="39" t="s">
        <v>933</v>
      </c>
      <c r="R553" s="5">
        <v>2</v>
      </c>
      <c r="S553" s="5">
        <v>1</v>
      </c>
      <c r="AA553" s="5">
        <v>2</v>
      </c>
      <c r="AF553" s="5">
        <v>1</v>
      </c>
      <c r="AH553" s="5">
        <v>1</v>
      </c>
      <c r="DX553" s="5" t="s">
        <v>135</v>
      </c>
      <c r="EG553" s="42"/>
      <c r="EH553" s="42"/>
      <c r="EI553" s="42"/>
      <c r="EJ553" s="42"/>
      <c r="EK553" s="42"/>
      <c r="EL553" s="42"/>
      <c r="EM553" s="42"/>
    </row>
    <row r="554" spans="1:143" ht="30">
      <c r="A554" s="41"/>
      <c r="B554" s="41"/>
      <c r="C554" s="41"/>
      <c r="D554" s="41" t="s">
        <v>278</v>
      </c>
      <c r="E554" s="42" t="s">
        <v>514</v>
      </c>
      <c r="F554" s="41" t="s">
        <v>929</v>
      </c>
      <c r="G554" s="41" t="s">
        <v>135</v>
      </c>
      <c r="H554" s="41"/>
      <c r="I554" s="41"/>
      <c r="P554" s="5">
        <v>4</v>
      </c>
      <c r="Q554" s="39" t="s">
        <v>934</v>
      </c>
      <c r="R554" s="5">
        <v>4</v>
      </c>
      <c r="AA554" s="5">
        <v>4</v>
      </c>
      <c r="AF554" s="5">
        <v>4</v>
      </c>
      <c r="AH554" s="5">
        <v>4</v>
      </c>
      <c r="DX554" s="5" t="s">
        <v>135</v>
      </c>
      <c r="EG554" s="42"/>
      <c r="EH554" s="42"/>
      <c r="EI554" s="42"/>
      <c r="EJ554" s="42"/>
      <c r="EK554" s="42"/>
      <c r="EL554" s="42"/>
      <c r="EM554" s="42"/>
    </row>
    <row r="555" spans="1:143" ht="30">
      <c r="A555" s="41"/>
      <c r="B555" s="41"/>
      <c r="C555" s="41"/>
      <c r="D555" s="41" t="s">
        <v>935</v>
      </c>
      <c r="E555" s="42" t="s">
        <v>936</v>
      </c>
      <c r="F555" s="41" t="s">
        <v>929</v>
      </c>
      <c r="G555" s="41" t="s">
        <v>135</v>
      </c>
      <c r="H555" s="41"/>
      <c r="I555" s="41"/>
      <c r="P555" s="5">
        <v>1</v>
      </c>
      <c r="Q555" s="39" t="s">
        <v>927</v>
      </c>
      <c r="R555" s="5">
        <v>1</v>
      </c>
      <c r="S555" s="5">
        <v>1</v>
      </c>
      <c r="AA555" s="5">
        <v>1</v>
      </c>
      <c r="DX555" s="5" t="s">
        <v>135</v>
      </c>
      <c r="EG555" s="42"/>
      <c r="EH555" s="42"/>
      <c r="EI555" s="42"/>
      <c r="EJ555" s="42"/>
      <c r="EK555" s="42"/>
      <c r="EL555" s="42"/>
      <c r="EM555" s="42"/>
    </row>
    <row r="556" spans="1:143" ht="30">
      <c r="A556" s="41"/>
      <c r="B556" s="41"/>
      <c r="C556" s="41"/>
      <c r="D556" s="41" t="s">
        <v>937</v>
      </c>
      <c r="E556" s="42" t="s">
        <v>938</v>
      </c>
      <c r="F556" s="41" t="s">
        <v>939</v>
      </c>
      <c r="G556" s="41" t="s">
        <v>135</v>
      </c>
      <c r="H556" s="41"/>
      <c r="I556" s="41"/>
      <c r="P556" s="5">
        <v>2</v>
      </c>
      <c r="Q556" s="39" t="s">
        <v>940</v>
      </c>
      <c r="R556" s="5">
        <v>2</v>
      </c>
      <c r="AA556" s="5">
        <v>2</v>
      </c>
      <c r="AF556" s="5">
        <v>2</v>
      </c>
      <c r="AH556" s="5">
        <v>2</v>
      </c>
      <c r="DX556" s="5" t="s">
        <v>135</v>
      </c>
      <c r="EG556" s="42"/>
      <c r="EH556" s="42"/>
      <c r="EI556" s="42"/>
      <c r="EJ556" s="42"/>
      <c r="EK556" s="42"/>
      <c r="EL556" s="42"/>
      <c r="EM556" s="42"/>
    </row>
    <row r="557" spans="1:143">
      <c r="A557" s="41"/>
      <c r="B557" s="41"/>
      <c r="C557" s="41"/>
      <c r="D557" s="41"/>
      <c r="G557" s="41"/>
      <c r="H557" s="41"/>
      <c r="I557" s="41"/>
      <c r="EG557" s="42"/>
      <c r="EH557" s="42"/>
      <c r="EI557" s="42"/>
      <c r="EJ557" s="42"/>
      <c r="EK557" s="42"/>
      <c r="EL557" s="42"/>
      <c r="EM557" s="42"/>
    </row>
    <row r="558" spans="1:143">
      <c r="A558" s="41"/>
      <c r="B558" s="41"/>
      <c r="C558" s="41"/>
      <c r="D558" s="41"/>
      <c r="G558" s="41"/>
      <c r="H558" s="41"/>
      <c r="I558" s="41"/>
      <c r="EG558" s="42"/>
      <c r="EH558" s="42"/>
      <c r="EI558" s="42"/>
      <c r="EJ558" s="42"/>
      <c r="EK558" s="42"/>
      <c r="EL558" s="42"/>
      <c r="EM558" s="42"/>
    </row>
    <row r="559" spans="1:143" ht="60">
      <c r="A559" s="108" t="s">
        <v>941</v>
      </c>
      <c r="B559" s="41">
        <v>14</v>
      </c>
      <c r="C559" s="41">
        <v>9</v>
      </c>
      <c r="D559" s="41" t="s">
        <v>942</v>
      </c>
      <c r="E559" s="42" t="s">
        <v>364</v>
      </c>
      <c r="F559" s="41" t="s">
        <v>943</v>
      </c>
      <c r="G559" s="41" t="s">
        <v>135</v>
      </c>
      <c r="H559" s="41" t="s">
        <v>135</v>
      </c>
      <c r="I559" s="41"/>
      <c r="P559" s="5">
        <v>4</v>
      </c>
      <c r="Q559" s="39" t="s">
        <v>944</v>
      </c>
      <c r="R559" s="5">
        <v>4</v>
      </c>
      <c r="AA559" s="5">
        <v>4</v>
      </c>
      <c r="AG559" s="5">
        <v>4</v>
      </c>
      <c r="DS559" s="6">
        <v>14</v>
      </c>
      <c r="DT559" s="6">
        <v>5</v>
      </c>
      <c r="DU559" s="5">
        <v>10</v>
      </c>
      <c r="DX559" s="5" t="s">
        <v>135</v>
      </c>
      <c r="EG559" s="42"/>
      <c r="EH559" s="42"/>
      <c r="EI559" s="42"/>
      <c r="EJ559" s="42"/>
      <c r="EK559" s="42"/>
      <c r="EL559" s="42"/>
      <c r="EM559" s="42"/>
    </row>
    <row r="560" spans="1:143" ht="60">
      <c r="A560" s="41"/>
      <c r="B560" s="41"/>
      <c r="C560" s="41"/>
      <c r="D560" s="41" t="s">
        <v>942</v>
      </c>
      <c r="E560" s="42" t="s">
        <v>364</v>
      </c>
      <c r="F560" s="41" t="s">
        <v>945</v>
      </c>
      <c r="G560" s="41" t="s">
        <v>135</v>
      </c>
      <c r="H560" s="41"/>
      <c r="I560" s="41"/>
      <c r="P560" s="5">
        <v>5</v>
      </c>
      <c r="Q560" s="39" t="s">
        <v>946</v>
      </c>
      <c r="R560" s="5">
        <v>5</v>
      </c>
      <c r="DX560" s="5" t="s">
        <v>135</v>
      </c>
      <c r="EG560" s="42"/>
      <c r="EH560" s="42"/>
      <c r="EI560" s="42"/>
      <c r="EJ560" s="42"/>
      <c r="EK560" s="42"/>
      <c r="EL560" s="42"/>
      <c r="EM560" s="42"/>
    </row>
    <row r="561" spans="1:143" ht="30">
      <c r="A561" s="41"/>
      <c r="B561" s="41"/>
      <c r="C561" s="41"/>
      <c r="D561" s="41" t="s">
        <v>947</v>
      </c>
      <c r="E561" s="42" t="s">
        <v>948</v>
      </c>
      <c r="F561" s="41" t="s">
        <v>949</v>
      </c>
      <c r="G561" s="41" t="s">
        <v>135</v>
      </c>
      <c r="H561" s="41"/>
      <c r="I561" s="41"/>
      <c r="P561" s="5">
        <v>2</v>
      </c>
      <c r="Q561" s="39" t="s">
        <v>946</v>
      </c>
      <c r="R561" s="5">
        <v>2</v>
      </c>
      <c r="DX561" s="5" t="s">
        <v>135</v>
      </c>
      <c r="EG561" s="42"/>
      <c r="EH561" s="42"/>
      <c r="EI561" s="42"/>
      <c r="EJ561" s="42"/>
      <c r="EK561" s="42"/>
      <c r="EL561" s="42"/>
      <c r="EM561" s="42"/>
    </row>
    <row r="562" spans="1:143" ht="75">
      <c r="A562" s="108" t="s">
        <v>950</v>
      </c>
      <c r="B562" s="41">
        <v>5</v>
      </c>
      <c r="C562" s="41"/>
      <c r="D562" s="41" t="s">
        <v>951</v>
      </c>
      <c r="E562" s="42" t="s">
        <v>948</v>
      </c>
      <c r="F562" s="41" t="s">
        <v>952</v>
      </c>
      <c r="G562" s="41"/>
      <c r="H562" s="41" t="s">
        <v>135</v>
      </c>
      <c r="I562" s="41"/>
      <c r="P562" s="5">
        <v>1</v>
      </c>
      <c r="Q562" s="39" t="s">
        <v>953</v>
      </c>
      <c r="R562" s="5">
        <v>1</v>
      </c>
      <c r="T562" s="5">
        <v>1</v>
      </c>
      <c r="AI562" s="5">
        <v>1</v>
      </c>
      <c r="DX562" s="5" t="s">
        <v>135</v>
      </c>
      <c r="EG562" s="42"/>
      <c r="EH562" s="42"/>
      <c r="EI562" s="42"/>
      <c r="EJ562" s="42"/>
      <c r="EK562" s="42"/>
      <c r="EL562" s="42"/>
      <c r="EM562" s="42"/>
    </row>
    <row r="563" spans="1:143" ht="45">
      <c r="A563" s="41"/>
      <c r="B563" s="41"/>
      <c r="C563" s="41"/>
      <c r="D563" s="41" t="s">
        <v>951</v>
      </c>
      <c r="E563" s="42" t="s">
        <v>145</v>
      </c>
      <c r="F563" s="41" t="s">
        <v>952</v>
      </c>
      <c r="G563" s="41"/>
      <c r="H563" s="41" t="s">
        <v>135</v>
      </c>
      <c r="I563" s="41"/>
      <c r="P563" s="5">
        <v>1</v>
      </c>
      <c r="Q563" s="39" t="s">
        <v>954</v>
      </c>
      <c r="AI563" s="5">
        <v>1</v>
      </c>
      <c r="DX563" s="5" t="s">
        <v>135</v>
      </c>
      <c r="EG563" s="42"/>
      <c r="EH563" s="42"/>
      <c r="EI563" s="42"/>
      <c r="EJ563" s="42"/>
      <c r="EK563" s="42"/>
      <c r="EL563" s="42"/>
      <c r="EM563" s="42"/>
    </row>
    <row r="564" spans="1:143" s="125" customFormat="1" ht="105">
      <c r="A564" s="124"/>
      <c r="B564" s="124"/>
      <c r="C564" s="124"/>
      <c r="D564" s="124" t="s">
        <v>955</v>
      </c>
      <c r="E564" s="125" t="s">
        <v>956</v>
      </c>
      <c r="F564" s="124" t="s">
        <v>957</v>
      </c>
      <c r="G564" s="124"/>
      <c r="H564" s="124" t="s">
        <v>311</v>
      </c>
      <c r="I564" s="124"/>
      <c r="J564" s="126"/>
      <c r="K564" s="126"/>
      <c r="L564" s="126"/>
      <c r="M564" s="126"/>
      <c r="N564" s="126"/>
      <c r="O564" s="126"/>
      <c r="P564" s="126">
        <v>1</v>
      </c>
      <c r="Q564" s="127" t="s">
        <v>958</v>
      </c>
      <c r="R564" s="126"/>
      <c r="S564" s="126"/>
      <c r="T564" s="126"/>
      <c r="U564" s="126"/>
      <c r="V564" s="126"/>
      <c r="W564" s="126"/>
      <c r="X564" s="126"/>
      <c r="Y564" s="126"/>
      <c r="Z564" s="126"/>
      <c r="AA564" s="126"/>
      <c r="AB564" s="126"/>
      <c r="AC564" s="126"/>
      <c r="AD564" s="126"/>
      <c r="AE564" s="126"/>
      <c r="AF564" s="126"/>
      <c r="AG564" s="126"/>
      <c r="AH564" s="126"/>
      <c r="AI564" s="126"/>
      <c r="AJ564" s="126"/>
      <c r="AK564" s="126"/>
      <c r="AL564" s="126"/>
      <c r="AM564" s="126"/>
      <c r="AN564" s="126"/>
      <c r="AO564" s="126"/>
      <c r="AP564" s="126"/>
      <c r="AQ564" s="126"/>
      <c r="AR564" s="126"/>
      <c r="AS564" s="126"/>
      <c r="AT564" s="126"/>
      <c r="AU564" s="126"/>
      <c r="AV564" s="126"/>
      <c r="AW564" s="126"/>
      <c r="AX564" s="126"/>
      <c r="AY564" s="126"/>
      <c r="AZ564" s="126"/>
      <c r="BA564" s="126"/>
      <c r="BB564" s="126"/>
      <c r="BC564" s="126"/>
      <c r="BD564" s="126"/>
      <c r="BE564" s="126"/>
      <c r="BF564" s="126"/>
      <c r="BG564" s="126"/>
      <c r="BH564" s="126"/>
      <c r="BI564" s="126"/>
      <c r="BJ564" s="126"/>
      <c r="BK564" s="126"/>
      <c r="BL564" s="126"/>
      <c r="BM564" s="126"/>
      <c r="BN564" s="126"/>
      <c r="BO564" s="126"/>
      <c r="BP564" s="126"/>
      <c r="BQ564" s="126"/>
      <c r="BR564" s="126"/>
      <c r="BS564" s="126"/>
      <c r="BT564" s="126"/>
      <c r="BU564" s="126"/>
      <c r="BV564" s="126"/>
      <c r="BW564" s="126"/>
      <c r="BX564" s="126"/>
      <c r="BY564" s="126"/>
      <c r="BZ564" s="126"/>
      <c r="CA564" s="126"/>
      <c r="CB564" s="126"/>
      <c r="CC564" s="126"/>
      <c r="CD564" s="126"/>
      <c r="CE564" s="126"/>
      <c r="CF564" s="126"/>
      <c r="CG564" s="126"/>
      <c r="CH564" s="126"/>
      <c r="CI564" s="126"/>
      <c r="CJ564" s="126"/>
      <c r="CK564" s="126"/>
      <c r="CL564" s="126"/>
      <c r="CM564" s="126"/>
      <c r="CN564" s="126"/>
      <c r="CO564" s="126"/>
      <c r="CP564" s="126"/>
      <c r="CQ564" s="126"/>
      <c r="CR564" s="126"/>
      <c r="CS564" s="126"/>
      <c r="CT564" s="126"/>
      <c r="CU564" s="126"/>
      <c r="CV564" s="126"/>
      <c r="CW564" s="126"/>
      <c r="CX564" s="126"/>
      <c r="CY564" s="126"/>
      <c r="CZ564" s="126"/>
      <c r="DA564" s="126"/>
      <c r="DB564" s="126"/>
      <c r="DC564" s="126"/>
      <c r="DD564" s="126"/>
      <c r="DE564" s="126"/>
      <c r="DF564" s="126"/>
      <c r="DG564" s="126"/>
      <c r="DH564" s="126"/>
      <c r="DI564" s="126"/>
      <c r="DJ564" s="126"/>
      <c r="DK564" s="126"/>
      <c r="DL564" s="126"/>
      <c r="DM564" s="126">
        <v>1</v>
      </c>
      <c r="DN564" s="126"/>
      <c r="DO564" s="126"/>
      <c r="DP564" s="126"/>
      <c r="DQ564" s="126"/>
      <c r="DR564" s="126"/>
      <c r="DS564" s="126"/>
      <c r="DT564" s="126"/>
      <c r="DU564" s="126"/>
      <c r="DV564" s="126"/>
      <c r="DW564" s="126"/>
      <c r="DX564" s="128" t="s">
        <v>135</v>
      </c>
      <c r="DY564" s="126"/>
      <c r="DZ564" s="126"/>
      <c r="EA564" s="126"/>
      <c r="EB564" s="126"/>
      <c r="EC564" s="126"/>
      <c r="ED564" s="126"/>
      <c r="EE564" s="126"/>
      <c r="EF564" s="126"/>
    </row>
    <row r="565" spans="1:143" s="125" customFormat="1" ht="105">
      <c r="A565" s="124"/>
      <c r="B565" s="124"/>
      <c r="C565" s="124"/>
      <c r="D565" s="124" t="s">
        <v>959</v>
      </c>
      <c r="E565" s="125" t="s">
        <v>328</v>
      </c>
      <c r="F565" s="124" t="s">
        <v>957</v>
      </c>
      <c r="G565" s="124"/>
      <c r="H565" s="124" t="s">
        <v>311</v>
      </c>
      <c r="I565" s="124"/>
      <c r="J565" s="126"/>
      <c r="K565" s="126"/>
      <c r="L565" s="126"/>
      <c r="M565" s="126"/>
      <c r="N565" s="126"/>
      <c r="O565" s="126"/>
      <c r="P565" s="126">
        <v>1</v>
      </c>
      <c r="Q565" s="127" t="s">
        <v>958</v>
      </c>
      <c r="R565" s="126"/>
      <c r="S565" s="126"/>
      <c r="T565" s="126"/>
      <c r="U565" s="126"/>
      <c r="V565" s="126"/>
      <c r="W565" s="126"/>
      <c r="X565" s="126"/>
      <c r="Y565" s="126"/>
      <c r="Z565" s="126"/>
      <c r="AA565" s="126"/>
      <c r="AB565" s="126"/>
      <c r="AC565" s="126"/>
      <c r="AD565" s="126"/>
      <c r="AE565" s="126"/>
      <c r="AF565" s="126"/>
      <c r="AG565" s="126"/>
      <c r="AH565" s="126"/>
      <c r="AI565" s="126"/>
      <c r="AJ565" s="126"/>
      <c r="AK565" s="126"/>
      <c r="AL565" s="126"/>
      <c r="AM565" s="126"/>
      <c r="AN565" s="126"/>
      <c r="AO565" s="126"/>
      <c r="AP565" s="126"/>
      <c r="AQ565" s="126"/>
      <c r="AR565" s="126"/>
      <c r="AS565" s="126"/>
      <c r="AT565" s="126"/>
      <c r="AU565" s="126"/>
      <c r="AV565" s="126"/>
      <c r="AW565" s="126"/>
      <c r="AX565" s="126"/>
      <c r="AY565" s="126"/>
      <c r="AZ565" s="126"/>
      <c r="BA565" s="126"/>
      <c r="BB565" s="126"/>
      <c r="BC565" s="126"/>
      <c r="BD565" s="126"/>
      <c r="BE565" s="126"/>
      <c r="BF565" s="126"/>
      <c r="BG565" s="126"/>
      <c r="BH565" s="126"/>
      <c r="BI565" s="126"/>
      <c r="BJ565" s="126"/>
      <c r="BK565" s="126"/>
      <c r="BL565" s="126"/>
      <c r="BM565" s="126"/>
      <c r="BN565" s="126"/>
      <c r="BO565" s="126"/>
      <c r="BP565" s="126"/>
      <c r="BQ565" s="126"/>
      <c r="BR565" s="126"/>
      <c r="BS565" s="126"/>
      <c r="BT565" s="126"/>
      <c r="BU565" s="126"/>
      <c r="BV565" s="126"/>
      <c r="BW565" s="126"/>
      <c r="BX565" s="126"/>
      <c r="BY565" s="126"/>
      <c r="BZ565" s="126"/>
      <c r="CA565" s="126"/>
      <c r="CB565" s="126"/>
      <c r="CC565" s="126"/>
      <c r="CD565" s="126"/>
      <c r="CE565" s="126"/>
      <c r="CF565" s="126"/>
      <c r="CG565" s="126"/>
      <c r="CH565" s="126"/>
      <c r="CI565" s="126"/>
      <c r="CJ565" s="126"/>
      <c r="CK565" s="126"/>
      <c r="CL565" s="126"/>
      <c r="CM565" s="126"/>
      <c r="CN565" s="126"/>
      <c r="CO565" s="126"/>
      <c r="CP565" s="126"/>
      <c r="CQ565" s="126"/>
      <c r="CR565" s="126"/>
      <c r="CS565" s="126"/>
      <c r="CT565" s="126"/>
      <c r="CU565" s="126"/>
      <c r="CV565" s="126"/>
      <c r="CW565" s="126"/>
      <c r="CX565" s="126"/>
      <c r="CY565" s="126"/>
      <c r="CZ565" s="126"/>
      <c r="DA565" s="126"/>
      <c r="DB565" s="126"/>
      <c r="DC565" s="126"/>
      <c r="DD565" s="126"/>
      <c r="DE565" s="126"/>
      <c r="DF565" s="126"/>
      <c r="DG565" s="126"/>
      <c r="DH565" s="126"/>
      <c r="DI565" s="126"/>
      <c r="DJ565" s="126"/>
      <c r="DK565" s="126"/>
      <c r="DL565" s="126"/>
      <c r="DM565" s="126">
        <v>1</v>
      </c>
      <c r="DN565" s="126"/>
      <c r="DO565" s="126"/>
      <c r="DP565" s="126"/>
      <c r="DQ565" s="126"/>
      <c r="DR565" s="126"/>
      <c r="DS565" s="126"/>
      <c r="DT565" s="126"/>
      <c r="DU565" s="126"/>
      <c r="DV565" s="126"/>
      <c r="DW565" s="126"/>
      <c r="DX565" s="128" t="s">
        <v>135</v>
      </c>
      <c r="DY565" s="126"/>
      <c r="DZ565" s="126"/>
      <c r="EA565" s="126"/>
      <c r="EB565" s="126"/>
      <c r="EC565" s="126"/>
      <c r="ED565" s="126"/>
      <c r="EE565" s="126"/>
      <c r="EF565" s="126"/>
    </row>
    <row r="566" spans="1:143" s="38" customFormat="1" ht="45">
      <c r="A566" s="18"/>
      <c r="B566" s="18"/>
      <c r="C566" s="18"/>
      <c r="D566" s="18" t="s">
        <v>960</v>
      </c>
      <c r="E566" s="38" t="s">
        <v>961</v>
      </c>
      <c r="F566" s="18" t="s">
        <v>962</v>
      </c>
      <c r="G566" s="18"/>
      <c r="H566" s="18" t="s">
        <v>311</v>
      </c>
      <c r="I566" s="18"/>
      <c r="J566" s="128"/>
      <c r="K566" s="128"/>
      <c r="L566" s="128"/>
      <c r="M566" s="128"/>
      <c r="N566" s="128"/>
      <c r="O566" s="128"/>
      <c r="P566" s="128">
        <v>1</v>
      </c>
      <c r="Q566" s="129" t="s">
        <v>963</v>
      </c>
      <c r="R566" s="128"/>
      <c r="S566" s="128"/>
      <c r="T566" s="128"/>
      <c r="U566" s="128"/>
      <c r="V566" s="128"/>
      <c r="W566" s="128"/>
      <c r="X566" s="128"/>
      <c r="Y566" s="128"/>
      <c r="Z566" s="128"/>
      <c r="AA566" s="128"/>
      <c r="AB566" s="128"/>
      <c r="AC566" s="128"/>
      <c r="AD566" s="128"/>
      <c r="AE566" s="128"/>
      <c r="AF566" s="128"/>
      <c r="AG566" s="128"/>
      <c r="AH566" s="128"/>
      <c r="AI566" s="128"/>
      <c r="AJ566" s="128"/>
      <c r="AK566" s="128"/>
      <c r="AL566" s="128"/>
      <c r="AM566" s="128"/>
      <c r="AN566" s="128"/>
      <c r="AO566" s="128"/>
      <c r="AP566" s="128"/>
      <c r="AQ566" s="128"/>
      <c r="AR566" s="128"/>
      <c r="AS566" s="128"/>
      <c r="AT566" s="128"/>
      <c r="AU566" s="128"/>
      <c r="AV566" s="128"/>
      <c r="AW566" s="128"/>
      <c r="AX566" s="128"/>
      <c r="AY566" s="128"/>
      <c r="AZ566" s="128"/>
      <c r="BA566" s="128"/>
      <c r="BB566" s="128"/>
      <c r="BC566" s="128"/>
      <c r="BD566" s="128"/>
      <c r="BE566" s="128"/>
      <c r="BF566" s="128"/>
      <c r="BG566" s="128"/>
      <c r="BH566" s="128"/>
      <c r="BI566" s="128"/>
      <c r="BJ566" s="128"/>
      <c r="BK566" s="128"/>
      <c r="BL566" s="128"/>
      <c r="BM566" s="128"/>
      <c r="BN566" s="128"/>
      <c r="BO566" s="128"/>
      <c r="BP566" s="128"/>
      <c r="BQ566" s="128"/>
      <c r="BR566" s="128"/>
      <c r="BS566" s="128"/>
      <c r="BT566" s="128"/>
      <c r="BU566" s="128"/>
      <c r="BV566" s="128"/>
      <c r="BW566" s="128"/>
      <c r="BX566" s="128"/>
      <c r="BY566" s="128"/>
      <c r="BZ566" s="128"/>
      <c r="CA566" s="128"/>
      <c r="CB566" s="128"/>
      <c r="CC566" s="128"/>
      <c r="CD566" s="128"/>
      <c r="CE566" s="128"/>
      <c r="CF566" s="128"/>
      <c r="CG566" s="128"/>
      <c r="CH566" s="128"/>
      <c r="CI566" s="128"/>
      <c r="CJ566" s="128"/>
      <c r="CK566" s="128"/>
      <c r="CL566" s="128"/>
      <c r="CM566" s="128"/>
      <c r="CN566" s="128"/>
      <c r="CO566" s="128"/>
      <c r="CP566" s="128"/>
      <c r="CQ566" s="128"/>
      <c r="CR566" s="128"/>
      <c r="CS566" s="128"/>
      <c r="CT566" s="128"/>
      <c r="CU566" s="128"/>
      <c r="CV566" s="128"/>
      <c r="CW566" s="128"/>
      <c r="CX566" s="128"/>
      <c r="CY566" s="128"/>
      <c r="CZ566" s="128"/>
      <c r="DA566" s="128"/>
      <c r="DB566" s="128"/>
      <c r="DC566" s="128"/>
      <c r="DD566" s="128"/>
      <c r="DE566" s="128"/>
      <c r="DF566" s="128"/>
      <c r="DG566" s="128"/>
      <c r="DH566" s="128"/>
      <c r="DI566" s="128"/>
      <c r="DJ566" s="128"/>
      <c r="DK566" s="128"/>
      <c r="DL566" s="128"/>
      <c r="DM566" s="128">
        <v>1</v>
      </c>
      <c r="DN566" s="128"/>
      <c r="DO566" s="128"/>
      <c r="DP566" s="128"/>
      <c r="DQ566" s="128"/>
      <c r="DR566" s="128"/>
      <c r="DS566" s="128"/>
      <c r="DT566" s="128"/>
      <c r="DU566" s="128"/>
      <c r="DV566" s="128"/>
      <c r="DW566" s="128"/>
      <c r="DX566" s="128" t="s">
        <v>135</v>
      </c>
      <c r="DY566" s="128"/>
      <c r="DZ566" s="128"/>
      <c r="EA566" s="128"/>
      <c r="EB566" s="128"/>
      <c r="EC566" s="128"/>
      <c r="ED566" s="128"/>
      <c r="EE566" s="128"/>
      <c r="EF566" s="128"/>
    </row>
    <row r="567" spans="1:143" s="38" customFormat="1" ht="45">
      <c r="A567" s="18"/>
      <c r="B567" s="18"/>
      <c r="C567" s="18"/>
      <c r="D567" s="18" t="s">
        <v>964</v>
      </c>
      <c r="E567" s="38" t="s">
        <v>965</v>
      </c>
      <c r="F567" s="18" t="s">
        <v>962</v>
      </c>
      <c r="G567" s="18"/>
      <c r="H567" s="18" t="s">
        <v>311</v>
      </c>
      <c r="I567" s="18"/>
      <c r="J567" s="128"/>
      <c r="K567" s="128"/>
      <c r="L567" s="128"/>
      <c r="M567" s="128"/>
      <c r="N567" s="128"/>
      <c r="O567" s="128"/>
      <c r="P567" s="128">
        <v>1</v>
      </c>
      <c r="Q567" s="129" t="s">
        <v>963</v>
      </c>
      <c r="R567" s="128"/>
      <c r="S567" s="128"/>
      <c r="T567" s="128"/>
      <c r="U567" s="128"/>
      <c r="V567" s="128"/>
      <c r="W567" s="128"/>
      <c r="X567" s="128"/>
      <c r="Y567" s="128"/>
      <c r="Z567" s="128"/>
      <c r="AA567" s="128"/>
      <c r="AB567" s="128"/>
      <c r="AC567" s="128"/>
      <c r="AD567" s="128"/>
      <c r="AE567" s="128"/>
      <c r="AF567" s="128"/>
      <c r="AG567" s="128"/>
      <c r="AH567" s="128"/>
      <c r="AI567" s="128"/>
      <c r="AJ567" s="128"/>
      <c r="AK567" s="128"/>
      <c r="AL567" s="128"/>
      <c r="AM567" s="128"/>
      <c r="AN567" s="128"/>
      <c r="AO567" s="128"/>
      <c r="AP567" s="128"/>
      <c r="AQ567" s="128"/>
      <c r="AR567" s="128"/>
      <c r="AS567" s="128"/>
      <c r="AT567" s="128"/>
      <c r="AU567" s="128"/>
      <c r="AV567" s="128"/>
      <c r="AW567" s="128"/>
      <c r="AX567" s="128"/>
      <c r="AY567" s="128"/>
      <c r="AZ567" s="128"/>
      <c r="BA567" s="128"/>
      <c r="BB567" s="128"/>
      <c r="BC567" s="128"/>
      <c r="BD567" s="128"/>
      <c r="BE567" s="128"/>
      <c r="BF567" s="128"/>
      <c r="BG567" s="128"/>
      <c r="BH567" s="128"/>
      <c r="BI567" s="128"/>
      <c r="BJ567" s="128"/>
      <c r="BK567" s="128"/>
      <c r="BL567" s="128"/>
      <c r="BM567" s="128"/>
      <c r="BN567" s="128"/>
      <c r="BO567" s="128"/>
      <c r="BP567" s="128"/>
      <c r="BQ567" s="128"/>
      <c r="BR567" s="128"/>
      <c r="BS567" s="128"/>
      <c r="BT567" s="128"/>
      <c r="BU567" s="128"/>
      <c r="BV567" s="128"/>
      <c r="BW567" s="128"/>
      <c r="BX567" s="128"/>
      <c r="BY567" s="128"/>
      <c r="BZ567" s="128"/>
      <c r="CA567" s="128"/>
      <c r="CB567" s="128"/>
      <c r="CC567" s="128"/>
      <c r="CD567" s="128"/>
      <c r="CE567" s="128"/>
      <c r="CF567" s="128"/>
      <c r="CG567" s="128"/>
      <c r="CH567" s="128"/>
      <c r="CI567" s="128"/>
      <c r="CJ567" s="128"/>
      <c r="CK567" s="128"/>
      <c r="CL567" s="128"/>
      <c r="CM567" s="128"/>
      <c r="CN567" s="128"/>
      <c r="CO567" s="128"/>
      <c r="CP567" s="128"/>
      <c r="CQ567" s="128"/>
      <c r="CR567" s="128"/>
      <c r="CS567" s="128"/>
      <c r="CT567" s="128"/>
      <c r="CU567" s="128"/>
      <c r="CV567" s="128"/>
      <c r="CW567" s="128"/>
      <c r="CX567" s="128"/>
      <c r="CY567" s="128"/>
      <c r="CZ567" s="128"/>
      <c r="DA567" s="128"/>
      <c r="DB567" s="128"/>
      <c r="DC567" s="128"/>
      <c r="DD567" s="128"/>
      <c r="DE567" s="128"/>
      <c r="DF567" s="128"/>
      <c r="DG567" s="128"/>
      <c r="DH567" s="128"/>
      <c r="DI567" s="128"/>
      <c r="DJ567" s="128"/>
      <c r="DK567" s="128"/>
      <c r="DL567" s="128"/>
      <c r="DM567" s="128">
        <v>1</v>
      </c>
      <c r="DN567" s="128"/>
      <c r="DO567" s="128"/>
      <c r="DP567" s="128"/>
      <c r="DQ567" s="128"/>
      <c r="DR567" s="128"/>
      <c r="DS567" s="128"/>
      <c r="DT567" s="128"/>
      <c r="DU567" s="128"/>
      <c r="DV567" s="128"/>
      <c r="DW567" s="128"/>
      <c r="DX567" s="128" t="s">
        <v>135</v>
      </c>
      <c r="DY567" s="128"/>
      <c r="DZ567" s="128"/>
      <c r="EA567" s="128"/>
      <c r="EB567" s="128"/>
      <c r="EC567" s="128"/>
      <c r="ED567" s="128"/>
      <c r="EE567" s="128"/>
      <c r="EF567" s="128"/>
    </row>
    <row r="568" spans="1:143" s="38" customFormat="1" ht="60">
      <c r="A568" s="18"/>
      <c r="B568" s="18"/>
      <c r="C568" s="18"/>
      <c r="D568" s="18" t="s">
        <v>966</v>
      </c>
      <c r="E568" s="38" t="s">
        <v>967</v>
      </c>
      <c r="F568" s="18" t="s">
        <v>968</v>
      </c>
      <c r="G568" s="18"/>
      <c r="H568" s="18" t="s">
        <v>311</v>
      </c>
      <c r="I568" s="18"/>
      <c r="J568" s="128"/>
      <c r="K568" s="128"/>
      <c r="L568" s="128"/>
      <c r="M568" s="128"/>
      <c r="N568" s="128"/>
      <c r="O568" s="128"/>
      <c r="P568" s="128">
        <v>1</v>
      </c>
      <c r="Q568" s="18" t="s">
        <v>968</v>
      </c>
      <c r="R568" s="128"/>
      <c r="S568" s="128"/>
      <c r="T568" s="128"/>
      <c r="U568" s="128"/>
      <c r="V568" s="128"/>
      <c r="W568" s="128"/>
      <c r="X568" s="128"/>
      <c r="Y568" s="128"/>
      <c r="Z568" s="128"/>
      <c r="AA568" s="128"/>
      <c r="AB568" s="128"/>
      <c r="AC568" s="128"/>
      <c r="AD568" s="128"/>
      <c r="AE568" s="128"/>
      <c r="AF568" s="128"/>
      <c r="AG568" s="128"/>
      <c r="AH568" s="128"/>
      <c r="AI568" s="128"/>
      <c r="AJ568" s="128"/>
      <c r="AK568" s="128"/>
      <c r="AL568" s="128"/>
      <c r="AM568" s="128"/>
      <c r="AN568" s="128"/>
      <c r="AO568" s="128"/>
      <c r="AP568" s="128"/>
      <c r="AQ568" s="128"/>
      <c r="AR568" s="128"/>
      <c r="AS568" s="128"/>
      <c r="AT568" s="128"/>
      <c r="AU568" s="128"/>
      <c r="AV568" s="128"/>
      <c r="AW568" s="128"/>
      <c r="AX568" s="128"/>
      <c r="AY568" s="128"/>
      <c r="AZ568" s="128"/>
      <c r="BA568" s="128"/>
      <c r="BB568" s="128"/>
      <c r="BC568" s="128"/>
      <c r="BD568" s="128"/>
      <c r="BE568" s="128"/>
      <c r="BF568" s="128"/>
      <c r="BG568" s="128"/>
      <c r="BH568" s="128"/>
      <c r="BI568" s="128"/>
      <c r="BJ568" s="128"/>
      <c r="BK568" s="128"/>
      <c r="BL568" s="128"/>
      <c r="BM568" s="128"/>
      <c r="BN568" s="128"/>
      <c r="BO568" s="128"/>
      <c r="BP568" s="128"/>
      <c r="BQ568" s="128"/>
      <c r="BR568" s="128"/>
      <c r="BS568" s="128"/>
      <c r="BT568" s="128"/>
      <c r="BU568" s="128"/>
      <c r="BV568" s="128"/>
      <c r="BW568" s="128"/>
      <c r="BX568" s="128"/>
      <c r="BY568" s="128"/>
      <c r="BZ568" s="128"/>
      <c r="CA568" s="128"/>
      <c r="CB568" s="128"/>
      <c r="CC568" s="128"/>
      <c r="CD568" s="128"/>
      <c r="CE568" s="128"/>
      <c r="CF568" s="128"/>
      <c r="CG568" s="128"/>
      <c r="CH568" s="128"/>
      <c r="CI568" s="128"/>
      <c r="CJ568" s="128"/>
      <c r="CK568" s="128"/>
      <c r="CL568" s="128"/>
      <c r="CM568" s="128"/>
      <c r="CN568" s="128"/>
      <c r="CO568" s="128"/>
      <c r="CP568" s="128"/>
      <c r="CQ568" s="128"/>
      <c r="CR568" s="128"/>
      <c r="CS568" s="128"/>
      <c r="CT568" s="128"/>
      <c r="CU568" s="128"/>
      <c r="CV568" s="128"/>
      <c r="CW568" s="128"/>
      <c r="CX568" s="128"/>
      <c r="CY568" s="128"/>
      <c r="CZ568" s="128"/>
      <c r="DA568" s="128"/>
      <c r="DB568" s="128"/>
      <c r="DC568" s="128"/>
      <c r="DD568" s="128"/>
      <c r="DE568" s="128"/>
      <c r="DF568" s="128"/>
      <c r="DG568" s="128"/>
      <c r="DH568" s="128"/>
      <c r="DI568" s="128"/>
      <c r="DJ568" s="128"/>
      <c r="DK568" s="128"/>
      <c r="DL568" s="128"/>
      <c r="DM568" s="128">
        <v>1</v>
      </c>
      <c r="DN568" s="128"/>
      <c r="DO568" s="128"/>
      <c r="DP568" s="128"/>
      <c r="DQ568" s="128"/>
      <c r="DR568" s="128"/>
      <c r="DS568" s="128"/>
      <c r="DT568" s="128"/>
      <c r="DU568" s="128"/>
      <c r="DV568" s="128"/>
      <c r="DW568" s="128"/>
      <c r="DX568" s="128" t="s">
        <v>135</v>
      </c>
      <c r="DY568" s="128"/>
      <c r="DZ568" s="128"/>
      <c r="EA568" s="128"/>
      <c r="EB568" s="128"/>
      <c r="EC568" s="128"/>
      <c r="ED568" s="128"/>
      <c r="EE568" s="128"/>
      <c r="EF568" s="128"/>
    </row>
    <row r="569" spans="1:143" s="38" customFormat="1">
      <c r="A569" s="18"/>
      <c r="B569" s="18"/>
      <c r="C569" s="18"/>
      <c r="D569" s="18"/>
      <c r="F569" s="18"/>
      <c r="G569" s="18"/>
      <c r="H569" s="18"/>
      <c r="I569" s="18"/>
      <c r="J569" s="128"/>
      <c r="K569" s="128"/>
      <c r="L569" s="128"/>
      <c r="M569" s="128"/>
      <c r="N569" s="128"/>
      <c r="O569" s="128"/>
      <c r="P569" s="128"/>
      <c r="Q569" s="129"/>
      <c r="R569" s="128"/>
      <c r="S569" s="128"/>
      <c r="T569" s="128"/>
      <c r="U569" s="128"/>
      <c r="V569" s="128"/>
      <c r="W569" s="128"/>
      <c r="X569" s="128"/>
      <c r="Y569" s="128"/>
      <c r="Z569" s="128"/>
      <c r="AA569" s="128"/>
      <c r="AB569" s="128"/>
      <c r="AC569" s="128"/>
      <c r="AD569" s="128"/>
      <c r="AE569" s="128"/>
      <c r="AF569" s="128"/>
      <c r="AG569" s="128"/>
      <c r="AH569" s="128"/>
      <c r="AI569" s="128"/>
      <c r="AJ569" s="128"/>
      <c r="AK569" s="128"/>
      <c r="AL569" s="128"/>
      <c r="AM569" s="128"/>
      <c r="AN569" s="128"/>
      <c r="AO569" s="128"/>
      <c r="AP569" s="128"/>
      <c r="AQ569" s="128"/>
      <c r="AR569" s="128"/>
      <c r="AS569" s="128"/>
      <c r="AT569" s="128"/>
      <c r="AU569" s="128"/>
      <c r="AV569" s="128"/>
      <c r="AW569" s="128"/>
      <c r="AX569" s="128"/>
      <c r="AY569" s="128"/>
      <c r="AZ569" s="128"/>
      <c r="BA569" s="128"/>
      <c r="BB569" s="128"/>
      <c r="BC569" s="128"/>
      <c r="BD569" s="128"/>
      <c r="BE569" s="128"/>
      <c r="BF569" s="128"/>
      <c r="BG569" s="128"/>
      <c r="BH569" s="128"/>
      <c r="BI569" s="128"/>
      <c r="BJ569" s="128"/>
      <c r="BK569" s="128"/>
      <c r="BL569" s="128"/>
      <c r="BM569" s="128"/>
      <c r="BN569" s="128"/>
      <c r="BO569" s="128"/>
      <c r="BP569" s="128"/>
      <c r="BQ569" s="128"/>
      <c r="BR569" s="128"/>
      <c r="BS569" s="128"/>
      <c r="BT569" s="128"/>
      <c r="BU569" s="128"/>
      <c r="BV569" s="128"/>
      <c r="BW569" s="128"/>
      <c r="BX569" s="128"/>
      <c r="BY569" s="128"/>
      <c r="BZ569" s="128"/>
      <c r="CA569" s="128"/>
      <c r="CB569" s="128"/>
      <c r="CC569" s="128"/>
      <c r="CD569" s="128"/>
      <c r="CE569" s="128"/>
      <c r="CF569" s="128"/>
      <c r="CG569" s="128"/>
      <c r="CH569" s="128"/>
      <c r="CI569" s="128"/>
      <c r="CJ569" s="128"/>
      <c r="CK569" s="128"/>
      <c r="CL569" s="128"/>
      <c r="CM569" s="128"/>
      <c r="CN569" s="128"/>
      <c r="CO569" s="128"/>
      <c r="CP569" s="128"/>
      <c r="CQ569" s="128"/>
      <c r="CR569" s="128"/>
      <c r="CS569" s="128"/>
      <c r="CT569" s="128"/>
      <c r="CU569" s="128"/>
      <c r="CV569" s="128"/>
      <c r="CW569" s="128"/>
      <c r="CX569" s="128"/>
      <c r="CY569" s="128"/>
      <c r="CZ569" s="128"/>
      <c r="DA569" s="128"/>
      <c r="DB569" s="128"/>
      <c r="DC569" s="128"/>
      <c r="DD569" s="128"/>
      <c r="DE569" s="128"/>
      <c r="DF569" s="128"/>
      <c r="DG569" s="128"/>
      <c r="DH569" s="128"/>
      <c r="DI569" s="128"/>
      <c r="DJ569" s="128"/>
      <c r="DK569" s="128"/>
      <c r="DL569" s="128"/>
      <c r="DM569" s="128"/>
      <c r="DN569" s="128"/>
      <c r="DO569" s="128"/>
      <c r="DP569" s="128"/>
      <c r="DQ569" s="128"/>
      <c r="DR569" s="128"/>
      <c r="DS569" s="128"/>
      <c r="DT569" s="128"/>
      <c r="DU569" s="128"/>
      <c r="DV569" s="128"/>
      <c r="DW569" s="128"/>
      <c r="DX569" s="128"/>
      <c r="DY569" s="128"/>
      <c r="DZ569" s="128"/>
      <c r="EA569" s="128"/>
      <c r="EB569" s="128"/>
      <c r="EC569" s="128"/>
      <c r="ED569" s="128"/>
      <c r="EE569" s="128"/>
      <c r="EF569" s="128"/>
    </row>
    <row r="570" spans="1:143" ht="75">
      <c r="A570" s="108" t="s">
        <v>969</v>
      </c>
      <c r="B570" s="41">
        <v>4</v>
      </c>
      <c r="C570" s="41">
        <v>2</v>
      </c>
      <c r="D570" s="41" t="s">
        <v>363</v>
      </c>
      <c r="E570" s="42" t="s">
        <v>271</v>
      </c>
      <c r="F570" s="41" t="s">
        <v>970</v>
      </c>
      <c r="G570" s="41" t="s">
        <v>135</v>
      </c>
      <c r="H570" s="41"/>
      <c r="I570" s="41"/>
      <c r="P570" s="5">
        <v>1</v>
      </c>
      <c r="Q570" s="39" t="s">
        <v>971</v>
      </c>
      <c r="DD570" s="5">
        <v>1</v>
      </c>
      <c r="DS570" s="6">
        <v>4</v>
      </c>
      <c r="DT570" s="6">
        <v>2</v>
      </c>
      <c r="DU570" s="5">
        <v>2</v>
      </c>
      <c r="DW570" s="5" t="s">
        <v>135</v>
      </c>
      <c r="EG570" s="42"/>
      <c r="EH570" s="42"/>
      <c r="EI570" s="42"/>
      <c r="EJ570" s="42"/>
      <c r="EK570" s="42"/>
      <c r="EL570" s="42"/>
      <c r="EM570" s="42"/>
    </row>
    <row r="571" spans="1:143" ht="45">
      <c r="A571" s="41"/>
      <c r="B571" s="41"/>
      <c r="C571" s="41"/>
      <c r="D571" s="41" t="s">
        <v>972</v>
      </c>
      <c r="E571" s="42" t="s">
        <v>165</v>
      </c>
      <c r="F571" s="41" t="s">
        <v>973</v>
      </c>
      <c r="G571" s="41" t="s">
        <v>135</v>
      </c>
      <c r="H571" s="41"/>
      <c r="I571" s="41"/>
      <c r="P571" s="5">
        <v>1</v>
      </c>
      <c r="Q571" s="39" t="s">
        <v>971</v>
      </c>
      <c r="DD571" s="5">
        <v>1</v>
      </c>
      <c r="DW571" s="5" t="s">
        <v>135</v>
      </c>
      <c r="EG571" s="42"/>
      <c r="EH571" s="42"/>
      <c r="EI571" s="42"/>
      <c r="EJ571" s="42"/>
      <c r="EK571" s="42"/>
      <c r="EL571" s="42"/>
      <c r="EM571" s="42"/>
    </row>
    <row r="572" spans="1:143" ht="60">
      <c r="A572" s="41"/>
      <c r="B572" s="41"/>
      <c r="C572" s="41"/>
      <c r="D572" s="41" t="s">
        <v>974</v>
      </c>
      <c r="E572" s="42" t="s">
        <v>188</v>
      </c>
      <c r="F572" s="41" t="s">
        <v>975</v>
      </c>
      <c r="G572" s="41" t="s">
        <v>135</v>
      </c>
      <c r="H572" s="41"/>
      <c r="I572" s="41"/>
      <c r="P572" s="5">
        <v>1</v>
      </c>
      <c r="Q572" s="39" t="s">
        <v>976</v>
      </c>
      <c r="CU572" s="5">
        <v>1</v>
      </c>
      <c r="DW572" s="5" t="s">
        <v>135</v>
      </c>
      <c r="EG572" s="42"/>
      <c r="EH572" s="42"/>
      <c r="EI572" s="42"/>
      <c r="EJ572" s="42"/>
      <c r="EK572" s="42"/>
      <c r="EL572" s="42"/>
      <c r="EM572" s="42"/>
    </row>
    <row r="573" spans="1:143" ht="90">
      <c r="A573" s="108" t="s">
        <v>977</v>
      </c>
      <c r="B573" s="41">
        <v>2</v>
      </c>
      <c r="C573" s="41"/>
      <c r="D573" s="41" t="s">
        <v>978</v>
      </c>
      <c r="E573" s="42" t="s">
        <v>979</v>
      </c>
      <c r="F573" s="41" t="s">
        <v>980</v>
      </c>
      <c r="G573" s="41"/>
      <c r="H573" s="41" t="s">
        <v>135</v>
      </c>
      <c r="I573" s="41"/>
      <c r="P573" s="5">
        <v>1</v>
      </c>
      <c r="Q573" s="39" t="s">
        <v>981</v>
      </c>
      <c r="R573" s="5">
        <v>1</v>
      </c>
      <c r="AA573" s="5">
        <v>1</v>
      </c>
      <c r="AH573" s="5">
        <v>1</v>
      </c>
      <c r="DW573" s="5" t="s">
        <v>135</v>
      </c>
      <c r="EG573" s="42"/>
      <c r="EH573" s="42"/>
      <c r="EI573" s="42"/>
      <c r="EJ573" s="42"/>
      <c r="EK573" s="42"/>
      <c r="EL573" s="42"/>
      <c r="EM573" s="42"/>
    </row>
    <row r="574" spans="1:143" ht="30">
      <c r="A574" s="41"/>
      <c r="B574" s="41"/>
      <c r="C574" s="41"/>
      <c r="D574" s="41" t="s">
        <v>982</v>
      </c>
      <c r="E574" s="42" t="s">
        <v>153</v>
      </c>
      <c r="F574" s="41" t="s">
        <v>980</v>
      </c>
      <c r="G574" s="41"/>
      <c r="H574" s="41" t="s">
        <v>135</v>
      </c>
      <c r="I574" s="41"/>
      <c r="P574" s="5">
        <v>1</v>
      </c>
      <c r="Q574" s="39" t="s">
        <v>983</v>
      </c>
      <c r="R574" s="5">
        <v>1</v>
      </c>
      <c r="AA574" s="5">
        <v>1</v>
      </c>
      <c r="DW574" s="5" t="s">
        <v>135</v>
      </c>
      <c r="EG574" s="42"/>
      <c r="EH574" s="42"/>
      <c r="EI574" s="42"/>
      <c r="EJ574" s="42"/>
      <c r="EK574" s="42"/>
      <c r="EL574" s="42"/>
      <c r="EM574" s="42"/>
    </row>
    <row r="575" spans="1:143" ht="30">
      <c r="A575" s="41"/>
      <c r="B575" s="41"/>
      <c r="C575" s="41"/>
      <c r="D575" s="41" t="s">
        <v>984</v>
      </c>
      <c r="E575" s="42" t="s">
        <v>443</v>
      </c>
      <c r="F575" s="41" t="s">
        <v>980</v>
      </c>
      <c r="G575" s="41"/>
      <c r="H575" s="41" t="s">
        <v>135</v>
      </c>
      <c r="I575" s="41"/>
      <c r="P575" s="5">
        <v>1</v>
      </c>
      <c r="Q575" s="39" t="s">
        <v>983</v>
      </c>
      <c r="R575" s="5">
        <v>1</v>
      </c>
      <c r="AA575" s="5">
        <v>1</v>
      </c>
      <c r="DW575" s="5" t="s">
        <v>135</v>
      </c>
      <c r="EG575" s="42"/>
      <c r="EH575" s="42"/>
      <c r="EI575" s="42"/>
      <c r="EJ575" s="42"/>
      <c r="EK575" s="42"/>
      <c r="EL575" s="42"/>
      <c r="EM575" s="42"/>
    </row>
    <row r="576" spans="1:143" ht="67.5" customHeight="1">
      <c r="A576" s="107" t="s">
        <v>985</v>
      </c>
      <c r="B576" s="41">
        <v>10</v>
      </c>
      <c r="C576" s="41">
        <v>7</v>
      </c>
      <c r="D576" s="41" t="s">
        <v>666</v>
      </c>
      <c r="E576" s="42" t="s">
        <v>153</v>
      </c>
      <c r="F576" s="41" t="s">
        <v>986</v>
      </c>
      <c r="G576" s="41" t="s">
        <v>135</v>
      </c>
      <c r="H576" s="41" t="s">
        <v>787</v>
      </c>
      <c r="I576" s="41" t="s">
        <v>135</v>
      </c>
      <c r="P576" s="5">
        <v>1</v>
      </c>
      <c r="Q576" s="39" t="s">
        <v>987</v>
      </c>
      <c r="AL576" s="5">
        <v>1</v>
      </c>
      <c r="BK576" s="5">
        <v>1</v>
      </c>
      <c r="CB576" s="5">
        <v>1</v>
      </c>
      <c r="CJ576" s="5">
        <v>1</v>
      </c>
      <c r="CU576" s="5">
        <v>1</v>
      </c>
      <c r="CV576" s="5">
        <v>1</v>
      </c>
      <c r="CY576" s="5">
        <v>1</v>
      </c>
      <c r="DB576" s="5">
        <v>1</v>
      </c>
      <c r="DS576" s="6">
        <v>10</v>
      </c>
      <c r="DT576" s="6">
        <v>3</v>
      </c>
      <c r="DU576" s="5">
        <v>7</v>
      </c>
      <c r="DX576" s="5" t="s">
        <v>135</v>
      </c>
      <c r="EG576" s="42"/>
      <c r="EH576" s="42"/>
      <c r="EI576" s="42"/>
      <c r="EJ576" s="42"/>
      <c r="EK576" s="42"/>
      <c r="EL576" s="42"/>
      <c r="EM576" s="42"/>
    </row>
    <row r="577" spans="1:143" ht="90">
      <c r="A577" s="41"/>
      <c r="B577" s="41"/>
      <c r="C577" s="41"/>
      <c r="D577" s="41" t="s">
        <v>988</v>
      </c>
      <c r="E577" s="42" t="s">
        <v>262</v>
      </c>
      <c r="F577" s="41" t="s">
        <v>986</v>
      </c>
      <c r="G577" s="41" t="s">
        <v>135</v>
      </c>
      <c r="H577" s="41" t="s">
        <v>787</v>
      </c>
      <c r="I577" s="41" t="s">
        <v>135</v>
      </c>
      <c r="P577" s="5">
        <v>1</v>
      </c>
      <c r="Q577" s="39" t="s">
        <v>987</v>
      </c>
      <c r="AL577" s="5">
        <v>1</v>
      </c>
      <c r="BK577" s="5">
        <v>1</v>
      </c>
      <c r="CB577" s="5">
        <v>1</v>
      </c>
      <c r="CJ577" s="5">
        <v>1</v>
      </c>
      <c r="CU577" s="5">
        <v>1</v>
      </c>
      <c r="CV577" s="5">
        <v>1</v>
      </c>
      <c r="CY577" s="5">
        <v>1</v>
      </c>
      <c r="DB577" s="5">
        <v>1</v>
      </c>
      <c r="DX577" s="5" t="s">
        <v>135</v>
      </c>
      <c r="EG577" s="42"/>
      <c r="EH577" s="42"/>
      <c r="EI577" s="42"/>
      <c r="EJ577" s="42"/>
      <c r="EK577" s="42"/>
      <c r="EL577" s="42"/>
      <c r="EM577" s="42"/>
    </row>
    <row r="578" spans="1:143" ht="75">
      <c r="A578" s="41"/>
      <c r="B578" s="41"/>
      <c r="C578" s="41"/>
      <c r="D578" s="41" t="s">
        <v>140</v>
      </c>
      <c r="E578" s="42" t="s">
        <v>989</v>
      </c>
      <c r="F578" s="41" t="s">
        <v>990</v>
      </c>
      <c r="G578" s="41" t="s">
        <v>135</v>
      </c>
      <c r="H578" s="41" t="s">
        <v>135</v>
      </c>
      <c r="I578" s="41" t="s">
        <v>135</v>
      </c>
      <c r="P578" s="5">
        <v>1</v>
      </c>
      <c r="Q578" s="39" t="s">
        <v>991</v>
      </c>
      <c r="AL578" s="5">
        <v>1</v>
      </c>
      <c r="BD578" s="5">
        <v>1</v>
      </c>
      <c r="BK578" s="5">
        <v>1</v>
      </c>
      <c r="CU578" s="5">
        <v>1</v>
      </c>
      <c r="CV578" s="5">
        <v>1</v>
      </c>
      <c r="DX578" s="5" t="s">
        <v>135</v>
      </c>
      <c r="EG578" s="42"/>
      <c r="EH578" s="42"/>
      <c r="EI578" s="42"/>
      <c r="EJ578" s="42"/>
      <c r="EK578" s="42"/>
      <c r="EL578" s="42"/>
      <c r="EM578" s="42"/>
    </row>
    <row r="579" spans="1:143" ht="60">
      <c r="A579" s="41"/>
      <c r="B579" s="41"/>
      <c r="C579" s="41"/>
      <c r="D579" s="41" t="s">
        <v>988</v>
      </c>
      <c r="E579" s="42" t="s">
        <v>262</v>
      </c>
      <c r="F579" s="41" t="s">
        <v>990</v>
      </c>
      <c r="G579" s="41" t="s">
        <v>135</v>
      </c>
      <c r="H579" s="41" t="s">
        <v>135</v>
      </c>
      <c r="I579" s="41" t="s">
        <v>135</v>
      </c>
      <c r="P579" s="5">
        <v>1</v>
      </c>
      <c r="Q579" s="39" t="s">
        <v>992</v>
      </c>
      <c r="AL579" s="5">
        <v>1</v>
      </c>
      <c r="AQ579" s="5">
        <v>1</v>
      </c>
      <c r="CU579" s="5">
        <v>1</v>
      </c>
      <c r="CV579" s="5">
        <v>1</v>
      </c>
      <c r="DB579" s="5">
        <v>1</v>
      </c>
      <c r="DX579" s="5" t="s">
        <v>135</v>
      </c>
      <c r="EG579" s="42"/>
      <c r="EH579" s="42"/>
      <c r="EI579" s="42"/>
      <c r="EJ579" s="42"/>
      <c r="EK579" s="42"/>
      <c r="EL579" s="42"/>
      <c r="EM579" s="42"/>
    </row>
    <row r="580" spans="1:143" ht="75">
      <c r="A580" s="41"/>
      <c r="B580" s="41"/>
      <c r="C580" s="41"/>
      <c r="D580" s="41" t="s">
        <v>988</v>
      </c>
      <c r="E580" s="42" t="s">
        <v>262</v>
      </c>
      <c r="F580" s="41" t="s">
        <v>993</v>
      </c>
      <c r="G580" s="41" t="s">
        <v>135</v>
      </c>
      <c r="H580" s="41" t="s">
        <v>787</v>
      </c>
      <c r="I580" s="41" t="s">
        <v>135</v>
      </c>
      <c r="P580" s="5">
        <v>1</v>
      </c>
      <c r="Q580" s="39" t="s">
        <v>994</v>
      </c>
      <c r="AL580" s="5">
        <v>1</v>
      </c>
      <c r="BK580" s="5">
        <v>1</v>
      </c>
      <c r="CB580" s="5">
        <v>1</v>
      </c>
      <c r="CJ580" s="5">
        <v>1</v>
      </c>
      <c r="CU580" s="5">
        <v>1</v>
      </c>
      <c r="CV580" s="5">
        <v>1</v>
      </c>
      <c r="CX580" s="5">
        <v>1</v>
      </c>
      <c r="DB580" s="5">
        <v>1</v>
      </c>
      <c r="DX580" s="5" t="s">
        <v>135</v>
      </c>
      <c r="EG580" s="42"/>
      <c r="EH580" s="42"/>
      <c r="EI580" s="42"/>
      <c r="EJ580" s="42"/>
      <c r="EK580" s="42"/>
      <c r="EL580" s="42"/>
      <c r="EM580" s="42"/>
    </row>
    <row r="581" spans="1:143" ht="75">
      <c r="A581" s="41"/>
      <c r="B581" s="41"/>
      <c r="C581" s="41"/>
      <c r="D581" s="41" t="s">
        <v>988</v>
      </c>
      <c r="E581" s="42" t="s">
        <v>262</v>
      </c>
      <c r="F581" s="41" t="s">
        <v>990</v>
      </c>
      <c r="G581" s="41" t="s">
        <v>135</v>
      </c>
      <c r="H581" s="41" t="s">
        <v>135</v>
      </c>
      <c r="I581" s="41" t="s">
        <v>135</v>
      </c>
      <c r="P581" s="5">
        <v>1</v>
      </c>
      <c r="Q581" s="39" t="s">
        <v>995</v>
      </c>
      <c r="AL581" s="5">
        <v>1</v>
      </c>
      <c r="BK581" s="5">
        <v>1</v>
      </c>
      <c r="CU581" s="5">
        <v>1</v>
      </c>
      <c r="CV581" s="5">
        <v>1</v>
      </c>
      <c r="DB581" s="5">
        <v>1</v>
      </c>
      <c r="DX581" s="5" t="s">
        <v>135</v>
      </c>
      <c r="EG581" s="42"/>
      <c r="EH581" s="42"/>
      <c r="EI581" s="42"/>
      <c r="EJ581" s="42"/>
      <c r="EK581" s="42"/>
      <c r="EL581" s="42"/>
      <c r="EM581" s="42"/>
    </row>
    <row r="582" spans="1:143" ht="90">
      <c r="A582" s="41"/>
      <c r="B582" s="41"/>
      <c r="C582" s="41"/>
      <c r="D582" s="41" t="s">
        <v>140</v>
      </c>
      <c r="E582" s="42" t="s">
        <v>989</v>
      </c>
      <c r="F582" s="41" t="s">
        <v>993</v>
      </c>
      <c r="G582" s="41" t="s">
        <v>135</v>
      </c>
      <c r="H582" s="41" t="s">
        <v>787</v>
      </c>
      <c r="I582" s="41" t="s">
        <v>135</v>
      </c>
      <c r="P582" s="5">
        <v>1</v>
      </c>
      <c r="Q582" s="39" t="s">
        <v>996</v>
      </c>
      <c r="AL582" s="5">
        <v>1</v>
      </c>
      <c r="BD582" s="5">
        <v>1</v>
      </c>
      <c r="BH582" s="5">
        <v>1</v>
      </c>
      <c r="BK582" s="5">
        <v>1</v>
      </c>
      <c r="CU582" s="5">
        <v>1</v>
      </c>
      <c r="CV582" s="5">
        <v>1</v>
      </c>
      <c r="CW582" s="5">
        <v>1</v>
      </c>
      <c r="CX582" s="5">
        <v>1</v>
      </c>
      <c r="DX582" s="5" t="s">
        <v>135</v>
      </c>
      <c r="EG582" s="42"/>
      <c r="EH582" s="42"/>
      <c r="EI582" s="42"/>
      <c r="EJ582" s="42"/>
      <c r="EK582" s="42"/>
      <c r="EL582" s="42"/>
      <c r="EM582" s="42"/>
    </row>
    <row r="583" spans="1:143" ht="60">
      <c r="A583" s="41"/>
      <c r="B583" s="41"/>
      <c r="C583" s="41"/>
      <c r="D583" s="41" t="s">
        <v>140</v>
      </c>
      <c r="E583" s="42" t="s">
        <v>989</v>
      </c>
      <c r="F583" s="41" t="s">
        <v>990</v>
      </c>
      <c r="G583" s="41" t="s">
        <v>135</v>
      </c>
      <c r="H583" s="41" t="s">
        <v>135</v>
      </c>
      <c r="I583" s="41" t="s">
        <v>135</v>
      </c>
      <c r="P583" s="5">
        <v>1</v>
      </c>
      <c r="Q583" s="39" t="s">
        <v>997</v>
      </c>
      <c r="CU583" s="5">
        <v>1</v>
      </c>
      <c r="CV583" s="5">
        <v>1</v>
      </c>
      <c r="DX583" s="5" t="s">
        <v>135</v>
      </c>
      <c r="EG583" s="42"/>
      <c r="EH583" s="42"/>
      <c r="EI583" s="42"/>
      <c r="EJ583" s="42"/>
      <c r="EK583" s="42"/>
      <c r="EL583" s="42"/>
      <c r="EM583" s="42"/>
    </row>
    <row r="584" spans="1:143" ht="75">
      <c r="A584" s="111" t="s">
        <v>998</v>
      </c>
      <c r="B584" s="41">
        <v>17</v>
      </c>
      <c r="C584" s="41">
        <v>10</v>
      </c>
      <c r="D584" s="41" t="s">
        <v>755</v>
      </c>
      <c r="E584" s="42" t="s">
        <v>443</v>
      </c>
      <c r="F584" s="41" t="s">
        <v>999</v>
      </c>
      <c r="G584" s="41"/>
      <c r="H584" s="41" t="s">
        <v>135</v>
      </c>
      <c r="I584" s="41"/>
      <c r="P584" s="5">
        <v>1</v>
      </c>
      <c r="Q584" s="39" t="s">
        <v>1000</v>
      </c>
      <c r="CK584" s="5">
        <v>1</v>
      </c>
      <c r="DW584" s="5" t="s">
        <v>135</v>
      </c>
      <c r="DX584" s="5" t="s">
        <v>135</v>
      </c>
      <c r="DY584" s="5" t="s">
        <v>1001</v>
      </c>
      <c r="EG584" s="42"/>
      <c r="EH584" s="42"/>
      <c r="EI584" s="42"/>
      <c r="EJ584" s="42"/>
      <c r="EK584" s="42"/>
      <c r="EL584" s="42"/>
      <c r="EM584" s="42"/>
    </row>
    <row r="585" spans="1:143" ht="45">
      <c r="A585" s="41"/>
      <c r="B585" s="41"/>
      <c r="C585" s="41"/>
      <c r="D585" s="41" t="s">
        <v>1002</v>
      </c>
      <c r="E585" s="42" t="s">
        <v>396</v>
      </c>
      <c r="F585" s="41" t="s">
        <v>999</v>
      </c>
      <c r="G585" s="41"/>
      <c r="H585" s="41" t="s">
        <v>135</v>
      </c>
      <c r="I585" s="41"/>
      <c r="P585" s="5">
        <v>1</v>
      </c>
      <c r="Q585" s="39" t="s">
        <v>1000</v>
      </c>
      <c r="CK585" s="5">
        <v>1</v>
      </c>
      <c r="DW585" s="5" t="s">
        <v>135</v>
      </c>
      <c r="DX585" s="5" t="s">
        <v>135</v>
      </c>
      <c r="DY585" s="5" t="s">
        <v>1001</v>
      </c>
      <c r="EG585" s="42"/>
      <c r="EH585" s="42"/>
      <c r="EI585" s="42"/>
      <c r="EJ585" s="42"/>
      <c r="EK585" s="42"/>
      <c r="EL585" s="42"/>
      <c r="EM585" s="42"/>
    </row>
    <row r="586" spans="1:143" ht="45">
      <c r="A586" s="41"/>
      <c r="B586" s="41"/>
      <c r="C586" s="41"/>
      <c r="D586" s="41" t="s">
        <v>1003</v>
      </c>
      <c r="E586" s="42" t="s">
        <v>459</v>
      </c>
      <c r="F586" s="41" t="s">
        <v>999</v>
      </c>
      <c r="G586" s="41"/>
      <c r="H586" s="41" t="s">
        <v>135</v>
      </c>
      <c r="I586" s="41"/>
      <c r="J586" s="5">
        <v>1</v>
      </c>
      <c r="M586" s="5">
        <v>1</v>
      </c>
      <c r="P586" s="5">
        <v>1</v>
      </c>
      <c r="Q586" s="39" t="s">
        <v>1000</v>
      </c>
      <c r="CK586" s="5">
        <v>1</v>
      </c>
      <c r="DW586" s="5" t="s">
        <v>135</v>
      </c>
      <c r="DX586" s="5" t="s">
        <v>135</v>
      </c>
      <c r="DY586" s="5" t="s">
        <v>1001</v>
      </c>
      <c r="EG586" s="42"/>
      <c r="EH586" s="42"/>
      <c r="EI586" s="42"/>
      <c r="EJ586" s="42"/>
      <c r="EK586" s="42"/>
      <c r="EL586" s="42"/>
      <c r="EM586" s="42"/>
    </row>
    <row r="587" spans="1:143" ht="45">
      <c r="A587" s="41"/>
      <c r="B587" s="41"/>
      <c r="C587" s="41"/>
      <c r="D587" s="41" t="s">
        <v>1004</v>
      </c>
      <c r="E587" s="42" t="s">
        <v>459</v>
      </c>
      <c r="F587" s="41" t="s">
        <v>999</v>
      </c>
      <c r="G587" s="41"/>
      <c r="H587" s="41" t="s">
        <v>135</v>
      </c>
      <c r="I587" s="41"/>
      <c r="P587" s="5">
        <v>1</v>
      </c>
      <c r="Q587" s="39" t="s">
        <v>1000</v>
      </c>
      <c r="CK587" s="5">
        <v>1</v>
      </c>
      <c r="DW587" s="5" t="s">
        <v>135</v>
      </c>
      <c r="DX587" s="5" t="s">
        <v>135</v>
      </c>
      <c r="DY587" s="5" t="s">
        <v>1001</v>
      </c>
      <c r="EG587" s="42"/>
      <c r="EH587" s="42"/>
      <c r="EI587" s="42"/>
      <c r="EJ587" s="42"/>
      <c r="EK587" s="42"/>
      <c r="EL587" s="42"/>
      <c r="EM587" s="42"/>
    </row>
    <row r="588" spans="1:143" ht="45">
      <c r="A588" s="41"/>
      <c r="B588" s="41"/>
      <c r="C588" s="41"/>
      <c r="D588" s="41" t="s">
        <v>1005</v>
      </c>
      <c r="E588" s="42" t="s">
        <v>459</v>
      </c>
      <c r="F588" s="41" t="s">
        <v>999</v>
      </c>
      <c r="G588" s="41"/>
      <c r="H588" s="41" t="s">
        <v>135</v>
      </c>
      <c r="I588" s="41"/>
      <c r="J588" s="5">
        <v>1</v>
      </c>
      <c r="M588" s="5">
        <v>1</v>
      </c>
      <c r="P588" s="5">
        <v>1</v>
      </c>
      <c r="Q588" s="39" t="s">
        <v>1000</v>
      </c>
      <c r="CK588" s="5">
        <v>1</v>
      </c>
      <c r="DW588" s="5" t="s">
        <v>135</v>
      </c>
      <c r="DX588" s="5" t="s">
        <v>135</v>
      </c>
      <c r="DY588" s="5" t="s">
        <v>1001</v>
      </c>
      <c r="EG588" s="42"/>
      <c r="EH588" s="42"/>
      <c r="EI588" s="42"/>
      <c r="EJ588" s="42"/>
      <c r="EK588" s="42"/>
      <c r="EL588" s="42"/>
      <c r="EM588" s="42"/>
    </row>
    <row r="589" spans="1:143" ht="45">
      <c r="A589" s="41"/>
      <c r="B589" s="41"/>
      <c r="C589" s="41"/>
      <c r="D589" s="41" t="s">
        <v>1006</v>
      </c>
      <c r="E589" s="42" t="s">
        <v>459</v>
      </c>
      <c r="F589" s="41" t="s">
        <v>999</v>
      </c>
      <c r="G589" s="41"/>
      <c r="H589" s="41" t="s">
        <v>135</v>
      </c>
      <c r="I589" s="41"/>
      <c r="J589" s="5">
        <v>1</v>
      </c>
      <c r="M589" s="5">
        <v>1</v>
      </c>
      <c r="P589" s="5">
        <v>1</v>
      </c>
      <c r="Q589" s="39" t="s">
        <v>1000</v>
      </c>
      <c r="CK589" s="5">
        <v>1</v>
      </c>
      <c r="DW589" s="5" t="s">
        <v>135</v>
      </c>
      <c r="DX589" s="5" t="s">
        <v>135</v>
      </c>
      <c r="DY589" s="5" t="s">
        <v>1001</v>
      </c>
      <c r="EG589" s="42"/>
      <c r="EH589" s="42"/>
      <c r="EI589" s="42"/>
      <c r="EJ589" s="42"/>
      <c r="EK589" s="42"/>
      <c r="EL589" s="42"/>
      <c r="EM589" s="42"/>
    </row>
    <row r="590" spans="1:143" ht="45">
      <c r="A590" s="41"/>
      <c r="B590" s="41"/>
      <c r="C590" s="41"/>
      <c r="D590" s="41" t="s">
        <v>1007</v>
      </c>
      <c r="E590" s="42" t="s">
        <v>1008</v>
      </c>
      <c r="F590" s="41" t="s">
        <v>999</v>
      </c>
      <c r="G590" s="41"/>
      <c r="H590" s="41" t="s">
        <v>135</v>
      </c>
      <c r="I590" s="41"/>
      <c r="P590" s="5">
        <v>1</v>
      </c>
      <c r="Q590" s="39" t="s">
        <v>1009</v>
      </c>
      <c r="CK590" s="5">
        <v>1</v>
      </c>
      <c r="DW590" s="5" t="s">
        <v>135</v>
      </c>
      <c r="DX590" s="5" t="s">
        <v>135</v>
      </c>
      <c r="DY590" s="5" t="s">
        <v>1001</v>
      </c>
      <c r="EG590" s="42"/>
      <c r="EH590" s="42"/>
      <c r="EI590" s="42"/>
      <c r="EJ590" s="42"/>
      <c r="EK590" s="42"/>
      <c r="EL590" s="42"/>
      <c r="EM590" s="42"/>
    </row>
    <row r="591" spans="1:143" ht="45">
      <c r="A591" s="41"/>
      <c r="B591" s="41"/>
      <c r="C591" s="41"/>
      <c r="D591" s="41" t="s">
        <v>1010</v>
      </c>
      <c r="E591" s="42" t="s">
        <v>459</v>
      </c>
      <c r="F591" s="41" t="s">
        <v>999</v>
      </c>
      <c r="G591" s="41"/>
      <c r="H591" s="41" t="s">
        <v>135</v>
      </c>
      <c r="I591" s="41"/>
      <c r="P591" s="5">
        <v>1</v>
      </c>
      <c r="Q591" s="39" t="s">
        <v>1000</v>
      </c>
      <c r="CK591" s="5">
        <v>1</v>
      </c>
      <c r="DW591" s="5" t="s">
        <v>135</v>
      </c>
      <c r="DX591" s="5" t="s">
        <v>135</v>
      </c>
      <c r="DY591" s="5" t="s">
        <v>1001</v>
      </c>
      <c r="EG591" s="42"/>
      <c r="EH591" s="42"/>
      <c r="EI591" s="42"/>
      <c r="EJ591" s="42"/>
      <c r="EK591" s="42"/>
      <c r="EL591" s="42"/>
      <c r="EM591" s="42"/>
    </row>
    <row r="592" spans="1:143" ht="45">
      <c r="A592" s="41"/>
      <c r="B592" s="41"/>
      <c r="C592" s="41"/>
      <c r="D592" s="41" t="s">
        <v>1011</v>
      </c>
      <c r="E592" s="42" t="s">
        <v>1012</v>
      </c>
      <c r="F592" s="41" t="s">
        <v>999</v>
      </c>
      <c r="G592" s="41"/>
      <c r="H592" s="41" t="s">
        <v>135</v>
      </c>
      <c r="I592" s="41"/>
      <c r="M592" s="5">
        <v>1</v>
      </c>
      <c r="P592" s="5">
        <v>2</v>
      </c>
      <c r="Q592" s="39" t="s">
        <v>1000</v>
      </c>
      <c r="CK592" s="5">
        <v>1</v>
      </c>
      <c r="DW592" s="5" t="s">
        <v>135</v>
      </c>
      <c r="DX592" s="5" t="s">
        <v>135</v>
      </c>
      <c r="DY592" s="5" t="s">
        <v>1001</v>
      </c>
      <c r="EG592" s="42"/>
      <c r="EH592" s="42"/>
      <c r="EI592" s="42"/>
      <c r="EJ592" s="42"/>
      <c r="EK592" s="42"/>
      <c r="EL592" s="42"/>
      <c r="EM592" s="42"/>
    </row>
    <row r="593" spans="1:143" ht="45">
      <c r="A593" s="41"/>
      <c r="B593" s="41"/>
      <c r="C593" s="41"/>
      <c r="D593" s="41" t="s">
        <v>1013</v>
      </c>
      <c r="E593" s="42" t="s">
        <v>459</v>
      </c>
      <c r="F593" s="41" t="s">
        <v>999</v>
      </c>
      <c r="G593" s="41"/>
      <c r="H593" s="41" t="s">
        <v>135</v>
      </c>
      <c r="I593" s="41"/>
      <c r="P593" s="5">
        <v>1</v>
      </c>
      <c r="Q593" s="39" t="s">
        <v>1000</v>
      </c>
      <c r="CK593" s="5">
        <v>1</v>
      </c>
      <c r="DW593" s="5" t="s">
        <v>135</v>
      </c>
      <c r="DX593" s="5" t="s">
        <v>135</v>
      </c>
      <c r="DY593" s="5" t="s">
        <v>1001</v>
      </c>
      <c r="EG593" s="42"/>
      <c r="EH593" s="42"/>
      <c r="EI593" s="42"/>
      <c r="EJ593" s="42"/>
      <c r="EK593" s="42"/>
      <c r="EL593" s="42"/>
      <c r="EM593" s="42"/>
    </row>
    <row r="594" spans="1:143" ht="45">
      <c r="A594" s="41"/>
      <c r="B594" s="41"/>
      <c r="C594" s="41"/>
      <c r="D594" s="41" t="s">
        <v>1014</v>
      </c>
      <c r="E594" s="42" t="s">
        <v>459</v>
      </c>
      <c r="F594" s="41" t="s">
        <v>999</v>
      </c>
      <c r="G594" s="41"/>
      <c r="H594" s="41" t="s">
        <v>135</v>
      </c>
      <c r="I594" s="41"/>
      <c r="P594" s="5">
        <v>1</v>
      </c>
      <c r="Q594" s="39" t="s">
        <v>1000</v>
      </c>
      <c r="CK594" s="5">
        <v>1</v>
      </c>
      <c r="DW594" s="5" t="s">
        <v>135</v>
      </c>
      <c r="DX594" s="5" t="s">
        <v>135</v>
      </c>
      <c r="DY594" s="5" t="s">
        <v>1001</v>
      </c>
      <c r="EG594" s="42"/>
      <c r="EH594" s="42"/>
      <c r="EI594" s="42"/>
      <c r="EJ594" s="42"/>
      <c r="EK594" s="42"/>
      <c r="EL594" s="42"/>
      <c r="EM594" s="42"/>
    </row>
    <row r="595" spans="1:143" ht="45">
      <c r="A595" s="41"/>
      <c r="B595" s="41"/>
      <c r="C595" s="41"/>
      <c r="D595" s="41" t="s">
        <v>1015</v>
      </c>
      <c r="E595" s="42" t="s">
        <v>1016</v>
      </c>
      <c r="F595" s="41" t="s">
        <v>999</v>
      </c>
      <c r="G595" s="41"/>
      <c r="H595" s="41" t="s">
        <v>135</v>
      </c>
      <c r="I595" s="41"/>
      <c r="P595" s="5">
        <v>1</v>
      </c>
      <c r="Q595" s="39" t="s">
        <v>1000</v>
      </c>
      <c r="CK595" s="5">
        <v>1</v>
      </c>
      <c r="DW595" s="5" t="s">
        <v>135</v>
      </c>
      <c r="DX595" s="5" t="s">
        <v>135</v>
      </c>
      <c r="DY595" s="5" t="s">
        <v>1001</v>
      </c>
      <c r="EG595" s="42"/>
      <c r="EH595" s="42"/>
      <c r="EI595" s="42"/>
      <c r="EJ595" s="42"/>
      <c r="EK595" s="42"/>
      <c r="EL595" s="42"/>
      <c r="EM595" s="42"/>
    </row>
    <row r="596" spans="1:143" ht="45">
      <c r="A596" s="41"/>
      <c r="B596" s="41"/>
      <c r="C596" s="41"/>
      <c r="D596" s="41" t="s">
        <v>1017</v>
      </c>
      <c r="E596" s="42" t="s">
        <v>459</v>
      </c>
      <c r="F596" s="41" t="s">
        <v>999</v>
      </c>
      <c r="G596" s="41"/>
      <c r="H596" s="41" t="s">
        <v>135</v>
      </c>
      <c r="I596" s="41"/>
      <c r="J596" s="5">
        <v>1</v>
      </c>
      <c r="K596" s="5">
        <v>1</v>
      </c>
      <c r="P596" s="5">
        <v>1</v>
      </c>
      <c r="Q596" s="39" t="s">
        <v>1000</v>
      </c>
      <c r="CK596" s="5">
        <v>1</v>
      </c>
      <c r="DW596" s="5" t="s">
        <v>135</v>
      </c>
      <c r="DX596" s="5" t="s">
        <v>135</v>
      </c>
      <c r="DY596" s="5" t="s">
        <v>1001</v>
      </c>
      <c r="EG596" s="42"/>
      <c r="EH596" s="42"/>
      <c r="EI596" s="42"/>
      <c r="EJ596" s="42"/>
      <c r="EK596" s="42"/>
      <c r="EL596" s="42"/>
      <c r="EM596" s="42"/>
    </row>
    <row r="597" spans="1:143" ht="45">
      <c r="A597" s="41"/>
      <c r="B597" s="41"/>
      <c r="C597" s="41"/>
      <c r="D597" s="41" t="s">
        <v>1018</v>
      </c>
      <c r="E597" s="42" t="s">
        <v>459</v>
      </c>
      <c r="F597" s="41" t="s">
        <v>999</v>
      </c>
      <c r="G597" s="41"/>
      <c r="H597" s="41" t="s">
        <v>135</v>
      </c>
      <c r="I597" s="41"/>
      <c r="P597" s="5">
        <v>1</v>
      </c>
      <c r="Q597" s="39" t="s">
        <v>1000</v>
      </c>
      <c r="CK597" s="5">
        <v>1</v>
      </c>
      <c r="DW597" s="5" t="s">
        <v>135</v>
      </c>
      <c r="DX597" s="5" t="s">
        <v>135</v>
      </c>
      <c r="DY597" s="5" t="s">
        <v>1001</v>
      </c>
      <c r="EG597" s="42"/>
      <c r="EH597" s="42"/>
      <c r="EI597" s="42"/>
      <c r="EJ597" s="42"/>
      <c r="EK597" s="42"/>
      <c r="EL597" s="42"/>
      <c r="EM597" s="42"/>
    </row>
    <row r="598" spans="1:143">
      <c r="A598" s="41"/>
      <c r="B598" s="41"/>
      <c r="C598" s="41"/>
      <c r="D598" s="41"/>
      <c r="G598" s="41"/>
      <c r="H598" s="41"/>
      <c r="I598" s="41"/>
      <c r="EG598" s="42"/>
      <c r="EH598" s="42"/>
      <c r="EI598" s="42"/>
      <c r="EJ598" s="42"/>
      <c r="EK598" s="42"/>
      <c r="EL598" s="42"/>
      <c r="EM598" s="42"/>
    </row>
    <row r="599" spans="1:143" ht="90">
      <c r="A599" s="110" t="s">
        <v>1019</v>
      </c>
      <c r="B599" s="41">
        <v>73</v>
      </c>
      <c r="C599" s="41">
        <v>73</v>
      </c>
      <c r="D599" s="41" t="s">
        <v>251</v>
      </c>
      <c r="E599" s="42" t="s">
        <v>251</v>
      </c>
      <c r="F599" s="41" t="s">
        <v>1020</v>
      </c>
      <c r="G599" s="41" t="s">
        <v>135</v>
      </c>
      <c r="H599" s="41"/>
      <c r="I599" s="41"/>
      <c r="J599" s="5">
        <v>14</v>
      </c>
      <c r="K599" s="5">
        <v>14</v>
      </c>
      <c r="P599" s="5">
        <v>14</v>
      </c>
      <c r="Q599" s="39" t="s">
        <v>1021</v>
      </c>
      <c r="R599" s="5">
        <v>1</v>
      </c>
      <c r="AL599" s="5">
        <v>6</v>
      </c>
      <c r="CB599" s="5">
        <v>4</v>
      </c>
      <c r="CK599" s="5">
        <v>3</v>
      </c>
      <c r="DS599" s="6">
        <v>73</v>
      </c>
      <c r="DT599" s="6">
        <v>0</v>
      </c>
      <c r="DU599" s="5">
        <v>73</v>
      </c>
      <c r="DW599" s="5" t="s">
        <v>135</v>
      </c>
      <c r="EG599" s="42"/>
      <c r="EH599" s="42"/>
      <c r="EI599" s="42"/>
      <c r="EJ599" s="42"/>
      <c r="EK599" s="42"/>
      <c r="EL599" s="42"/>
      <c r="EM599" s="42"/>
    </row>
    <row r="600" spans="1:143" ht="30">
      <c r="A600" s="41"/>
      <c r="B600" s="41"/>
      <c r="C600" s="41"/>
      <c r="D600" s="41" t="s">
        <v>1022</v>
      </c>
      <c r="E600" s="42" t="s">
        <v>360</v>
      </c>
      <c r="F600" s="41" t="s">
        <v>1020</v>
      </c>
      <c r="G600" s="41" t="s">
        <v>135</v>
      </c>
      <c r="H600" s="41"/>
      <c r="I600" s="41"/>
      <c r="J600" s="5">
        <v>12</v>
      </c>
      <c r="K600" s="5">
        <v>12</v>
      </c>
      <c r="P600" s="5">
        <v>12</v>
      </c>
      <c r="Q600" s="39" t="s">
        <v>1021</v>
      </c>
      <c r="R600" s="5">
        <v>2</v>
      </c>
      <c r="AL600" s="5">
        <v>5</v>
      </c>
      <c r="CB600" s="5">
        <v>2</v>
      </c>
      <c r="CK600" s="5">
        <v>3</v>
      </c>
      <c r="DW600" s="5" t="s">
        <v>135</v>
      </c>
      <c r="EG600" s="42"/>
      <c r="EH600" s="42"/>
      <c r="EI600" s="42"/>
      <c r="EJ600" s="42"/>
      <c r="EK600" s="42"/>
      <c r="EL600" s="42"/>
      <c r="EM600" s="42"/>
    </row>
    <row r="601" spans="1:143" ht="30">
      <c r="A601" s="41"/>
      <c r="B601" s="41"/>
      <c r="C601" s="41"/>
      <c r="D601" s="41" t="s">
        <v>1023</v>
      </c>
      <c r="E601" s="42" t="s">
        <v>165</v>
      </c>
      <c r="F601" s="41" t="s">
        <v>1020</v>
      </c>
      <c r="G601" s="41" t="s">
        <v>135</v>
      </c>
      <c r="H601" s="41"/>
      <c r="I601" s="41"/>
      <c r="J601" s="5">
        <v>11</v>
      </c>
      <c r="K601" s="5">
        <v>11</v>
      </c>
      <c r="L601" s="5">
        <v>3</v>
      </c>
      <c r="P601" s="5">
        <v>14</v>
      </c>
      <c r="Q601" s="39" t="s">
        <v>1021</v>
      </c>
      <c r="R601" s="5">
        <v>8</v>
      </c>
      <c r="AL601" s="5">
        <v>3</v>
      </c>
      <c r="CB601" s="5">
        <v>2</v>
      </c>
      <c r="CK601" s="5">
        <v>1</v>
      </c>
      <c r="DW601" s="5" t="s">
        <v>135</v>
      </c>
      <c r="EG601" s="42"/>
      <c r="EH601" s="42"/>
      <c r="EI601" s="42"/>
      <c r="EJ601" s="42"/>
      <c r="EK601" s="42"/>
      <c r="EL601" s="42"/>
      <c r="EM601" s="42"/>
    </row>
    <row r="602" spans="1:143" ht="30">
      <c r="A602" s="41"/>
      <c r="B602" s="41"/>
      <c r="C602" s="41"/>
      <c r="D602" s="41" t="s">
        <v>1024</v>
      </c>
      <c r="E602" s="42" t="s">
        <v>1025</v>
      </c>
      <c r="F602" s="41" t="s">
        <v>1020</v>
      </c>
      <c r="G602" s="41" t="s">
        <v>135</v>
      </c>
      <c r="H602" s="41"/>
      <c r="I602" s="41"/>
      <c r="J602" s="5">
        <v>8</v>
      </c>
      <c r="K602" s="41">
        <v>8</v>
      </c>
      <c r="L602" s="5">
        <v>1</v>
      </c>
      <c r="P602" s="5">
        <v>9</v>
      </c>
      <c r="Q602" s="39" t="s">
        <v>1021</v>
      </c>
      <c r="R602" s="5">
        <v>3</v>
      </c>
      <c r="AL602" s="5">
        <v>5</v>
      </c>
      <c r="CB602" s="5">
        <v>0</v>
      </c>
      <c r="CK602" s="5">
        <v>1</v>
      </c>
      <c r="DW602" s="5" t="s">
        <v>135</v>
      </c>
      <c r="EG602" s="42"/>
      <c r="EH602" s="42"/>
      <c r="EI602" s="42"/>
      <c r="EJ602" s="42"/>
      <c r="EK602" s="42"/>
      <c r="EL602" s="42"/>
      <c r="EM602" s="42"/>
    </row>
    <row r="603" spans="1:143" ht="30">
      <c r="A603" s="41"/>
      <c r="B603" s="41"/>
      <c r="C603" s="41"/>
      <c r="D603" s="41" t="s">
        <v>1026</v>
      </c>
      <c r="E603" s="42" t="s">
        <v>220</v>
      </c>
      <c r="F603" s="41" t="s">
        <v>1020</v>
      </c>
      <c r="G603" s="41" t="s">
        <v>135</v>
      </c>
      <c r="H603" s="41"/>
      <c r="I603" s="41"/>
      <c r="J603" s="5">
        <v>5</v>
      </c>
      <c r="K603" s="5">
        <v>5</v>
      </c>
      <c r="L603" s="5">
        <v>2</v>
      </c>
      <c r="P603" s="5">
        <v>7</v>
      </c>
      <c r="Q603" s="39" t="s">
        <v>1021</v>
      </c>
      <c r="R603" s="5">
        <v>7</v>
      </c>
      <c r="DW603" s="5" t="s">
        <v>135</v>
      </c>
      <c r="EG603" s="42"/>
      <c r="EH603" s="42"/>
      <c r="EI603" s="42"/>
      <c r="EJ603" s="42"/>
      <c r="EK603" s="42"/>
      <c r="EL603" s="42"/>
      <c r="EM603" s="42"/>
    </row>
    <row r="604" spans="1:143" ht="30">
      <c r="A604" s="41"/>
      <c r="B604" s="41"/>
      <c r="C604" s="41"/>
      <c r="D604" s="41" t="s">
        <v>1027</v>
      </c>
      <c r="E604" s="42" t="s">
        <v>360</v>
      </c>
      <c r="F604" s="41" t="s">
        <v>1020</v>
      </c>
      <c r="G604" s="41" t="s">
        <v>135</v>
      </c>
      <c r="H604" s="41"/>
      <c r="I604" s="41"/>
      <c r="J604" s="5">
        <v>6</v>
      </c>
      <c r="L604" s="5">
        <v>6</v>
      </c>
      <c r="Q604" s="39" t="s">
        <v>1021</v>
      </c>
      <c r="DW604" s="5" t="s">
        <v>135</v>
      </c>
      <c r="EG604" s="42"/>
      <c r="EH604" s="42"/>
      <c r="EI604" s="42"/>
      <c r="EJ604" s="42"/>
      <c r="EK604" s="42"/>
      <c r="EL604" s="42"/>
      <c r="EM604" s="42"/>
    </row>
    <row r="605" spans="1:143" ht="30">
      <c r="A605" s="41"/>
      <c r="B605" s="41"/>
      <c r="C605" s="41"/>
      <c r="D605" s="41" t="s">
        <v>1028</v>
      </c>
      <c r="E605" s="42" t="s">
        <v>514</v>
      </c>
      <c r="F605" s="41" t="s">
        <v>1020</v>
      </c>
      <c r="G605" s="41" t="s">
        <v>135</v>
      </c>
      <c r="H605" s="41"/>
      <c r="I605" s="41"/>
      <c r="J605" s="5">
        <v>11</v>
      </c>
      <c r="N605" s="5">
        <v>6</v>
      </c>
      <c r="O605" s="5">
        <v>11</v>
      </c>
      <c r="P605" s="5">
        <v>17</v>
      </c>
      <c r="Q605" s="39" t="s">
        <v>1021</v>
      </c>
      <c r="R605" s="5">
        <v>11</v>
      </c>
      <c r="AL605" s="5">
        <v>2</v>
      </c>
      <c r="CB605" s="5">
        <v>1</v>
      </c>
      <c r="CK605" s="5">
        <v>3</v>
      </c>
      <c r="DW605" s="5" t="s">
        <v>135</v>
      </c>
      <c r="EG605" s="42"/>
      <c r="EH605" s="42"/>
      <c r="EI605" s="42"/>
      <c r="EJ605" s="42"/>
      <c r="EK605" s="42"/>
      <c r="EL605" s="42"/>
      <c r="EM605" s="42"/>
    </row>
    <row r="606" spans="1:143" ht="30">
      <c r="A606" s="41"/>
      <c r="B606" s="41"/>
      <c r="C606" s="41"/>
      <c r="D606" s="41" t="s">
        <v>4591</v>
      </c>
      <c r="E606" s="42" t="s">
        <v>1029</v>
      </c>
      <c r="F606" s="41" t="s">
        <v>1020</v>
      </c>
      <c r="G606" s="41" t="s">
        <v>135</v>
      </c>
      <c r="H606" s="41"/>
      <c r="I606" s="41"/>
      <c r="J606" s="5">
        <v>11</v>
      </c>
      <c r="L606" s="5">
        <v>11</v>
      </c>
      <c r="Q606" s="39" t="s">
        <v>1021</v>
      </c>
      <c r="DW606" s="5" t="s">
        <v>135</v>
      </c>
      <c r="EG606" s="42"/>
      <c r="EH606" s="42"/>
      <c r="EI606" s="42"/>
      <c r="EJ606" s="42"/>
      <c r="EK606" s="42"/>
      <c r="EL606" s="42"/>
      <c r="EM606" s="42"/>
    </row>
    <row r="607" spans="1:143" ht="60">
      <c r="A607" s="107" t="s">
        <v>1030</v>
      </c>
      <c r="B607" s="41">
        <v>4</v>
      </c>
      <c r="C607" s="41">
        <v>2</v>
      </c>
      <c r="D607" s="41" t="s">
        <v>1031</v>
      </c>
      <c r="E607" s="42" t="s">
        <v>139</v>
      </c>
      <c r="F607" s="41" t="s">
        <v>1032</v>
      </c>
      <c r="G607" s="41"/>
      <c r="H607" s="41" t="s">
        <v>311</v>
      </c>
      <c r="I607" s="41"/>
      <c r="P607" s="5">
        <v>1</v>
      </c>
      <c r="Q607" s="39" t="s">
        <v>1033</v>
      </c>
      <c r="R607" s="5">
        <v>1</v>
      </c>
      <c r="DS607" s="6">
        <v>20</v>
      </c>
      <c r="DT607" s="6">
        <v>18</v>
      </c>
      <c r="DU607" s="5">
        <v>10</v>
      </c>
      <c r="DW607" s="5" t="s">
        <v>135</v>
      </c>
      <c r="EG607" s="42"/>
      <c r="EH607" s="42"/>
      <c r="EI607" s="42"/>
      <c r="EJ607" s="42"/>
      <c r="EK607" s="42"/>
      <c r="EL607" s="42"/>
      <c r="EM607" s="42"/>
    </row>
    <row r="608" spans="1:143" ht="30">
      <c r="A608" s="41"/>
      <c r="B608" s="41"/>
      <c r="C608" s="41"/>
      <c r="D608" s="5" t="s">
        <v>1034</v>
      </c>
      <c r="E608" s="42" t="s">
        <v>165</v>
      </c>
      <c r="F608" s="41" t="s">
        <v>1032</v>
      </c>
      <c r="G608" s="41"/>
      <c r="H608" s="41" t="s">
        <v>311</v>
      </c>
      <c r="I608" s="41"/>
      <c r="J608" s="5">
        <v>1</v>
      </c>
      <c r="K608" s="5">
        <v>1</v>
      </c>
      <c r="Q608" s="39" t="s">
        <v>1035</v>
      </c>
      <c r="DW608" s="5" t="s">
        <v>135</v>
      </c>
      <c r="EG608" s="42"/>
      <c r="EH608" s="42"/>
      <c r="EI608" s="42"/>
      <c r="EJ608" s="42"/>
      <c r="EK608" s="42"/>
      <c r="EL608" s="42"/>
      <c r="EM608" s="42"/>
    </row>
    <row r="609" spans="1:143" ht="75">
      <c r="A609" s="110" t="s">
        <v>1036</v>
      </c>
      <c r="B609" s="41">
        <v>7</v>
      </c>
      <c r="C609" s="41">
        <v>1</v>
      </c>
      <c r="D609" s="41" t="s">
        <v>1037</v>
      </c>
      <c r="E609" s="42" t="s">
        <v>228</v>
      </c>
      <c r="F609" s="41" t="s">
        <v>1038</v>
      </c>
      <c r="G609" s="41" t="s">
        <v>135</v>
      </c>
      <c r="H609" s="41"/>
      <c r="I609" s="41" t="s">
        <v>135</v>
      </c>
      <c r="P609" s="5">
        <v>1</v>
      </c>
      <c r="Q609" s="39" t="s">
        <v>1039</v>
      </c>
      <c r="R609" s="5">
        <v>1</v>
      </c>
      <c r="AA609" s="5">
        <v>1</v>
      </c>
      <c r="AH609" s="5">
        <v>1</v>
      </c>
      <c r="BT609" s="5">
        <v>1</v>
      </c>
      <c r="CA609" s="5">
        <v>1</v>
      </c>
      <c r="CK609" s="5">
        <v>1</v>
      </c>
      <c r="CL609" s="5">
        <v>1</v>
      </c>
      <c r="CM609" s="5">
        <v>1</v>
      </c>
      <c r="CN609" s="5">
        <v>1</v>
      </c>
      <c r="DS609" s="6">
        <v>7</v>
      </c>
      <c r="DT609" s="6">
        <v>6</v>
      </c>
      <c r="DU609" s="5">
        <v>1</v>
      </c>
      <c r="DX609" s="5" t="s">
        <v>135</v>
      </c>
      <c r="EG609" s="42"/>
      <c r="EH609" s="42"/>
      <c r="EI609" s="42"/>
      <c r="EJ609" s="42"/>
      <c r="EK609" s="42"/>
      <c r="EL609" s="42"/>
      <c r="EM609" s="42"/>
    </row>
    <row r="610" spans="1:143" ht="90">
      <c r="A610" s="120" t="s">
        <v>1040</v>
      </c>
      <c r="B610" s="41">
        <v>3</v>
      </c>
      <c r="C610" s="41">
        <v>2</v>
      </c>
      <c r="D610" s="41" t="s">
        <v>1041</v>
      </c>
      <c r="E610" s="42" t="s">
        <v>153</v>
      </c>
      <c r="F610" s="41" t="s">
        <v>1042</v>
      </c>
      <c r="G610" s="41"/>
      <c r="H610" s="41" t="s">
        <v>787</v>
      </c>
      <c r="I610" s="41"/>
      <c r="P610" s="5">
        <v>1</v>
      </c>
      <c r="Q610" s="39" t="s">
        <v>1043</v>
      </c>
      <c r="R610" s="5">
        <v>1</v>
      </c>
      <c r="S610" s="5">
        <v>1</v>
      </c>
      <c r="AA610" s="5">
        <v>1</v>
      </c>
      <c r="DS610" s="6">
        <v>3</v>
      </c>
      <c r="DT610" s="6">
        <v>1</v>
      </c>
      <c r="DU610" s="5">
        <v>0</v>
      </c>
      <c r="DW610" s="5" t="s">
        <v>135</v>
      </c>
      <c r="DY610" s="5" t="s">
        <v>1044</v>
      </c>
      <c r="EG610" s="42"/>
      <c r="EH610" s="42"/>
      <c r="EI610" s="42"/>
      <c r="EJ610" s="42"/>
      <c r="EK610" s="42"/>
      <c r="EL610" s="42"/>
      <c r="EM610" s="42"/>
    </row>
    <row r="611" spans="1:143" ht="75">
      <c r="A611" s="41"/>
      <c r="B611" s="41"/>
      <c r="C611" s="41"/>
      <c r="D611" s="41" t="s">
        <v>288</v>
      </c>
      <c r="E611" s="42" t="s">
        <v>153</v>
      </c>
      <c r="F611" s="41" t="s">
        <v>1045</v>
      </c>
      <c r="G611" s="41"/>
      <c r="H611" s="41" t="s">
        <v>787</v>
      </c>
      <c r="I611" s="41"/>
      <c r="P611" s="5">
        <v>1</v>
      </c>
      <c r="Q611" s="39" t="s">
        <v>1046</v>
      </c>
      <c r="R611" s="5">
        <v>1</v>
      </c>
      <c r="AA611" s="5">
        <v>1</v>
      </c>
      <c r="CU611" s="5">
        <v>1</v>
      </c>
      <c r="DW611" s="5" t="s">
        <v>135</v>
      </c>
      <c r="DY611" s="5" t="s">
        <v>1044</v>
      </c>
      <c r="EG611" s="42"/>
      <c r="EH611" s="42"/>
      <c r="EI611" s="42"/>
      <c r="EJ611" s="42"/>
      <c r="EK611" s="42"/>
      <c r="EL611" s="42"/>
      <c r="EM611" s="42"/>
    </row>
    <row r="612" spans="1:143" ht="75">
      <c r="A612" s="41"/>
      <c r="B612" s="41"/>
      <c r="C612" s="41"/>
      <c r="D612" s="41" t="s">
        <v>1047</v>
      </c>
      <c r="E612" s="42" t="s">
        <v>303</v>
      </c>
      <c r="F612" s="41" t="s">
        <v>1045</v>
      </c>
      <c r="G612" s="41"/>
      <c r="H612" s="41" t="s">
        <v>787</v>
      </c>
      <c r="I612" s="41"/>
      <c r="P612" s="5">
        <v>1</v>
      </c>
      <c r="Q612" s="39" t="s">
        <v>1046</v>
      </c>
      <c r="R612" s="5">
        <v>1</v>
      </c>
      <c r="AA612" s="5">
        <v>1</v>
      </c>
      <c r="CU612" s="5">
        <v>1</v>
      </c>
      <c r="DW612" s="5" t="s">
        <v>135</v>
      </c>
      <c r="DY612" s="5" t="s">
        <v>1044</v>
      </c>
      <c r="EG612" s="42"/>
      <c r="EH612" s="42"/>
      <c r="EI612" s="42"/>
      <c r="EJ612" s="42"/>
      <c r="EK612" s="42"/>
      <c r="EL612" s="42"/>
      <c r="EM612" s="42"/>
    </row>
    <row r="613" spans="1:143" ht="75">
      <c r="A613" s="41"/>
      <c r="B613" s="41"/>
      <c r="C613" s="41"/>
      <c r="D613" s="41" t="s">
        <v>1048</v>
      </c>
      <c r="E613" s="42" t="s">
        <v>451</v>
      </c>
      <c r="F613" s="41" t="s">
        <v>1045</v>
      </c>
      <c r="G613" s="41"/>
      <c r="H613" s="41" t="s">
        <v>787</v>
      </c>
      <c r="I613" s="41"/>
      <c r="P613" s="5">
        <v>1</v>
      </c>
      <c r="Q613" s="39" t="s">
        <v>1046</v>
      </c>
      <c r="R613" s="5">
        <v>1</v>
      </c>
      <c r="AA613" s="5">
        <v>1</v>
      </c>
      <c r="CU613" s="5">
        <v>1</v>
      </c>
      <c r="DW613" s="5" t="s">
        <v>135</v>
      </c>
      <c r="DY613" s="5" t="s">
        <v>1044</v>
      </c>
      <c r="EG613" s="42"/>
      <c r="EH613" s="42"/>
      <c r="EI613" s="42"/>
      <c r="EJ613" s="42"/>
      <c r="EK613" s="42"/>
      <c r="EL613" s="42"/>
      <c r="EM613" s="42"/>
    </row>
    <row r="614" spans="1:143" ht="75">
      <c r="A614" s="41"/>
      <c r="B614" s="41"/>
      <c r="C614" s="41"/>
      <c r="D614" s="41" t="s">
        <v>1049</v>
      </c>
      <c r="E614" s="42" t="s">
        <v>852</v>
      </c>
      <c r="F614" s="41" t="s">
        <v>1045</v>
      </c>
      <c r="G614" s="41"/>
      <c r="H614" s="41" t="s">
        <v>787</v>
      </c>
      <c r="I614" s="41"/>
      <c r="P614" s="5">
        <v>1</v>
      </c>
      <c r="Q614" s="39" t="s">
        <v>1046</v>
      </c>
      <c r="R614" s="5">
        <v>1</v>
      </c>
      <c r="AA614" s="5">
        <v>1</v>
      </c>
      <c r="CU614" s="5">
        <v>1</v>
      </c>
      <c r="DW614" s="5" t="s">
        <v>135</v>
      </c>
      <c r="DY614" s="5" t="s">
        <v>1044</v>
      </c>
      <c r="EG614" s="42"/>
      <c r="EH614" s="42"/>
      <c r="EI614" s="42"/>
      <c r="EJ614" s="42"/>
      <c r="EK614" s="42"/>
      <c r="EL614" s="42"/>
      <c r="EM614" s="42"/>
    </row>
    <row r="615" spans="1:143" s="42" customFormat="1" ht="75">
      <c r="A615" s="41"/>
      <c r="B615" s="41"/>
      <c r="C615" s="41"/>
      <c r="D615" s="41" t="s">
        <v>1050</v>
      </c>
      <c r="E615" s="42" t="s">
        <v>1051</v>
      </c>
      <c r="F615" s="41" t="s">
        <v>1045</v>
      </c>
      <c r="G615" s="41"/>
      <c r="H615" s="41" t="s">
        <v>787</v>
      </c>
      <c r="I615" s="41"/>
      <c r="J615" s="5"/>
      <c r="K615" s="5"/>
      <c r="L615" s="5"/>
      <c r="M615" s="5"/>
      <c r="N615" s="5"/>
      <c r="O615" s="5"/>
      <c r="P615" s="5">
        <v>1</v>
      </c>
      <c r="Q615" s="39" t="s">
        <v>1046</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c r="CO615" s="5"/>
      <c r="CP615" s="5"/>
      <c r="CQ615" s="5"/>
      <c r="CR615" s="5"/>
      <c r="CS615" s="5"/>
      <c r="CT615" s="5"/>
      <c r="CU615" s="5">
        <v>1</v>
      </c>
      <c r="CV615" s="5"/>
      <c r="CW615" s="5"/>
      <c r="CX615" s="5"/>
      <c r="CY615" s="5"/>
      <c r="CZ615" s="5"/>
      <c r="DA615" s="5"/>
      <c r="DB615" s="5"/>
      <c r="DC615" s="5"/>
      <c r="DD615" s="5"/>
      <c r="DE615" s="5"/>
      <c r="DF615" s="5"/>
      <c r="DG615" s="5"/>
      <c r="DH615" s="5"/>
      <c r="DI615" s="5"/>
      <c r="DJ615" s="5"/>
      <c r="DK615" s="5"/>
      <c r="DL615" s="5"/>
      <c r="DM615" s="5"/>
      <c r="DN615" s="5"/>
      <c r="DO615" s="5"/>
      <c r="DP615" s="5"/>
      <c r="DQ615" s="5"/>
      <c r="DR615" s="5"/>
      <c r="DS615" s="6"/>
      <c r="DT615" s="6"/>
      <c r="DU615" s="5"/>
      <c r="DV615" s="5"/>
      <c r="DW615" s="5" t="s">
        <v>135</v>
      </c>
      <c r="DX615" s="5"/>
      <c r="DY615" s="5" t="s">
        <v>1044</v>
      </c>
      <c r="DZ615" s="5"/>
      <c r="EA615" s="5"/>
      <c r="EB615" s="5"/>
      <c r="EC615" s="5"/>
      <c r="ED615" s="5"/>
      <c r="EE615" s="5"/>
      <c r="EF615" s="5"/>
    </row>
    <row r="616" spans="1:143" ht="90">
      <c r="A616" s="110" t="s">
        <v>1052</v>
      </c>
      <c r="B616" s="41">
        <v>1</v>
      </c>
      <c r="C616" s="41">
        <v>1</v>
      </c>
      <c r="D616" s="41" t="s">
        <v>1053</v>
      </c>
      <c r="E616" s="42" t="s">
        <v>1054</v>
      </c>
      <c r="F616" s="121" t="s">
        <v>1055</v>
      </c>
      <c r="G616" s="41" t="s">
        <v>135</v>
      </c>
      <c r="H616" s="41" t="s">
        <v>135</v>
      </c>
      <c r="I616" s="41" t="s">
        <v>135</v>
      </c>
      <c r="J616" s="5">
        <v>1</v>
      </c>
      <c r="K616" s="5">
        <v>1</v>
      </c>
      <c r="P616" s="5">
        <v>1</v>
      </c>
      <c r="Q616" s="39" t="s">
        <v>1056</v>
      </c>
      <c r="R616" s="5">
        <v>1</v>
      </c>
      <c r="S616" s="5">
        <v>1</v>
      </c>
      <c r="AA616" s="5">
        <v>1</v>
      </c>
      <c r="AF616" s="5">
        <v>1</v>
      </c>
      <c r="AH616" s="5">
        <v>1</v>
      </c>
      <c r="DW616" s="5" t="s">
        <v>135</v>
      </c>
      <c r="EG616" s="42"/>
      <c r="EH616" s="42"/>
      <c r="EI616" s="42"/>
      <c r="EJ616" s="42"/>
      <c r="EK616" s="42"/>
      <c r="EL616" s="42"/>
      <c r="EM616" s="42"/>
    </row>
    <row r="617" spans="1:143" ht="75">
      <c r="A617" s="41"/>
      <c r="B617" s="32"/>
      <c r="C617" s="33"/>
      <c r="D617" s="41" t="s">
        <v>1057</v>
      </c>
      <c r="E617" s="42" t="s">
        <v>1058</v>
      </c>
      <c r="F617" s="121" t="s">
        <v>1055</v>
      </c>
      <c r="G617" s="41" t="s">
        <v>135</v>
      </c>
      <c r="H617" s="41" t="s">
        <v>135</v>
      </c>
      <c r="I617" s="41" t="s">
        <v>135</v>
      </c>
      <c r="J617" s="5">
        <v>1</v>
      </c>
      <c r="K617" s="5">
        <v>1</v>
      </c>
      <c r="P617" s="105">
        <v>1</v>
      </c>
      <c r="Q617" s="106" t="s">
        <v>1056</v>
      </c>
      <c r="R617" s="105">
        <v>1</v>
      </c>
      <c r="S617" s="105">
        <v>1</v>
      </c>
      <c r="AA617" s="5">
        <v>1</v>
      </c>
      <c r="AF617" s="5">
        <v>1</v>
      </c>
      <c r="AH617" s="5">
        <v>1</v>
      </c>
      <c r="DW617" s="5" t="s">
        <v>135</v>
      </c>
      <c r="EG617" s="42"/>
      <c r="EH617" s="42"/>
      <c r="EI617" s="42"/>
      <c r="EJ617" s="42"/>
      <c r="EK617" s="42"/>
      <c r="EL617" s="42"/>
      <c r="EM617" s="42"/>
    </row>
    <row r="618" spans="1:143" ht="60">
      <c r="A618" s="110" t="s">
        <v>1059</v>
      </c>
      <c r="B618" s="41">
        <v>9</v>
      </c>
      <c r="C618" s="41">
        <v>7</v>
      </c>
      <c r="D618" s="41" t="s">
        <v>882</v>
      </c>
      <c r="E618" s="42" t="s">
        <v>153</v>
      </c>
      <c r="F618" s="121" t="s">
        <v>1060</v>
      </c>
      <c r="G618" s="41" t="s">
        <v>135</v>
      </c>
      <c r="H618" s="41"/>
      <c r="I618" s="41"/>
      <c r="P618" s="5">
        <v>1</v>
      </c>
      <c r="Q618" s="39" t="s">
        <v>1061</v>
      </c>
      <c r="R618" s="5">
        <v>1</v>
      </c>
      <c r="S618" s="5">
        <v>1</v>
      </c>
      <c r="AA618" s="5">
        <v>1</v>
      </c>
      <c r="DS618" s="6">
        <v>9</v>
      </c>
      <c r="DT618" s="6">
        <v>2</v>
      </c>
      <c r="DU618" s="5">
        <v>7</v>
      </c>
      <c r="DW618" s="5" t="s">
        <v>135</v>
      </c>
      <c r="EG618" s="42"/>
      <c r="EH618" s="42"/>
      <c r="EI618" s="42"/>
      <c r="EJ618" s="42"/>
      <c r="EK618" s="42"/>
      <c r="EL618" s="42"/>
      <c r="EM618" s="42"/>
    </row>
    <row r="619" spans="1:143" ht="30">
      <c r="A619" s="41"/>
      <c r="B619" s="41"/>
      <c r="C619" s="41"/>
      <c r="D619" s="41" t="s">
        <v>871</v>
      </c>
      <c r="E619" s="42" t="s">
        <v>852</v>
      </c>
      <c r="F619" s="121" t="s">
        <v>1060</v>
      </c>
      <c r="G619" s="41" t="s">
        <v>135</v>
      </c>
      <c r="H619" s="41"/>
      <c r="I619" s="41"/>
      <c r="P619" s="5">
        <v>1</v>
      </c>
      <c r="Q619" s="39" t="s">
        <v>1062</v>
      </c>
      <c r="R619" s="5">
        <v>1</v>
      </c>
      <c r="S619" s="5">
        <v>1</v>
      </c>
      <c r="DW619" s="5" t="s">
        <v>135</v>
      </c>
      <c r="EG619" s="42"/>
      <c r="EH619" s="42"/>
      <c r="EI619" s="42"/>
      <c r="EJ619" s="42"/>
      <c r="EK619" s="42"/>
      <c r="EL619" s="42"/>
      <c r="EM619" s="42"/>
    </row>
    <row r="620" spans="1:143" ht="30">
      <c r="A620" s="41"/>
      <c r="B620" s="41"/>
      <c r="C620" s="41"/>
      <c r="D620" s="41" t="s">
        <v>1063</v>
      </c>
      <c r="E620" s="42" t="s">
        <v>188</v>
      </c>
      <c r="F620" s="121" t="s">
        <v>1060</v>
      </c>
      <c r="G620" s="41" t="s">
        <v>135</v>
      </c>
      <c r="H620" s="41"/>
      <c r="I620" s="41"/>
      <c r="P620" s="5">
        <v>1</v>
      </c>
      <c r="Q620" s="39" t="s">
        <v>1062</v>
      </c>
      <c r="R620" s="5">
        <v>1</v>
      </c>
      <c r="S620" s="5">
        <v>1</v>
      </c>
      <c r="DW620" s="5" t="s">
        <v>135</v>
      </c>
      <c r="EG620" s="42"/>
      <c r="EH620" s="42"/>
      <c r="EI620" s="42"/>
      <c r="EJ620" s="42"/>
      <c r="EK620" s="42"/>
      <c r="EL620" s="42"/>
      <c r="EM620" s="42"/>
    </row>
    <row r="621" spans="1:143" ht="30">
      <c r="A621" s="41"/>
      <c r="B621" s="41"/>
      <c r="C621" s="41"/>
      <c r="D621" s="41" t="s">
        <v>1064</v>
      </c>
      <c r="E621" s="42" t="s">
        <v>182</v>
      </c>
      <c r="F621" s="121" t="s">
        <v>1060</v>
      </c>
      <c r="G621" s="41" t="s">
        <v>135</v>
      </c>
      <c r="H621" s="41"/>
      <c r="I621" s="41"/>
      <c r="P621" s="5">
        <v>1</v>
      </c>
      <c r="Q621" s="39" t="s">
        <v>1065</v>
      </c>
      <c r="R621" s="5">
        <v>1</v>
      </c>
      <c r="AA621" s="5">
        <v>1</v>
      </c>
      <c r="AF621" s="5">
        <v>1</v>
      </c>
      <c r="AH621" s="5">
        <v>1</v>
      </c>
      <c r="DW621" s="5" t="s">
        <v>135</v>
      </c>
      <c r="EG621" s="42"/>
      <c r="EH621" s="42"/>
      <c r="EI621" s="42"/>
      <c r="EJ621" s="42"/>
      <c r="EK621" s="42"/>
      <c r="EL621" s="42"/>
      <c r="EM621" s="42"/>
    </row>
    <row r="622" spans="1:143" ht="30">
      <c r="A622" s="41"/>
      <c r="B622" s="41"/>
      <c r="C622" s="41"/>
      <c r="D622" s="41" t="s">
        <v>1066</v>
      </c>
      <c r="E622" s="42" t="s">
        <v>139</v>
      </c>
      <c r="F622" s="121" t="s">
        <v>1060</v>
      </c>
      <c r="G622" s="41" t="s">
        <v>135</v>
      </c>
      <c r="H622" s="41"/>
      <c r="I622" s="41"/>
      <c r="J622" s="5">
        <v>1</v>
      </c>
      <c r="K622" s="5">
        <v>1</v>
      </c>
      <c r="P622" s="5">
        <v>1</v>
      </c>
      <c r="Q622" s="39" t="s">
        <v>1062</v>
      </c>
      <c r="R622" s="5">
        <v>1</v>
      </c>
      <c r="S622" s="5">
        <v>1</v>
      </c>
      <c r="DW622" s="5" t="s">
        <v>135</v>
      </c>
      <c r="EG622" s="42"/>
      <c r="EH622" s="42"/>
      <c r="EI622" s="42"/>
      <c r="EJ622" s="42"/>
      <c r="EK622" s="42"/>
      <c r="EL622" s="42"/>
      <c r="EM622" s="42"/>
    </row>
    <row r="623" spans="1:143" ht="30">
      <c r="A623" s="41"/>
      <c r="B623" s="41"/>
      <c r="C623" s="41"/>
      <c r="D623" s="41" t="s">
        <v>1067</v>
      </c>
      <c r="E623" s="42" t="s">
        <v>139</v>
      </c>
      <c r="F623" s="121" t="s">
        <v>1060</v>
      </c>
      <c r="G623" s="41" t="s">
        <v>135</v>
      </c>
      <c r="H623" s="41"/>
      <c r="I623" s="41"/>
      <c r="J623" s="5">
        <v>1</v>
      </c>
      <c r="L623" s="5">
        <v>1</v>
      </c>
      <c r="P623" s="5">
        <v>1</v>
      </c>
      <c r="Q623" s="39" t="s">
        <v>1068</v>
      </c>
      <c r="R623" s="5">
        <v>1</v>
      </c>
      <c r="AA623" s="5">
        <v>1</v>
      </c>
      <c r="AF623" s="5">
        <v>1</v>
      </c>
      <c r="AH623" s="5">
        <v>1</v>
      </c>
      <c r="DW623" s="5" t="s">
        <v>135</v>
      </c>
      <c r="EG623" s="42"/>
      <c r="EH623" s="42"/>
      <c r="EI623" s="42"/>
      <c r="EJ623" s="42"/>
      <c r="EK623" s="42"/>
      <c r="EL623" s="42"/>
      <c r="EM623" s="42"/>
    </row>
    <row r="624" spans="1:143" ht="30">
      <c r="A624" s="41"/>
      <c r="B624" s="41"/>
      <c r="C624" s="41"/>
      <c r="D624" s="41" t="s">
        <v>1069</v>
      </c>
      <c r="E624" s="42" t="s">
        <v>139</v>
      </c>
      <c r="F624" s="121" t="s">
        <v>1060</v>
      </c>
      <c r="G624" s="41" t="s">
        <v>135</v>
      </c>
      <c r="H624" s="41"/>
      <c r="I624" s="41"/>
      <c r="M624" s="5">
        <v>1</v>
      </c>
      <c r="P624" s="5">
        <v>1</v>
      </c>
      <c r="Q624" s="39" t="s">
        <v>1061</v>
      </c>
      <c r="R624" s="5">
        <v>1</v>
      </c>
      <c r="S624" s="5">
        <v>1</v>
      </c>
      <c r="AA624" s="5">
        <v>1</v>
      </c>
      <c r="DW624" s="5" t="s">
        <v>135</v>
      </c>
      <c r="EG624" s="42"/>
      <c r="EH624" s="42"/>
      <c r="EI624" s="42"/>
      <c r="EJ624" s="42"/>
      <c r="EK624" s="42"/>
      <c r="EL624" s="42"/>
      <c r="EM624" s="42"/>
    </row>
    <row r="625" spans="1:143" ht="30">
      <c r="A625" s="41"/>
      <c r="B625" s="41"/>
      <c r="C625" s="41"/>
      <c r="D625" s="41" t="s">
        <v>1070</v>
      </c>
      <c r="E625" s="42" t="s">
        <v>139</v>
      </c>
      <c r="F625" s="121" t="s">
        <v>1060</v>
      </c>
      <c r="G625" s="41" t="s">
        <v>135</v>
      </c>
      <c r="H625" s="41"/>
      <c r="I625" s="41"/>
      <c r="M625" s="5">
        <v>1</v>
      </c>
      <c r="P625" s="5">
        <v>1</v>
      </c>
      <c r="Q625" s="39" t="s">
        <v>1061</v>
      </c>
      <c r="R625" s="5">
        <v>1</v>
      </c>
      <c r="S625" s="5">
        <v>1</v>
      </c>
      <c r="AA625" s="5">
        <v>1</v>
      </c>
      <c r="DW625" s="5" t="s">
        <v>135</v>
      </c>
      <c r="EG625" s="42"/>
      <c r="EH625" s="42"/>
      <c r="EI625" s="42"/>
      <c r="EJ625" s="42"/>
      <c r="EK625" s="42"/>
      <c r="EL625" s="42"/>
      <c r="EM625" s="42"/>
    </row>
    <row r="626" spans="1:143" ht="75">
      <c r="A626" s="122" t="s">
        <v>1071</v>
      </c>
      <c r="B626" s="41">
        <v>16</v>
      </c>
      <c r="C626" s="41">
        <v>12</v>
      </c>
      <c r="D626" s="41" t="s">
        <v>1072</v>
      </c>
      <c r="E626" s="41" t="s">
        <v>1072</v>
      </c>
      <c r="F626" s="41" t="s">
        <v>1073</v>
      </c>
      <c r="G626" s="41" t="s">
        <v>135</v>
      </c>
      <c r="H626" s="41" t="s">
        <v>135</v>
      </c>
      <c r="I626" s="41"/>
      <c r="P626" s="5">
        <v>1</v>
      </c>
      <c r="Q626" s="39" t="s">
        <v>1074</v>
      </c>
      <c r="R626" s="5">
        <v>1</v>
      </c>
      <c r="AA626" s="5">
        <v>1</v>
      </c>
      <c r="DS626" s="6">
        <v>16</v>
      </c>
      <c r="DT626" s="6">
        <v>4</v>
      </c>
      <c r="DU626" s="5">
        <v>7</v>
      </c>
      <c r="DW626" s="5" t="s">
        <v>135</v>
      </c>
      <c r="EG626" s="42"/>
      <c r="EH626" s="42"/>
      <c r="EI626" s="42"/>
      <c r="EJ626" s="42"/>
      <c r="EK626" s="42"/>
      <c r="EL626" s="42"/>
      <c r="EM626" s="42"/>
    </row>
    <row r="627" spans="1:143" ht="30">
      <c r="A627" s="41"/>
      <c r="B627" s="32"/>
      <c r="C627" s="41"/>
      <c r="D627" s="41" t="s">
        <v>576</v>
      </c>
      <c r="E627" s="42" t="s">
        <v>1075</v>
      </c>
      <c r="F627" s="41" t="s">
        <v>1073</v>
      </c>
      <c r="G627" s="41"/>
      <c r="H627" s="41" t="s">
        <v>135</v>
      </c>
      <c r="I627" s="41"/>
      <c r="P627" s="5">
        <v>1</v>
      </c>
      <c r="Q627" s="39" t="s">
        <v>1074</v>
      </c>
      <c r="R627" s="5">
        <v>1</v>
      </c>
      <c r="AA627" s="5">
        <v>1</v>
      </c>
      <c r="DW627" s="5" t="s">
        <v>135</v>
      </c>
      <c r="EG627" s="42"/>
      <c r="EH627" s="42"/>
      <c r="EI627" s="42"/>
      <c r="EJ627" s="42"/>
      <c r="EK627" s="42"/>
      <c r="EL627" s="42"/>
      <c r="EM627" s="42"/>
    </row>
    <row r="628" spans="1:143" ht="45">
      <c r="A628" s="41"/>
      <c r="B628" s="124"/>
      <c r="C628" s="41"/>
      <c r="D628" s="41" t="s">
        <v>1076</v>
      </c>
      <c r="E628" s="42" t="s">
        <v>1077</v>
      </c>
      <c r="F628" s="41" t="s">
        <v>1078</v>
      </c>
      <c r="G628" s="41" t="s">
        <v>135</v>
      </c>
      <c r="H628" s="41" t="s">
        <v>135</v>
      </c>
      <c r="I628" s="41" t="s">
        <v>135</v>
      </c>
      <c r="P628" s="5">
        <v>1</v>
      </c>
      <c r="Q628" s="41" t="s">
        <v>1079</v>
      </c>
      <c r="R628" s="5">
        <v>1</v>
      </c>
      <c r="AA628" s="5">
        <v>1</v>
      </c>
      <c r="AH628" s="5">
        <v>1</v>
      </c>
      <c r="DW628" s="5" t="s">
        <v>135</v>
      </c>
      <c r="EG628" s="42"/>
      <c r="EH628" s="42"/>
      <c r="EI628" s="42"/>
      <c r="EJ628" s="42"/>
      <c r="EK628" s="42"/>
      <c r="EL628" s="42"/>
      <c r="EM628" s="42"/>
    </row>
    <row r="629" spans="1:143" ht="45">
      <c r="A629" s="41"/>
      <c r="B629" s="41"/>
      <c r="C629" s="41"/>
      <c r="D629" s="41" t="s">
        <v>1080</v>
      </c>
      <c r="E629" s="42" t="s">
        <v>262</v>
      </c>
      <c r="F629" s="41" t="s">
        <v>1078</v>
      </c>
      <c r="G629" s="41" t="s">
        <v>135</v>
      </c>
      <c r="H629" s="41" t="s">
        <v>135</v>
      </c>
      <c r="I629" s="41" t="s">
        <v>135</v>
      </c>
      <c r="P629" s="5">
        <v>1</v>
      </c>
      <c r="Q629" s="41" t="s">
        <v>1079</v>
      </c>
      <c r="R629" s="5">
        <v>1</v>
      </c>
      <c r="AA629" s="5">
        <v>1</v>
      </c>
      <c r="AH629" s="5">
        <v>1</v>
      </c>
      <c r="DW629" s="5" t="s">
        <v>135</v>
      </c>
      <c r="EG629" s="42"/>
      <c r="EH629" s="42"/>
      <c r="EI629" s="42"/>
      <c r="EJ629" s="42"/>
      <c r="EK629" s="42"/>
      <c r="EL629" s="42"/>
      <c r="EM629" s="42"/>
    </row>
    <row r="630" spans="1:143" ht="45">
      <c r="A630" s="41"/>
      <c r="B630" s="41"/>
      <c r="C630" s="41"/>
      <c r="D630" s="41" t="s">
        <v>1081</v>
      </c>
      <c r="E630" s="42" t="s">
        <v>262</v>
      </c>
      <c r="F630" s="41" t="s">
        <v>1078</v>
      </c>
      <c r="G630" s="41" t="s">
        <v>135</v>
      </c>
      <c r="H630" s="41" t="s">
        <v>135</v>
      </c>
      <c r="I630" s="41" t="s">
        <v>135</v>
      </c>
      <c r="P630" s="5">
        <v>1</v>
      </c>
      <c r="Q630" s="41" t="s">
        <v>1079</v>
      </c>
      <c r="R630" s="5">
        <v>1</v>
      </c>
      <c r="AA630" s="5">
        <v>1</v>
      </c>
      <c r="AH630" s="5">
        <v>1</v>
      </c>
      <c r="DW630" s="5" t="s">
        <v>135</v>
      </c>
      <c r="EG630" s="42"/>
      <c r="EH630" s="42"/>
      <c r="EI630" s="42"/>
      <c r="EJ630" s="42"/>
      <c r="EK630" s="42"/>
      <c r="EL630" s="42"/>
      <c r="EM630" s="42"/>
    </row>
    <row r="631" spans="1:143" ht="45">
      <c r="A631" s="41"/>
      <c r="B631" s="41"/>
      <c r="C631" s="41"/>
      <c r="D631" s="41" t="s">
        <v>1072</v>
      </c>
      <c r="E631" s="42" t="s">
        <v>209</v>
      </c>
      <c r="F631" s="41" t="s">
        <v>1078</v>
      </c>
      <c r="G631" s="41" t="s">
        <v>135</v>
      </c>
      <c r="H631" s="41" t="s">
        <v>135</v>
      </c>
      <c r="I631" s="41" t="s">
        <v>135</v>
      </c>
      <c r="P631" s="5">
        <v>1</v>
      </c>
      <c r="Q631" s="41" t="s">
        <v>1079</v>
      </c>
      <c r="R631" s="5">
        <v>1</v>
      </c>
      <c r="AA631" s="5">
        <v>1</v>
      </c>
      <c r="AH631" s="5">
        <v>1</v>
      </c>
      <c r="DW631" s="5" t="s">
        <v>135</v>
      </c>
      <c r="EG631" s="42"/>
      <c r="EH631" s="42"/>
      <c r="EI631" s="42"/>
      <c r="EJ631" s="42"/>
      <c r="EK631" s="42"/>
      <c r="EL631" s="42"/>
      <c r="EM631" s="42"/>
    </row>
    <row r="632" spans="1:143" ht="45">
      <c r="A632" s="41"/>
      <c r="B632" s="41"/>
      <c r="C632" s="41"/>
      <c r="D632" s="41" t="s">
        <v>4596</v>
      </c>
      <c r="E632" s="42" t="s">
        <v>4596</v>
      </c>
      <c r="F632" s="41" t="s">
        <v>1078</v>
      </c>
      <c r="G632" s="41" t="s">
        <v>135</v>
      </c>
      <c r="H632" s="41" t="s">
        <v>135</v>
      </c>
      <c r="I632" s="41" t="s">
        <v>135</v>
      </c>
      <c r="P632" s="5">
        <v>1</v>
      </c>
      <c r="Q632" s="41" t="s">
        <v>1079</v>
      </c>
      <c r="R632" s="5">
        <v>1</v>
      </c>
      <c r="AA632" s="5">
        <v>1</v>
      </c>
      <c r="AH632" s="5">
        <v>1</v>
      </c>
      <c r="DW632" s="5" t="s">
        <v>135</v>
      </c>
      <c r="EG632" s="42"/>
      <c r="EH632" s="42"/>
      <c r="EI632" s="42"/>
      <c r="EJ632" s="42"/>
      <c r="EK632" s="42"/>
      <c r="EL632" s="42"/>
      <c r="EM632" s="42"/>
    </row>
    <row r="633" spans="1:143" ht="30">
      <c r="A633" s="41"/>
      <c r="B633" s="41"/>
      <c r="C633" s="41"/>
      <c r="D633" s="41" t="s">
        <v>4596</v>
      </c>
      <c r="E633" s="42" t="s">
        <v>4596</v>
      </c>
      <c r="F633" s="41" t="s">
        <v>980</v>
      </c>
      <c r="G633" s="41"/>
      <c r="H633" s="41" t="s">
        <v>135</v>
      </c>
      <c r="I633" s="41"/>
      <c r="P633" s="5">
        <v>3</v>
      </c>
      <c r="Q633" s="39" t="s">
        <v>1082</v>
      </c>
      <c r="R633" s="5">
        <v>3</v>
      </c>
      <c r="AA633" s="5">
        <v>3</v>
      </c>
      <c r="DW633" s="5" t="s">
        <v>135</v>
      </c>
      <c r="EG633" s="42"/>
      <c r="EH633" s="42"/>
      <c r="EI633" s="42"/>
      <c r="EJ633" s="42"/>
      <c r="EK633" s="42"/>
      <c r="EL633" s="42"/>
      <c r="EM633" s="42"/>
    </row>
    <row r="634" spans="1:143">
      <c r="A634" s="41"/>
      <c r="B634" s="41"/>
      <c r="C634" s="41"/>
      <c r="D634" s="41" t="s">
        <v>1072</v>
      </c>
      <c r="E634" s="42" t="s">
        <v>1083</v>
      </c>
      <c r="F634" s="41" t="s">
        <v>980</v>
      </c>
      <c r="G634" s="41"/>
      <c r="H634" s="41" t="s">
        <v>135</v>
      </c>
      <c r="I634" s="41"/>
      <c r="P634" s="5">
        <v>1</v>
      </c>
      <c r="Q634" s="39" t="s">
        <v>1084</v>
      </c>
      <c r="R634" s="5">
        <v>1</v>
      </c>
      <c r="AA634" s="5">
        <v>1</v>
      </c>
      <c r="DW634" s="5" t="s">
        <v>135</v>
      </c>
      <c r="EG634" s="42"/>
      <c r="EH634" s="42"/>
      <c r="EI634" s="42"/>
      <c r="EJ634" s="42"/>
      <c r="EK634" s="42"/>
      <c r="EL634" s="42"/>
      <c r="EM634" s="42"/>
    </row>
    <row r="635" spans="1:143">
      <c r="A635" s="41"/>
      <c r="B635" s="41"/>
      <c r="C635" s="41"/>
      <c r="D635" s="41" t="s">
        <v>1076</v>
      </c>
      <c r="E635" s="42" t="s">
        <v>1077</v>
      </c>
      <c r="F635" s="41" t="s">
        <v>980</v>
      </c>
      <c r="G635" s="41"/>
      <c r="H635" s="41" t="s">
        <v>135</v>
      </c>
      <c r="I635" s="41"/>
      <c r="P635" s="5">
        <v>1</v>
      </c>
      <c r="Q635" s="39" t="s">
        <v>1084</v>
      </c>
      <c r="R635" s="5">
        <v>1</v>
      </c>
      <c r="AA635" s="5">
        <v>1</v>
      </c>
      <c r="DW635" s="5" t="s">
        <v>135</v>
      </c>
      <c r="EG635" s="42"/>
      <c r="EH635" s="42"/>
      <c r="EI635" s="42"/>
      <c r="EJ635" s="42"/>
      <c r="EK635" s="42"/>
      <c r="EL635" s="42"/>
      <c r="EM635" s="42"/>
    </row>
    <row r="636" spans="1:143" ht="90">
      <c r="A636" s="41"/>
      <c r="B636" s="41"/>
      <c r="C636" s="41"/>
      <c r="D636" s="41" t="s">
        <v>4596</v>
      </c>
      <c r="E636" s="42" t="s">
        <v>4596</v>
      </c>
      <c r="F636" s="41" t="s">
        <v>1085</v>
      </c>
      <c r="G636" s="41" t="s">
        <v>135</v>
      </c>
      <c r="H636" s="41" t="s">
        <v>135</v>
      </c>
      <c r="I636" s="41"/>
      <c r="P636" s="5">
        <v>1</v>
      </c>
      <c r="Q636" s="39" t="s">
        <v>1086</v>
      </c>
      <c r="R636" s="5">
        <v>1</v>
      </c>
      <c r="AA636" s="5">
        <v>1</v>
      </c>
      <c r="AF636" s="5">
        <v>1</v>
      </c>
      <c r="AH636" s="5">
        <v>1</v>
      </c>
      <c r="DW636" s="5" t="s">
        <v>135</v>
      </c>
      <c r="EG636" s="42"/>
      <c r="EH636" s="42"/>
      <c r="EI636" s="42"/>
      <c r="EJ636" s="42"/>
      <c r="EK636" s="42"/>
      <c r="EL636" s="42"/>
      <c r="EM636" s="42"/>
    </row>
    <row r="637" spans="1:143" ht="45">
      <c r="A637" s="41"/>
      <c r="B637" s="41"/>
      <c r="C637" s="41"/>
      <c r="D637" s="41" t="s">
        <v>4596</v>
      </c>
      <c r="E637" s="42" t="s">
        <v>4596</v>
      </c>
      <c r="F637" s="41" t="s">
        <v>1087</v>
      </c>
      <c r="G637" s="41" t="s">
        <v>135</v>
      </c>
      <c r="H637" s="41" t="s">
        <v>135</v>
      </c>
      <c r="I637" s="41"/>
      <c r="P637" s="5">
        <v>1</v>
      </c>
      <c r="Q637" s="39" t="s">
        <v>1088</v>
      </c>
      <c r="R637" s="5">
        <v>1</v>
      </c>
      <c r="T637" s="5">
        <v>1</v>
      </c>
      <c r="DW637" s="5" t="s">
        <v>135</v>
      </c>
      <c r="EG637" s="42"/>
      <c r="EH637" s="42"/>
      <c r="EI637" s="42"/>
      <c r="EJ637" s="42"/>
      <c r="EK637" s="42"/>
      <c r="EL637" s="42"/>
      <c r="EM637" s="42"/>
    </row>
    <row r="638" spans="1:143" ht="45">
      <c r="A638" s="41"/>
      <c r="B638" s="41"/>
      <c r="C638" s="41"/>
      <c r="D638" s="41" t="s">
        <v>576</v>
      </c>
      <c r="E638" s="42" t="s">
        <v>1075</v>
      </c>
      <c r="F638" s="41" t="s">
        <v>1087</v>
      </c>
      <c r="G638" s="41" t="s">
        <v>135</v>
      </c>
      <c r="H638" s="41" t="s">
        <v>135</v>
      </c>
      <c r="I638" s="41"/>
      <c r="P638" s="5">
        <v>1</v>
      </c>
      <c r="Q638" s="39" t="s">
        <v>1088</v>
      </c>
      <c r="R638" s="5">
        <v>1</v>
      </c>
      <c r="T638" s="5">
        <v>1</v>
      </c>
      <c r="DW638" s="5" t="s">
        <v>135</v>
      </c>
      <c r="EG638" s="42"/>
      <c r="EH638" s="42"/>
      <c r="EI638" s="42"/>
      <c r="EJ638" s="42"/>
      <c r="EK638" s="42"/>
      <c r="EL638" s="42"/>
      <c r="EM638" s="42"/>
    </row>
    <row r="639" spans="1:143" ht="45">
      <c r="A639" s="41"/>
      <c r="B639" s="41"/>
      <c r="C639" s="41"/>
      <c r="D639" s="41" t="s">
        <v>4596</v>
      </c>
      <c r="E639" s="42" t="s">
        <v>4596</v>
      </c>
      <c r="F639" s="41" t="s">
        <v>1089</v>
      </c>
      <c r="G639" s="41" t="s">
        <v>135</v>
      </c>
      <c r="H639" s="41" t="s">
        <v>135</v>
      </c>
      <c r="I639" s="41"/>
      <c r="P639" s="5">
        <v>1</v>
      </c>
      <c r="Q639" s="39" t="s">
        <v>1090</v>
      </c>
      <c r="R639" s="5">
        <v>1</v>
      </c>
      <c r="AA639" s="5">
        <v>1</v>
      </c>
      <c r="AF639" s="5">
        <v>1</v>
      </c>
      <c r="AH639" s="5">
        <v>1</v>
      </c>
      <c r="DW639" s="5" t="s">
        <v>135</v>
      </c>
      <c r="EG639" s="42"/>
      <c r="EH639" s="42"/>
      <c r="EI639" s="42"/>
      <c r="EJ639" s="42"/>
      <c r="EK639" s="42"/>
      <c r="EL639" s="42"/>
      <c r="EM639" s="42"/>
    </row>
    <row r="640" spans="1:143">
      <c r="A640" s="41"/>
      <c r="B640" s="41"/>
      <c r="C640" s="41"/>
      <c r="D640" s="41" t="s">
        <v>4596</v>
      </c>
      <c r="E640" s="42" t="s">
        <v>4596</v>
      </c>
      <c r="F640" s="41" t="s">
        <v>980</v>
      </c>
      <c r="G640" s="41"/>
      <c r="H640" s="41" t="s">
        <v>135</v>
      </c>
      <c r="I640" s="41"/>
      <c r="P640" s="5">
        <v>1</v>
      </c>
      <c r="Q640" s="39" t="s">
        <v>1091</v>
      </c>
      <c r="R640" s="5">
        <v>1</v>
      </c>
      <c r="AA640" s="5">
        <v>1</v>
      </c>
      <c r="DW640" s="5" t="s">
        <v>135</v>
      </c>
      <c r="EG640" s="42"/>
      <c r="EH640" s="42"/>
      <c r="EI640" s="42"/>
      <c r="EJ640" s="42"/>
      <c r="EK640" s="42"/>
      <c r="EL640" s="42"/>
      <c r="EM640" s="42"/>
    </row>
    <row r="641" spans="1:143" ht="45">
      <c r="A641" s="41"/>
      <c r="B641" s="41"/>
      <c r="C641" s="41"/>
      <c r="D641" s="41" t="s">
        <v>4596</v>
      </c>
      <c r="E641" s="42" t="s">
        <v>4596</v>
      </c>
      <c r="F641" s="41" t="s">
        <v>1092</v>
      </c>
      <c r="G641" s="41" t="s">
        <v>135</v>
      </c>
      <c r="H641" s="41" t="s">
        <v>135</v>
      </c>
      <c r="I641" s="41"/>
      <c r="P641" s="5">
        <v>1</v>
      </c>
      <c r="Q641" s="39" t="s">
        <v>1093</v>
      </c>
      <c r="AL641" s="5">
        <v>1</v>
      </c>
      <c r="AN641" s="5">
        <v>1</v>
      </c>
      <c r="AP641" s="5">
        <v>1</v>
      </c>
      <c r="AQ641" s="5">
        <v>1</v>
      </c>
      <c r="DW641" s="5" t="s">
        <v>135</v>
      </c>
      <c r="EG641" s="42"/>
      <c r="EH641" s="42"/>
      <c r="EI641" s="42"/>
      <c r="EJ641" s="42"/>
      <c r="EK641" s="42"/>
      <c r="EL641" s="42"/>
      <c r="EM641" s="42"/>
    </row>
    <row r="642" spans="1:143" ht="45">
      <c r="A642" s="41"/>
      <c r="B642" s="41"/>
      <c r="C642" s="41"/>
      <c r="D642" s="41" t="s">
        <v>1081</v>
      </c>
      <c r="E642" s="42" t="s">
        <v>262</v>
      </c>
      <c r="F642" s="41" t="s">
        <v>1092</v>
      </c>
      <c r="G642" s="41" t="s">
        <v>135</v>
      </c>
      <c r="H642" s="41" t="s">
        <v>135</v>
      </c>
      <c r="I642" s="41"/>
      <c r="P642" s="5">
        <v>1</v>
      </c>
      <c r="Q642" s="39" t="s">
        <v>1093</v>
      </c>
      <c r="AL642" s="5">
        <v>1</v>
      </c>
      <c r="AN642" s="5">
        <v>1</v>
      </c>
      <c r="AP642" s="5">
        <v>1</v>
      </c>
      <c r="AQ642" s="5">
        <v>1</v>
      </c>
      <c r="DW642" s="5" t="s">
        <v>135</v>
      </c>
      <c r="EG642" s="42"/>
      <c r="EH642" s="42"/>
      <c r="EI642" s="42"/>
      <c r="EJ642" s="42"/>
      <c r="EK642" s="42"/>
      <c r="EL642" s="42"/>
      <c r="EM642" s="42"/>
    </row>
    <row r="643" spans="1:143">
      <c r="A643" s="41"/>
      <c r="B643" s="41"/>
      <c r="C643" s="41"/>
      <c r="D643" s="41" t="s">
        <v>4596</v>
      </c>
      <c r="E643" s="42" t="s">
        <v>4596</v>
      </c>
      <c r="F643" s="41" t="s">
        <v>980</v>
      </c>
      <c r="G643" s="41"/>
      <c r="H643" s="41" t="s">
        <v>135</v>
      </c>
      <c r="I643" s="41"/>
      <c r="P643" s="5">
        <v>1</v>
      </c>
      <c r="Q643" s="39" t="s">
        <v>1094</v>
      </c>
      <c r="CB643" s="5">
        <v>1</v>
      </c>
      <c r="DW643" s="5" t="s">
        <v>135</v>
      </c>
      <c r="EG643" s="42"/>
      <c r="EH643" s="42"/>
      <c r="EI643" s="42"/>
      <c r="EJ643" s="42"/>
      <c r="EK643" s="42"/>
      <c r="EL643" s="42"/>
      <c r="EM643" s="42"/>
    </row>
    <row r="644" spans="1:143">
      <c r="A644" s="41"/>
      <c r="B644" s="41"/>
      <c r="C644" s="41"/>
      <c r="D644" s="41" t="s">
        <v>1072</v>
      </c>
      <c r="E644" s="42" t="s">
        <v>209</v>
      </c>
      <c r="F644" s="41" t="s">
        <v>980</v>
      </c>
      <c r="G644" s="41"/>
      <c r="H644" s="41" t="s">
        <v>135</v>
      </c>
      <c r="I644" s="41"/>
      <c r="P644" s="5">
        <v>1</v>
      </c>
      <c r="Q644" s="39" t="s">
        <v>1094</v>
      </c>
      <c r="CB644" s="5">
        <v>1</v>
      </c>
      <c r="DW644" s="5" t="s">
        <v>135</v>
      </c>
      <c r="EG644" s="42"/>
      <c r="EH644" s="42"/>
      <c r="EI644" s="42"/>
      <c r="EJ644" s="42"/>
      <c r="EK644" s="42"/>
      <c r="EL644" s="42"/>
      <c r="EM644" s="42"/>
    </row>
    <row r="645" spans="1:143">
      <c r="A645" s="41"/>
      <c r="B645" s="41"/>
      <c r="C645" s="41"/>
      <c r="D645" s="41" t="s">
        <v>1081</v>
      </c>
      <c r="E645" s="42" t="s">
        <v>262</v>
      </c>
      <c r="F645" s="41" t="s">
        <v>980</v>
      </c>
      <c r="G645" s="41"/>
      <c r="H645" s="41" t="s">
        <v>135</v>
      </c>
      <c r="I645" s="41"/>
      <c r="P645" s="5">
        <v>1</v>
      </c>
      <c r="Q645" s="39" t="s">
        <v>1094</v>
      </c>
      <c r="CB645" s="5">
        <v>1</v>
      </c>
      <c r="DW645" s="5" t="s">
        <v>135</v>
      </c>
      <c r="EG645" s="42"/>
      <c r="EH645" s="42"/>
      <c r="EI645" s="42"/>
      <c r="EJ645" s="42"/>
      <c r="EK645" s="42"/>
      <c r="EL645" s="42"/>
      <c r="EM645" s="42"/>
    </row>
    <row r="646" spans="1:143" ht="45">
      <c r="A646" s="41"/>
      <c r="B646" s="41"/>
      <c r="C646" s="41"/>
      <c r="D646" s="41" t="s">
        <v>4596</v>
      </c>
      <c r="E646" s="42" t="s">
        <v>4596</v>
      </c>
      <c r="F646" s="33" t="s">
        <v>1095</v>
      </c>
      <c r="G646" s="41" t="s">
        <v>135</v>
      </c>
      <c r="H646" s="41"/>
      <c r="I646" s="41"/>
      <c r="P646" s="5">
        <v>1</v>
      </c>
      <c r="Q646" s="39" t="s">
        <v>1096</v>
      </c>
      <c r="DD646" s="5">
        <v>1</v>
      </c>
      <c r="DW646" s="5" t="s">
        <v>135</v>
      </c>
      <c r="EG646" s="42"/>
      <c r="EH646" s="42"/>
      <c r="EI646" s="42"/>
      <c r="EJ646" s="42"/>
      <c r="EK646" s="42"/>
      <c r="EL646" s="42"/>
      <c r="EM646" s="42"/>
    </row>
    <row r="647" spans="1:143" ht="45">
      <c r="A647" s="41"/>
      <c r="B647" s="41"/>
      <c r="C647" s="41"/>
      <c r="D647" s="41" t="s">
        <v>1072</v>
      </c>
      <c r="E647" s="42" t="s">
        <v>209</v>
      </c>
      <c r="F647" s="33" t="s">
        <v>1095</v>
      </c>
      <c r="G647" s="41" t="s">
        <v>135</v>
      </c>
      <c r="H647" s="41"/>
      <c r="I647" s="41"/>
      <c r="P647" s="5">
        <v>1</v>
      </c>
      <c r="Q647" s="39" t="s">
        <v>1096</v>
      </c>
      <c r="DD647" s="5">
        <v>1</v>
      </c>
      <c r="DW647" s="5" t="s">
        <v>135</v>
      </c>
      <c r="EG647" s="42"/>
      <c r="EH647" s="42"/>
      <c r="EI647" s="42"/>
      <c r="EJ647" s="42"/>
      <c r="EK647" s="42"/>
      <c r="EL647" s="42"/>
      <c r="EM647" s="42"/>
    </row>
    <row r="648" spans="1:143" ht="45">
      <c r="A648" s="41"/>
      <c r="B648" s="41"/>
      <c r="C648" s="41"/>
      <c r="D648" s="41" t="s">
        <v>1081</v>
      </c>
      <c r="E648" s="42" t="s">
        <v>262</v>
      </c>
      <c r="F648" s="33" t="s">
        <v>1095</v>
      </c>
      <c r="G648" s="41" t="s">
        <v>135</v>
      </c>
      <c r="H648" s="41"/>
      <c r="I648" s="41"/>
      <c r="P648" s="5">
        <v>1</v>
      </c>
      <c r="Q648" s="39" t="s">
        <v>1096</v>
      </c>
      <c r="DD648" s="5">
        <v>1</v>
      </c>
      <c r="DW648" s="5" t="s">
        <v>135</v>
      </c>
      <c r="EG648" s="42"/>
      <c r="EH648" s="42"/>
      <c r="EI648" s="42"/>
      <c r="EJ648" s="42"/>
      <c r="EK648" s="42"/>
      <c r="EL648" s="42"/>
      <c r="EM648" s="42"/>
    </row>
    <row r="649" spans="1:143" ht="90">
      <c r="A649" s="46" t="s">
        <v>1097</v>
      </c>
      <c r="B649" s="41">
        <v>60</v>
      </c>
      <c r="C649" s="41">
        <v>3</v>
      </c>
      <c r="D649" s="41" t="s">
        <v>561</v>
      </c>
      <c r="E649" s="42" t="s">
        <v>290</v>
      </c>
      <c r="F649" s="41" t="s">
        <v>1098</v>
      </c>
      <c r="G649" s="41" t="s">
        <v>135</v>
      </c>
      <c r="H649" s="41" t="s">
        <v>135</v>
      </c>
      <c r="I649" s="41"/>
      <c r="P649" s="5">
        <v>1</v>
      </c>
      <c r="Q649" s="39" t="s">
        <v>1099</v>
      </c>
      <c r="R649" s="5">
        <v>1</v>
      </c>
      <c r="T649" s="5">
        <v>1</v>
      </c>
      <c r="Z649" s="5">
        <v>1</v>
      </c>
      <c r="DS649" s="6">
        <v>60</v>
      </c>
      <c r="DT649" s="6">
        <v>57</v>
      </c>
      <c r="DU649" s="5">
        <v>3</v>
      </c>
      <c r="DX649" s="5" t="s">
        <v>135</v>
      </c>
      <c r="EG649" s="42"/>
      <c r="EH649" s="42"/>
      <c r="EI649" s="42"/>
      <c r="EJ649" s="42"/>
      <c r="EK649" s="42"/>
      <c r="EL649" s="42"/>
      <c r="EM649" s="42"/>
    </row>
    <row r="650" spans="1:143" ht="90">
      <c r="A650" s="41"/>
      <c r="B650" s="41"/>
      <c r="C650" s="41"/>
      <c r="D650" s="41" t="s">
        <v>367</v>
      </c>
      <c r="E650" s="42" t="s">
        <v>419</v>
      </c>
      <c r="F650" s="41" t="s">
        <v>1098</v>
      </c>
      <c r="G650" s="41" t="s">
        <v>135</v>
      </c>
      <c r="H650" s="41" t="s">
        <v>135</v>
      </c>
      <c r="I650" s="41"/>
      <c r="P650" s="5">
        <v>1</v>
      </c>
      <c r="Q650" s="39" t="s">
        <v>1099</v>
      </c>
      <c r="R650" s="5">
        <v>1</v>
      </c>
      <c r="T650" s="5">
        <v>1</v>
      </c>
      <c r="Z650" s="5">
        <v>1</v>
      </c>
      <c r="DX650" s="5" t="s">
        <v>135</v>
      </c>
      <c r="EG650" s="42"/>
      <c r="EH650" s="42"/>
      <c r="EI650" s="42"/>
      <c r="EJ650" s="42"/>
      <c r="EK650" s="42"/>
      <c r="EL650" s="42"/>
      <c r="EM650" s="42"/>
    </row>
    <row r="651" spans="1:143" ht="90">
      <c r="A651" s="41"/>
      <c r="B651" s="41"/>
      <c r="C651" s="41"/>
      <c r="D651" s="41" t="s">
        <v>185</v>
      </c>
      <c r="E651" s="42" t="s">
        <v>153</v>
      </c>
      <c r="F651" s="41" t="s">
        <v>1098</v>
      </c>
      <c r="G651" s="41" t="s">
        <v>135</v>
      </c>
      <c r="H651" s="41" t="s">
        <v>135</v>
      </c>
      <c r="I651" s="41"/>
      <c r="P651" s="5">
        <v>1</v>
      </c>
      <c r="Q651" s="39" t="s">
        <v>1099</v>
      </c>
      <c r="R651" s="5">
        <v>1</v>
      </c>
      <c r="T651" s="5">
        <v>1</v>
      </c>
      <c r="Z651" s="5">
        <v>1</v>
      </c>
      <c r="DX651" s="5" t="s">
        <v>135</v>
      </c>
      <c r="EG651" s="42"/>
      <c r="EH651" s="42"/>
      <c r="EI651" s="42"/>
      <c r="EJ651" s="42"/>
      <c r="EK651" s="42"/>
      <c r="EL651" s="42"/>
      <c r="EM651" s="42"/>
    </row>
    <row r="652" spans="1:143" ht="60">
      <c r="A652" s="41"/>
      <c r="B652" s="41"/>
      <c r="C652" s="41"/>
      <c r="D652" s="41" t="s">
        <v>1100</v>
      </c>
      <c r="E652" s="42" t="s">
        <v>199</v>
      </c>
      <c r="F652" s="41" t="s">
        <v>1101</v>
      </c>
      <c r="G652" s="41" t="s">
        <v>135</v>
      </c>
      <c r="H652" s="41" t="s">
        <v>135</v>
      </c>
      <c r="I652" s="41"/>
      <c r="P652" s="5">
        <v>1</v>
      </c>
      <c r="Q652" s="39" t="s">
        <v>1102</v>
      </c>
      <c r="R652" s="5">
        <v>1</v>
      </c>
      <c r="S652" s="5">
        <v>1</v>
      </c>
      <c r="AA652" s="5">
        <v>1</v>
      </c>
      <c r="DX652" s="5" t="s">
        <v>135</v>
      </c>
      <c r="EG652" s="42"/>
      <c r="EH652" s="42"/>
      <c r="EI652" s="42"/>
      <c r="EJ652" s="42"/>
      <c r="EK652" s="42"/>
      <c r="EL652" s="42"/>
      <c r="EM652" s="42"/>
    </row>
    <row r="653" spans="1:143" ht="45">
      <c r="A653" s="41"/>
      <c r="B653" s="41"/>
      <c r="C653" s="41"/>
      <c r="D653" s="41" t="s">
        <v>1103</v>
      </c>
      <c r="E653" s="42" t="s">
        <v>844</v>
      </c>
      <c r="F653" s="41" t="s">
        <v>1101</v>
      </c>
      <c r="G653" s="41" t="s">
        <v>135</v>
      </c>
      <c r="H653" s="41" t="s">
        <v>135</v>
      </c>
      <c r="I653" s="41"/>
      <c r="P653" s="5">
        <v>1</v>
      </c>
      <c r="Q653" s="39" t="s">
        <v>1104</v>
      </c>
      <c r="R653" s="5">
        <v>1</v>
      </c>
      <c r="S653" s="5">
        <v>1</v>
      </c>
      <c r="AA653" s="5">
        <v>1</v>
      </c>
      <c r="DX653" s="5" t="s">
        <v>135</v>
      </c>
      <c r="EG653" s="42"/>
      <c r="EH653" s="42"/>
      <c r="EI653" s="42"/>
      <c r="EJ653" s="42"/>
      <c r="EK653" s="42"/>
      <c r="EL653" s="42"/>
      <c r="EM653" s="42"/>
    </row>
    <row r="654" spans="1:143" ht="45">
      <c r="A654" s="41"/>
      <c r="B654" s="41"/>
      <c r="C654" s="41"/>
      <c r="D654" s="41" t="s">
        <v>1105</v>
      </c>
      <c r="E654" s="42" t="s">
        <v>1106</v>
      </c>
      <c r="F654" s="41" t="s">
        <v>1101</v>
      </c>
      <c r="G654" s="41" t="s">
        <v>135</v>
      </c>
      <c r="H654" s="41" t="s">
        <v>135</v>
      </c>
      <c r="I654" s="41"/>
      <c r="P654" s="5">
        <v>1</v>
      </c>
      <c r="Q654" s="39" t="s">
        <v>1104</v>
      </c>
      <c r="R654" s="5">
        <v>1</v>
      </c>
      <c r="S654" s="5">
        <v>1</v>
      </c>
      <c r="AA654" s="5">
        <v>1</v>
      </c>
      <c r="DX654" s="5" t="s">
        <v>135</v>
      </c>
      <c r="EG654" s="42"/>
      <c r="EH654" s="42"/>
      <c r="EI654" s="42"/>
      <c r="EJ654" s="42"/>
      <c r="EK654" s="42"/>
      <c r="EL654" s="42"/>
      <c r="EM654" s="42"/>
    </row>
    <row r="655" spans="1:143" ht="60">
      <c r="A655" s="41"/>
      <c r="B655" s="41"/>
      <c r="C655" s="41"/>
      <c r="D655" s="41" t="s">
        <v>1107</v>
      </c>
      <c r="E655" s="42" t="s">
        <v>459</v>
      </c>
      <c r="F655" s="41" t="s">
        <v>1108</v>
      </c>
      <c r="G655" s="41" t="s">
        <v>135</v>
      </c>
      <c r="H655" s="41" t="s">
        <v>135</v>
      </c>
      <c r="I655" s="41"/>
      <c r="P655" s="5">
        <v>1</v>
      </c>
      <c r="Q655" s="39" t="s">
        <v>1109</v>
      </c>
      <c r="R655" s="5">
        <v>1</v>
      </c>
      <c r="AA655" s="5">
        <v>1</v>
      </c>
      <c r="DX655" s="5" t="s">
        <v>135</v>
      </c>
      <c r="EG655" s="42"/>
      <c r="EH655" s="42"/>
      <c r="EI655" s="42"/>
      <c r="EJ655" s="42"/>
      <c r="EK655" s="42"/>
      <c r="EL655" s="42"/>
      <c r="EM655" s="42"/>
    </row>
    <row r="656" spans="1:143" ht="270">
      <c r="A656" s="46" t="s">
        <v>1110</v>
      </c>
      <c r="B656" s="41">
        <v>121</v>
      </c>
      <c r="C656" s="41">
        <v>6</v>
      </c>
      <c r="D656" s="41" t="s">
        <v>1111</v>
      </c>
      <c r="E656" s="42" t="s">
        <v>1051</v>
      </c>
      <c r="F656" s="41" t="s">
        <v>1112</v>
      </c>
      <c r="G656" s="41"/>
      <c r="H656" s="41" t="s">
        <v>135</v>
      </c>
      <c r="I656" s="41"/>
      <c r="J656" s="5">
        <v>3</v>
      </c>
      <c r="K656" s="5">
        <v>1</v>
      </c>
      <c r="L656" s="5">
        <v>2</v>
      </c>
      <c r="M656" s="5">
        <v>2</v>
      </c>
      <c r="P656" s="5">
        <v>4</v>
      </c>
      <c r="Q656" s="39" t="s">
        <v>1113</v>
      </c>
      <c r="R656" s="5">
        <v>6</v>
      </c>
      <c r="AL656" s="5">
        <v>3</v>
      </c>
      <c r="DS656" s="6">
        <v>121</v>
      </c>
      <c r="DT656" s="6">
        <f>121-6</f>
        <v>115</v>
      </c>
      <c r="DU656" s="5">
        <v>0</v>
      </c>
      <c r="DW656" s="5" t="s">
        <v>135</v>
      </c>
      <c r="EG656" s="42"/>
      <c r="EH656" s="42"/>
      <c r="EI656" s="42"/>
      <c r="EJ656" s="42"/>
      <c r="EK656" s="42"/>
      <c r="EL656" s="42"/>
      <c r="EM656" s="42"/>
    </row>
    <row r="657" spans="1:143" ht="300">
      <c r="A657" s="41"/>
      <c r="B657" s="41"/>
      <c r="C657" s="41"/>
      <c r="D657" s="41" t="s">
        <v>1114</v>
      </c>
      <c r="E657" s="42" t="s">
        <v>1051</v>
      </c>
      <c r="F657" s="41" t="s">
        <v>1112</v>
      </c>
      <c r="G657" s="41"/>
      <c r="H657" s="41" t="s">
        <v>135</v>
      </c>
      <c r="I657" s="41"/>
      <c r="P657" s="5">
        <v>1</v>
      </c>
      <c r="Q657" s="39" t="s">
        <v>1113</v>
      </c>
      <c r="R657" s="5">
        <v>1</v>
      </c>
      <c r="AA657" s="5">
        <v>1</v>
      </c>
      <c r="DW657" s="5" t="s">
        <v>135</v>
      </c>
      <c r="EG657" s="42"/>
      <c r="EH657" s="42"/>
      <c r="EI657" s="42"/>
      <c r="EJ657" s="42"/>
      <c r="EK657" s="42"/>
      <c r="EL657" s="42"/>
      <c r="EM657" s="42"/>
    </row>
    <row r="658" spans="1:143" ht="90">
      <c r="A658" s="41"/>
      <c r="B658" s="41"/>
      <c r="C658" s="41"/>
      <c r="D658" s="41" t="s">
        <v>1115</v>
      </c>
      <c r="E658" s="42" t="s">
        <v>1051</v>
      </c>
      <c r="F658" s="41" t="s">
        <v>1112</v>
      </c>
      <c r="G658" s="41"/>
      <c r="H658" s="41" t="s">
        <v>135</v>
      </c>
      <c r="I658" s="41"/>
      <c r="J658" s="5">
        <v>1</v>
      </c>
      <c r="K658" s="5">
        <v>1</v>
      </c>
      <c r="DW658" s="5" t="s">
        <v>135</v>
      </c>
      <c r="EG658" s="42"/>
      <c r="EH658" s="42"/>
      <c r="EI658" s="42"/>
      <c r="EJ658" s="42"/>
      <c r="EK658" s="42"/>
      <c r="EL658" s="42"/>
      <c r="EM658" s="42"/>
    </row>
    <row r="659" spans="1:143" ht="75">
      <c r="A659" s="110" t="s">
        <v>1116</v>
      </c>
      <c r="B659" s="41">
        <v>4</v>
      </c>
      <c r="C659" s="41">
        <v>3</v>
      </c>
      <c r="D659" s="41" t="s">
        <v>1117</v>
      </c>
      <c r="E659" s="42" t="s">
        <v>557</v>
      </c>
      <c r="F659" s="41" t="s">
        <v>1118</v>
      </c>
      <c r="G659" s="41"/>
      <c r="H659" s="41" t="s">
        <v>135</v>
      </c>
      <c r="I659" s="41" t="s">
        <v>135</v>
      </c>
      <c r="J659" s="5">
        <v>1</v>
      </c>
      <c r="K659" s="5">
        <v>1</v>
      </c>
      <c r="P659" s="5">
        <v>1</v>
      </c>
      <c r="Q659" s="39" t="s">
        <v>1119</v>
      </c>
      <c r="R659" s="5">
        <v>1</v>
      </c>
      <c r="T659" s="5">
        <v>1</v>
      </c>
      <c r="U659" s="5">
        <v>1</v>
      </c>
      <c r="CB659" s="5">
        <v>1</v>
      </c>
      <c r="CG659" s="5">
        <v>1</v>
      </c>
      <c r="DS659" s="6">
        <v>4</v>
      </c>
      <c r="DT659" s="6">
        <v>1</v>
      </c>
      <c r="DU659" s="5">
        <v>2</v>
      </c>
      <c r="DW659" s="5" t="s">
        <v>135</v>
      </c>
      <c r="EG659" s="42"/>
      <c r="EH659" s="42"/>
      <c r="EI659" s="42"/>
      <c r="EJ659" s="42"/>
      <c r="EK659" s="42"/>
      <c r="EL659" s="42"/>
      <c r="EM659" s="42"/>
    </row>
    <row r="660" spans="1:143" ht="120">
      <c r="A660" s="107"/>
      <c r="B660" s="41"/>
      <c r="C660" s="41"/>
      <c r="D660" s="41" t="s">
        <v>1120</v>
      </c>
      <c r="E660" s="42" t="s">
        <v>157</v>
      </c>
      <c r="F660" s="41" t="s">
        <v>1118</v>
      </c>
      <c r="G660" s="41"/>
      <c r="H660" s="41" t="s">
        <v>135</v>
      </c>
      <c r="I660" s="41" t="s">
        <v>135</v>
      </c>
      <c r="J660" s="5">
        <v>1</v>
      </c>
      <c r="L660" s="5">
        <v>1</v>
      </c>
      <c r="P660" s="5">
        <v>1</v>
      </c>
      <c r="Q660" s="39" t="s">
        <v>1121</v>
      </c>
      <c r="R660" s="5">
        <v>1</v>
      </c>
      <c r="T660" s="5">
        <v>1</v>
      </c>
      <c r="U660" s="5">
        <v>1</v>
      </c>
      <c r="CB660" s="5">
        <v>1</v>
      </c>
      <c r="CG660" s="5">
        <v>1</v>
      </c>
      <c r="CJ660" s="128">
        <v>1</v>
      </c>
      <c r="DW660" s="5" t="s">
        <v>135</v>
      </c>
      <c r="EG660" s="42"/>
      <c r="EH660" s="42"/>
      <c r="EI660" s="42"/>
      <c r="EJ660" s="42"/>
      <c r="EK660" s="42"/>
      <c r="EL660" s="42"/>
      <c r="EM660" s="42"/>
    </row>
    <row r="661" spans="1:143" ht="45">
      <c r="A661" s="107"/>
      <c r="B661" s="41"/>
      <c r="C661" s="41"/>
      <c r="D661" s="41" t="s">
        <v>1122</v>
      </c>
      <c r="E661" s="42" t="s">
        <v>1123</v>
      </c>
      <c r="F661" s="41" t="s">
        <v>1118</v>
      </c>
      <c r="G661" s="41"/>
      <c r="H661" s="41" t="s">
        <v>135</v>
      </c>
      <c r="I661" s="41" t="s">
        <v>135</v>
      </c>
      <c r="P661" s="5">
        <v>1</v>
      </c>
      <c r="Q661" s="39" t="s">
        <v>1119</v>
      </c>
      <c r="R661" s="5">
        <v>1</v>
      </c>
      <c r="T661" s="5">
        <v>1</v>
      </c>
      <c r="U661" s="5">
        <v>1</v>
      </c>
      <c r="CB661" s="5">
        <v>1</v>
      </c>
      <c r="CG661" s="5">
        <v>1</v>
      </c>
      <c r="DW661" s="5" t="s">
        <v>135</v>
      </c>
      <c r="EG661" s="42"/>
      <c r="EH661" s="42"/>
      <c r="EI661" s="42"/>
      <c r="EJ661" s="42"/>
      <c r="EK661" s="42"/>
      <c r="EL661" s="42"/>
      <c r="EM661" s="42"/>
    </row>
    <row r="662" spans="1:143" ht="45">
      <c r="A662" s="107"/>
      <c r="B662" s="41"/>
      <c r="C662" s="41"/>
      <c r="D662" s="41" t="s">
        <v>1124</v>
      </c>
      <c r="E662" s="42" t="s">
        <v>569</v>
      </c>
      <c r="F662" s="41" t="s">
        <v>1118</v>
      </c>
      <c r="G662" s="41"/>
      <c r="H662" s="41" t="s">
        <v>135</v>
      </c>
      <c r="I662" s="41" t="s">
        <v>135</v>
      </c>
      <c r="J662" s="5">
        <v>1</v>
      </c>
      <c r="L662" s="5">
        <v>1</v>
      </c>
      <c r="P662" s="5">
        <v>1</v>
      </c>
      <c r="Q662" s="39" t="s">
        <v>1119</v>
      </c>
      <c r="R662" s="5">
        <v>1</v>
      </c>
      <c r="T662" s="5">
        <v>1</v>
      </c>
      <c r="U662" s="5">
        <v>1</v>
      </c>
      <c r="CB662" s="5">
        <v>1</v>
      </c>
      <c r="CG662" s="5">
        <v>1</v>
      </c>
      <c r="DW662" s="5" t="s">
        <v>135</v>
      </c>
      <c r="EG662" s="42"/>
      <c r="EH662" s="42"/>
      <c r="EI662" s="42"/>
      <c r="EJ662" s="42"/>
      <c r="EK662" s="42"/>
      <c r="EL662" s="42"/>
      <c r="EM662" s="42"/>
    </row>
    <row r="663" spans="1:143" ht="45">
      <c r="A663" s="107"/>
      <c r="B663" s="41"/>
      <c r="C663" s="41"/>
      <c r="D663" s="41" t="s">
        <v>1125</v>
      </c>
      <c r="E663" s="42" t="s">
        <v>171</v>
      </c>
      <c r="F663" s="41" t="s">
        <v>1118</v>
      </c>
      <c r="G663" s="41"/>
      <c r="H663" s="41" t="s">
        <v>135</v>
      </c>
      <c r="I663" s="41" t="s">
        <v>135</v>
      </c>
      <c r="P663" s="5">
        <v>1</v>
      </c>
      <c r="Q663" s="39" t="s">
        <v>1119</v>
      </c>
      <c r="R663" s="5">
        <v>1</v>
      </c>
      <c r="T663" s="5">
        <v>1</v>
      </c>
      <c r="U663" s="5">
        <v>1</v>
      </c>
      <c r="CB663" s="5">
        <v>1</v>
      </c>
      <c r="CG663" s="5">
        <v>1</v>
      </c>
      <c r="DW663" s="5" t="s">
        <v>135</v>
      </c>
      <c r="EG663" s="42"/>
      <c r="EH663" s="42"/>
      <c r="EI663" s="42"/>
      <c r="EJ663" s="42"/>
      <c r="EK663" s="42"/>
      <c r="EL663" s="42"/>
      <c r="EM663" s="42"/>
    </row>
    <row r="664" spans="1:143" ht="45">
      <c r="A664" s="107"/>
      <c r="B664" s="41"/>
      <c r="C664" s="41"/>
      <c r="D664" s="41" t="s">
        <v>1126</v>
      </c>
      <c r="E664" s="42" t="s">
        <v>171</v>
      </c>
      <c r="F664" s="41" t="s">
        <v>1118</v>
      </c>
      <c r="G664" s="41"/>
      <c r="H664" s="41" t="s">
        <v>135</v>
      </c>
      <c r="I664" s="41" t="s">
        <v>135</v>
      </c>
      <c r="P664" s="5">
        <v>1</v>
      </c>
      <c r="Q664" s="39" t="s">
        <v>1119</v>
      </c>
      <c r="R664" s="5">
        <v>1</v>
      </c>
      <c r="T664" s="5">
        <v>1</v>
      </c>
      <c r="U664" s="5">
        <v>1</v>
      </c>
      <c r="CB664" s="5">
        <v>1</v>
      </c>
      <c r="CG664" s="5">
        <v>1</v>
      </c>
      <c r="DW664" s="5" t="s">
        <v>135</v>
      </c>
      <c r="EG664" s="42"/>
      <c r="EH664" s="42"/>
      <c r="EI664" s="42"/>
      <c r="EJ664" s="42"/>
      <c r="EK664" s="42"/>
      <c r="EL664" s="42"/>
      <c r="EM664" s="42"/>
    </row>
    <row r="665" spans="1:143" ht="45">
      <c r="A665" s="107"/>
      <c r="B665" s="41"/>
      <c r="C665" s="41"/>
      <c r="D665" s="41" t="s">
        <v>1127</v>
      </c>
      <c r="E665" s="42" t="s">
        <v>1128</v>
      </c>
      <c r="F665" s="41" t="s">
        <v>1118</v>
      </c>
      <c r="G665" s="41"/>
      <c r="H665" s="41" t="s">
        <v>135</v>
      </c>
      <c r="I665" s="41" t="s">
        <v>135</v>
      </c>
      <c r="P665" s="5">
        <v>1</v>
      </c>
      <c r="Q665" s="39" t="s">
        <v>1119</v>
      </c>
      <c r="R665" s="5">
        <v>1</v>
      </c>
      <c r="T665" s="5">
        <v>1</v>
      </c>
      <c r="U665" s="5">
        <v>1</v>
      </c>
      <c r="CB665" s="5">
        <v>1</v>
      </c>
      <c r="CG665" s="5">
        <v>1</v>
      </c>
      <c r="DW665" s="5" t="s">
        <v>135</v>
      </c>
      <c r="EG665" s="42"/>
      <c r="EH665" s="42"/>
      <c r="EI665" s="42"/>
      <c r="EJ665" s="42"/>
      <c r="EK665" s="42"/>
      <c r="EL665" s="42"/>
      <c r="EM665" s="42"/>
    </row>
    <row r="666" spans="1:143" ht="30">
      <c r="A666" s="107"/>
      <c r="B666" s="41"/>
      <c r="C666" s="41"/>
      <c r="D666" s="41" t="s">
        <v>1129</v>
      </c>
      <c r="E666" s="42" t="s">
        <v>497</v>
      </c>
      <c r="F666" s="41" t="s">
        <v>1130</v>
      </c>
      <c r="G666" s="41" t="s">
        <v>135</v>
      </c>
      <c r="H666" s="41"/>
      <c r="I666" s="41" t="s">
        <v>135</v>
      </c>
      <c r="J666" s="5">
        <v>1</v>
      </c>
      <c r="K666" s="5">
        <v>1</v>
      </c>
      <c r="P666" s="5">
        <v>1</v>
      </c>
      <c r="Q666" s="39" t="s">
        <v>1131</v>
      </c>
      <c r="AL666" s="5">
        <v>1</v>
      </c>
      <c r="AN666" s="5">
        <v>1</v>
      </c>
      <c r="AO666" s="5">
        <v>1</v>
      </c>
      <c r="AQ666" s="5">
        <v>1</v>
      </c>
      <c r="BH666" s="5">
        <v>1</v>
      </c>
      <c r="DW666" s="5" t="s">
        <v>135</v>
      </c>
      <c r="EG666" s="42"/>
      <c r="EH666" s="42"/>
      <c r="EI666" s="42"/>
      <c r="EJ666" s="42"/>
      <c r="EK666" s="42"/>
      <c r="EL666" s="42"/>
      <c r="EM666" s="42"/>
    </row>
    <row r="667" spans="1:143" ht="45">
      <c r="A667" s="107"/>
      <c r="B667" s="41"/>
      <c r="C667" s="41"/>
      <c r="D667" s="41" t="s">
        <v>1132</v>
      </c>
      <c r="E667" s="42" t="s">
        <v>557</v>
      </c>
      <c r="F667" s="41" t="s">
        <v>1130</v>
      </c>
      <c r="G667" s="41" t="s">
        <v>135</v>
      </c>
      <c r="H667" s="41"/>
      <c r="I667" s="41" t="s">
        <v>135</v>
      </c>
      <c r="J667" s="5">
        <v>1</v>
      </c>
      <c r="K667" s="5">
        <v>1</v>
      </c>
      <c r="P667" s="5">
        <v>1</v>
      </c>
      <c r="Q667" s="39" t="s">
        <v>1131</v>
      </c>
      <c r="AL667" s="5">
        <v>1</v>
      </c>
      <c r="AN667" s="5">
        <v>1</v>
      </c>
      <c r="AO667" s="5">
        <v>1</v>
      </c>
      <c r="AQ667" s="5">
        <v>1</v>
      </c>
      <c r="BH667" s="5">
        <v>1</v>
      </c>
      <c r="DW667" s="5" t="s">
        <v>135</v>
      </c>
      <c r="EG667" s="42"/>
      <c r="EH667" s="42"/>
      <c r="EI667" s="42"/>
      <c r="EJ667" s="42"/>
      <c r="EK667" s="42"/>
      <c r="EL667" s="42"/>
      <c r="EM667" s="42"/>
    </row>
    <row r="668" spans="1:143" ht="30">
      <c r="A668" s="107"/>
      <c r="B668" s="41"/>
      <c r="C668" s="41"/>
      <c r="D668" s="41" t="s">
        <v>1122</v>
      </c>
      <c r="E668" s="42" t="s">
        <v>199</v>
      </c>
      <c r="F668" s="41" t="s">
        <v>1130</v>
      </c>
      <c r="G668" s="41" t="s">
        <v>135</v>
      </c>
      <c r="H668" s="41"/>
      <c r="I668" s="41" t="s">
        <v>135</v>
      </c>
      <c r="P668" s="5">
        <v>1</v>
      </c>
      <c r="Q668" s="39" t="s">
        <v>1131</v>
      </c>
      <c r="AL668" s="5">
        <v>1</v>
      </c>
      <c r="AN668" s="5">
        <v>1</v>
      </c>
      <c r="AO668" s="5">
        <v>1</v>
      </c>
      <c r="AQ668" s="5">
        <v>1</v>
      </c>
      <c r="BH668" s="5">
        <v>1</v>
      </c>
      <c r="DW668" s="5" t="s">
        <v>135</v>
      </c>
      <c r="EG668" s="42"/>
      <c r="EH668" s="42"/>
      <c r="EI668" s="42"/>
      <c r="EJ668" s="42"/>
      <c r="EK668" s="42"/>
      <c r="EL668" s="42"/>
      <c r="EM668" s="42"/>
    </row>
    <row r="669" spans="1:143" ht="30">
      <c r="A669" s="107"/>
      <c r="B669" s="41"/>
      <c r="C669" s="41"/>
      <c r="D669" s="41" t="s">
        <v>1133</v>
      </c>
      <c r="E669" s="42" t="s">
        <v>1134</v>
      </c>
      <c r="F669" s="41" t="s">
        <v>1130</v>
      </c>
      <c r="G669" s="41" t="s">
        <v>135</v>
      </c>
      <c r="H669" s="41"/>
      <c r="I669" s="41" t="s">
        <v>135</v>
      </c>
      <c r="P669" s="5">
        <v>1</v>
      </c>
      <c r="Q669" s="39" t="s">
        <v>1131</v>
      </c>
      <c r="AL669" s="5">
        <v>1</v>
      </c>
      <c r="AN669" s="5">
        <v>1</v>
      </c>
      <c r="AO669" s="5">
        <v>1</v>
      </c>
      <c r="AQ669" s="5">
        <v>1</v>
      </c>
      <c r="BH669" s="5">
        <v>1</v>
      </c>
      <c r="DW669" s="5" t="s">
        <v>135</v>
      </c>
      <c r="EG669" s="42"/>
      <c r="EH669" s="42"/>
      <c r="EI669" s="42"/>
      <c r="EJ669" s="42"/>
      <c r="EK669" s="42"/>
      <c r="EL669" s="42"/>
      <c r="EM669" s="42"/>
    </row>
    <row r="670" spans="1:143" ht="30">
      <c r="A670" s="107"/>
      <c r="B670" s="41"/>
      <c r="C670" s="41"/>
      <c r="D670" s="41" t="s">
        <v>1135</v>
      </c>
      <c r="E670" s="42" t="s">
        <v>682</v>
      </c>
      <c r="F670" s="41" t="s">
        <v>1130</v>
      </c>
      <c r="G670" s="41" t="s">
        <v>135</v>
      </c>
      <c r="H670" s="41"/>
      <c r="I670" s="41" t="s">
        <v>135</v>
      </c>
      <c r="J670" s="5">
        <v>1</v>
      </c>
      <c r="L670" s="5">
        <v>1</v>
      </c>
      <c r="P670" s="5">
        <v>1</v>
      </c>
      <c r="Q670" s="39" t="s">
        <v>1131</v>
      </c>
      <c r="AL670" s="5">
        <v>1</v>
      </c>
      <c r="AN670" s="5">
        <v>1</v>
      </c>
      <c r="AO670" s="5">
        <v>1</v>
      </c>
      <c r="AQ670" s="5">
        <v>1</v>
      </c>
      <c r="BH670" s="5">
        <v>1</v>
      </c>
      <c r="DW670" s="5" t="s">
        <v>135</v>
      </c>
      <c r="EG670" s="42"/>
      <c r="EH670" s="42"/>
      <c r="EI670" s="42"/>
      <c r="EJ670" s="42"/>
      <c r="EK670" s="42"/>
      <c r="EL670" s="42"/>
      <c r="EM670" s="42"/>
    </row>
    <row r="671" spans="1:143" ht="30">
      <c r="A671" s="107"/>
      <c r="B671" s="41"/>
      <c r="C671" s="41"/>
      <c r="D671" s="41" t="s">
        <v>1136</v>
      </c>
      <c r="E671" s="42" t="s">
        <v>1137</v>
      </c>
      <c r="F671" s="41" t="s">
        <v>1130</v>
      </c>
      <c r="G671" s="41" t="s">
        <v>135</v>
      </c>
      <c r="H671" s="41"/>
      <c r="I671" s="41" t="s">
        <v>135</v>
      </c>
      <c r="P671" s="5">
        <v>1</v>
      </c>
      <c r="Q671" s="39" t="s">
        <v>1131</v>
      </c>
      <c r="AL671" s="5">
        <v>1</v>
      </c>
      <c r="AN671" s="5">
        <v>1</v>
      </c>
      <c r="AO671" s="5">
        <v>1</v>
      </c>
      <c r="AQ671" s="5">
        <v>1</v>
      </c>
      <c r="BH671" s="5">
        <v>1</v>
      </c>
      <c r="DW671" s="5" t="s">
        <v>135</v>
      </c>
      <c r="EG671" s="42"/>
      <c r="EH671" s="42"/>
      <c r="EI671" s="42"/>
      <c r="EJ671" s="42"/>
      <c r="EK671" s="42"/>
      <c r="EL671" s="42"/>
      <c r="EM671" s="42"/>
    </row>
    <row r="672" spans="1:143" ht="30">
      <c r="A672" s="107"/>
      <c r="B672" s="41"/>
      <c r="C672" s="41"/>
      <c r="D672" s="41" t="s">
        <v>1138</v>
      </c>
      <c r="E672" s="42" t="s">
        <v>1139</v>
      </c>
      <c r="F672" s="41" t="s">
        <v>1130</v>
      </c>
      <c r="G672" s="41" t="s">
        <v>135</v>
      </c>
      <c r="H672" s="41"/>
      <c r="I672" s="41" t="s">
        <v>135</v>
      </c>
      <c r="P672" s="5">
        <v>1</v>
      </c>
      <c r="Q672" s="39" t="s">
        <v>1131</v>
      </c>
      <c r="AL672" s="5">
        <v>1</v>
      </c>
      <c r="AN672" s="5">
        <v>1</v>
      </c>
      <c r="AO672" s="5">
        <v>1</v>
      </c>
      <c r="AQ672" s="5">
        <v>1</v>
      </c>
      <c r="BH672" s="5">
        <v>1</v>
      </c>
      <c r="DW672" s="5" t="s">
        <v>135</v>
      </c>
      <c r="EG672" s="42"/>
      <c r="EH672" s="42"/>
      <c r="EI672" s="42"/>
      <c r="EJ672" s="42"/>
      <c r="EK672" s="42"/>
      <c r="EL672" s="42"/>
      <c r="EM672" s="42"/>
    </row>
    <row r="673" spans="1:143" ht="30">
      <c r="A673" s="107"/>
      <c r="B673" s="41"/>
      <c r="C673" s="41"/>
      <c r="D673" s="41" t="s">
        <v>1140</v>
      </c>
      <c r="E673" s="42" t="s">
        <v>171</v>
      </c>
      <c r="F673" s="41" t="s">
        <v>1130</v>
      </c>
      <c r="G673" s="41" t="s">
        <v>135</v>
      </c>
      <c r="H673" s="41"/>
      <c r="I673" s="41" t="s">
        <v>135</v>
      </c>
      <c r="P673" s="5">
        <v>1</v>
      </c>
      <c r="Q673" s="39" t="s">
        <v>1131</v>
      </c>
      <c r="AL673" s="5">
        <v>1</v>
      </c>
      <c r="AN673" s="5">
        <v>1</v>
      </c>
      <c r="AO673" s="5">
        <v>1</v>
      </c>
      <c r="AQ673" s="5">
        <v>1</v>
      </c>
      <c r="BH673" s="5">
        <v>1</v>
      </c>
      <c r="DW673" s="5" t="s">
        <v>135</v>
      </c>
      <c r="EG673" s="42"/>
      <c r="EH673" s="42"/>
      <c r="EI673" s="42"/>
      <c r="EJ673" s="42"/>
      <c r="EK673" s="42"/>
      <c r="EL673" s="42"/>
      <c r="EM673" s="42"/>
    </row>
    <row r="674" spans="1:143" ht="45">
      <c r="A674" s="107"/>
      <c r="B674" s="41"/>
      <c r="C674" s="41"/>
      <c r="D674" s="41" t="s">
        <v>1141</v>
      </c>
      <c r="E674" s="42" t="s">
        <v>1142</v>
      </c>
      <c r="F674" s="41" t="s">
        <v>1143</v>
      </c>
      <c r="G674" s="41" t="s">
        <v>135</v>
      </c>
      <c r="H674" s="41" t="s">
        <v>135</v>
      </c>
      <c r="I674" s="41" t="s">
        <v>135</v>
      </c>
      <c r="J674" s="5">
        <v>1</v>
      </c>
      <c r="K674" s="5">
        <v>1</v>
      </c>
      <c r="P674" s="5">
        <v>1</v>
      </c>
      <c r="Q674" s="39" t="s">
        <v>1144</v>
      </c>
      <c r="CB674" s="5">
        <v>1</v>
      </c>
      <c r="CG674" s="5">
        <v>1</v>
      </c>
      <c r="DW674" s="5" t="s">
        <v>135</v>
      </c>
      <c r="EG674" s="42"/>
      <c r="EH674" s="42"/>
      <c r="EI674" s="42"/>
      <c r="EJ674" s="42"/>
      <c r="EK674" s="42"/>
      <c r="EL674" s="42"/>
      <c r="EM674" s="42"/>
    </row>
    <row r="675" spans="1:143" ht="105">
      <c r="A675" s="107"/>
      <c r="B675" s="41"/>
      <c r="C675" s="41"/>
      <c r="D675" s="41" t="s">
        <v>1145</v>
      </c>
      <c r="E675" s="42" t="s">
        <v>157</v>
      </c>
      <c r="F675" s="41" t="s">
        <v>1143</v>
      </c>
      <c r="G675" s="41" t="s">
        <v>135</v>
      </c>
      <c r="H675" s="41" t="s">
        <v>135</v>
      </c>
      <c r="I675" s="41" t="s">
        <v>135</v>
      </c>
      <c r="J675" s="5">
        <v>1</v>
      </c>
      <c r="L675" s="5">
        <v>1</v>
      </c>
      <c r="P675" s="5">
        <v>1</v>
      </c>
      <c r="Q675" s="39" t="s">
        <v>1146</v>
      </c>
      <c r="AL675" s="5">
        <v>1</v>
      </c>
      <c r="BR675" s="128">
        <v>1</v>
      </c>
      <c r="BZ675" s="128">
        <v>1</v>
      </c>
      <c r="CB675" s="5">
        <v>1</v>
      </c>
      <c r="CG675" s="5">
        <v>1</v>
      </c>
      <c r="CJ675" s="128">
        <v>1</v>
      </c>
      <c r="DW675" s="5" t="s">
        <v>135</v>
      </c>
      <c r="EG675" s="42"/>
      <c r="EH675" s="42"/>
      <c r="EI675" s="42"/>
      <c r="EJ675" s="42"/>
      <c r="EK675" s="42"/>
      <c r="EL675" s="42"/>
      <c r="EM675" s="42"/>
    </row>
    <row r="676" spans="1:143" ht="45">
      <c r="A676" s="107"/>
      <c r="B676" s="41"/>
      <c r="C676" s="41"/>
      <c r="D676" s="41" t="s">
        <v>1122</v>
      </c>
      <c r="E676" s="42" t="s">
        <v>199</v>
      </c>
      <c r="F676" s="41" t="s">
        <v>1143</v>
      </c>
      <c r="G676" s="41" t="s">
        <v>135</v>
      </c>
      <c r="H676" s="41" t="s">
        <v>135</v>
      </c>
      <c r="I676" s="41" t="s">
        <v>135</v>
      </c>
      <c r="P676" s="5">
        <v>1</v>
      </c>
      <c r="Q676" s="39" t="s">
        <v>1144</v>
      </c>
      <c r="CB676" s="5">
        <v>1</v>
      </c>
      <c r="CG676" s="5">
        <v>1</v>
      </c>
      <c r="DW676" s="5" t="s">
        <v>135</v>
      </c>
      <c r="EG676" s="42"/>
      <c r="EH676" s="42"/>
      <c r="EI676" s="42"/>
      <c r="EJ676" s="42"/>
      <c r="EK676" s="42"/>
      <c r="EL676" s="42"/>
      <c r="EM676" s="42"/>
    </row>
    <row r="677" spans="1:143" ht="45">
      <c r="A677" s="107"/>
      <c r="B677" s="41"/>
      <c r="C677" s="41"/>
      <c r="D677" s="41" t="s">
        <v>1147</v>
      </c>
      <c r="E677" s="42" t="s">
        <v>157</v>
      </c>
      <c r="F677" s="41" t="s">
        <v>1143</v>
      </c>
      <c r="G677" s="41" t="s">
        <v>135</v>
      </c>
      <c r="H677" s="41" t="s">
        <v>135</v>
      </c>
      <c r="I677" s="41" t="s">
        <v>135</v>
      </c>
      <c r="P677" s="5">
        <v>1</v>
      </c>
      <c r="Q677" s="39" t="s">
        <v>1144</v>
      </c>
      <c r="CB677" s="5">
        <v>1</v>
      </c>
      <c r="CG677" s="5">
        <v>1</v>
      </c>
      <c r="DW677" s="5" t="s">
        <v>135</v>
      </c>
      <c r="EG677" s="42"/>
      <c r="EH677" s="42"/>
      <c r="EI677" s="42"/>
      <c r="EJ677" s="42"/>
      <c r="EK677" s="42"/>
      <c r="EL677" s="42"/>
      <c r="EM677" s="42"/>
    </row>
    <row r="678" spans="1:143" ht="45">
      <c r="A678" s="107"/>
      <c r="B678" s="41"/>
      <c r="C678" s="41"/>
      <c r="D678" s="41" t="s">
        <v>1148</v>
      </c>
      <c r="E678" s="42" t="s">
        <v>157</v>
      </c>
      <c r="F678" s="41" t="s">
        <v>1143</v>
      </c>
      <c r="G678" s="41" t="s">
        <v>135</v>
      </c>
      <c r="H678" s="41" t="s">
        <v>135</v>
      </c>
      <c r="I678" s="41" t="s">
        <v>135</v>
      </c>
      <c r="P678" s="5">
        <v>1</v>
      </c>
      <c r="Q678" s="39" t="s">
        <v>1144</v>
      </c>
      <c r="CB678" s="5">
        <v>1</v>
      </c>
      <c r="CG678" s="5">
        <v>1</v>
      </c>
      <c r="DW678" s="5" t="s">
        <v>135</v>
      </c>
      <c r="EG678" s="42"/>
      <c r="EH678" s="42"/>
      <c r="EI678" s="42"/>
      <c r="EJ678" s="42"/>
      <c r="EK678" s="42"/>
      <c r="EL678" s="42"/>
      <c r="EM678" s="42"/>
    </row>
    <row r="679" spans="1:143" ht="45">
      <c r="A679" s="107"/>
      <c r="B679" s="41"/>
      <c r="C679" s="41"/>
      <c r="D679" s="41" t="s">
        <v>1149</v>
      </c>
      <c r="E679" s="42" t="s">
        <v>171</v>
      </c>
      <c r="F679" s="41" t="s">
        <v>1143</v>
      </c>
      <c r="G679" s="41" t="s">
        <v>135</v>
      </c>
      <c r="H679" s="41" t="s">
        <v>135</v>
      </c>
      <c r="I679" s="41" t="s">
        <v>135</v>
      </c>
      <c r="P679" s="5">
        <v>1</v>
      </c>
      <c r="Q679" s="39" t="s">
        <v>1144</v>
      </c>
      <c r="CB679" s="5">
        <v>1</v>
      </c>
      <c r="CG679" s="5">
        <v>1</v>
      </c>
      <c r="DW679" s="5" t="s">
        <v>135</v>
      </c>
      <c r="EG679" s="42"/>
      <c r="EH679" s="42"/>
      <c r="EI679" s="42"/>
      <c r="EJ679" s="42"/>
      <c r="EK679" s="42"/>
      <c r="EL679" s="42"/>
      <c r="EM679" s="42"/>
    </row>
    <row r="680" spans="1:143" ht="75">
      <c r="A680" s="110" t="s">
        <v>1150</v>
      </c>
      <c r="B680" s="41">
        <v>18</v>
      </c>
      <c r="C680" s="41">
        <v>9</v>
      </c>
      <c r="D680" s="41" t="s">
        <v>1151</v>
      </c>
      <c r="E680" s="42" t="s">
        <v>685</v>
      </c>
      <c r="F680" s="41" t="s">
        <v>1152</v>
      </c>
      <c r="G680" s="41" t="s">
        <v>135</v>
      </c>
      <c r="H680" s="41" t="s">
        <v>135</v>
      </c>
      <c r="I680" s="41"/>
      <c r="P680" s="5">
        <v>1</v>
      </c>
      <c r="Q680" s="39" t="s">
        <v>1153</v>
      </c>
      <c r="R680" s="5">
        <v>1</v>
      </c>
      <c r="AI680" s="5">
        <v>1</v>
      </c>
      <c r="CB680" s="5">
        <v>1</v>
      </c>
      <c r="CK680" s="5">
        <v>1</v>
      </c>
      <c r="DR680" s="5" t="s">
        <v>135</v>
      </c>
      <c r="DS680" s="6">
        <v>18</v>
      </c>
      <c r="DT680" s="6">
        <v>9</v>
      </c>
      <c r="DU680" s="5">
        <v>9</v>
      </c>
      <c r="DX680" s="5" t="s">
        <v>135</v>
      </c>
      <c r="EG680" s="42"/>
      <c r="EH680" s="42"/>
      <c r="EI680" s="42"/>
      <c r="EJ680" s="42"/>
      <c r="EK680" s="42"/>
      <c r="EL680" s="42"/>
      <c r="EM680" s="42"/>
    </row>
    <row r="681" spans="1:143" ht="75">
      <c r="A681" s="107"/>
      <c r="B681" s="41"/>
      <c r="C681" s="41"/>
      <c r="D681" s="41" t="s">
        <v>1151</v>
      </c>
      <c r="E681" s="42" t="s">
        <v>685</v>
      </c>
      <c r="F681" s="41" t="s">
        <v>1154</v>
      </c>
      <c r="G681" s="41" t="s">
        <v>135</v>
      </c>
      <c r="H681" s="41" t="s">
        <v>1155</v>
      </c>
      <c r="I681" s="41"/>
      <c r="P681" s="5">
        <v>1</v>
      </c>
      <c r="Q681" s="39" t="s">
        <v>1156</v>
      </c>
      <c r="R681" s="5">
        <v>1</v>
      </c>
      <c r="AI681" s="5">
        <v>1</v>
      </c>
      <c r="CB681" s="5">
        <v>1</v>
      </c>
      <c r="CK681" s="5">
        <v>1</v>
      </c>
      <c r="DR681" s="5" t="s">
        <v>135</v>
      </c>
      <c r="DX681" s="5" t="s">
        <v>135</v>
      </c>
      <c r="EG681" s="42"/>
      <c r="EH681" s="42"/>
      <c r="EI681" s="42"/>
      <c r="EJ681" s="42"/>
      <c r="EK681" s="42"/>
      <c r="EL681" s="42"/>
      <c r="EM681" s="42"/>
    </row>
    <row r="682" spans="1:143" ht="60">
      <c r="A682" s="107"/>
      <c r="B682" s="41"/>
      <c r="C682" s="41"/>
      <c r="D682" s="41" t="s">
        <v>1157</v>
      </c>
      <c r="E682" s="42" t="s">
        <v>1158</v>
      </c>
      <c r="F682" s="41" t="s">
        <v>1159</v>
      </c>
      <c r="G682" s="41" t="s">
        <v>135</v>
      </c>
      <c r="H682" s="41" t="s">
        <v>135</v>
      </c>
      <c r="I682" s="41"/>
      <c r="P682" s="5">
        <v>1</v>
      </c>
      <c r="Q682" s="39" t="s">
        <v>1160</v>
      </c>
      <c r="DJ682" s="5">
        <v>1</v>
      </c>
      <c r="DR682" s="5" t="s">
        <v>135</v>
      </c>
      <c r="DX682" s="5" t="s">
        <v>135</v>
      </c>
      <c r="EG682" s="42"/>
      <c r="EH682" s="42"/>
      <c r="EI682" s="42"/>
      <c r="EJ682" s="42"/>
      <c r="EK682" s="42"/>
      <c r="EL682" s="42"/>
      <c r="EM682" s="42"/>
    </row>
    <row r="683" spans="1:143" ht="60">
      <c r="A683" s="107"/>
      <c r="B683" s="41"/>
      <c r="C683" s="41"/>
      <c r="D683" s="41" t="s">
        <v>1161</v>
      </c>
      <c r="E683" s="42" t="s">
        <v>1162</v>
      </c>
      <c r="F683" s="41" t="s">
        <v>1159</v>
      </c>
      <c r="G683" s="41" t="s">
        <v>135</v>
      </c>
      <c r="H683" s="41" t="s">
        <v>135</v>
      </c>
      <c r="I683" s="41"/>
      <c r="P683" s="5">
        <v>1</v>
      </c>
      <c r="Q683" s="39" t="s">
        <v>1160</v>
      </c>
      <c r="DJ683" s="5">
        <v>1</v>
      </c>
      <c r="DR683" s="5" t="s">
        <v>135</v>
      </c>
      <c r="DX683" s="5" t="s">
        <v>135</v>
      </c>
      <c r="EG683" s="42"/>
      <c r="EH683" s="42"/>
      <c r="EI683" s="42"/>
      <c r="EJ683" s="42"/>
      <c r="EK683" s="42"/>
      <c r="EL683" s="42"/>
      <c r="EM683" s="42"/>
    </row>
    <row r="684" spans="1:143" ht="45">
      <c r="A684" s="107"/>
      <c r="B684" s="41"/>
      <c r="C684" s="41"/>
      <c r="D684" s="41" t="s">
        <v>1163</v>
      </c>
      <c r="E684" s="42" t="s">
        <v>1164</v>
      </c>
      <c r="F684" s="41" t="s">
        <v>1165</v>
      </c>
      <c r="G684" s="41" t="s">
        <v>135</v>
      </c>
      <c r="H684" s="41" t="s">
        <v>135</v>
      </c>
      <c r="I684" s="41"/>
      <c r="P684" s="5">
        <v>1</v>
      </c>
      <c r="Q684" s="39" t="s">
        <v>1166</v>
      </c>
      <c r="CK684" s="5">
        <v>1</v>
      </c>
      <c r="DR684" s="5" t="s">
        <v>135</v>
      </c>
      <c r="DX684" s="5" t="s">
        <v>135</v>
      </c>
      <c r="EG684" s="42"/>
      <c r="EH684" s="42"/>
      <c r="EI684" s="42"/>
      <c r="EJ684" s="42"/>
      <c r="EK684" s="42"/>
      <c r="EL684" s="42"/>
      <c r="EM684" s="42"/>
    </row>
    <row r="685" spans="1:143" ht="60">
      <c r="A685" s="107"/>
      <c r="B685" s="41"/>
      <c r="C685" s="41"/>
      <c r="D685" s="41" t="s">
        <v>1167</v>
      </c>
      <c r="E685" s="42" t="s">
        <v>1168</v>
      </c>
      <c r="F685" s="41" t="s">
        <v>1159</v>
      </c>
      <c r="G685" s="41" t="s">
        <v>135</v>
      </c>
      <c r="H685" s="41" t="s">
        <v>135</v>
      </c>
      <c r="I685" s="41"/>
      <c r="P685" s="5">
        <v>1</v>
      </c>
      <c r="Q685" s="39" t="s">
        <v>1169</v>
      </c>
      <c r="R685" s="5">
        <v>1</v>
      </c>
      <c r="AI685" s="5">
        <v>1</v>
      </c>
      <c r="CB685" s="5">
        <v>1</v>
      </c>
      <c r="CK685" s="5">
        <v>1</v>
      </c>
      <c r="DR685" s="5" t="s">
        <v>135</v>
      </c>
      <c r="DX685" s="5" t="s">
        <v>135</v>
      </c>
      <c r="EG685" s="42"/>
      <c r="EH685" s="42"/>
      <c r="EI685" s="42"/>
      <c r="EJ685" s="42"/>
      <c r="EK685" s="42"/>
      <c r="EL685" s="42"/>
      <c r="EM685" s="42"/>
    </row>
    <row r="686" spans="1:143" ht="45">
      <c r="A686" s="107"/>
      <c r="B686" s="41"/>
      <c r="C686" s="41"/>
      <c r="D686" s="41" t="s">
        <v>1170</v>
      </c>
      <c r="E686" s="42" t="s">
        <v>1171</v>
      </c>
      <c r="F686" s="41" t="s">
        <v>1165</v>
      </c>
      <c r="G686" s="41" t="s">
        <v>135</v>
      </c>
      <c r="H686" s="41" t="s">
        <v>135</v>
      </c>
      <c r="I686" s="41"/>
      <c r="P686" s="5">
        <v>1</v>
      </c>
      <c r="Q686" s="39" t="s">
        <v>1172</v>
      </c>
      <c r="R686" s="5">
        <v>1</v>
      </c>
      <c r="AI686" s="5">
        <v>1</v>
      </c>
      <c r="CB686" s="5">
        <v>1</v>
      </c>
      <c r="CK686" s="5">
        <v>1</v>
      </c>
      <c r="DR686" s="5" t="s">
        <v>135</v>
      </c>
      <c r="DX686" s="5" t="s">
        <v>135</v>
      </c>
      <c r="EG686" s="42"/>
      <c r="EH686" s="42"/>
      <c r="EI686" s="42"/>
      <c r="EJ686" s="42"/>
      <c r="EK686" s="42"/>
      <c r="EL686" s="42"/>
      <c r="EM686" s="42"/>
    </row>
    <row r="687" spans="1:143" ht="60">
      <c r="A687" s="107"/>
      <c r="B687" s="41"/>
      <c r="C687" s="41"/>
      <c r="D687" s="41" t="s">
        <v>1173</v>
      </c>
      <c r="E687" s="42" t="s">
        <v>324</v>
      </c>
      <c r="F687" s="41" t="s">
        <v>1174</v>
      </c>
      <c r="G687" s="41" t="s">
        <v>135</v>
      </c>
      <c r="H687" s="41"/>
      <c r="I687" s="41"/>
      <c r="P687" s="5">
        <v>1</v>
      </c>
      <c r="Q687" s="39" t="s">
        <v>1175</v>
      </c>
      <c r="DJ687" s="5">
        <v>1</v>
      </c>
      <c r="DR687" s="5" t="s">
        <v>135</v>
      </c>
      <c r="DX687" s="5" t="s">
        <v>135</v>
      </c>
      <c r="EG687" s="42"/>
      <c r="EH687" s="42"/>
      <c r="EI687" s="42"/>
      <c r="EJ687" s="42"/>
      <c r="EK687" s="42"/>
      <c r="EL687" s="42"/>
      <c r="EM687" s="42"/>
    </row>
    <row r="688" spans="1:143" ht="60">
      <c r="A688" s="107"/>
      <c r="B688" s="41"/>
      <c r="C688" s="41"/>
      <c r="D688" s="41" t="s">
        <v>1176</v>
      </c>
      <c r="E688" s="42" t="s">
        <v>919</v>
      </c>
      <c r="F688" s="41" t="s">
        <v>1174</v>
      </c>
      <c r="G688" s="41" t="s">
        <v>135</v>
      </c>
      <c r="H688" s="41"/>
      <c r="I688" s="41"/>
      <c r="P688" s="5">
        <v>1</v>
      </c>
      <c r="Q688" s="39" t="s">
        <v>1175</v>
      </c>
      <c r="DJ688" s="5">
        <v>1</v>
      </c>
      <c r="DR688" s="5" t="s">
        <v>135</v>
      </c>
      <c r="DX688" s="5" t="s">
        <v>135</v>
      </c>
      <c r="EG688" s="42"/>
      <c r="EH688" s="42"/>
      <c r="EI688" s="42"/>
      <c r="EJ688" s="42"/>
      <c r="EK688" s="42"/>
      <c r="EL688" s="42"/>
      <c r="EM688" s="42"/>
    </row>
    <row r="689" spans="1:143" ht="60">
      <c r="A689" s="107"/>
      <c r="B689" s="41"/>
      <c r="C689" s="41"/>
      <c r="D689" s="41" t="s">
        <v>1177</v>
      </c>
      <c r="E689" s="42" t="s">
        <v>141</v>
      </c>
      <c r="F689" s="41" t="s">
        <v>1174</v>
      </c>
      <c r="G689" s="41" t="s">
        <v>135</v>
      </c>
      <c r="H689" s="41"/>
      <c r="I689" s="41"/>
      <c r="P689" s="5">
        <v>1</v>
      </c>
      <c r="Q689" s="39" t="s">
        <v>1175</v>
      </c>
      <c r="DJ689" s="5">
        <v>1</v>
      </c>
      <c r="DR689" s="5" t="s">
        <v>135</v>
      </c>
      <c r="DX689" s="5" t="s">
        <v>135</v>
      </c>
      <c r="EG689" s="42"/>
      <c r="EH689" s="42"/>
      <c r="EI689" s="42"/>
      <c r="EJ689" s="42"/>
      <c r="EK689" s="42"/>
      <c r="EL689" s="42"/>
      <c r="EM689" s="42"/>
    </row>
    <row r="690" spans="1:143" ht="60">
      <c r="A690" s="107"/>
      <c r="B690" s="41"/>
      <c r="C690" s="41"/>
      <c r="D690" s="41" t="s">
        <v>1178</v>
      </c>
      <c r="E690" s="42" t="s">
        <v>1179</v>
      </c>
      <c r="F690" s="41" t="s">
        <v>1174</v>
      </c>
      <c r="G690" s="41" t="s">
        <v>135</v>
      </c>
      <c r="H690" s="41"/>
      <c r="I690" s="41"/>
      <c r="P690" s="5">
        <v>1</v>
      </c>
      <c r="Q690" s="39" t="s">
        <v>1175</v>
      </c>
      <c r="DJ690" s="5">
        <v>1</v>
      </c>
      <c r="DR690" s="5" t="s">
        <v>135</v>
      </c>
      <c r="DX690" s="5" t="s">
        <v>135</v>
      </c>
      <c r="EG690" s="42"/>
      <c r="EH690" s="42"/>
      <c r="EI690" s="42"/>
      <c r="EJ690" s="42"/>
      <c r="EK690" s="42"/>
      <c r="EL690" s="42"/>
      <c r="EM690" s="42"/>
    </row>
    <row r="691" spans="1:143" ht="60">
      <c r="A691" s="107"/>
      <c r="B691" s="41"/>
      <c r="C691" s="41"/>
      <c r="D691" s="41" t="s">
        <v>1180</v>
      </c>
      <c r="E691" s="41" t="s">
        <v>1180</v>
      </c>
      <c r="F691" s="41" t="s">
        <v>1174</v>
      </c>
      <c r="G691" s="41" t="s">
        <v>135</v>
      </c>
      <c r="H691" s="41"/>
      <c r="I691" s="41"/>
      <c r="P691" s="5">
        <v>1</v>
      </c>
      <c r="Q691" s="39" t="s">
        <v>1175</v>
      </c>
      <c r="DJ691" s="5">
        <v>1</v>
      </c>
      <c r="DR691" s="5" t="s">
        <v>135</v>
      </c>
      <c r="DX691" s="5" t="s">
        <v>135</v>
      </c>
      <c r="EG691" s="42"/>
      <c r="EH691" s="42"/>
      <c r="EI691" s="42"/>
      <c r="EJ691" s="42"/>
      <c r="EK691" s="42"/>
      <c r="EL691" s="42"/>
      <c r="EM691" s="42"/>
    </row>
    <row r="692" spans="1:143" ht="60">
      <c r="A692" s="107"/>
      <c r="B692" s="41"/>
      <c r="C692" s="41"/>
      <c r="D692" s="41" t="s">
        <v>1173</v>
      </c>
      <c r="E692" s="42" t="s">
        <v>413</v>
      </c>
      <c r="F692" s="41" t="s">
        <v>1174</v>
      </c>
      <c r="G692" s="41" t="s">
        <v>135</v>
      </c>
      <c r="H692" s="41"/>
      <c r="I692" s="41"/>
      <c r="P692" s="5">
        <v>1</v>
      </c>
      <c r="Q692" s="39" t="s">
        <v>1181</v>
      </c>
      <c r="CB692" s="5">
        <v>1</v>
      </c>
      <c r="DR692" s="5" t="s">
        <v>135</v>
      </c>
      <c r="DX692" s="5" t="s">
        <v>135</v>
      </c>
      <c r="EG692" s="42"/>
      <c r="EH692" s="42"/>
      <c r="EI692" s="42"/>
      <c r="EJ692" s="42"/>
      <c r="EK692" s="42"/>
      <c r="EL692" s="42"/>
      <c r="EM692" s="42"/>
    </row>
    <row r="693" spans="1:143" ht="75">
      <c r="A693" s="110" t="s">
        <v>1182</v>
      </c>
      <c r="B693" s="41">
        <v>14</v>
      </c>
      <c r="C693" s="41">
        <v>8</v>
      </c>
      <c r="D693" s="41" t="s">
        <v>1173</v>
      </c>
      <c r="E693" s="42" t="s">
        <v>413</v>
      </c>
      <c r="F693" s="41" t="s">
        <v>1159</v>
      </c>
      <c r="G693" s="41" t="s">
        <v>135</v>
      </c>
      <c r="H693" s="41" t="s">
        <v>787</v>
      </c>
      <c r="I693" s="41"/>
      <c r="P693" s="5">
        <v>1</v>
      </c>
      <c r="Q693" s="39" t="s">
        <v>1183</v>
      </c>
      <c r="AL693" s="5">
        <v>1</v>
      </c>
      <c r="AW693" s="5">
        <v>1</v>
      </c>
      <c r="BR693" s="5">
        <v>1</v>
      </c>
      <c r="DR693" s="5" t="s">
        <v>135</v>
      </c>
      <c r="DS693" s="6">
        <v>14</v>
      </c>
      <c r="DT693" s="6">
        <v>6</v>
      </c>
      <c r="DU693" s="5">
        <v>11</v>
      </c>
      <c r="DX693" s="5" t="s">
        <v>135</v>
      </c>
      <c r="EG693" s="42"/>
      <c r="EH693" s="42"/>
      <c r="EI693" s="42"/>
      <c r="EJ693" s="42"/>
      <c r="EK693" s="42"/>
      <c r="EL693" s="42"/>
      <c r="EM693" s="42"/>
    </row>
    <row r="694" spans="1:143" ht="60">
      <c r="A694" s="107"/>
      <c r="B694" s="41"/>
      <c r="C694" s="41"/>
      <c r="D694" s="41" t="s">
        <v>360</v>
      </c>
      <c r="E694" s="42" t="s">
        <v>360</v>
      </c>
      <c r="F694" s="41" t="s">
        <v>1159</v>
      </c>
      <c r="G694" s="41" t="s">
        <v>135</v>
      </c>
      <c r="H694" s="41" t="s">
        <v>787</v>
      </c>
      <c r="I694" s="41"/>
      <c r="P694" s="5">
        <v>1</v>
      </c>
      <c r="Q694" s="39" t="s">
        <v>1183</v>
      </c>
      <c r="AL694" s="5">
        <v>1</v>
      </c>
      <c r="AW694" s="5">
        <v>1</v>
      </c>
      <c r="BR694" s="5">
        <v>1</v>
      </c>
      <c r="DR694" s="5" t="s">
        <v>135</v>
      </c>
      <c r="DX694" s="5" t="s">
        <v>135</v>
      </c>
      <c r="EG694" s="42"/>
      <c r="EH694" s="42"/>
      <c r="EI694" s="42"/>
      <c r="EJ694" s="42"/>
      <c r="EK694" s="42"/>
      <c r="EL694" s="42"/>
      <c r="EM694" s="42"/>
    </row>
    <row r="695" spans="1:143" ht="45">
      <c r="A695" s="107"/>
      <c r="B695" s="41"/>
      <c r="C695" s="41"/>
      <c r="D695" s="41" t="s">
        <v>165</v>
      </c>
      <c r="E695" s="42" t="s">
        <v>165</v>
      </c>
      <c r="F695" s="41" t="s">
        <v>1159</v>
      </c>
      <c r="G695" s="41" t="s">
        <v>135</v>
      </c>
      <c r="H695" s="41" t="s">
        <v>787</v>
      </c>
      <c r="I695" s="41"/>
      <c r="P695" s="5">
        <v>1</v>
      </c>
      <c r="Q695" s="39" t="s">
        <v>1184</v>
      </c>
      <c r="AL695" s="5">
        <v>1</v>
      </c>
      <c r="AW695" s="5">
        <v>1</v>
      </c>
      <c r="BR695" s="5">
        <v>1</v>
      </c>
      <c r="DR695" s="5" t="s">
        <v>135</v>
      </c>
      <c r="DX695" s="5" t="s">
        <v>135</v>
      </c>
      <c r="EG695" s="42"/>
      <c r="EH695" s="42"/>
      <c r="EI695" s="42"/>
      <c r="EJ695" s="42"/>
      <c r="EK695" s="42"/>
      <c r="EL695" s="42"/>
      <c r="EM695" s="42"/>
    </row>
    <row r="696" spans="1:143" ht="30">
      <c r="A696" s="107"/>
      <c r="B696" s="41"/>
      <c r="C696" s="41"/>
      <c r="D696" s="41" t="s">
        <v>360</v>
      </c>
      <c r="E696" s="42" t="s">
        <v>360</v>
      </c>
      <c r="F696" s="41" t="s">
        <v>1165</v>
      </c>
      <c r="G696" s="41" t="s">
        <v>135</v>
      </c>
      <c r="H696" s="41" t="s">
        <v>135</v>
      </c>
      <c r="I696" s="41"/>
      <c r="P696" s="5">
        <v>1</v>
      </c>
      <c r="Q696" s="39" t="s">
        <v>1185</v>
      </c>
      <c r="AL696" s="5">
        <v>1</v>
      </c>
      <c r="AN696" s="5">
        <v>1</v>
      </c>
      <c r="AO696" s="5">
        <v>1</v>
      </c>
      <c r="DR696" s="5" t="s">
        <v>135</v>
      </c>
      <c r="DX696" s="5" t="s">
        <v>135</v>
      </c>
      <c r="EG696" s="42"/>
      <c r="EH696" s="42"/>
      <c r="EI696" s="42"/>
      <c r="EJ696" s="42"/>
      <c r="EK696" s="42"/>
      <c r="EL696" s="42"/>
      <c r="EM696" s="42"/>
    </row>
    <row r="697" spans="1:143" ht="30">
      <c r="A697" s="107"/>
      <c r="B697" s="41"/>
      <c r="C697" s="41"/>
      <c r="D697" s="41" t="s">
        <v>165</v>
      </c>
      <c r="E697" s="42" t="s">
        <v>165</v>
      </c>
      <c r="F697" s="41" t="s">
        <v>1165</v>
      </c>
      <c r="G697" s="41" t="s">
        <v>135</v>
      </c>
      <c r="H697" s="41" t="s">
        <v>135</v>
      </c>
      <c r="I697" s="41"/>
      <c r="P697" s="5">
        <v>1</v>
      </c>
      <c r="Q697" s="39" t="s">
        <v>1186</v>
      </c>
      <c r="AL697" s="5">
        <v>1</v>
      </c>
      <c r="AV697" s="5">
        <v>1</v>
      </c>
      <c r="DR697" s="5" t="s">
        <v>135</v>
      </c>
      <c r="DX697" s="5" t="s">
        <v>135</v>
      </c>
      <c r="EG697" s="42"/>
      <c r="EH697" s="42"/>
      <c r="EI697" s="42"/>
      <c r="EJ697" s="42"/>
      <c r="EK697" s="42"/>
      <c r="EL697" s="42"/>
      <c r="EM697" s="42"/>
    </row>
    <row r="698" spans="1:143" ht="45">
      <c r="A698" s="107"/>
      <c r="B698" s="41"/>
      <c r="C698" s="41"/>
      <c r="D698" s="41" t="s">
        <v>165</v>
      </c>
      <c r="E698" s="42" t="s">
        <v>165</v>
      </c>
      <c r="F698" s="41" t="s">
        <v>1159</v>
      </c>
      <c r="G698" s="41" t="s">
        <v>135</v>
      </c>
      <c r="H698" s="41" t="s">
        <v>787</v>
      </c>
      <c r="I698" s="41"/>
      <c r="P698" s="5">
        <v>1</v>
      </c>
      <c r="Q698" s="39" t="s">
        <v>1187</v>
      </c>
      <c r="AL698" s="5">
        <v>1</v>
      </c>
      <c r="AV698" s="5">
        <v>1</v>
      </c>
      <c r="AW698" s="5">
        <v>1</v>
      </c>
      <c r="BR698" s="5">
        <v>1</v>
      </c>
      <c r="DR698" s="5" t="s">
        <v>135</v>
      </c>
      <c r="DX698" s="5" t="s">
        <v>135</v>
      </c>
      <c r="EG698" s="42"/>
      <c r="EH698" s="42"/>
      <c r="EI698" s="42"/>
      <c r="EJ698" s="42"/>
      <c r="EK698" s="42"/>
      <c r="EL698" s="42"/>
      <c r="EM698" s="42"/>
    </row>
    <row r="699" spans="1:143" ht="45">
      <c r="A699" s="107"/>
      <c r="B699" s="41"/>
      <c r="C699" s="41"/>
      <c r="D699" s="41" t="s">
        <v>1188</v>
      </c>
      <c r="E699" s="41" t="s">
        <v>1180</v>
      </c>
      <c r="F699" s="41" t="s">
        <v>1159</v>
      </c>
      <c r="G699" s="41" t="s">
        <v>135</v>
      </c>
      <c r="H699" s="41" t="s">
        <v>787</v>
      </c>
      <c r="I699" s="41"/>
      <c r="P699" s="5">
        <v>1</v>
      </c>
      <c r="Q699" s="39" t="s">
        <v>1189</v>
      </c>
      <c r="AL699" s="5">
        <v>1</v>
      </c>
      <c r="AN699" s="5">
        <v>1</v>
      </c>
      <c r="AO699" s="5">
        <v>1</v>
      </c>
      <c r="AW699" s="5">
        <v>1</v>
      </c>
      <c r="BR699" s="5">
        <v>1</v>
      </c>
      <c r="DR699" s="5" t="s">
        <v>135</v>
      </c>
      <c r="DX699" s="5" t="s">
        <v>135</v>
      </c>
      <c r="EG699" s="42"/>
      <c r="EH699" s="42"/>
      <c r="EI699" s="42"/>
      <c r="EJ699" s="42"/>
      <c r="EK699" s="42"/>
      <c r="EL699" s="42"/>
      <c r="EM699" s="42"/>
    </row>
    <row r="700" spans="1:143" ht="45">
      <c r="A700" s="107"/>
      <c r="B700" s="41"/>
      <c r="C700" s="41"/>
      <c r="D700" s="41" t="s">
        <v>1173</v>
      </c>
      <c r="E700" s="42" t="s">
        <v>413</v>
      </c>
      <c r="F700" s="41" t="s">
        <v>1159</v>
      </c>
      <c r="G700" s="41" t="s">
        <v>135</v>
      </c>
      <c r="H700" s="41" t="s">
        <v>787</v>
      </c>
      <c r="I700" s="41"/>
      <c r="P700" s="5">
        <v>1</v>
      </c>
      <c r="Q700" s="39" t="s">
        <v>1189</v>
      </c>
      <c r="AL700" s="5">
        <v>1</v>
      </c>
      <c r="AN700" s="5">
        <v>1</v>
      </c>
      <c r="AO700" s="5">
        <v>1</v>
      </c>
      <c r="AW700" s="5">
        <v>1</v>
      </c>
      <c r="BR700" s="5">
        <v>1</v>
      </c>
      <c r="DR700" s="5" t="s">
        <v>135</v>
      </c>
      <c r="DX700" s="5" t="s">
        <v>135</v>
      </c>
      <c r="EG700" s="42"/>
      <c r="EH700" s="42"/>
      <c r="EI700" s="42"/>
      <c r="EJ700" s="42"/>
      <c r="EK700" s="42"/>
      <c r="EL700" s="42"/>
      <c r="EM700" s="42"/>
    </row>
    <row r="701" spans="1:143" ht="45">
      <c r="A701" s="107"/>
      <c r="B701" s="41"/>
      <c r="C701" s="41"/>
      <c r="D701" s="41" t="s">
        <v>1190</v>
      </c>
      <c r="E701" s="23" t="s">
        <v>141</v>
      </c>
      <c r="F701" s="41" t="s">
        <v>1159</v>
      </c>
      <c r="G701" s="41" t="s">
        <v>135</v>
      </c>
      <c r="H701" s="41" t="s">
        <v>787</v>
      </c>
      <c r="I701" s="41"/>
      <c r="P701" s="5">
        <v>1</v>
      </c>
      <c r="Q701" s="39" t="s">
        <v>1189</v>
      </c>
      <c r="AL701" s="5">
        <v>1</v>
      </c>
      <c r="AN701" s="5">
        <v>1</v>
      </c>
      <c r="AO701" s="5">
        <v>1</v>
      </c>
      <c r="AW701" s="5">
        <v>1</v>
      </c>
      <c r="BR701" s="5">
        <v>1</v>
      </c>
      <c r="DR701" s="5" t="s">
        <v>135</v>
      </c>
      <c r="DX701" s="5" t="s">
        <v>135</v>
      </c>
      <c r="EG701" s="42"/>
      <c r="EH701" s="42"/>
      <c r="EI701" s="42"/>
      <c r="EJ701" s="42"/>
      <c r="EK701" s="42"/>
      <c r="EL701" s="42"/>
      <c r="EM701" s="42"/>
    </row>
    <row r="702" spans="1:143" ht="30">
      <c r="A702" s="107"/>
      <c r="B702" s="41"/>
      <c r="C702" s="41"/>
      <c r="D702" s="41" t="s">
        <v>1191</v>
      </c>
      <c r="E702" s="42" t="s">
        <v>378</v>
      </c>
      <c r="F702" s="41" t="s">
        <v>1165</v>
      </c>
      <c r="G702" s="41" t="s">
        <v>135</v>
      </c>
      <c r="H702" s="41" t="s">
        <v>135</v>
      </c>
      <c r="I702" s="41"/>
      <c r="P702" s="5">
        <v>1</v>
      </c>
      <c r="Q702" s="39" t="s">
        <v>1192</v>
      </c>
      <c r="AL702" s="5">
        <v>1</v>
      </c>
      <c r="AN702" s="5">
        <v>1</v>
      </c>
      <c r="AO702" s="5">
        <v>1</v>
      </c>
      <c r="DR702" s="5" t="s">
        <v>135</v>
      </c>
      <c r="DX702" s="5" t="s">
        <v>135</v>
      </c>
      <c r="EG702" s="42"/>
      <c r="EH702" s="42"/>
      <c r="EI702" s="42"/>
      <c r="EJ702" s="42"/>
      <c r="EK702" s="42"/>
      <c r="EL702" s="42"/>
      <c r="EM702" s="42"/>
    </row>
    <row r="703" spans="1:143" ht="30">
      <c r="A703" s="107"/>
      <c r="B703" s="41"/>
      <c r="C703" s="41"/>
      <c r="D703" s="41" t="s">
        <v>1173</v>
      </c>
      <c r="E703" s="42" t="s">
        <v>413</v>
      </c>
      <c r="F703" s="41" t="s">
        <v>1165</v>
      </c>
      <c r="G703" s="41" t="s">
        <v>135</v>
      </c>
      <c r="H703" s="41" t="s">
        <v>135</v>
      </c>
      <c r="I703" s="41"/>
      <c r="P703" s="5">
        <v>1</v>
      </c>
      <c r="Q703" s="39" t="s">
        <v>1192</v>
      </c>
      <c r="AL703" s="5">
        <v>1</v>
      </c>
      <c r="AN703" s="5">
        <v>1</v>
      </c>
      <c r="AO703" s="5">
        <v>1</v>
      </c>
      <c r="DR703" s="5" t="s">
        <v>135</v>
      </c>
      <c r="DX703" s="5" t="s">
        <v>135</v>
      </c>
      <c r="EG703" s="42"/>
      <c r="EH703" s="42"/>
      <c r="EI703" s="42"/>
      <c r="EJ703" s="42"/>
      <c r="EK703" s="42"/>
      <c r="EL703" s="42"/>
      <c r="EM703" s="42"/>
    </row>
    <row r="704" spans="1:143" ht="30">
      <c r="A704" s="107"/>
      <c r="B704" s="41"/>
      <c r="C704" s="41"/>
      <c r="D704" s="41" t="s">
        <v>165</v>
      </c>
      <c r="E704" s="42" t="s">
        <v>165</v>
      </c>
      <c r="F704" s="41" t="s">
        <v>1165</v>
      </c>
      <c r="G704" s="41" t="s">
        <v>135</v>
      </c>
      <c r="H704" s="41" t="s">
        <v>135</v>
      </c>
      <c r="I704" s="41"/>
      <c r="P704" s="5">
        <v>1</v>
      </c>
      <c r="Q704" s="39" t="s">
        <v>1193</v>
      </c>
      <c r="AL704" s="5">
        <v>1</v>
      </c>
      <c r="AN704" s="5">
        <v>1</v>
      </c>
      <c r="AP704" s="5">
        <v>1</v>
      </c>
      <c r="AQ704" s="5">
        <v>1</v>
      </c>
      <c r="DR704" s="5" t="s">
        <v>135</v>
      </c>
      <c r="DX704" s="5" t="s">
        <v>135</v>
      </c>
      <c r="EG704" s="42"/>
      <c r="EH704" s="42"/>
      <c r="EI704" s="42"/>
      <c r="EJ704" s="42"/>
      <c r="EK704" s="42"/>
      <c r="EL704" s="42"/>
      <c r="EM704" s="42"/>
    </row>
    <row r="705" spans="1:143" ht="30">
      <c r="A705" s="107"/>
      <c r="B705" s="41"/>
      <c r="C705" s="41"/>
      <c r="D705" s="41" t="s">
        <v>1173</v>
      </c>
      <c r="E705" s="42" t="s">
        <v>413</v>
      </c>
      <c r="F705" s="41" t="s">
        <v>1165</v>
      </c>
      <c r="G705" s="41" t="s">
        <v>135</v>
      </c>
      <c r="H705" s="41" t="s">
        <v>135</v>
      </c>
      <c r="I705" s="41"/>
      <c r="P705" s="5">
        <v>1</v>
      </c>
      <c r="Q705" s="39" t="s">
        <v>1193</v>
      </c>
      <c r="AL705" s="5">
        <v>1</v>
      </c>
      <c r="AN705" s="5">
        <v>1</v>
      </c>
      <c r="AP705" s="5">
        <v>1</v>
      </c>
      <c r="AQ705" s="5">
        <v>1</v>
      </c>
      <c r="DR705" s="5" t="s">
        <v>135</v>
      </c>
      <c r="DX705" s="5" t="s">
        <v>135</v>
      </c>
      <c r="EG705" s="42"/>
      <c r="EH705" s="42"/>
      <c r="EI705" s="42"/>
      <c r="EJ705" s="42"/>
      <c r="EK705" s="42"/>
      <c r="EL705" s="42"/>
      <c r="EM705" s="42"/>
    </row>
    <row r="706" spans="1:143" ht="45">
      <c r="A706" s="107"/>
      <c r="B706" s="41"/>
      <c r="C706" s="41"/>
      <c r="D706" s="41" t="s">
        <v>165</v>
      </c>
      <c r="E706" s="42" t="s">
        <v>165</v>
      </c>
      <c r="F706" s="41" t="s">
        <v>1159</v>
      </c>
      <c r="G706" s="41" t="s">
        <v>135</v>
      </c>
      <c r="H706" s="41" t="s">
        <v>787</v>
      </c>
      <c r="I706" s="41"/>
      <c r="P706" s="5">
        <v>1</v>
      </c>
      <c r="Q706" s="39" t="s">
        <v>1194</v>
      </c>
      <c r="AL706" s="5">
        <v>1</v>
      </c>
      <c r="AV706" s="5">
        <v>1</v>
      </c>
      <c r="AW706" s="5">
        <v>1</v>
      </c>
      <c r="BR706" s="5">
        <v>1</v>
      </c>
      <c r="DR706" s="5" t="s">
        <v>135</v>
      </c>
      <c r="DX706" s="5" t="s">
        <v>135</v>
      </c>
      <c r="EG706" s="42"/>
      <c r="EH706" s="42"/>
      <c r="EI706" s="42"/>
      <c r="EJ706" s="42"/>
      <c r="EK706" s="42"/>
      <c r="EL706" s="42"/>
      <c r="EM706" s="42"/>
    </row>
    <row r="707" spans="1:143" ht="45">
      <c r="A707" s="107"/>
      <c r="B707" s="41"/>
      <c r="C707" s="41"/>
      <c r="D707" s="41" t="s">
        <v>360</v>
      </c>
      <c r="E707" s="42" t="s">
        <v>360</v>
      </c>
      <c r="F707" s="41" t="s">
        <v>1159</v>
      </c>
      <c r="G707" s="41" t="s">
        <v>135</v>
      </c>
      <c r="H707" s="41" t="s">
        <v>787</v>
      </c>
      <c r="I707" s="41"/>
      <c r="P707" s="5">
        <v>1</v>
      </c>
      <c r="Q707" s="39" t="s">
        <v>1194</v>
      </c>
      <c r="AL707" s="5">
        <v>1</v>
      </c>
      <c r="AV707" s="5">
        <v>1</v>
      </c>
      <c r="AW707" s="5">
        <v>1</v>
      </c>
      <c r="BR707" s="5">
        <v>1</v>
      </c>
      <c r="DR707" s="5" t="s">
        <v>135</v>
      </c>
      <c r="DX707" s="5" t="s">
        <v>135</v>
      </c>
      <c r="EG707" s="42"/>
      <c r="EH707" s="42"/>
      <c r="EI707" s="42"/>
      <c r="EJ707" s="42"/>
      <c r="EK707" s="42"/>
      <c r="EL707" s="42"/>
      <c r="EM707" s="42"/>
    </row>
    <row r="708" spans="1:143" ht="45">
      <c r="A708" s="107"/>
      <c r="B708" s="41"/>
      <c r="C708" s="41"/>
      <c r="D708" s="41" t="s">
        <v>1195</v>
      </c>
      <c r="E708" s="42" t="s">
        <v>272</v>
      </c>
      <c r="F708" s="41" t="s">
        <v>1159</v>
      </c>
      <c r="G708" s="41" t="s">
        <v>135</v>
      </c>
      <c r="H708" s="41" t="s">
        <v>787</v>
      </c>
      <c r="I708" s="41"/>
      <c r="P708" s="5">
        <v>1</v>
      </c>
      <c r="Q708" s="39" t="s">
        <v>1196</v>
      </c>
      <c r="AL708" s="5">
        <v>1</v>
      </c>
      <c r="AV708" s="5">
        <v>1</v>
      </c>
      <c r="AW708" s="5">
        <v>1</v>
      </c>
      <c r="BR708" s="5">
        <v>1</v>
      </c>
      <c r="DR708" s="5" t="s">
        <v>135</v>
      </c>
      <c r="DX708" s="5" t="s">
        <v>135</v>
      </c>
      <c r="EG708" s="42"/>
      <c r="EH708" s="42"/>
      <c r="EI708" s="42"/>
      <c r="EJ708" s="42"/>
      <c r="EK708" s="42"/>
      <c r="EL708" s="42"/>
      <c r="EM708" s="42"/>
    </row>
    <row r="709" spans="1:143" s="42" customFormat="1" ht="60">
      <c r="A709" s="44" t="s">
        <v>1197</v>
      </c>
      <c r="B709" s="41">
        <v>100</v>
      </c>
      <c r="C709" s="41">
        <v>74</v>
      </c>
      <c r="D709" s="41" t="s">
        <v>1198</v>
      </c>
      <c r="E709" s="42" t="s">
        <v>1199</v>
      </c>
      <c r="F709" s="41" t="s">
        <v>1200</v>
      </c>
      <c r="G709" s="41" t="s">
        <v>135</v>
      </c>
      <c r="I709" s="41"/>
      <c r="J709" s="5"/>
      <c r="K709" s="5"/>
      <c r="L709" s="5"/>
      <c r="M709" s="5"/>
      <c r="N709" s="5"/>
      <c r="O709" s="5"/>
      <c r="P709" s="5">
        <v>11</v>
      </c>
      <c r="Q709" s="173"/>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c r="DB709" s="5"/>
      <c r="DC709" s="5"/>
      <c r="DD709" s="5"/>
      <c r="DE709" s="5"/>
      <c r="DF709" s="5"/>
      <c r="DG709" s="5"/>
      <c r="DH709" s="5"/>
      <c r="DI709" s="5"/>
      <c r="DJ709" s="5"/>
      <c r="DK709" s="5"/>
      <c r="DL709" s="5"/>
      <c r="DM709" s="5"/>
      <c r="DN709" s="5"/>
      <c r="DO709" s="5"/>
      <c r="DP709" s="5"/>
      <c r="DQ709" s="5"/>
      <c r="DR709" s="5" t="s">
        <v>135</v>
      </c>
      <c r="DS709" s="6">
        <v>100</v>
      </c>
      <c r="DT709" s="6">
        <f>100-74</f>
        <v>26</v>
      </c>
      <c r="DU709" s="5">
        <v>74</v>
      </c>
      <c r="DV709" s="5"/>
      <c r="DW709" s="5" t="s">
        <v>135</v>
      </c>
      <c r="DX709" s="5"/>
      <c r="DY709" s="5"/>
      <c r="DZ709" s="5"/>
      <c r="EA709" s="5"/>
      <c r="EB709" s="5"/>
      <c r="EC709" s="5"/>
      <c r="ED709" s="5"/>
      <c r="EE709" s="5"/>
      <c r="EF709" s="5"/>
    </row>
    <row r="710" spans="1:143" s="42" customFormat="1" ht="30">
      <c r="A710" s="44"/>
      <c r="B710" s="41"/>
      <c r="C710" s="41"/>
      <c r="D710" s="41" t="s">
        <v>1201</v>
      </c>
      <c r="E710" s="42" t="s">
        <v>4597</v>
      </c>
      <c r="F710" s="41" t="s">
        <v>1200</v>
      </c>
      <c r="G710" s="41" t="s">
        <v>135</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c r="DB710" s="5"/>
      <c r="DC710" s="5"/>
      <c r="DD710" s="5"/>
      <c r="DE710" s="5"/>
      <c r="DF710" s="5"/>
      <c r="DG710" s="5"/>
      <c r="DH710" s="5"/>
      <c r="DI710" s="5"/>
      <c r="DJ710" s="5"/>
      <c r="DK710" s="5"/>
      <c r="DL710" s="5"/>
      <c r="DM710" s="5"/>
      <c r="DN710" s="5"/>
      <c r="DO710" s="5"/>
      <c r="DP710" s="5"/>
      <c r="DQ710" s="5"/>
      <c r="DR710" s="5" t="s">
        <v>135</v>
      </c>
      <c r="DS710" s="6"/>
      <c r="DT710" s="6"/>
      <c r="DU710" s="5"/>
      <c r="DV710" s="5"/>
      <c r="DW710" s="5" t="s">
        <v>135</v>
      </c>
      <c r="DX710" s="5"/>
      <c r="DY710" s="5"/>
      <c r="DZ710" s="5"/>
      <c r="EA710" s="5"/>
      <c r="EB710" s="5"/>
      <c r="EC710" s="5"/>
      <c r="ED710" s="5"/>
      <c r="EE710" s="5"/>
      <c r="EF710" s="5"/>
    </row>
    <row r="711" spans="1:143" s="42" customFormat="1" ht="30">
      <c r="A711" s="44"/>
      <c r="B711" s="41"/>
      <c r="C711" s="41"/>
      <c r="D711" s="41" t="s">
        <v>1202</v>
      </c>
      <c r="E711" s="42" t="s">
        <v>575</v>
      </c>
      <c r="F711" s="41" t="s">
        <v>1200</v>
      </c>
      <c r="G711" s="41" t="s">
        <v>135</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c r="DB711" s="5"/>
      <c r="DC711" s="5"/>
      <c r="DD711" s="5"/>
      <c r="DE711" s="5"/>
      <c r="DF711" s="5"/>
      <c r="DG711" s="5"/>
      <c r="DH711" s="5"/>
      <c r="DI711" s="5"/>
      <c r="DJ711" s="5"/>
      <c r="DK711" s="5"/>
      <c r="DL711" s="5"/>
      <c r="DM711" s="5"/>
      <c r="DN711" s="5"/>
      <c r="DO711" s="5"/>
      <c r="DP711" s="5"/>
      <c r="DQ711" s="5"/>
      <c r="DR711" s="5" t="s">
        <v>135</v>
      </c>
      <c r="DS711" s="6"/>
      <c r="DT711" s="6"/>
      <c r="DU711" s="5"/>
      <c r="DV711" s="5"/>
      <c r="DW711" s="5" t="s">
        <v>135</v>
      </c>
      <c r="DX711" s="5"/>
      <c r="DY711" s="5"/>
      <c r="DZ711" s="5"/>
      <c r="EA711" s="5"/>
      <c r="EB711" s="5"/>
      <c r="EC711" s="5"/>
      <c r="ED711" s="5"/>
      <c r="EE711" s="5"/>
      <c r="EF711" s="5"/>
    </row>
    <row r="712" spans="1:143" s="42" customFormat="1" ht="30">
      <c r="A712" s="44"/>
      <c r="B712" s="41"/>
      <c r="C712" s="41"/>
      <c r="D712" s="41" t="s">
        <v>882</v>
      </c>
      <c r="E712" s="42" t="s">
        <v>186</v>
      </c>
      <c r="F712" s="41" t="s">
        <v>1200</v>
      </c>
      <c r="G712" s="41" t="s">
        <v>135</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c r="DB712" s="5"/>
      <c r="DC712" s="5"/>
      <c r="DD712" s="5"/>
      <c r="DE712" s="5"/>
      <c r="DF712" s="5"/>
      <c r="DG712" s="5"/>
      <c r="DH712" s="5"/>
      <c r="DI712" s="5"/>
      <c r="DJ712" s="5"/>
      <c r="DK712" s="5"/>
      <c r="DL712" s="5"/>
      <c r="DM712" s="5"/>
      <c r="DN712" s="5"/>
      <c r="DO712" s="5"/>
      <c r="DP712" s="5"/>
      <c r="DQ712" s="5"/>
      <c r="DR712" s="5" t="s">
        <v>135</v>
      </c>
      <c r="DS712" s="6"/>
      <c r="DT712" s="6"/>
      <c r="DU712" s="5"/>
      <c r="DV712" s="5"/>
      <c r="DW712" s="5" t="s">
        <v>135</v>
      </c>
      <c r="DX712" s="5"/>
      <c r="DY712" s="5"/>
      <c r="DZ712" s="5"/>
      <c r="EA712" s="5"/>
      <c r="EB712" s="5"/>
      <c r="EC712" s="5"/>
      <c r="ED712" s="5"/>
      <c r="EE712" s="5"/>
      <c r="EF712" s="5"/>
    </row>
    <row r="713" spans="1:143" s="42" customFormat="1" ht="30">
      <c r="A713" s="44"/>
      <c r="B713" s="41"/>
      <c r="C713" s="41"/>
      <c r="D713" s="41" t="s">
        <v>1203</v>
      </c>
      <c r="E713" s="42" t="s">
        <v>575</v>
      </c>
      <c r="F713" s="41" t="s">
        <v>1200</v>
      </c>
      <c r="G713" s="41" t="s">
        <v>135</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c r="DB713" s="5"/>
      <c r="DC713" s="5"/>
      <c r="DD713" s="5"/>
      <c r="DE713" s="5"/>
      <c r="DF713" s="5"/>
      <c r="DG713" s="5"/>
      <c r="DH713" s="5"/>
      <c r="DI713" s="5"/>
      <c r="DJ713" s="5"/>
      <c r="DK713" s="5"/>
      <c r="DL713" s="5"/>
      <c r="DM713" s="5"/>
      <c r="DN713" s="5"/>
      <c r="DO713" s="5"/>
      <c r="DP713" s="5"/>
      <c r="DQ713" s="5"/>
      <c r="DR713" s="5" t="s">
        <v>135</v>
      </c>
      <c r="DS713" s="6"/>
      <c r="DT713" s="6"/>
      <c r="DU713" s="5"/>
      <c r="DV713" s="5"/>
      <c r="DW713" s="5" t="s">
        <v>135</v>
      </c>
      <c r="DX713" s="5"/>
      <c r="DY713" s="5"/>
      <c r="DZ713" s="5"/>
      <c r="EA713" s="5"/>
      <c r="EB713" s="5"/>
      <c r="EC713" s="5"/>
      <c r="ED713" s="5"/>
      <c r="EE713" s="5"/>
      <c r="EF713" s="5"/>
    </row>
    <row r="714" spans="1:143" s="42" customFormat="1" ht="30">
      <c r="A714" s="44"/>
      <c r="B714" s="41"/>
      <c r="C714" s="41"/>
      <c r="D714" s="41" t="s">
        <v>1204</v>
      </c>
      <c r="E714" s="42" t="s">
        <v>1205</v>
      </c>
      <c r="F714" s="41" t="s">
        <v>1200</v>
      </c>
      <c r="G714" s="41" t="s">
        <v>135</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c r="DB714" s="5"/>
      <c r="DC714" s="5"/>
      <c r="DD714" s="5"/>
      <c r="DE714" s="5"/>
      <c r="DF714" s="5"/>
      <c r="DG714" s="5"/>
      <c r="DH714" s="5"/>
      <c r="DI714" s="5"/>
      <c r="DJ714" s="5"/>
      <c r="DK714" s="5"/>
      <c r="DL714" s="5"/>
      <c r="DM714" s="5"/>
      <c r="DN714" s="5"/>
      <c r="DO714" s="5"/>
      <c r="DP714" s="5"/>
      <c r="DQ714" s="5"/>
      <c r="DR714" s="5" t="s">
        <v>135</v>
      </c>
      <c r="DS714" s="6"/>
      <c r="DT714" s="6"/>
      <c r="DU714" s="5"/>
      <c r="DV714" s="5"/>
      <c r="DW714" s="5" t="s">
        <v>135</v>
      </c>
      <c r="DX714" s="5"/>
      <c r="DY714" s="5"/>
      <c r="DZ714" s="5"/>
      <c r="EA714" s="5"/>
      <c r="EB714" s="5"/>
      <c r="EC714" s="5"/>
      <c r="ED714" s="5"/>
      <c r="EE714" s="5"/>
      <c r="EF714" s="5"/>
    </row>
    <row r="715" spans="1:143" s="42" customFormat="1" ht="30">
      <c r="A715" s="44"/>
      <c r="B715" s="41"/>
      <c r="C715" s="41"/>
      <c r="D715" s="41" t="s">
        <v>1206</v>
      </c>
      <c r="E715" s="42" t="s">
        <v>1207</v>
      </c>
      <c r="F715" s="41" t="s">
        <v>1200</v>
      </c>
      <c r="G715" s="41" t="s">
        <v>135</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c r="DB715" s="5"/>
      <c r="DC715" s="5"/>
      <c r="DD715" s="5"/>
      <c r="DE715" s="5"/>
      <c r="DF715" s="5"/>
      <c r="DG715" s="5"/>
      <c r="DH715" s="5"/>
      <c r="DI715" s="5"/>
      <c r="DJ715" s="5"/>
      <c r="DK715" s="5"/>
      <c r="DL715" s="5"/>
      <c r="DM715" s="5"/>
      <c r="DN715" s="5"/>
      <c r="DO715" s="5"/>
      <c r="DP715" s="5"/>
      <c r="DQ715" s="5"/>
      <c r="DR715" s="5" t="s">
        <v>135</v>
      </c>
      <c r="DS715" s="6"/>
      <c r="DT715" s="6"/>
      <c r="DU715" s="5"/>
      <c r="DV715" s="5"/>
      <c r="DW715" s="5" t="s">
        <v>135</v>
      </c>
      <c r="DX715" s="5"/>
      <c r="DY715" s="5"/>
      <c r="DZ715" s="5"/>
      <c r="EA715" s="5"/>
      <c r="EB715" s="5"/>
      <c r="EC715" s="5"/>
      <c r="ED715" s="5"/>
      <c r="EE715" s="5"/>
      <c r="EF715" s="5"/>
    </row>
    <row r="716" spans="1:143" s="42" customFormat="1" ht="30">
      <c r="A716" s="44"/>
      <c r="B716" s="41"/>
      <c r="C716" s="41"/>
      <c r="D716" s="41" t="s">
        <v>1208</v>
      </c>
      <c r="E716" s="42" t="s">
        <v>1209</v>
      </c>
      <c r="F716" s="41" t="s">
        <v>1200</v>
      </c>
      <c r="G716" s="41" t="s">
        <v>135</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c r="DB716" s="5"/>
      <c r="DC716" s="5"/>
      <c r="DD716" s="5"/>
      <c r="DE716" s="5"/>
      <c r="DF716" s="5"/>
      <c r="DG716" s="5"/>
      <c r="DH716" s="5"/>
      <c r="DI716" s="5"/>
      <c r="DJ716" s="5"/>
      <c r="DK716" s="5"/>
      <c r="DL716" s="5"/>
      <c r="DM716" s="5"/>
      <c r="DN716" s="5"/>
      <c r="DO716" s="5"/>
      <c r="DP716" s="5"/>
      <c r="DQ716" s="5"/>
      <c r="DR716" s="5" t="s">
        <v>135</v>
      </c>
      <c r="DS716" s="6"/>
      <c r="DT716" s="6"/>
      <c r="DU716" s="5"/>
      <c r="DV716" s="5"/>
      <c r="DW716" s="5" t="s">
        <v>135</v>
      </c>
      <c r="DX716" s="5"/>
      <c r="DY716" s="5"/>
      <c r="DZ716" s="5"/>
      <c r="EA716" s="5"/>
      <c r="EB716" s="5"/>
      <c r="EC716" s="5"/>
      <c r="ED716" s="5"/>
      <c r="EE716" s="5"/>
      <c r="EF716" s="5"/>
    </row>
    <row r="717" spans="1:143" s="42" customFormat="1" ht="30">
      <c r="A717" s="44"/>
      <c r="B717" s="41"/>
      <c r="C717" s="41"/>
      <c r="D717" s="41" t="s">
        <v>1210</v>
      </c>
      <c r="E717" s="42" t="s">
        <v>1211</v>
      </c>
      <c r="F717" s="41" t="s">
        <v>1200</v>
      </c>
      <c r="G717" s="41" t="s">
        <v>135</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c r="DB717" s="5"/>
      <c r="DC717" s="5"/>
      <c r="DD717" s="5"/>
      <c r="DE717" s="5"/>
      <c r="DF717" s="5"/>
      <c r="DG717" s="5"/>
      <c r="DH717" s="5"/>
      <c r="DI717" s="5"/>
      <c r="DJ717" s="5"/>
      <c r="DK717" s="5"/>
      <c r="DL717" s="5"/>
      <c r="DM717" s="5"/>
      <c r="DN717" s="5"/>
      <c r="DO717" s="5"/>
      <c r="DP717" s="5"/>
      <c r="DQ717" s="5"/>
      <c r="DR717" s="5" t="s">
        <v>135</v>
      </c>
      <c r="DS717" s="6"/>
      <c r="DT717" s="6"/>
      <c r="DU717" s="5"/>
      <c r="DV717" s="5"/>
      <c r="DW717" s="5" t="s">
        <v>135</v>
      </c>
      <c r="DX717" s="5"/>
      <c r="DY717" s="5"/>
      <c r="DZ717" s="5"/>
      <c r="EA717" s="5"/>
      <c r="EB717" s="5"/>
      <c r="EC717" s="5"/>
      <c r="ED717" s="5"/>
      <c r="EE717" s="5"/>
      <c r="EF717" s="5"/>
    </row>
    <row r="718" spans="1:143" s="42" customFormat="1" ht="30">
      <c r="A718" s="44"/>
      <c r="B718" s="41"/>
      <c r="C718" s="41"/>
      <c r="D718" s="41" t="s">
        <v>1212</v>
      </c>
      <c r="E718" s="42" t="s">
        <v>1213</v>
      </c>
      <c r="F718" s="41" t="s">
        <v>1200</v>
      </c>
      <c r="G718" s="41" t="s">
        <v>135</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c r="DB718" s="5"/>
      <c r="DC718" s="5"/>
      <c r="DD718" s="5"/>
      <c r="DE718" s="5"/>
      <c r="DF718" s="5"/>
      <c r="DG718" s="5"/>
      <c r="DH718" s="5"/>
      <c r="DI718" s="5"/>
      <c r="DJ718" s="5"/>
      <c r="DK718" s="5"/>
      <c r="DL718" s="5"/>
      <c r="DM718" s="5"/>
      <c r="DN718" s="5"/>
      <c r="DO718" s="5"/>
      <c r="DP718" s="5"/>
      <c r="DQ718" s="5"/>
      <c r="DR718" s="5" t="s">
        <v>135</v>
      </c>
      <c r="DS718" s="6"/>
      <c r="DT718" s="6"/>
      <c r="DU718" s="5"/>
      <c r="DV718" s="5"/>
      <c r="DW718" s="5" t="s">
        <v>135</v>
      </c>
      <c r="DX718" s="5"/>
      <c r="DY718" s="5"/>
      <c r="DZ718" s="5"/>
      <c r="EA718" s="5"/>
      <c r="EB718" s="5"/>
      <c r="EC718" s="5"/>
      <c r="ED718" s="5"/>
      <c r="EE718" s="5"/>
      <c r="EF718" s="5"/>
    </row>
    <row r="719" spans="1:143" s="42" customFormat="1" ht="30">
      <c r="A719" s="44"/>
      <c r="B719" s="41"/>
      <c r="C719" s="41"/>
      <c r="D719" s="41" t="s">
        <v>1214</v>
      </c>
      <c r="E719" s="42" t="s">
        <v>1215</v>
      </c>
      <c r="F719" s="41" t="s">
        <v>1200</v>
      </c>
      <c r="G719" s="41" t="s">
        <v>135</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c r="DB719" s="5"/>
      <c r="DC719" s="5"/>
      <c r="DD719" s="5"/>
      <c r="DE719" s="5"/>
      <c r="DF719" s="5"/>
      <c r="DG719" s="5"/>
      <c r="DH719" s="5"/>
      <c r="DI719" s="5"/>
      <c r="DJ719" s="5"/>
      <c r="DK719" s="5"/>
      <c r="DL719" s="5"/>
      <c r="DM719" s="5"/>
      <c r="DN719" s="5"/>
      <c r="DO719" s="5"/>
      <c r="DP719" s="5"/>
      <c r="DQ719" s="5"/>
      <c r="DR719" s="5" t="s">
        <v>135</v>
      </c>
      <c r="DS719" s="6"/>
      <c r="DT719" s="6"/>
      <c r="DU719" s="5"/>
      <c r="DV719" s="5"/>
      <c r="DW719" s="5" t="s">
        <v>135</v>
      </c>
      <c r="DX719" s="5"/>
      <c r="DY719" s="5"/>
      <c r="DZ719" s="5"/>
      <c r="EA719" s="5"/>
      <c r="EB719" s="5"/>
      <c r="EC719" s="5"/>
      <c r="ED719" s="5"/>
      <c r="EE719" s="5"/>
      <c r="EF719" s="5"/>
    </row>
    <row r="720" spans="1:143" s="42" customFormat="1" ht="30">
      <c r="A720" s="44"/>
      <c r="B720" s="41"/>
      <c r="C720" s="41"/>
      <c r="D720" s="41" t="s">
        <v>1216</v>
      </c>
      <c r="E720" s="42" t="s">
        <v>575</v>
      </c>
      <c r="F720" s="41" t="s">
        <v>1200</v>
      </c>
      <c r="G720" s="41" t="s">
        <v>135</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c r="DB720" s="5"/>
      <c r="DC720" s="5"/>
      <c r="DD720" s="5"/>
      <c r="DE720" s="5"/>
      <c r="DF720" s="5"/>
      <c r="DG720" s="5"/>
      <c r="DH720" s="5"/>
      <c r="DI720" s="5"/>
      <c r="DJ720" s="5"/>
      <c r="DK720" s="5"/>
      <c r="DL720" s="5"/>
      <c r="DM720" s="5"/>
      <c r="DN720" s="5"/>
      <c r="DO720" s="5"/>
      <c r="DP720" s="5"/>
      <c r="DQ720" s="5"/>
      <c r="DR720" s="5" t="s">
        <v>135</v>
      </c>
      <c r="DS720" s="6"/>
      <c r="DT720" s="6"/>
      <c r="DU720" s="5"/>
      <c r="DV720" s="5"/>
      <c r="DW720" s="5" t="s">
        <v>135</v>
      </c>
      <c r="DX720" s="5"/>
      <c r="DY720" s="5"/>
      <c r="DZ720" s="5"/>
      <c r="EA720" s="5"/>
      <c r="EB720" s="5"/>
      <c r="EC720" s="5"/>
      <c r="ED720" s="5"/>
      <c r="EE720" s="5"/>
      <c r="EF720" s="5"/>
    </row>
    <row r="721" spans="1:143" s="42" customFormat="1">
      <c r="A721" s="107"/>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5"/>
      <c r="DC721" s="5"/>
      <c r="DD721" s="5"/>
      <c r="DE721" s="5"/>
      <c r="DF721" s="5"/>
      <c r="DG721" s="5"/>
      <c r="DH721" s="5"/>
      <c r="DI721" s="5"/>
      <c r="DJ721" s="5"/>
      <c r="DK721" s="5"/>
      <c r="DL721" s="5"/>
      <c r="DM721" s="5"/>
      <c r="DN721" s="5"/>
      <c r="DO721" s="5"/>
      <c r="DP721" s="5"/>
      <c r="DQ721" s="5"/>
      <c r="DR721" s="5"/>
      <c r="DS721" s="6"/>
      <c r="DT721" s="6"/>
      <c r="DU721" s="5"/>
      <c r="DV721" s="5"/>
      <c r="DW721" s="5"/>
      <c r="DX721" s="5"/>
      <c r="DY721" s="5"/>
      <c r="DZ721" s="5"/>
      <c r="EA721" s="5"/>
      <c r="EB721" s="5"/>
      <c r="EC721" s="5"/>
      <c r="ED721" s="5"/>
      <c r="EE721" s="5"/>
      <c r="EF721" s="5"/>
    </row>
    <row r="722" spans="1:143" ht="60">
      <c r="A722" s="110" t="s">
        <v>1217</v>
      </c>
      <c r="B722" s="41">
        <v>35</v>
      </c>
      <c r="C722" s="41">
        <v>16</v>
      </c>
      <c r="D722" s="41" t="s">
        <v>1218</v>
      </c>
      <c r="E722" s="42" t="s">
        <v>403</v>
      </c>
      <c r="F722" s="41" t="s">
        <v>746</v>
      </c>
      <c r="G722" s="41" t="s">
        <v>135</v>
      </c>
      <c r="H722" s="41"/>
      <c r="I722" s="41"/>
      <c r="P722" s="5">
        <v>3</v>
      </c>
      <c r="Q722" s="39" t="s">
        <v>1219</v>
      </c>
      <c r="R722" s="5">
        <v>3</v>
      </c>
      <c r="DS722" s="6">
        <v>35</v>
      </c>
      <c r="DT722" s="6">
        <v>19</v>
      </c>
      <c r="DU722" s="5">
        <v>16</v>
      </c>
      <c r="DW722" s="5" t="s">
        <v>135</v>
      </c>
      <c r="EG722" s="42"/>
      <c r="EH722" s="42"/>
      <c r="EI722" s="42"/>
      <c r="EJ722" s="42"/>
      <c r="EK722" s="42"/>
      <c r="EL722" s="42"/>
      <c r="EM722" s="42"/>
    </row>
    <row r="723" spans="1:143" ht="30">
      <c r="A723" s="41"/>
      <c r="B723" s="41"/>
      <c r="C723" s="41"/>
      <c r="D723" s="41" t="s">
        <v>1220</v>
      </c>
      <c r="E723" s="42" t="s">
        <v>1221</v>
      </c>
      <c r="F723" s="41" t="s">
        <v>746</v>
      </c>
      <c r="G723" s="41" t="s">
        <v>135</v>
      </c>
      <c r="H723" s="41"/>
      <c r="I723" s="41"/>
      <c r="P723" s="5">
        <v>13</v>
      </c>
      <c r="Q723" s="39" t="s">
        <v>1219</v>
      </c>
      <c r="R723" s="5">
        <v>13</v>
      </c>
      <c r="DW723" s="5" t="s">
        <v>135</v>
      </c>
      <c r="EG723" s="42"/>
      <c r="EH723" s="42"/>
      <c r="EI723" s="42"/>
      <c r="EJ723" s="42"/>
      <c r="EK723" s="42"/>
      <c r="EL723" s="42"/>
      <c r="EM723" s="42"/>
    </row>
    <row r="724" spans="1:143" ht="60">
      <c r="A724" s="110" t="s">
        <v>1222</v>
      </c>
      <c r="B724" s="41">
        <v>33</v>
      </c>
      <c r="C724" s="41">
        <v>33</v>
      </c>
      <c r="D724" s="41" t="s">
        <v>1223</v>
      </c>
      <c r="E724" s="42" t="s">
        <v>271</v>
      </c>
      <c r="F724" s="41" t="s">
        <v>746</v>
      </c>
      <c r="G724" s="41" t="s">
        <v>135</v>
      </c>
      <c r="H724" s="41"/>
      <c r="I724" s="41"/>
      <c r="P724" s="33" t="s">
        <v>1224</v>
      </c>
      <c r="Q724" s="39" t="s">
        <v>1225</v>
      </c>
      <c r="R724" s="33" t="s">
        <v>1226</v>
      </c>
      <c r="AL724" s="33">
        <v>3</v>
      </c>
      <c r="AM724" s="33"/>
      <c r="CB724" s="5">
        <v>4</v>
      </c>
      <c r="CK724" s="5">
        <v>8</v>
      </c>
      <c r="DS724" s="6">
        <v>33</v>
      </c>
      <c r="DT724" s="6">
        <v>0</v>
      </c>
      <c r="DU724" s="5">
        <v>33</v>
      </c>
      <c r="DW724" s="5" t="s">
        <v>135</v>
      </c>
      <c r="EG724" s="42"/>
      <c r="EH724" s="42"/>
      <c r="EI724" s="42"/>
      <c r="EJ724" s="42"/>
      <c r="EK724" s="42"/>
      <c r="EL724" s="42"/>
      <c r="EM724" s="42"/>
    </row>
    <row r="725" spans="1:143" ht="45">
      <c r="A725" s="41"/>
      <c r="B725" s="41"/>
      <c r="C725" s="41"/>
      <c r="D725" s="41" t="s">
        <v>1227</v>
      </c>
      <c r="E725" s="42" t="s">
        <v>413</v>
      </c>
      <c r="F725" s="41" t="s">
        <v>746</v>
      </c>
      <c r="G725" s="41" t="s">
        <v>135</v>
      </c>
      <c r="H725" s="41"/>
      <c r="I725" s="41"/>
      <c r="P725" s="5">
        <v>18</v>
      </c>
      <c r="Q725" s="39" t="s">
        <v>1228</v>
      </c>
      <c r="R725" s="5">
        <v>17</v>
      </c>
      <c r="AL725" s="5">
        <v>1</v>
      </c>
      <c r="DW725" s="5" t="s">
        <v>135</v>
      </c>
      <c r="EG725" s="42"/>
      <c r="EH725" s="42"/>
      <c r="EI725" s="42"/>
      <c r="EJ725" s="42"/>
      <c r="EK725" s="42"/>
      <c r="EL725" s="42"/>
      <c r="EM725" s="42"/>
    </row>
    <row r="726" spans="1:143" ht="60">
      <c r="A726" s="110" t="s">
        <v>1229</v>
      </c>
      <c r="B726" s="41">
        <v>15</v>
      </c>
      <c r="C726" s="41">
        <v>15</v>
      </c>
      <c r="D726" s="41" t="s">
        <v>1230</v>
      </c>
      <c r="E726" s="42" t="s">
        <v>1231</v>
      </c>
      <c r="F726" s="41" t="s">
        <v>746</v>
      </c>
      <c r="G726" s="41" t="s">
        <v>135</v>
      </c>
      <c r="H726" s="41"/>
      <c r="I726" s="41"/>
      <c r="P726" s="5">
        <v>2</v>
      </c>
      <c r="Q726" s="39" t="s">
        <v>1232</v>
      </c>
      <c r="R726" s="5">
        <v>2</v>
      </c>
      <c r="AA726" s="5">
        <v>2</v>
      </c>
      <c r="DR726" s="5" t="s">
        <v>1233</v>
      </c>
      <c r="DS726" s="6">
        <v>15</v>
      </c>
      <c r="DT726" s="6">
        <v>0</v>
      </c>
      <c r="DU726" s="5">
        <v>15</v>
      </c>
      <c r="DX726" s="5" t="s">
        <v>135</v>
      </c>
      <c r="EG726" s="42"/>
      <c r="EH726" s="42"/>
      <c r="EI726" s="42"/>
      <c r="EJ726" s="42"/>
      <c r="EK726" s="42"/>
      <c r="EL726" s="42"/>
      <c r="EM726" s="42"/>
    </row>
    <row r="727" spans="1:143">
      <c r="A727" s="41"/>
      <c r="B727" s="41"/>
      <c r="C727" s="41"/>
      <c r="D727" s="41" t="s">
        <v>1234</v>
      </c>
      <c r="E727" s="42" t="s">
        <v>4623</v>
      </c>
      <c r="F727" s="41" t="s">
        <v>746</v>
      </c>
      <c r="G727" s="41" t="s">
        <v>135</v>
      </c>
      <c r="H727" s="41"/>
      <c r="I727" s="41"/>
      <c r="P727" s="5">
        <v>1</v>
      </c>
      <c r="Q727" s="39" t="s">
        <v>1235</v>
      </c>
      <c r="R727" s="5">
        <v>1</v>
      </c>
      <c r="T727" s="5">
        <v>1</v>
      </c>
      <c r="AA727" s="5">
        <v>1</v>
      </c>
      <c r="DR727" s="5" t="s">
        <v>1233</v>
      </c>
      <c r="DX727" s="5" t="s">
        <v>135</v>
      </c>
      <c r="EG727" s="42"/>
      <c r="EH727" s="42"/>
      <c r="EI727" s="42"/>
      <c r="EJ727" s="42"/>
      <c r="EK727" s="42"/>
      <c r="EL727" s="42"/>
      <c r="EM727" s="42"/>
    </row>
    <row r="728" spans="1:143" s="42" customFormat="1">
      <c r="A728" s="41"/>
      <c r="B728" s="41"/>
      <c r="C728" s="41"/>
      <c r="D728" s="41" t="s">
        <v>1236</v>
      </c>
      <c r="E728" s="42" t="s">
        <v>290</v>
      </c>
      <c r="F728" s="41" t="s">
        <v>746</v>
      </c>
      <c r="G728" s="41" t="s">
        <v>135</v>
      </c>
      <c r="H728" s="41"/>
      <c r="I728" s="41"/>
      <c r="J728" s="5"/>
      <c r="K728" s="5"/>
      <c r="L728" s="5"/>
      <c r="M728" s="5"/>
      <c r="N728" s="5"/>
      <c r="O728" s="5"/>
      <c r="P728" s="5">
        <v>1</v>
      </c>
      <c r="Q728" s="39" t="s">
        <v>1237</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5"/>
      <c r="DC728" s="5"/>
      <c r="DD728" s="5"/>
      <c r="DE728" s="5"/>
      <c r="DF728" s="5"/>
      <c r="DG728" s="5"/>
      <c r="DH728" s="5"/>
      <c r="DI728" s="5"/>
      <c r="DJ728" s="5"/>
      <c r="DK728" s="5"/>
      <c r="DL728" s="5"/>
      <c r="DM728" s="5"/>
      <c r="DN728" s="5"/>
      <c r="DO728" s="5"/>
      <c r="DP728" s="5"/>
      <c r="DQ728" s="5"/>
      <c r="DR728" s="5" t="s">
        <v>1233</v>
      </c>
      <c r="DS728" s="6"/>
      <c r="DT728" s="6"/>
      <c r="DU728" s="5"/>
      <c r="DV728" s="5"/>
      <c r="DW728" s="5"/>
      <c r="DX728" s="5" t="s">
        <v>135</v>
      </c>
      <c r="DY728" s="5"/>
      <c r="DZ728" s="5"/>
      <c r="EA728" s="5"/>
      <c r="EB728" s="5"/>
      <c r="EC728" s="5"/>
      <c r="ED728" s="5"/>
      <c r="EE728" s="5"/>
      <c r="EF728" s="5"/>
    </row>
    <row r="729" spans="1:143">
      <c r="A729" s="41"/>
      <c r="B729" s="41"/>
      <c r="C729" s="41"/>
      <c r="D729" s="41" t="s">
        <v>1238</v>
      </c>
      <c r="E729" s="42" t="s">
        <v>1239</v>
      </c>
      <c r="F729" s="41" t="s">
        <v>746</v>
      </c>
      <c r="G729" s="41" t="s">
        <v>135</v>
      </c>
      <c r="H729" s="41"/>
      <c r="I729" s="41"/>
      <c r="J729" s="5">
        <v>1</v>
      </c>
      <c r="K729" s="5">
        <v>1</v>
      </c>
      <c r="P729" s="5">
        <v>1</v>
      </c>
      <c r="Q729" s="39" t="s">
        <v>1240</v>
      </c>
      <c r="R729" s="5">
        <v>1</v>
      </c>
      <c r="AA729" s="5">
        <v>1</v>
      </c>
      <c r="DR729" s="5" t="s">
        <v>1233</v>
      </c>
      <c r="DX729" s="5" t="s">
        <v>135</v>
      </c>
      <c r="EG729" s="42"/>
      <c r="EH729" s="42"/>
      <c r="EI729" s="42"/>
      <c r="EJ729" s="42"/>
      <c r="EK729" s="42"/>
      <c r="EL729" s="42"/>
      <c r="EM729" s="42"/>
    </row>
    <row r="730" spans="1:143">
      <c r="A730" s="41"/>
      <c r="B730" s="41"/>
      <c r="C730" s="41"/>
      <c r="D730" s="33" t="s">
        <v>1241</v>
      </c>
      <c r="E730" s="33" t="s">
        <v>1241</v>
      </c>
      <c r="F730" s="41" t="s">
        <v>746</v>
      </c>
      <c r="G730" s="41" t="s">
        <v>135</v>
      </c>
      <c r="H730" s="41"/>
      <c r="I730" s="41"/>
      <c r="P730" s="5">
        <v>2</v>
      </c>
      <c r="Q730" s="39" t="s">
        <v>1242</v>
      </c>
      <c r="R730" s="5">
        <v>2</v>
      </c>
      <c r="T730" s="5">
        <v>1</v>
      </c>
      <c r="AA730" s="5">
        <v>2</v>
      </c>
      <c r="DR730" s="5" t="s">
        <v>1233</v>
      </c>
      <c r="DX730" s="5" t="s">
        <v>135</v>
      </c>
      <c r="EG730" s="42"/>
      <c r="EH730" s="42"/>
      <c r="EI730" s="42"/>
      <c r="EJ730" s="42"/>
      <c r="EK730" s="42"/>
      <c r="EL730" s="42"/>
      <c r="EM730" s="42"/>
    </row>
    <row r="731" spans="1:143">
      <c r="A731" s="41"/>
      <c r="B731" s="41"/>
      <c r="C731" s="41"/>
      <c r="D731" s="33" t="s">
        <v>1243</v>
      </c>
      <c r="E731" s="42" t="s">
        <v>165</v>
      </c>
      <c r="F731" s="41" t="s">
        <v>746</v>
      </c>
      <c r="G731" s="41" t="s">
        <v>135</v>
      </c>
      <c r="H731" s="41"/>
      <c r="I731" s="41"/>
      <c r="P731" s="5">
        <v>5</v>
      </c>
      <c r="Q731" s="39" t="s">
        <v>1244</v>
      </c>
      <c r="R731" s="5">
        <v>5</v>
      </c>
      <c r="T731" s="5">
        <v>5</v>
      </c>
      <c r="AA731" s="5">
        <v>3</v>
      </c>
      <c r="DR731" s="5" t="s">
        <v>1233</v>
      </c>
      <c r="DX731" s="5" t="s">
        <v>135</v>
      </c>
      <c r="EG731" s="42"/>
      <c r="EH731" s="42"/>
      <c r="EI731" s="42"/>
      <c r="EJ731" s="42"/>
      <c r="EK731" s="42"/>
      <c r="EL731" s="42"/>
      <c r="EM731" s="42"/>
    </row>
    <row r="732" spans="1:143">
      <c r="A732" s="41"/>
      <c r="B732" s="41"/>
      <c r="C732" s="41"/>
      <c r="D732" s="33" t="s">
        <v>1180</v>
      </c>
      <c r="E732" s="42" t="s">
        <v>1245</v>
      </c>
      <c r="F732" s="41" t="s">
        <v>746</v>
      </c>
      <c r="G732" s="41" t="s">
        <v>135</v>
      </c>
      <c r="H732" s="41"/>
      <c r="I732" s="41"/>
      <c r="P732" s="5">
        <v>5</v>
      </c>
      <c r="Q732" s="39" t="s">
        <v>1246</v>
      </c>
      <c r="R732" s="5">
        <v>5</v>
      </c>
      <c r="T732" s="5">
        <v>3</v>
      </c>
      <c r="AA732" s="5">
        <v>2</v>
      </c>
      <c r="DR732" s="5" t="s">
        <v>1233</v>
      </c>
      <c r="DX732" s="5" t="s">
        <v>135</v>
      </c>
      <c r="EG732" s="42"/>
      <c r="EH732" s="42"/>
      <c r="EI732" s="42"/>
      <c r="EJ732" s="42"/>
      <c r="EK732" s="42"/>
      <c r="EL732" s="42"/>
      <c r="EM732" s="42"/>
    </row>
    <row r="733" spans="1:143">
      <c r="A733" s="41"/>
      <c r="B733" s="41"/>
      <c r="C733" s="41"/>
      <c r="D733" s="41" t="s">
        <v>4598</v>
      </c>
      <c r="E733" s="42" t="s">
        <v>1247</v>
      </c>
      <c r="F733" s="41" t="s">
        <v>746</v>
      </c>
      <c r="G733" s="41" t="s">
        <v>135</v>
      </c>
      <c r="H733" s="41"/>
      <c r="I733" s="41"/>
      <c r="J733" s="5">
        <v>4</v>
      </c>
      <c r="L733" s="5">
        <v>4</v>
      </c>
      <c r="M733" s="5">
        <v>2</v>
      </c>
      <c r="P733" s="5">
        <v>4</v>
      </c>
      <c r="Q733" s="39" t="s">
        <v>1248</v>
      </c>
      <c r="R733" s="5">
        <v>4</v>
      </c>
      <c r="T733" s="5">
        <v>4</v>
      </c>
      <c r="AA733" s="5">
        <v>4</v>
      </c>
      <c r="DR733" s="5" t="s">
        <v>1233</v>
      </c>
      <c r="DX733" s="5" t="s">
        <v>135</v>
      </c>
      <c r="EG733" s="42"/>
      <c r="EH733" s="42"/>
      <c r="EI733" s="42"/>
      <c r="EJ733" s="42"/>
      <c r="EK733" s="42"/>
      <c r="EL733" s="42"/>
      <c r="EM733" s="42"/>
    </row>
    <row r="734" spans="1:143">
      <c r="A734" s="41"/>
      <c r="B734" s="41"/>
      <c r="C734" s="41"/>
      <c r="D734" s="41" t="s">
        <v>1249</v>
      </c>
      <c r="E734" s="42" t="s">
        <v>1250</v>
      </c>
      <c r="F734" s="41" t="s">
        <v>746</v>
      </c>
      <c r="G734" s="41" t="s">
        <v>135</v>
      </c>
      <c r="H734" s="41"/>
      <c r="I734" s="41"/>
      <c r="J734" s="5">
        <v>5</v>
      </c>
      <c r="K734" s="5">
        <v>5</v>
      </c>
      <c r="M734" s="5">
        <v>1</v>
      </c>
      <c r="P734" s="5">
        <v>6</v>
      </c>
      <c r="Q734" s="39" t="s">
        <v>1251</v>
      </c>
      <c r="R734" s="5">
        <v>6</v>
      </c>
      <c r="T734" s="5">
        <v>4</v>
      </c>
      <c r="AA734" s="5">
        <v>4</v>
      </c>
      <c r="DR734" s="5" t="s">
        <v>1233</v>
      </c>
      <c r="DX734" s="5" t="s">
        <v>135</v>
      </c>
      <c r="EG734" s="42"/>
      <c r="EH734" s="42"/>
      <c r="EI734" s="42"/>
      <c r="EJ734" s="42"/>
      <c r="EK734" s="42"/>
      <c r="EL734" s="42"/>
      <c r="EM734" s="42"/>
    </row>
    <row r="735" spans="1:143" ht="75">
      <c r="A735" s="104" t="s">
        <v>1252</v>
      </c>
      <c r="B735" s="41">
        <v>35</v>
      </c>
      <c r="C735" s="41">
        <v>35</v>
      </c>
      <c r="D735" s="41" t="s">
        <v>1253</v>
      </c>
      <c r="E735" s="42" t="s">
        <v>139</v>
      </c>
      <c r="F735" s="41" t="s">
        <v>1254</v>
      </c>
      <c r="G735" s="41" t="s">
        <v>135</v>
      </c>
      <c r="H735" s="41" t="s">
        <v>135</v>
      </c>
      <c r="I735" s="41"/>
      <c r="P735" s="5">
        <v>5</v>
      </c>
      <c r="Q735" s="39" t="s">
        <v>1255</v>
      </c>
      <c r="AL735" s="5">
        <v>5</v>
      </c>
      <c r="DS735" s="6">
        <v>35</v>
      </c>
      <c r="DT735" s="6">
        <v>0</v>
      </c>
      <c r="DU735" s="5">
        <v>35</v>
      </c>
      <c r="DX735" s="5" t="s">
        <v>135</v>
      </c>
      <c r="EG735" s="42"/>
      <c r="EH735" s="42"/>
      <c r="EI735" s="42"/>
      <c r="EJ735" s="42"/>
      <c r="EK735" s="42"/>
      <c r="EL735" s="42"/>
      <c r="EM735" s="42"/>
    </row>
    <row r="736" spans="1:143" ht="30">
      <c r="A736" s="41"/>
      <c r="B736" s="41"/>
      <c r="C736" s="41"/>
      <c r="D736" s="41" t="s">
        <v>1256</v>
      </c>
      <c r="E736" s="42" t="s">
        <v>459</v>
      </c>
      <c r="F736" s="41" t="s">
        <v>1254</v>
      </c>
      <c r="G736" s="41" t="s">
        <v>135</v>
      </c>
      <c r="H736" s="41" t="s">
        <v>135</v>
      </c>
      <c r="I736" s="41"/>
      <c r="P736" s="5">
        <v>4</v>
      </c>
      <c r="Q736" s="39" t="s">
        <v>1257</v>
      </c>
      <c r="CK736" s="5">
        <v>4</v>
      </c>
      <c r="DX736" s="5" t="s">
        <v>135</v>
      </c>
      <c r="EG736" s="42"/>
      <c r="EH736" s="42"/>
      <c r="EI736" s="42"/>
      <c r="EJ736" s="42"/>
      <c r="EK736" s="42"/>
      <c r="EL736" s="42"/>
      <c r="EM736" s="42"/>
    </row>
    <row r="737" spans="1:143" ht="30">
      <c r="A737" s="41"/>
      <c r="B737" s="41"/>
      <c r="C737" s="41"/>
      <c r="D737" s="41" t="s">
        <v>882</v>
      </c>
      <c r="E737" s="42" t="s">
        <v>153</v>
      </c>
      <c r="F737" s="41" t="s">
        <v>1254</v>
      </c>
      <c r="G737" s="41" t="s">
        <v>135</v>
      </c>
      <c r="H737" s="41" t="s">
        <v>135</v>
      </c>
      <c r="I737" s="41"/>
      <c r="P737" s="5">
        <v>2</v>
      </c>
      <c r="Q737" s="39" t="s">
        <v>1258</v>
      </c>
      <c r="AL737" s="5">
        <v>1</v>
      </c>
      <c r="CK737" s="5">
        <v>1</v>
      </c>
      <c r="DX737" s="5" t="s">
        <v>135</v>
      </c>
      <c r="EG737" s="42"/>
      <c r="EH737" s="42"/>
      <c r="EI737" s="42"/>
      <c r="EJ737" s="42"/>
      <c r="EK737" s="42"/>
      <c r="EL737" s="42"/>
      <c r="EM737" s="42"/>
    </row>
    <row r="738" spans="1:143" ht="30">
      <c r="A738" s="41"/>
      <c r="B738" s="41"/>
      <c r="C738" s="41"/>
      <c r="D738" s="41" t="s">
        <v>165</v>
      </c>
      <c r="E738" s="42" t="s">
        <v>1259</v>
      </c>
      <c r="F738" s="41" t="s">
        <v>1254</v>
      </c>
      <c r="G738" s="41" t="s">
        <v>135</v>
      </c>
      <c r="H738" s="41" t="s">
        <v>135</v>
      </c>
      <c r="I738" s="41"/>
      <c r="P738" s="5">
        <v>17</v>
      </c>
      <c r="Q738" s="39" t="s">
        <v>1260</v>
      </c>
      <c r="AL738" s="5">
        <v>14</v>
      </c>
      <c r="CB738" s="5">
        <v>1</v>
      </c>
      <c r="CK738" s="5">
        <v>3</v>
      </c>
      <c r="DX738" s="5" t="s">
        <v>135</v>
      </c>
      <c r="EG738" s="42"/>
      <c r="EH738" s="42"/>
      <c r="EI738" s="42"/>
      <c r="EJ738" s="42"/>
      <c r="EK738" s="42"/>
      <c r="EL738" s="42"/>
      <c r="EM738" s="42"/>
    </row>
    <row r="739" spans="1:143" ht="30">
      <c r="A739" s="41"/>
      <c r="B739" s="41"/>
      <c r="C739" s="41"/>
      <c r="D739" s="41" t="s">
        <v>449</v>
      </c>
      <c r="E739" s="42" t="s">
        <v>1261</v>
      </c>
      <c r="F739" s="41" t="s">
        <v>1254</v>
      </c>
      <c r="G739" s="41" t="s">
        <v>135</v>
      </c>
      <c r="H739" s="41" t="s">
        <v>135</v>
      </c>
      <c r="I739" s="41"/>
      <c r="P739" s="5">
        <v>3</v>
      </c>
      <c r="Q739" s="39" t="s">
        <v>1262</v>
      </c>
      <c r="CB739" s="5">
        <v>1</v>
      </c>
      <c r="CK739" s="5">
        <v>3</v>
      </c>
      <c r="DX739" s="5" t="s">
        <v>135</v>
      </c>
      <c r="EG739" s="42"/>
      <c r="EH739" s="42"/>
      <c r="EI739" s="42"/>
      <c r="EJ739" s="42"/>
      <c r="EK739" s="42"/>
      <c r="EL739" s="42"/>
      <c r="EM739" s="42"/>
    </row>
    <row r="740" spans="1:143" ht="30">
      <c r="A740" s="41"/>
      <c r="B740" s="41"/>
      <c r="C740" s="41"/>
      <c r="D740" s="41" t="s">
        <v>360</v>
      </c>
      <c r="E740" s="42" t="s">
        <v>360</v>
      </c>
      <c r="F740" s="41" t="s">
        <v>1254</v>
      </c>
      <c r="G740" s="41" t="s">
        <v>135</v>
      </c>
      <c r="H740" s="41" t="s">
        <v>135</v>
      </c>
      <c r="I740" s="41"/>
      <c r="P740" s="5">
        <v>13</v>
      </c>
      <c r="Q740" s="39" t="s">
        <v>1263</v>
      </c>
      <c r="AL740" s="5">
        <v>10</v>
      </c>
      <c r="CB740" s="5">
        <v>2</v>
      </c>
      <c r="CK740" s="5">
        <v>3</v>
      </c>
      <c r="DX740" s="5" t="s">
        <v>135</v>
      </c>
      <c r="EG740" s="42"/>
      <c r="EH740" s="42"/>
      <c r="EI740" s="42"/>
      <c r="EJ740" s="42"/>
      <c r="EK740" s="42"/>
      <c r="EL740" s="42"/>
      <c r="EM740" s="42"/>
    </row>
    <row r="741" spans="1:143" ht="30">
      <c r="A741" s="41"/>
      <c r="B741" s="41"/>
      <c r="C741" s="41"/>
      <c r="D741" s="41" t="s">
        <v>527</v>
      </c>
      <c r="E741" s="42" t="s">
        <v>527</v>
      </c>
      <c r="F741" s="41" t="s">
        <v>1254</v>
      </c>
      <c r="G741" s="41" t="s">
        <v>135</v>
      </c>
      <c r="H741" s="41" t="s">
        <v>135</v>
      </c>
      <c r="I741" s="41"/>
      <c r="P741" s="5">
        <v>8</v>
      </c>
      <c r="Q741" s="39" t="s">
        <v>1264</v>
      </c>
      <c r="AL741" s="5">
        <v>5</v>
      </c>
      <c r="CB741" s="5">
        <v>1</v>
      </c>
      <c r="CK741" s="5">
        <v>3</v>
      </c>
      <c r="DX741" s="5" t="s">
        <v>135</v>
      </c>
      <c r="EG741" s="42"/>
      <c r="EH741" s="42"/>
      <c r="EI741" s="42"/>
      <c r="EJ741" s="42"/>
      <c r="EK741" s="42"/>
      <c r="EL741" s="42"/>
      <c r="EM741" s="42"/>
    </row>
    <row r="742" spans="1:143" ht="30">
      <c r="A742" s="41"/>
      <c r="B742" s="41"/>
      <c r="C742" s="41"/>
      <c r="D742" s="41" t="s">
        <v>1265</v>
      </c>
      <c r="E742" s="23" t="s">
        <v>1265</v>
      </c>
      <c r="F742" s="41" t="s">
        <v>1254</v>
      </c>
      <c r="G742" s="41" t="s">
        <v>135</v>
      </c>
      <c r="H742" s="41" t="s">
        <v>135</v>
      </c>
      <c r="I742" s="41"/>
      <c r="P742" s="5">
        <v>10</v>
      </c>
      <c r="Q742" s="39" t="s">
        <v>1266</v>
      </c>
      <c r="AL742" s="5">
        <v>6</v>
      </c>
      <c r="CB742" s="5">
        <v>2</v>
      </c>
      <c r="CK742" s="5">
        <v>4</v>
      </c>
      <c r="DX742" s="5" t="s">
        <v>135</v>
      </c>
      <c r="EG742" s="42"/>
      <c r="EH742" s="42"/>
      <c r="EI742" s="42"/>
      <c r="EJ742" s="42"/>
      <c r="EK742" s="42"/>
      <c r="EL742" s="42"/>
      <c r="EM742" s="42"/>
    </row>
    <row r="743" spans="1:143" ht="30">
      <c r="A743" s="41"/>
      <c r="B743" s="41"/>
      <c r="C743" s="41"/>
      <c r="D743" s="41" t="s">
        <v>157</v>
      </c>
      <c r="E743" s="23" t="s">
        <v>157</v>
      </c>
      <c r="F743" s="41" t="s">
        <v>1254</v>
      </c>
      <c r="G743" s="41" t="s">
        <v>135</v>
      </c>
      <c r="H743" s="41" t="s">
        <v>135</v>
      </c>
      <c r="I743" s="41"/>
      <c r="P743" s="5">
        <v>4</v>
      </c>
      <c r="Q743" s="39" t="s">
        <v>1267</v>
      </c>
      <c r="AL743" s="5">
        <v>4</v>
      </c>
      <c r="DX743" s="5" t="s">
        <v>135</v>
      </c>
      <c r="EG743" s="42"/>
      <c r="EH743" s="42"/>
      <c r="EI743" s="42"/>
      <c r="EJ743" s="42"/>
      <c r="EK743" s="42"/>
      <c r="EL743" s="42"/>
      <c r="EM743" s="42"/>
    </row>
    <row r="744" spans="1:143" ht="30">
      <c r="A744" s="41"/>
      <c r="B744" s="41"/>
      <c r="C744" s="41"/>
      <c r="D744" s="41" t="s">
        <v>572</v>
      </c>
      <c r="E744" s="23" t="s">
        <v>572</v>
      </c>
      <c r="F744" s="41" t="s">
        <v>1254</v>
      </c>
      <c r="G744" s="41" t="s">
        <v>135</v>
      </c>
      <c r="H744" s="41" t="s">
        <v>135</v>
      </c>
      <c r="I744" s="41"/>
      <c r="P744" s="5">
        <v>3</v>
      </c>
      <c r="Q744" s="39" t="s">
        <v>1268</v>
      </c>
      <c r="AL744" s="5">
        <v>2</v>
      </c>
      <c r="CK744" s="5">
        <v>1</v>
      </c>
      <c r="DX744" s="5" t="s">
        <v>135</v>
      </c>
      <c r="EG744" s="42"/>
      <c r="EH744" s="42"/>
      <c r="EI744" s="42"/>
      <c r="EJ744" s="42"/>
      <c r="EK744" s="42"/>
      <c r="EL744" s="42"/>
      <c r="EM744" s="42"/>
    </row>
    <row r="745" spans="1:143" ht="30">
      <c r="A745" s="41"/>
      <c r="B745" s="41"/>
      <c r="C745" s="41"/>
      <c r="D745" s="41" t="s">
        <v>1269</v>
      </c>
      <c r="E745" s="23" t="s">
        <v>1269</v>
      </c>
      <c r="F745" s="41" t="s">
        <v>1254</v>
      </c>
      <c r="G745" s="41" t="s">
        <v>135</v>
      </c>
      <c r="H745" s="41" t="s">
        <v>135</v>
      </c>
      <c r="I745" s="41"/>
      <c r="P745" s="5">
        <v>14</v>
      </c>
      <c r="Q745" s="39" t="s">
        <v>1270</v>
      </c>
      <c r="AL745" s="5">
        <v>6</v>
      </c>
      <c r="CB745" s="5">
        <v>3</v>
      </c>
      <c r="CK745" s="5">
        <v>8</v>
      </c>
      <c r="DX745" s="5" t="s">
        <v>135</v>
      </c>
      <c r="EG745" s="42"/>
      <c r="EH745" s="42"/>
      <c r="EI745" s="42"/>
      <c r="EJ745" s="42"/>
      <c r="EK745" s="42"/>
      <c r="EL745" s="42"/>
      <c r="EM745" s="42"/>
    </row>
    <row r="746" spans="1:143" ht="30">
      <c r="A746" s="41"/>
      <c r="B746" s="41"/>
      <c r="C746" s="41"/>
      <c r="D746" s="41" t="s">
        <v>1271</v>
      </c>
      <c r="E746" s="42" t="s">
        <v>214</v>
      </c>
      <c r="F746" s="41" t="s">
        <v>1254</v>
      </c>
      <c r="G746" s="41" t="s">
        <v>135</v>
      </c>
      <c r="H746" s="41" t="s">
        <v>135</v>
      </c>
      <c r="I746" s="41"/>
      <c r="P746" s="5">
        <v>16</v>
      </c>
      <c r="Q746" s="39" t="s">
        <v>1272</v>
      </c>
      <c r="AL746" s="5">
        <v>8</v>
      </c>
      <c r="CK746" s="5">
        <v>8</v>
      </c>
      <c r="DX746" s="5" t="s">
        <v>135</v>
      </c>
      <c r="EG746" s="42"/>
      <c r="EH746" s="42"/>
      <c r="EI746" s="42"/>
      <c r="EJ746" s="42"/>
      <c r="EK746" s="42"/>
      <c r="EL746" s="42"/>
      <c r="EM746" s="42"/>
    </row>
    <row r="747" spans="1:143" ht="30">
      <c r="A747" s="41"/>
      <c r="B747" s="41"/>
      <c r="C747" s="41"/>
      <c r="D747" s="41" t="s">
        <v>1273</v>
      </c>
      <c r="E747" s="42" t="s">
        <v>1274</v>
      </c>
      <c r="F747" s="41" t="s">
        <v>1254</v>
      </c>
      <c r="G747" s="41" t="s">
        <v>135</v>
      </c>
      <c r="H747" s="41" t="s">
        <v>135</v>
      </c>
      <c r="I747" s="41"/>
      <c r="P747" s="5">
        <v>8</v>
      </c>
      <c r="Q747" s="39" t="s">
        <v>1275</v>
      </c>
      <c r="AL747" s="5">
        <v>3</v>
      </c>
      <c r="CK747" s="5">
        <v>5</v>
      </c>
      <c r="DX747" s="5" t="s">
        <v>135</v>
      </c>
      <c r="EG747" s="42"/>
      <c r="EH747" s="42"/>
      <c r="EI747" s="42"/>
      <c r="EJ747" s="42"/>
      <c r="EK747" s="42"/>
      <c r="EL747" s="42"/>
      <c r="EM747" s="42"/>
    </row>
    <row r="748" spans="1:143" ht="30">
      <c r="A748" s="41"/>
      <c r="B748" s="41"/>
      <c r="C748" s="41"/>
      <c r="D748" s="41" t="s">
        <v>1276</v>
      </c>
      <c r="E748" s="42" t="s">
        <v>171</v>
      </c>
      <c r="F748" s="41" t="s">
        <v>1254</v>
      </c>
      <c r="G748" s="41" t="s">
        <v>135</v>
      </c>
      <c r="H748" s="41" t="s">
        <v>135</v>
      </c>
      <c r="I748" s="41"/>
      <c r="P748" s="5">
        <v>9</v>
      </c>
      <c r="Q748" s="39" t="s">
        <v>1277</v>
      </c>
      <c r="AL748" s="5">
        <v>6</v>
      </c>
      <c r="CK748" s="5">
        <v>3</v>
      </c>
      <c r="DX748" s="5" t="s">
        <v>135</v>
      </c>
      <c r="EG748" s="42"/>
      <c r="EH748" s="42"/>
      <c r="EI748" s="42"/>
      <c r="EJ748" s="42"/>
      <c r="EK748" s="42"/>
      <c r="EL748" s="42"/>
      <c r="EM748" s="42"/>
    </row>
    <row r="749" spans="1:143" ht="30">
      <c r="A749" s="41"/>
      <c r="B749" s="41"/>
      <c r="C749" s="41"/>
      <c r="D749" s="41" t="s">
        <v>799</v>
      </c>
      <c r="E749" s="42" t="s">
        <v>799</v>
      </c>
      <c r="F749" s="41" t="s">
        <v>1254</v>
      </c>
      <c r="G749" s="41" t="s">
        <v>135</v>
      </c>
      <c r="H749" s="41" t="s">
        <v>135</v>
      </c>
      <c r="I749" s="41"/>
      <c r="P749" s="5">
        <v>15</v>
      </c>
      <c r="Q749" s="39" t="s">
        <v>1278</v>
      </c>
      <c r="AL749" s="5">
        <v>8</v>
      </c>
      <c r="CK749" s="5">
        <v>7</v>
      </c>
      <c r="DX749" s="5" t="s">
        <v>135</v>
      </c>
      <c r="EG749" s="42"/>
      <c r="EH749" s="42"/>
      <c r="EI749" s="42"/>
      <c r="EJ749" s="42"/>
      <c r="EK749" s="42"/>
      <c r="EL749" s="42"/>
      <c r="EM749" s="42"/>
    </row>
    <row r="750" spans="1:143" ht="30">
      <c r="A750" s="41"/>
      <c r="B750" s="41"/>
      <c r="C750" s="41"/>
      <c r="D750" s="41" t="s">
        <v>1279</v>
      </c>
      <c r="E750" s="42" t="s">
        <v>1279</v>
      </c>
      <c r="F750" s="41" t="s">
        <v>1254</v>
      </c>
      <c r="G750" s="41" t="s">
        <v>135</v>
      </c>
      <c r="H750" s="41" t="s">
        <v>135</v>
      </c>
      <c r="I750" s="41"/>
      <c r="P750" s="5">
        <v>7</v>
      </c>
      <c r="Q750" s="39" t="s">
        <v>1280</v>
      </c>
      <c r="CK750" s="5">
        <v>7</v>
      </c>
      <c r="DX750" s="5" t="s">
        <v>135</v>
      </c>
      <c r="EG750" s="42"/>
      <c r="EH750" s="42"/>
      <c r="EI750" s="42"/>
      <c r="EJ750" s="42"/>
      <c r="EK750" s="42"/>
      <c r="EL750" s="42"/>
      <c r="EM750" s="42"/>
    </row>
    <row r="751" spans="1:143" ht="75">
      <c r="A751" s="107" t="s">
        <v>1281</v>
      </c>
      <c r="B751" s="41">
        <v>155</v>
      </c>
      <c r="C751" s="41">
        <v>155</v>
      </c>
      <c r="D751" s="41" t="s">
        <v>272</v>
      </c>
      <c r="E751" s="42" t="s">
        <v>204</v>
      </c>
      <c r="F751" s="41" t="s">
        <v>746</v>
      </c>
      <c r="G751" s="41" t="s">
        <v>135</v>
      </c>
      <c r="H751" s="41"/>
      <c r="I751" s="41"/>
      <c r="P751" s="5">
        <v>117</v>
      </c>
      <c r="Q751" s="39" t="s">
        <v>1282</v>
      </c>
      <c r="R751" s="5">
        <v>117</v>
      </c>
      <c r="DS751" s="6">
        <v>155</v>
      </c>
      <c r="DT751" s="6">
        <v>0</v>
      </c>
      <c r="DU751" s="5">
        <v>155</v>
      </c>
      <c r="DX751" s="5" t="s">
        <v>135</v>
      </c>
      <c r="EG751" s="42"/>
      <c r="EH751" s="42"/>
      <c r="EI751" s="42"/>
      <c r="EJ751" s="42"/>
      <c r="EK751" s="42"/>
      <c r="EL751" s="42"/>
      <c r="EM751" s="42"/>
    </row>
    <row r="752" spans="1:143" ht="45">
      <c r="A752" s="41"/>
      <c r="B752" s="41"/>
      <c r="C752" s="41"/>
      <c r="D752" s="41" t="s">
        <v>1283</v>
      </c>
      <c r="E752" s="42" t="s">
        <v>1284</v>
      </c>
      <c r="F752" s="41" t="s">
        <v>746</v>
      </c>
      <c r="G752" s="41" t="s">
        <v>135</v>
      </c>
      <c r="H752" s="41"/>
      <c r="I752" s="41"/>
      <c r="P752" s="5">
        <v>39</v>
      </c>
      <c r="Q752" s="39" t="s">
        <v>1282</v>
      </c>
      <c r="R752" s="5">
        <v>39</v>
      </c>
      <c r="DX752" s="5" t="s">
        <v>135</v>
      </c>
      <c r="EG752" s="42"/>
      <c r="EH752" s="42"/>
      <c r="EI752" s="42"/>
      <c r="EJ752" s="42"/>
      <c r="EK752" s="42"/>
      <c r="EL752" s="42"/>
      <c r="EM752" s="42"/>
    </row>
    <row r="753" spans="1:143" ht="45">
      <c r="A753" s="41"/>
      <c r="B753" s="41"/>
      <c r="C753" s="41"/>
      <c r="D753" s="41" t="s">
        <v>1285</v>
      </c>
      <c r="E753" s="42" t="s">
        <v>262</v>
      </c>
      <c r="F753" s="41" t="s">
        <v>746</v>
      </c>
      <c r="G753" s="41" t="s">
        <v>135</v>
      </c>
      <c r="H753" s="41"/>
      <c r="I753" s="41"/>
      <c r="P753" s="5">
        <v>51</v>
      </c>
      <c r="Q753" s="39" t="s">
        <v>1282</v>
      </c>
      <c r="R753" s="5">
        <v>51</v>
      </c>
      <c r="DX753" s="5" t="s">
        <v>135</v>
      </c>
      <c r="EG753" s="42"/>
      <c r="EH753" s="42"/>
      <c r="EI753" s="42"/>
      <c r="EJ753" s="42"/>
      <c r="EK753" s="42"/>
      <c r="EL753" s="42"/>
      <c r="EM753" s="42"/>
    </row>
    <row r="754" spans="1:143" ht="30">
      <c r="A754" s="41"/>
      <c r="B754" s="41"/>
      <c r="C754" s="41"/>
      <c r="D754" s="165" t="s">
        <v>1286</v>
      </c>
      <c r="E754" s="182" t="s">
        <v>1287</v>
      </c>
      <c r="F754" s="41" t="s">
        <v>746</v>
      </c>
      <c r="G754" s="41" t="s">
        <v>135</v>
      </c>
      <c r="H754" s="41"/>
      <c r="I754" s="41"/>
      <c r="P754" s="5">
        <v>130</v>
      </c>
      <c r="Q754" s="39" t="s">
        <v>1282</v>
      </c>
      <c r="R754" s="5">
        <v>130</v>
      </c>
      <c r="DX754" s="5" t="s">
        <v>135</v>
      </c>
      <c r="EG754" s="42"/>
      <c r="EH754" s="42"/>
      <c r="EI754" s="42"/>
      <c r="EJ754" s="42"/>
      <c r="EK754" s="42"/>
      <c r="EL754" s="42"/>
      <c r="EM754" s="42"/>
    </row>
    <row r="755" spans="1:143" ht="60">
      <c r="A755" s="110" t="s">
        <v>1288</v>
      </c>
      <c r="B755" s="41">
        <v>8</v>
      </c>
      <c r="C755" s="41">
        <v>8</v>
      </c>
      <c r="D755" s="41" t="s">
        <v>1289</v>
      </c>
      <c r="E755" s="42" t="s">
        <v>271</v>
      </c>
      <c r="F755" s="41" t="s">
        <v>746</v>
      </c>
      <c r="G755" s="41" t="s">
        <v>135</v>
      </c>
      <c r="H755" s="41" t="s">
        <v>135</v>
      </c>
      <c r="I755" s="41"/>
      <c r="P755" s="5">
        <v>1</v>
      </c>
      <c r="Q755" s="39" t="s">
        <v>1290</v>
      </c>
      <c r="R755" s="5">
        <v>1</v>
      </c>
      <c r="AA755" s="5">
        <v>1</v>
      </c>
      <c r="DR755" s="5" t="s">
        <v>135</v>
      </c>
      <c r="DS755" s="6">
        <v>8</v>
      </c>
      <c r="DT755" s="6">
        <v>0</v>
      </c>
      <c r="DU755" s="5">
        <v>8</v>
      </c>
      <c r="DW755" s="5" t="s">
        <v>135</v>
      </c>
      <c r="EG755" s="42"/>
      <c r="EH755" s="42"/>
      <c r="EI755" s="42"/>
      <c r="EJ755" s="42"/>
      <c r="EK755" s="42"/>
      <c r="EL755" s="42"/>
      <c r="EM755" s="42"/>
    </row>
    <row r="756" spans="1:143" ht="75">
      <c r="A756" s="41"/>
      <c r="B756" s="41"/>
      <c r="C756" s="41"/>
      <c r="D756" s="33" t="s">
        <v>1291</v>
      </c>
      <c r="E756" s="42" t="s">
        <v>139</v>
      </c>
      <c r="F756" s="41" t="s">
        <v>746</v>
      </c>
      <c r="G756" s="41" t="s">
        <v>135</v>
      </c>
      <c r="H756" s="41" t="s">
        <v>135</v>
      </c>
      <c r="I756" s="41"/>
      <c r="J756" s="5">
        <v>1</v>
      </c>
      <c r="K756" s="5">
        <v>1</v>
      </c>
      <c r="P756" s="5">
        <v>1</v>
      </c>
      <c r="Q756" s="39" t="s">
        <v>1292</v>
      </c>
      <c r="AL756" s="5">
        <v>1</v>
      </c>
      <c r="AW756" s="5">
        <v>1</v>
      </c>
      <c r="CB756" s="5">
        <v>1</v>
      </c>
      <c r="CC756" s="5">
        <v>1</v>
      </c>
      <c r="DR756" s="5" t="s">
        <v>135</v>
      </c>
      <c r="DW756" s="5" t="s">
        <v>135</v>
      </c>
      <c r="EG756" s="42"/>
      <c r="EH756" s="42"/>
      <c r="EI756" s="42"/>
      <c r="EJ756" s="42"/>
      <c r="EK756" s="42"/>
      <c r="EL756" s="42"/>
      <c r="EM756" s="42"/>
    </row>
    <row r="757" spans="1:143" s="42" customFormat="1" ht="75">
      <c r="A757" s="41"/>
      <c r="B757" s="41"/>
      <c r="C757" s="41"/>
      <c r="D757" s="33" t="s">
        <v>4599</v>
      </c>
      <c r="E757" s="42" t="s">
        <v>1293</v>
      </c>
      <c r="F757" s="41" t="s">
        <v>746</v>
      </c>
      <c r="G757" s="41" t="s">
        <v>135</v>
      </c>
      <c r="H757" s="41" t="s">
        <v>135</v>
      </c>
      <c r="I757" s="41"/>
      <c r="J757" s="5">
        <v>1</v>
      </c>
      <c r="K757" s="5">
        <v>1</v>
      </c>
      <c r="L757" s="5"/>
      <c r="M757" s="5"/>
      <c r="N757" s="5"/>
      <c r="O757" s="5"/>
      <c r="P757" s="5">
        <v>1</v>
      </c>
      <c r="Q757" s="39" t="s">
        <v>1292</v>
      </c>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c r="AV757" s="5"/>
      <c r="AW757" s="5"/>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c r="CC757" s="5"/>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c r="DB757" s="5"/>
      <c r="DC757" s="5"/>
      <c r="DD757" s="5"/>
      <c r="DE757" s="5"/>
      <c r="DF757" s="5"/>
      <c r="DG757" s="5"/>
      <c r="DH757" s="5"/>
      <c r="DI757" s="5"/>
      <c r="DJ757" s="5"/>
      <c r="DK757" s="5"/>
      <c r="DL757" s="5"/>
      <c r="DM757" s="5"/>
      <c r="DN757" s="5"/>
      <c r="DO757" s="5">
        <v>1</v>
      </c>
      <c r="DP757" s="5"/>
      <c r="DQ757" s="5"/>
      <c r="DR757" s="5" t="s">
        <v>135</v>
      </c>
      <c r="DS757" s="6"/>
      <c r="DT757" s="6"/>
      <c r="DU757" s="5"/>
      <c r="DV757" s="5"/>
      <c r="DW757" s="5" t="s">
        <v>135</v>
      </c>
      <c r="DX757" s="5"/>
      <c r="DY757" s="5"/>
      <c r="DZ757" s="5"/>
      <c r="EA757" s="5"/>
      <c r="EB757" s="5"/>
      <c r="EC757" s="5"/>
      <c r="ED757" s="5"/>
      <c r="EE757" s="5"/>
      <c r="EF757" s="5"/>
    </row>
    <row r="758" spans="1:143" ht="75">
      <c r="A758" s="41"/>
      <c r="B758" s="41"/>
      <c r="C758" s="41"/>
      <c r="D758" s="41" t="s">
        <v>1294</v>
      </c>
      <c r="E758" s="42" t="s">
        <v>157</v>
      </c>
      <c r="F758" s="41" t="s">
        <v>746</v>
      </c>
      <c r="G758" s="41" t="s">
        <v>135</v>
      </c>
      <c r="H758" s="41" t="s">
        <v>135</v>
      </c>
      <c r="I758" s="41"/>
      <c r="P758" s="5">
        <v>1</v>
      </c>
      <c r="Q758" s="39" t="s">
        <v>1295</v>
      </c>
      <c r="AL758" s="5">
        <v>1</v>
      </c>
      <c r="AV758" s="5">
        <v>1</v>
      </c>
      <c r="AX758" s="5">
        <v>1</v>
      </c>
      <c r="DR758" s="5" t="s">
        <v>135</v>
      </c>
      <c r="DW758" s="5" t="s">
        <v>135</v>
      </c>
      <c r="EG758" s="42"/>
      <c r="EH758" s="42"/>
      <c r="EI758" s="42"/>
      <c r="EJ758" s="42"/>
      <c r="EK758" s="42"/>
      <c r="EL758" s="42"/>
      <c r="EM758" s="42"/>
    </row>
    <row r="759" spans="1:143" s="42" customFormat="1" ht="75">
      <c r="A759" s="41"/>
      <c r="B759" s="41"/>
      <c r="C759" s="41"/>
      <c r="D759" s="41" t="s">
        <v>4600</v>
      </c>
      <c r="E759" s="42" t="s">
        <v>1296</v>
      </c>
      <c r="F759" s="41" t="s">
        <v>746</v>
      </c>
      <c r="G759" s="41" t="s">
        <v>135</v>
      </c>
      <c r="H759" s="41" t="s">
        <v>135</v>
      </c>
      <c r="I759" s="41"/>
      <c r="J759" s="5">
        <v>1</v>
      </c>
      <c r="K759" s="5"/>
      <c r="L759" s="5">
        <v>1</v>
      </c>
      <c r="M759" s="5"/>
      <c r="N759" s="5"/>
      <c r="O759" s="5"/>
      <c r="P759" s="5">
        <v>1</v>
      </c>
      <c r="Q759" s="39" t="s">
        <v>1295</v>
      </c>
      <c r="R759" s="5"/>
      <c r="S759" s="5"/>
      <c r="T759" s="5"/>
      <c r="U759" s="5"/>
      <c r="V759" s="5"/>
      <c r="W759" s="5"/>
      <c r="X759" s="5"/>
      <c r="Y759" s="5"/>
      <c r="Z759" s="5"/>
      <c r="AA759" s="5"/>
      <c r="AB759" s="5"/>
      <c r="AC759" s="5"/>
      <c r="AD759" s="5"/>
      <c r="AE759" s="5"/>
      <c r="AF759" s="5"/>
      <c r="AG759" s="5"/>
      <c r="AH759" s="5"/>
      <c r="AI759" s="5"/>
      <c r="AJ759" s="5"/>
      <c r="AK759" s="5"/>
      <c r="AL759" s="5">
        <v>1</v>
      </c>
      <c r="AM759" s="5"/>
      <c r="AN759" s="5"/>
      <c r="AO759" s="5"/>
      <c r="AP759" s="5"/>
      <c r="AQ759" s="5"/>
      <c r="AR759" s="5"/>
      <c r="AS759" s="5"/>
      <c r="AT759" s="5"/>
      <c r="AU759" s="5"/>
      <c r="AV759" s="5">
        <v>1</v>
      </c>
      <c r="AW759" s="5"/>
      <c r="AX759" s="5">
        <v>1</v>
      </c>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c r="DB759" s="5"/>
      <c r="DC759" s="5"/>
      <c r="DD759" s="5"/>
      <c r="DE759" s="5"/>
      <c r="DF759" s="5"/>
      <c r="DG759" s="5"/>
      <c r="DH759" s="5"/>
      <c r="DI759" s="5"/>
      <c r="DJ759" s="5"/>
      <c r="DK759" s="5"/>
      <c r="DL759" s="5"/>
      <c r="DM759" s="5"/>
      <c r="DN759" s="5"/>
      <c r="DO759" s="5"/>
      <c r="DP759" s="5"/>
      <c r="DQ759" s="5"/>
      <c r="DR759" s="5" t="s">
        <v>135</v>
      </c>
      <c r="DS759" s="6"/>
      <c r="DT759" s="6"/>
      <c r="DU759" s="5"/>
      <c r="DV759" s="5"/>
      <c r="DW759" s="5" t="s">
        <v>135</v>
      </c>
      <c r="DX759" s="5"/>
      <c r="DY759" s="5"/>
      <c r="DZ759" s="5"/>
      <c r="EA759" s="5"/>
      <c r="EB759" s="5"/>
      <c r="EC759" s="5"/>
      <c r="ED759" s="5"/>
      <c r="EE759" s="5"/>
      <c r="EF759" s="5"/>
    </row>
    <row r="760" spans="1:143" ht="60">
      <c r="A760" s="41"/>
      <c r="B760" s="41"/>
      <c r="C760" s="41"/>
      <c r="D760" s="41" t="s">
        <v>1297</v>
      </c>
      <c r="E760" s="42" t="s">
        <v>459</v>
      </c>
      <c r="F760" s="41" t="s">
        <v>746</v>
      </c>
      <c r="G760" s="41" t="s">
        <v>135</v>
      </c>
      <c r="H760" s="41" t="s">
        <v>135</v>
      </c>
      <c r="I760" s="41"/>
      <c r="P760" s="5">
        <v>1</v>
      </c>
      <c r="Q760" s="39" t="s">
        <v>1298</v>
      </c>
      <c r="CK760" s="5">
        <v>1</v>
      </c>
      <c r="DR760" s="5" t="s">
        <v>135</v>
      </c>
      <c r="DW760" s="5" t="s">
        <v>135</v>
      </c>
      <c r="EG760" s="42"/>
      <c r="EH760" s="42"/>
      <c r="EI760" s="42"/>
      <c r="EJ760" s="42"/>
      <c r="EK760" s="42"/>
      <c r="EL760" s="42"/>
      <c r="EM760" s="42"/>
    </row>
    <row r="761" spans="1:143" s="42" customFormat="1" ht="60">
      <c r="A761" s="41"/>
      <c r="B761" s="41"/>
      <c r="C761" s="41"/>
      <c r="D761" s="41" t="s">
        <v>4601</v>
      </c>
      <c r="E761" s="42" t="s">
        <v>1293</v>
      </c>
      <c r="F761" s="41" t="s">
        <v>746</v>
      </c>
      <c r="G761" s="41" t="s">
        <v>135</v>
      </c>
      <c r="H761" s="41" t="s">
        <v>135</v>
      </c>
      <c r="I761" s="41"/>
      <c r="J761" s="5">
        <v>1</v>
      </c>
      <c r="K761" s="5">
        <v>1</v>
      </c>
      <c r="L761" s="5"/>
      <c r="M761" s="5"/>
      <c r="N761" s="5"/>
      <c r="O761" s="5"/>
      <c r="P761" s="5">
        <v>1</v>
      </c>
      <c r="Q761" s="39" t="s">
        <v>1298</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v>1</v>
      </c>
      <c r="CL761" s="5"/>
      <c r="CM761" s="5"/>
      <c r="CN761" s="5"/>
      <c r="CO761" s="5"/>
      <c r="CP761" s="5"/>
      <c r="CQ761" s="5"/>
      <c r="CR761" s="5"/>
      <c r="CS761" s="5"/>
      <c r="CT761" s="5"/>
      <c r="CU761" s="5"/>
      <c r="CV761" s="5"/>
      <c r="CW761" s="5"/>
      <c r="CX761" s="5"/>
      <c r="CY761" s="5"/>
      <c r="CZ761" s="5"/>
      <c r="DA761" s="5"/>
      <c r="DB761" s="5"/>
      <c r="DC761" s="5"/>
      <c r="DD761" s="5"/>
      <c r="DE761" s="5"/>
      <c r="DF761" s="5"/>
      <c r="DG761" s="5"/>
      <c r="DH761" s="5"/>
      <c r="DI761" s="5"/>
      <c r="DJ761" s="5"/>
      <c r="DK761" s="5"/>
      <c r="DL761" s="5"/>
      <c r="DM761" s="5"/>
      <c r="DN761" s="5"/>
      <c r="DO761" s="5"/>
      <c r="DP761" s="5"/>
      <c r="DQ761" s="5"/>
      <c r="DR761" s="5" t="s">
        <v>135</v>
      </c>
      <c r="DS761" s="6"/>
      <c r="DT761" s="6"/>
      <c r="DU761" s="5"/>
      <c r="DV761" s="5"/>
      <c r="DW761" s="5" t="s">
        <v>135</v>
      </c>
      <c r="DX761" s="5"/>
      <c r="DY761" s="5"/>
      <c r="DZ761" s="5"/>
      <c r="EA761" s="5"/>
      <c r="EB761" s="5"/>
      <c r="EC761" s="5"/>
      <c r="ED761" s="5"/>
      <c r="EE761" s="5"/>
      <c r="EF761" s="5"/>
    </row>
    <row r="762" spans="1:143" s="42" customFormat="1" ht="60">
      <c r="A762" s="41"/>
      <c r="B762" s="41"/>
      <c r="C762" s="41"/>
      <c r="D762" s="41" t="s">
        <v>4602</v>
      </c>
      <c r="E762" s="42" t="s">
        <v>1296</v>
      </c>
      <c r="F762" s="41" t="s">
        <v>746</v>
      </c>
      <c r="G762" s="41" t="s">
        <v>135</v>
      </c>
      <c r="H762" s="41" t="s">
        <v>135</v>
      </c>
      <c r="I762" s="41"/>
      <c r="J762" s="5">
        <v>1</v>
      </c>
      <c r="K762" s="5"/>
      <c r="L762" s="5">
        <v>1</v>
      </c>
      <c r="M762" s="5"/>
      <c r="N762" s="5"/>
      <c r="O762" s="5"/>
      <c r="P762" s="5">
        <v>1</v>
      </c>
      <c r="Q762" s="39" t="s">
        <v>1298</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v>1</v>
      </c>
      <c r="CL762" s="5"/>
      <c r="CM762" s="5"/>
      <c r="CN762" s="5"/>
      <c r="CO762" s="5"/>
      <c r="CP762" s="5"/>
      <c r="CQ762" s="5"/>
      <c r="CR762" s="5"/>
      <c r="CS762" s="5"/>
      <c r="CT762" s="5"/>
      <c r="CU762" s="5"/>
      <c r="CV762" s="5"/>
      <c r="CW762" s="5"/>
      <c r="CX762" s="5"/>
      <c r="CY762" s="5"/>
      <c r="CZ762" s="5"/>
      <c r="DA762" s="5"/>
      <c r="DB762" s="5"/>
      <c r="DC762" s="5"/>
      <c r="DD762" s="5"/>
      <c r="DE762" s="5"/>
      <c r="DF762" s="5"/>
      <c r="DG762" s="5"/>
      <c r="DH762" s="5"/>
      <c r="DI762" s="5"/>
      <c r="DJ762" s="5"/>
      <c r="DK762" s="5"/>
      <c r="DL762" s="5"/>
      <c r="DM762" s="5"/>
      <c r="DN762" s="5"/>
      <c r="DO762" s="5"/>
      <c r="DP762" s="5"/>
      <c r="DQ762" s="5"/>
      <c r="DR762" s="5" t="s">
        <v>135</v>
      </c>
      <c r="DS762" s="6"/>
      <c r="DT762" s="6"/>
      <c r="DU762" s="5"/>
      <c r="DV762" s="5"/>
      <c r="DW762" s="5" t="s">
        <v>135</v>
      </c>
      <c r="DX762" s="5"/>
      <c r="DY762" s="5"/>
      <c r="DZ762" s="5"/>
      <c r="EA762" s="5"/>
      <c r="EB762" s="5"/>
      <c r="EC762" s="5"/>
      <c r="ED762" s="5"/>
      <c r="EE762" s="5"/>
      <c r="EF762" s="5"/>
    </row>
    <row r="763" spans="1:143" ht="60">
      <c r="A763" s="41"/>
      <c r="B763" s="41"/>
      <c r="C763" s="41"/>
      <c r="D763" s="41" t="s">
        <v>1299</v>
      </c>
      <c r="E763" s="42" t="s">
        <v>306</v>
      </c>
      <c r="F763" s="41" t="s">
        <v>746</v>
      </c>
      <c r="G763" s="41" t="s">
        <v>135</v>
      </c>
      <c r="H763" s="41" t="s">
        <v>135</v>
      </c>
      <c r="I763" s="41"/>
      <c r="P763" s="5">
        <v>1</v>
      </c>
      <c r="Q763" s="39" t="s">
        <v>1300</v>
      </c>
      <c r="R763" s="5">
        <v>1</v>
      </c>
      <c r="AA763" s="5">
        <v>1</v>
      </c>
      <c r="DR763" s="5" t="s">
        <v>135</v>
      </c>
      <c r="DW763" s="5" t="s">
        <v>135</v>
      </c>
      <c r="EG763" s="42"/>
      <c r="EH763" s="42"/>
      <c r="EI763" s="42"/>
      <c r="EJ763" s="42"/>
      <c r="EK763" s="42"/>
      <c r="EL763" s="42"/>
      <c r="EM763" s="42"/>
    </row>
    <row r="764" spans="1:143" ht="90">
      <c r="A764" s="41"/>
      <c r="B764" s="41"/>
      <c r="C764" s="41"/>
      <c r="D764" s="41" t="s">
        <v>1294</v>
      </c>
      <c r="E764" s="42" t="s">
        <v>157</v>
      </c>
      <c r="F764" s="41" t="s">
        <v>746</v>
      </c>
      <c r="G764" s="41" t="s">
        <v>135</v>
      </c>
      <c r="H764" s="41" t="s">
        <v>135</v>
      </c>
      <c r="I764" s="41"/>
      <c r="P764" s="5">
        <v>1</v>
      </c>
      <c r="Q764" s="39" t="s">
        <v>1301</v>
      </c>
      <c r="R764" s="5">
        <v>1</v>
      </c>
      <c r="AA764" s="5">
        <v>1</v>
      </c>
      <c r="AH764" s="5">
        <v>1</v>
      </c>
      <c r="DR764" s="5" t="s">
        <v>135</v>
      </c>
      <c r="DW764" s="5" t="s">
        <v>135</v>
      </c>
      <c r="EG764" s="42"/>
      <c r="EH764" s="42"/>
      <c r="EI764" s="42"/>
      <c r="EJ764" s="42"/>
      <c r="EK764" s="42"/>
      <c r="EL764" s="42"/>
      <c r="EM764" s="42"/>
    </row>
    <row r="765" spans="1:143" s="42" customFormat="1" ht="90">
      <c r="A765" s="41"/>
      <c r="B765" s="41"/>
      <c r="C765" s="41"/>
      <c r="D765" s="41" t="s">
        <v>4603</v>
      </c>
      <c r="E765" s="42" t="s">
        <v>1296</v>
      </c>
      <c r="F765" s="41" t="s">
        <v>746</v>
      </c>
      <c r="G765" s="41" t="s">
        <v>135</v>
      </c>
      <c r="H765" s="41" t="s">
        <v>135</v>
      </c>
      <c r="I765" s="41"/>
      <c r="J765" s="5">
        <v>1</v>
      </c>
      <c r="K765" s="5"/>
      <c r="L765" s="5">
        <v>1</v>
      </c>
      <c r="M765" s="5"/>
      <c r="N765" s="5"/>
      <c r="O765" s="5"/>
      <c r="P765" s="5">
        <v>1</v>
      </c>
      <c r="Q765" s="39" t="s">
        <v>1301</v>
      </c>
      <c r="R765" s="5">
        <v>1</v>
      </c>
      <c r="S765" s="5"/>
      <c r="T765" s="5"/>
      <c r="U765" s="5"/>
      <c r="V765" s="5"/>
      <c r="W765" s="5"/>
      <c r="X765" s="5"/>
      <c r="Y765" s="5"/>
      <c r="Z765" s="5"/>
      <c r="AA765" s="5"/>
      <c r="AB765" s="5"/>
      <c r="AC765" s="5"/>
      <c r="AD765" s="5"/>
      <c r="AE765" s="5"/>
      <c r="AF765" s="5"/>
      <c r="AG765" s="5">
        <v>1</v>
      </c>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c r="DB765" s="5"/>
      <c r="DC765" s="5"/>
      <c r="DD765" s="5"/>
      <c r="DE765" s="5"/>
      <c r="DF765" s="5"/>
      <c r="DG765" s="5"/>
      <c r="DH765" s="5"/>
      <c r="DI765" s="5"/>
      <c r="DJ765" s="5"/>
      <c r="DK765" s="5"/>
      <c r="DL765" s="5"/>
      <c r="DM765" s="5"/>
      <c r="DN765" s="5"/>
      <c r="DO765" s="5"/>
      <c r="DP765" s="5"/>
      <c r="DQ765" s="5"/>
      <c r="DR765" s="5" t="s">
        <v>135</v>
      </c>
      <c r="DS765" s="6"/>
      <c r="DT765" s="6"/>
      <c r="DU765" s="5"/>
      <c r="DV765" s="5"/>
      <c r="DW765" s="5" t="s">
        <v>135</v>
      </c>
      <c r="DX765" s="5"/>
      <c r="DY765" s="5"/>
      <c r="DZ765" s="5"/>
      <c r="EA765" s="5"/>
      <c r="EB765" s="5"/>
      <c r="EC765" s="5"/>
      <c r="ED765" s="5"/>
      <c r="EE765" s="5"/>
      <c r="EF765" s="5"/>
    </row>
    <row r="766" spans="1:143" ht="75">
      <c r="A766" s="41"/>
      <c r="B766" s="41"/>
      <c r="C766" s="41"/>
      <c r="D766" s="41" t="s">
        <v>1302</v>
      </c>
      <c r="E766" s="42" t="s">
        <v>1303</v>
      </c>
      <c r="F766" s="41" t="s">
        <v>746</v>
      </c>
      <c r="G766" s="41" t="s">
        <v>135</v>
      </c>
      <c r="H766" s="41" t="s">
        <v>135</v>
      </c>
      <c r="I766" s="41"/>
      <c r="P766" s="5">
        <v>1</v>
      </c>
      <c r="Q766" s="39" t="s">
        <v>1304</v>
      </c>
      <c r="CK766" s="5">
        <v>1</v>
      </c>
      <c r="DR766" s="5" t="s">
        <v>135</v>
      </c>
      <c r="DW766" s="5" t="s">
        <v>135</v>
      </c>
      <c r="EG766" s="42"/>
      <c r="EH766" s="42"/>
      <c r="EI766" s="42"/>
      <c r="EJ766" s="42"/>
      <c r="EK766" s="42"/>
      <c r="EL766" s="42"/>
      <c r="EM766" s="42"/>
    </row>
    <row r="767" spans="1:143" s="42" customFormat="1" ht="75">
      <c r="A767" s="41"/>
      <c r="B767" s="41"/>
      <c r="C767" s="41"/>
      <c r="D767" s="41" t="s">
        <v>4603</v>
      </c>
      <c r="E767" s="42" t="s">
        <v>1296</v>
      </c>
      <c r="F767" s="41" t="s">
        <v>746</v>
      </c>
      <c r="G767" s="41" t="s">
        <v>135</v>
      </c>
      <c r="H767" s="41" t="s">
        <v>135</v>
      </c>
      <c r="I767" s="41"/>
      <c r="J767" s="5">
        <v>1</v>
      </c>
      <c r="K767" s="5"/>
      <c r="L767" s="5">
        <v>1</v>
      </c>
      <c r="M767" s="5"/>
      <c r="N767" s="5"/>
      <c r="O767" s="5"/>
      <c r="P767" s="5">
        <v>1</v>
      </c>
      <c r="Q767" s="39" t="s">
        <v>1304</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v>1</v>
      </c>
      <c r="CL767" s="5"/>
      <c r="CM767" s="5"/>
      <c r="CN767" s="5"/>
      <c r="CO767" s="5"/>
      <c r="CP767" s="5"/>
      <c r="CQ767" s="5"/>
      <c r="CR767" s="5"/>
      <c r="CS767" s="5"/>
      <c r="CT767" s="5"/>
      <c r="CU767" s="5"/>
      <c r="CV767" s="5"/>
      <c r="CW767" s="5"/>
      <c r="CX767" s="5"/>
      <c r="CY767" s="5"/>
      <c r="CZ767" s="5"/>
      <c r="DA767" s="5"/>
      <c r="DB767" s="5"/>
      <c r="DC767" s="5"/>
      <c r="DD767" s="5"/>
      <c r="DE767" s="5"/>
      <c r="DF767" s="5"/>
      <c r="DG767" s="5"/>
      <c r="DH767" s="5"/>
      <c r="DI767" s="5"/>
      <c r="DJ767" s="5"/>
      <c r="DK767" s="5"/>
      <c r="DL767" s="5"/>
      <c r="DM767" s="5"/>
      <c r="DN767" s="5"/>
      <c r="DO767" s="5"/>
      <c r="DP767" s="5"/>
      <c r="DQ767" s="5"/>
      <c r="DR767" s="5" t="s">
        <v>135</v>
      </c>
      <c r="DS767" s="6"/>
      <c r="DT767" s="6"/>
      <c r="DU767" s="5"/>
      <c r="DV767" s="5"/>
      <c r="DW767" s="5" t="s">
        <v>135</v>
      </c>
      <c r="DX767" s="5"/>
      <c r="DY767" s="5"/>
      <c r="DZ767" s="5"/>
      <c r="EA767" s="5"/>
      <c r="EB767" s="5"/>
      <c r="EC767" s="5"/>
      <c r="ED767" s="5"/>
      <c r="EE767" s="5"/>
      <c r="EF767" s="5"/>
    </row>
    <row r="768" spans="1:143" ht="75">
      <c r="A768" s="41"/>
      <c r="B768" s="41"/>
      <c r="C768" s="41"/>
      <c r="D768" s="41" t="s">
        <v>1289</v>
      </c>
      <c r="E768" s="42" t="s">
        <v>271</v>
      </c>
      <c r="F768" s="41" t="s">
        <v>746</v>
      </c>
      <c r="G768" s="41" t="s">
        <v>135</v>
      </c>
      <c r="H768" s="41" t="s">
        <v>135</v>
      </c>
      <c r="I768" s="41"/>
      <c r="P768" s="5">
        <v>1</v>
      </c>
      <c r="Q768" s="39" t="s">
        <v>1305</v>
      </c>
      <c r="R768" s="5">
        <v>1</v>
      </c>
      <c r="AA768" s="5">
        <v>1</v>
      </c>
      <c r="AH768" s="5">
        <v>1</v>
      </c>
      <c r="DR768" s="5" t="s">
        <v>135</v>
      </c>
      <c r="DW768" s="5" t="s">
        <v>135</v>
      </c>
      <c r="EG768" s="42"/>
      <c r="EH768" s="42"/>
      <c r="EI768" s="42"/>
      <c r="EJ768" s="42"/>
      <c r="EK768" s="42"/>
      <c r="EL768" s="42"/>
      <c r="EM768" s="42"/>
    </row>
    <row r="769" spans="1:143" ht="75">
      <c r="A769" s="41"/>
      <c r="B769" s="41"/>
      <c r="C769" s="41"/>
      <c r="D769" s="41" t="s">
        <v>4602</v>
      </c>
      <c r="E769" s="42" t="s">
        <v>1296</v>
      </c>
      <c r="F769" s="41" t="s">
        <v>746</v>
      </c>
      <c r="G769" s="41" t="s">
        <v>135</v>
      </c>
      <c r="H769" s="41" t="s">
        <v>135</v>
      </c>
      <c r="I769" s="41"/>
      <c r="J769" s="5">
        <v>1</v>
      </c>
      <c r="L769" s="5">
        <v>1</v>
      </c>
      <c r="P769" s="5">
        <v>1</v>
      </c>
      <c r="Q769" s="39" t="s">
        <v>1305</v>
      </c>
      <c r="R769" s="5">
        <v>1</v>
      </c>
      <c r="AH769" s="5">
        <v>1</v>
      </c>
      <c r="DR769" s="5" t="s">
        <v>135</v>
      </c>
      <c r="DW769" s="5" t="s">
        <v>135</v>
      </c>
      <c r="EG769" s="42"/>
      <c r="EH769" s="42"/>
      <c r="EI769" s="42"/>
      <c r="EJ769" s="42"/>
      <c r="EK769" s="42"/>
      <c r="EL769" s="42"/>
      <c r="EM769" s="42"/>
    </row>
    <row r="770" spans="1:143" ht="75">
      <c r="A770" s="41"/>
      <c r="B770" s="41"/>
      <c r="C770" s="41"/>
      <c r="D770" s="41" t="s">
        <v>4604</v>
      </c>
      <c r="E770" s="42" t="s">
        <v>4605</v>
      </c>
      <c r="F770" s="41" t="s">
        <v>746</v>
      </c>
      <c r="G770" s="41" t="s">
        <v>135</v>
      </c>
      <c r="H770" s="41" t="s">
        <v>135</v>
      </c>
      <c r="I770" s="41"/>
      <c r="J770" s="5">
        <v>1</v>
      </c>
      <c r="L770" s="5">
        <v>1</v>
      </c>
      <c r="P770" s="5">
        <v>1</v>
      </c>
      <c r="Q770" s="39" t="s">
        <v>1305</v>
      </c>
      <c r="R770" s="5">
        <v>1</v>
      </c>
      <c r="AH770" s="5">
        <v>1</v>
      </c>
      <c r="DR770" s="5" t="s">
        <v>135</v>
      </c>
      <c r="DW770" s="5" t="s">
        <v>135</v>
      </c>
      <c r="EG770" s="42"/>
      <c r="EH770" s="42"/>
      <c r="EI770" s="42"/>
      <c r="EJ770" s="42"/>
      <c r="EK770" s="42"/>
      <c r="EL770" s="42"/>
      <c r="EM770" s="42"/>
    </row>
    <row r="771" spans="1:143" ht="90">
      <c r="A771" s="46" t="s">
        <v>1306</v>
      </c>
      <c r="B771" s="41">
        <v>22</v>
      </c>
      <c r="C771" s="41">
        <v>22</v>
      </c>
      <c r="D771" s="41" t="s">
        <v>1307</v>
      </c>
      <c r="E771" s="42" t="s">
        <v>1308</v>
      </c>
      <c r="F771" s="41" t="s">
        <v>1309</v>
      </c>
      <c r="G771" s="41"/>
      <c r="H771" s="41"/>
      <c r="I771" s="41" t="s">
        <v>134</v>
      </c>
      <c r="P771" s="5">
        <v>4</v>
      </c>
      <c r="Q771" s="39" t="s">
        <v>1310</v>
      </c>
      <c r="CB771" s="5">
        <v>4</v>
      </c>
      <c r="CE771" s="5">
        <v>4</v>
      </c>
      <c r="CF771" s="5">
        <v>4</v>
      </c>
      <c r="DV771" s="5" t="s">
        <v>135</v>
      </c>
      <c r="DX771" s="5" t="s">
        <v>135</v>
      </c>
      <c r="EG771" s="42"/>
      <c r="EH771" s="42"/>
      <c r="EI771" s="42"/>
      <c r="EJ771" s="42"/>
      <c r="EK771" s="42"/>
      <c r="EL771" s="42"/>
      <c r="EM771" s="42"/>
    </row>
    <row r="772" spans="1:143" ht="45">
      <c r="A772" s="41"/>
      <c r="B772" s="41"/>
      <c r="C772" s="41"/>
      <c r="D772" s="41" t="s">
        <v>1311</v>
      </c>
      <c r="E772" s="42" t="s">
        <v>1312</v>
      </c>
      <c r="F772" s="41" t="s">
        <v>1309</v>
      </c>
      <c r="G772" s="41"/>
      <c r="H772" s="41"/>
      <c r="I772" s="41" t="s">
        <v>134</v>
      </c>
      <c r="P772" s="5">
        <v>5</v>
      </c>
      <c r="Q772" s="39" t="s">
        <v>1310</v>
      </c>
      <c r="CB772" s="5">
        <v>5</v>
      </c>
      <c r="CE772" s="5">
        <v>5</v>
      </c>
      <c r="CF772" s="5">
        <v>5</v>
      </c>
      <c r="DV772" s="5" t="s">
        <v>135</v>
      </c>
      <c r="DX772" s="5" t="s">
        <v>135</v>
      </c>
      <c r="EG772" s="42"/>
      <c r="EH772" s="42"/>
      <c r="EI772" s="42"/>
      <c r="EJ772" s="42"/>
      <c r="EK772" s="42"/>
      <c r="EL772" s="42"/>
      <c r="EM772" s="42"/>
    </row>
    <row r="773" spans="1:143" ht="30">
      <c r="A773" s="41"/>
      <c r="B773" s="41"/>
      <c r="C773" s="41"/>
      <c r="D773" s="41" t="s">
        <v>1313</v>
      </c>
      <c r="E773" s="42" t="s">
        <v>1308</v>
      </c>
      <c r="F773" s="41" t="s">
        <v>1309</v>
      </c>
      <c r="G773" s="41"/>
      <c r="H773" s="41"/>
      <c r="I773" s="41" t="s">
        <v>134</v>
      </c>
      <c r="P773" s="5">
        <v>2</v>
      </c>
      <c r="Q773" s="39" t="s">
        <v>1314</v>
      </c>
      <c r="CB773" s="5">
        <v>2</v>
      </c>
      <c r="CE773" s="5">
        <v>2</v>
      </c>
      <c r="CG773" s="5">
        <v>2</v>
      </c>
      <c r="CH773" s="5">
        <v>2</v>
      </c>
      <c r="CI773" s="5">
        <v>2</v>
      </c>
      <c r="DV773" s="5" t="s">
        <v>135</v>
      </c>
      <c r="DX773" s="5" t="s">
        <v>135</v>
      </c>
      <c r="EG773" s="42"/>
      <c r="EH773" s="42"/>
      <c r="EI773" s="42"/>
      <c r="EJ773" s="42"/>
      <c r="EK773" s="42"/>
      <c r="EL773" s="42"/>
      <c r="EM773" s="42"/>
    </row>
    <row r="774" spans="1:143" ht="30">
      <c r="A774" s="41"/>
      <c r="B774" s="41"/>
      <c r="C774" s="41"/>
      <c r="D774" s="41" t="s">
        <v>1315</v>
      </c>
      <c r="E774" s="42" t="s">
        <v>1316</v>
      </c>
      <c r="F774" s="41" t="s">
        <v>1309</v>
      </c>
      <c r="G774" s="41"/>
      <c r="H774" s="41"/>
      <c r="I774" s="41" t="s">
        <v>134</v>
      </c>
      <c r="P774" s="5">
        <v>3</v>
      </c>
      <c r="Q774" s="39" t="s">
        <v>1314</v>
      </c>
      <c r="CB774" s="5">
        <v>3</v>
      </c>
      <c r="CE774" s="5">
        <v>3</v>
      </c>
      <c r="CG774" s="5">
        <v>3</v>
      </c>
      <c r="CH774" s="5">
        <v>3</v>
      </c>
      <c r="CI774" s="5">
        <v>3</v>
      </c>
      <c r="DV774" s="5" t="s">
        <v>135</v>
      </c>
      <c r="DX774" s="5" t="s">
        <v>135</v>
      </c>
      <c r="EG774" s="42"/>
      <c r="EH774" s="42"/>
      <c r="EI774" s="42"/>
      <c r="EJ774" s="42"/>
      <c r="EK774" s="42"/>
      <c r="EL774" s="42"/>
      <c r="EM774" s="42"/>
    </row>
    <row r="775" spans="1:143" ht="30">
      <c r="A775" s="41"/>
      <c r="B775" s="41"/>
      <c r="C775" s="41"/>
      <c r="D775" s="41" t="s">
        <v>1317</v>
      </c>
      <c r="E775" s="42" t="s">
        <v>1308</v>
      </c>
      <c r="F775" s="41" t="s">
        <v>1309</v>
      </c>
      <c r="G775" s="41"/>
      <c r="H775" s="41"/>
      <c r="I775" s="41" t="s">
        <v>134</v>
      </c>
      <c r="P775" s="5">
        <v>3</v>
      </c>
      <c r="Q775" s="39" t="s">
        <v>1318</v>
      </c>
      <c r="CB775" s="5">
        <v>3</v>
      </c>
      <c r="CE775" s="5">
        <v>3</v>
      </c>
      <c r="DV775" s="5" t="s">
        <v>135</v>
      </c>
      <c r="DX775" s="5" t="s">
        <v>135</v>
      </c>
      <c r="EG775" s="42"/>
      <c r="EH775" s="42"/>
      <c r="EI775" s="42"/>
      <c r="EJ775" s="42"/>
      <c r="EK775" s="42"/>
      <c r="EL775" s="42"/>
      <c r="EM775" s="42"/>
    </row>
    <row r="776" spans="1:143" ht="30">
      <c r="A776" s="41"/>
      <c r="B776" s="41"/>
      <c r="C776" s="41"/>
      <c r="D776" s="41" t="s">
        <v>1319</v>
      </c>
      <c r="E776" s="42" t="s">
        <v>1320</v>
      </c>
      <c r="F776" s="41" t="s">
        <v>1309</v>
      </c>
      <c r="G776" s="41"/>
      <c r="H776" s="41"/>
      <c r="I776" s="41" t="s">
        <v>134</v>
      </c>
      <c r="P776" s="5">
        <v>2</v>
      </c>
      <c r="Q776" s="39" t="s">
        <v>1318</v>
      </c>
      <c r="CB776" s="5">
        <v>2</v>
      </c>
      <c r="CE776" s="5">
        <v>2</v>
      </c>
      <c r="DV776" s="5" t="s">
        <v>135</v>
      </c>
      <c r="DX776" s="5" t="s">
        <v>135</v>
      </c>
      <c r="EG776" s="42"/>
      <c r="EH776" s="42"/>
      <c r="EI776" s="42"/>
      <c r="EJ776" s="42"/>
      <c r="EK776" s="42"/>
      <c r="EL776" s="42"/>
      <c r="EM776" s="42"/>
    </row>
    <row r="777" spans="1:143" ht="30">
      <c r="A777" s="41"/>
      <c r="B777" s="41"/>
      <c r="C777" s="41"/>
      <c r="D777" s="41" t="s">
        <v>1321</v>
      </c>
      <c r="E777" s="42" t="s">
        <v>1308</v>
      </c>
      <c r="F777" s="41" t="s">
        <v>1309</v>
      </c>
      <c r="G777" s="41"/>
      <c r="H777" s="41"/>
      <c r="I777" s="41" t="s">
        <v>134</v>
      </c>
      <c r="P777" s="5">
        <v>1</v>
      </c>
      <c r="Q777" s="39" t="s">
        <v>1322</v>
      </c>
      <c r="CB777" s="5">
        <v>1</v>
      </c>
      <c r="CG777" s="5">
        <v>1</v>
      </c>
      <c r="DV777" s="5" t="s">
        <v>135</v>
      </c>
      <c r="DX777" s="5" t="s">
        <v>135</v>
      </c>
      <c r="EG777" s="42"/>
      <c r="EH777" s="42"/>
      <c r="EI777" s="42"/>
      <c r="EJ777" s="42"/>
      <c r="EK777" s="42"/>
      <c r="EL777" s="42"/>
      <c r="EM777" s="42"/>
    </row>
    <row r="778" spans="1:143" ht="30">
      <c r="A778" s="41"/>
      <c r="B778" s="41"/>
      <c r="C778" s="41"/>
      <c r="D778" s="41" t="s">
        <v>1319</v>
      </c>
      <c r="E778" s="42" t="s">
        <v>1320</v>
      </c>
      <c r="F778" s="41" t="s">
        <v>1309</v>
      </c>
      <c r="G778" s="41"/>
      <c r="H778" s="41"/>
      <c r="I778" s="41" t="s">
        <v>134</v>
      </c>
      <c r="P778" s="5">
        <v>2</v>
      </c>
      <c r="Q778" s="39" t="s">
        <v>1322</v>
      </c>
      <c r="CB778" s="5">
        <v>2</v>
      </c>
      <c r="CG778" s="5">
        <v>2</v>
      </c>
      <c r="DV778" s="5" t="s">
        <v>135</v>
      </c>
      <c r="DX778" s="5" t="s">
        <v>135</v>
      </c>
      <c r="EG778" s="42"/>
      <c r="EH778" s="42"/>
      <c r="EI778" s="42"/>
      <c r="EJ778" s="42"/>
      <c r="EK778" s="42"/>
      <c r="EL778" s="42"/>
      <c r="EM778" s="42"/>
    </row>
    <row r="779" spans="1:143" ht="45">
      <c r="A779" s="41"/>
      <c r="B779" s="41"/>
      <c r="C779" s="41"/>
      <c r="D779" s="41" t="s">
        <v>1323</v>
      </c>
      <c r="E779" s="42" t="s">
        <v>1308</v>
      </c>
      <c r="F779" s="41" t="s">
        <v>1309</v>
      </c>
      <c r="G779" s="41"/>
      <c r="H779" s="41"/>
      <c r="I779" s="41" t="s">
        <v>134</v>
      </c>
      <c r="P779" s="5">
        <v>3</v>
      </c>
      <c r="Q779" s="39" t="s">
        <v>1324</v>
      </c>
      <c r="CB779" s="5">
        <v>3</v>
      </c>
      <c r="CG779" s="5">
        <v>3</v>
      </c>
      <c r="CH779" s="5">
        <v>3</v>
      </c>
      <c r="DV779" s="5" t="s">
        <v>135</v>
      </c>
      <c r="DX779" s="5" t="s">
        <v>135</v>
      </c>
      <c r="EG779" s="42"/>
      <c r="EH779" s="42"/>
      <c r="EI779" s="42"/>
      <c r="EJ779" s="42"/>
      <c r="EK779" s="42"/>
      <c r="EL779" s="42"/>
      <c r="EM779" s="42"/>
    </row>
    <row r="780" spans="1:143" ht="30">
      <c r="A780" s="41"/>
      <c r="B780" s="41"/>
      <c r="C780" s="41"/>
      <c r="D780" s="41" t="s">
        <v>1325</v>
      </c>
      <c r="E780" s="42" t="s">
        <v>459</v>
      </c>
      <c r="F780" s="41" t="s">
        <v>1309</v>
      </c>
      <c r="G780" s="41"/>
      <c r="H780" s="41"/>
      <c r="I780" s="41" t="s">
        <v>134</v>
      </c>
      <c r="P780" s="5">
        <v>2</v>
      </c>
      <c r="Q780" s="39" t="s">
        <v>1324</v>
      </c>
      <c r="CB780" s="5">
        <v>2</v>
      </c>
      <c r="CG780" s="5">
        <v>2</v>
      </c>
      <c r="CH780" s="5">
        <v>2</v>
      </c>
      <c r="DV780" s="5" t="s">
        <v>135</v>
      </c>
      <c r="DX780" s="5" t="s">
        <v>135</v>
      </c>
      <c r="EG780" s="42"/>
      <c r="EH780" s="42"/>
      <c r="EI780" s="42"/>
      <c r="EJ780" s="42"/>
      <c r="EK780" s="42"/>
      <c r="EL780" s="42"/>
      <c r="EM780" s="42"/>
    </row>
    <row r="781" spans="1:143" ht="30">
      <c r="A781" s="41"/>
      <c r="B781" s="41"/>
      <c r="C781" s="41"/>
      <c r="D781" s="41" t="s">
        <v>1326</v>
      </c>
      <c r="E781" s="42" t="s">
        <v>1308</v>
      </c>
      <c r="F781" s="41" t="s">
        <v>1309</v>
      </c>
      <c r="G781" s="41"/>
      <c r="H781" s="41"/>
      <c r="I781" s="41" t="s">
        <v>134</v>
      </c>
      <c r="P781" s="5">
        <v>1</v>
      </c>
      <c r="Q781" s="39" t="s">
        <v>1327</v>
      </c>
      <c r="BT781" s="5">
        <v>1</v>
      </c>
      <c r="BU781" s="5">
        <v>1</v>
      </c>
      <c r="DV781" s="5" t="s">
        <v>135</v>
      </c>
      <c r="DX781" s="5" t="s">
        <v>135</v>
      </c>
      <c r="EG781" s="42"/>
      <c r="EH781" s="42"/>
      <c r="EI781" s="42"/>
      <c r="EJ781" s="42"/>
      <c r="EK781" s="42"/>
      <c r="EL781" s="42"/>
      <c r="EM781" s="42"/>
    </row>
    <row r="782" spans="1:143" ht="30">
      <c r="A782" s="41"/>
      <c r="B782" s="41"/>
      <c r="C782" s="41"/>
      <c r="D782" s="41" t="s">
        <v>1328</v>
      </c>
      <c r="E782" s="42" t="s">
        <v>1320</v>
      </c>
      <c r="F782" s="41" t="s">
        <v>1309</v>
      </c>
      <c r="G782" s="41"/>
      <c r="H782" s="41"/>
      <c r="I782" s="41" t="s">
        <v>134</v>
      </c>
      <c r="P782" s="5">
        <v>1</v>
      </c>
      <c r="Q782" s="39" t="s">
        <v>1327</v>
      </c>
      <c r="BT782" s="5">
        <v>1</v>
      </c>
      <c r="BU782" s="5">
        <v>1</v>
      </c>
      <c r="DV782" s="5" t="s">
        <v>135</v>
      </c>
      <c r="DX782" s="5" t="s">
        <v>135</v>
      </c>
      <c r="EG782" s="42"/>
      <c r="EH782" s="42"/>
      <c r="EI782" s="42"/>
      <c r="EJ782" s="42"/>
      <c r="EK782" s="42"/>
      <c r="EL782" s="42"/>
      <c r="EM782" s="42"/>
    </row>
    <row r="783" spans="1:143" ht="120">
      <c r="A783" s="46" t="s">
        <v>1329</v>
      </c>
      <c r="B783" s="41">
        <v>6</v>
      </c>
      <c r="C783" s="41">
        <v>6</v>
      </c>
      <c r="D783" s="41" t="s">
        <v>1330</v>
      </c>
      <c r="E783" s="42" t="s">
        <v>153</v>
      </c>
      <c r="F783" s="41" t="s">
        <v>1331</v>
      </c>
      <c r="G783" s="41" t="s">
        <v>135</v>
      </c>
      <c r="H783" s="41" t="s">
        <v>135</v>
      </c>
      <c r="I783" s="41"/>
      <c r="P783" s="5">
        <v>1</v>
      </c>
      <c r="Q783" s="39" t="s">
        <v>1332</v>
      </c>
      <c r="R783" s="5">
        <v>1</v>
      </c>
      <c r="S783" s="5">
        <v>1</v>
      </c>
      <c r="AA783" s="5">
        <v>1</v>
      </c>
      <c r="AF783" s="5">
        <v>1</v>
      </c>
      <c r="AH783" s="5">
        <v>1</v>
      </c>
      <c r="DW783" s="5" t="s">
        <v>135</v>
      </c>
      <c r="EG783" s="42"/>
      <c r="EH783" s="42"/>
      <c r="EI783" s="42"/>
      <c r="EJ783" s="42"/>
      <c r="EK783" s="42"/>
      <c r="EL783" s="42"/>
      <c r="EM783" s="42"/>
    </row>
    <row r="784" spans="1:143" ht="90">
      <c r="A784" s="41"/>
      <c r="B784" s="41"/>
      <c r="C784" s="41"/>
      <c r="D784" s="41" t="s">
        <v>1333</v>
      </c>
      <c r="E784" s="42" t="s">
        <v>1334</v>
      </c>
      <c r="F784" s="41" t="s">
        <v>1335</v>
      </c>
      <c r="G784" s="41" t="s">
        <v>135</v>
      </c>
      <c r="H784" s="41" t="s">
        <v>135</v>
      </c>
      <c r="I784" s="41"/>
      <c r="P784" s="5">
        <v>1</v>
      </c>
      <c r="Q784" s="39" t="s">
        <v>1332</v>
      </c>
      <c r="R784" s="5">
        <v>1</v>
      </c>
      <c r="S784" s="5">
        <v>1</v>
      </c>
      <c r="AA784" s="5">
        <v>1</v>
      </c>
      <c r="AF784" s="5">
        <v>1</v>
      </c>
      <c r="AH784" s="5">
        <v>1</v>
      </c>
      <c r="DW784" s="5" t="s">
        <v>135</v>
      </c>
      <c r="EG784" s="42"/>
      <c r="EH784" s="42"/>
      <c r="EI784" s="42"/>
      <c r="EJ784" s="42"/>
      <c r="EK784" s="42"/>
      <c r="EL784" s="42"/>
      <c r="EM784" s="42"/>
    </row>
    <row r="785" spans="1:143" ht="90">
      <c r="A785" s="41"/>
      <c r="B785" s="41"/>
      <c r="C785" s="41"/>
      <c r="D785" s="41" t="s">
        <v>1336</v>
      </c>
      <c r="E785" s="42" t="s">
        <v>1337</v>
      </c>
      <c r="F785" s="41" t="s">
        <v>1335</v>
      </c>
      <c r="G785" s="41" t="s">
        <v>135</v>
      </c>
      <c r="H785" s="41" t="s">
        <v>135</v>
      </c>
      <c r="I785" s="41"/>
      <c r="J785" s="5">
        <v>1</v>
      </c>
      <c r="K785" s="5">
        <v>1</v>
      </c>
      <c r="P785" s="5">
        <v>1</v>
      </c>
      <c r="Q785" s="39" t="s">
        <v>1332</v>
      </c>
      <c r="R785" s="5">
        <v>1</v>
      </c>
      <c r="S785" s="5">
        <v>1</v>
      </c>
      <c r="AA785" s="5">
        <v>1</v>
      </c>
      <c r="AF785" s="5">
        <v>1</v>
      </c>
      <c r="AH785" s="5">
        <v>1</v>
      </c>
      <c r="DW785" s="5" t="s">
        <v>135</v>
      </c>
      <c r="EG785" s="42"/>
      <c r="EH785" s="42"/>
      <c r="EI785" s="42"/>
      <c r="EJ785" s="42"/>
      <c r="EK785" s="42"/>
      <c r="EL785" s="42"/>
      <c r="EM785" s="42"/>
    </row>
    <row r="786" spans="1:143" ht="90">
      <c r="A786" s="41"/>
      <c r="B786" s="41"/>
      <c r="C786" s="41"/>
      <c r="D786" s="41" t="s">
        <v>713</v>
      </c>
      <c r="E786" s="42" t="s">
        <v>432</v>
      </c>
      <c r="F786" s="41" t="s">
        <v>1335</v>
      </c>
      <c r="G786" s="41" t="s">
        <v>135</v>
      </c>
      <c r="H786" s="41" t="s">
        <v>135</v>
      </c>
      <c r="I786" s="41"/>
      <c r="P786" s="5">
        <v>1</v>
      </c>
      <c r="Q786" s="39" t="s">
        <v>1332</v>
      </c>
      <c r="R786" s="5">
        <v>1</v>
      </c>
      <c r="S786" s="5">
        <v>1</v>
      </c>
      <c r="AA786" s="5">
        <v>1</v>
      </c>
      <c r="AF786" s="5">
        <v>1</v>
      </c>
      <c r="AH786" s="5">
        <v>1</v>
      </c>
      <c r="DW786" s="5" t="s">
        <v>135</v>
      </c>
      <c r="EG786" s="42"/>
      <c r="EH786" s="42"/>
      <c r="EI786" s="42"/>
      <c r="EJ786" s="42"/>
      <c r="EK786" s="42"/>
      <c r="EL786" s="42"/>
      <c r="EM786" s="42"/>
    </row>
    <row r="787" spans="1:143" ht="90">
      <c r="A787" s="41"/>
      <c r="B787" s="41"/>
      <c r="C787" s="41"/>
      <c r="D787" s="41" t="s">
        <v>1338</v>
      </c>
      <c r="E787" s="42" t="s">
        <v>290</v>
      </c>
      <c r="F787" s="41" t="s">
        <v>1335</v>
      </c>
      <c r="G787" s="41" t="s">
        <v>135</v>
      </c>
      <c r="H787" s="41" t="s">
        <v>135</v>
      </c>
      <c r="I787" s="41"/>
      <c r="P787" s="5">
        <v>1</v>
      </c>
      <c r="Q787" s="39" t="s">
        <v>1332</v>
      </c>
      <c r="R787" s="5">
        <v>1</v>
      </c>
      <c r="S787" s="5">
        <v>1</v>
      </c>
      <c r="AA787" s="5">
        <v>1</v>
      </c>
      <c r="AF787" s="5">
        <v>1</v>
      </c>
      <c r="AH787" s="5">
        <v>1</v>
      </c>
      <c r="DW787" s="5" t="s">
        <v>135</v>
      </c>
      <c r="EG787" s="42"/>
      <c r="EH787" s="42"/>
      <c r="EI787" s="42"/>
      <c r="EJ787" s="42"/>
      <c r="EK787" s="42"/>
      <c r="EL787" s="42"/>
      <c r="EM787" s="42"/>
    </row>
    <row r="788" spans="1:143" s="42" customFormat="1" ht="90">
      <c r="A788" s="41"/>
      <c r="B788" s="41"/>
      <c r="C788" s="41"/>
      <c r="D788" s="41" t="s">
        <v>1339</v>
      </c>
      <c r="E788" s="42" t="s">
        <v>262</v>
      </c>
      <c r="F788" s="41" t="s">
        <v>1335</v>
      </c>
      <c r="G788" s="41" t="s">
        <v>135</v>
      </c>
      <c r="H788" s="41" t="s">
        <v>135</v>
      </c>
      <c r="I788" s="41"/>
      <c r="J788" s="5"/>
      <c r="K788" s="5"/>
      <c r="L788" s="5"/>
      <c r="M788" s="5"/>
      <c r="N788" s="5"/>
      <c r="O788" s="5"/>
      <c r="P788" s="5">
        <v>1</v>
      </c>
      <c r="Q788" s="39" t="s">
        <v>1332</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5"/>
      <c r="DC788" s="5"/>
      <c r="DD788" s="5"/>
      <c r="DE788" s="5"/>
      <c r="DF788" s="5"/>
      <c r="DG788" s="5"/>
      <c r="DH788" s="5"/>
      <c r="DI788" s="5"/>
      <c r="DJ788" s="5"/>
      <c r="DK788" s="5"/>
      <c r="DL788" s="5"/>
      <c r="DM788" s="5"/>
      <c r="DN788" s="5"/>
      <c r="DO788" s="5"/>
      <c r="DP788" s="5"/>
      <c r="DQ788" s="5"/>
      <c r="DR788" s="5"/>
      <c r="DS788" s="6"/>
      <c r="DT788" s="6"/>
      <c r="DU788" s="5"/>
      <c r="DV788" s="5"/>
      <c r="DW788" s="5" t="s">
        <v>135</v>
      </c>
      <c r="DX788" s="5"/>
      <c r="DY788" s="5"/>
      <c r="DZ788" s="5"/>
      <c r="EA788" s="5"/>
      <c r="EB788" s="5"/>
      <c r="EC788" s="5"/>
      <c r="ED788" s="5"/>
      <c r="EE788" s="5"/>
      <c r="EF788" s="5"/>
    </row>
    <row r="789" spans="1:143" s="42" customFormat="1" ht="90">
      <c r="A789" s="41"/>
      <c r="B789" s="41"/>
      <c r="C789" s="41"/>
      <c r="D789" s="41" t="s">
        <v>1340</v>
      </c>
      <c r="E789" s="42" t="s">
        <v>1341</v>
      </c>
      <c r="F789" s="41" t="s">
        <v>1335</v>
      </c>
      <c r="G789" s="41" t="s">
        <v>135</v>
      </c>
      <c r="H789" s="41" t="s">
        <v>135</v>
      </c>
      <c r="I789" s="41"/>
      <c r="J789" s="5"/>
      <c r="K789" s="5"/>
      <c r="L789" s="5"/>
      <c r="M789" s="5">
        <v>1</v>
      </c>
      <c r="N789" s="5"/>
      <c r="O789" s="5"/>
      <c r="P789" s="5">
        <v>1</v>
      </c>
      <c r="Q789" s="39" t="s">
        <v>1332</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5"/>
      <c r="DC789" s="5"/>
      <c r="DD789" s="5"/>
      <c r="DE789" s="5"/>
      <c r="DF789" s="5"/>
      <c r="DG789" s="5"/>
      <c r="DH789" s="5"/>
      <c r="DI789" s="5"/>
      <c r="DJ789" s="5"/>
      <c r="DK789" s="5"/>
      <c r="DL789" s="5"/>
      <c r="DM789" s="5"/>
      <c r="DN789" s="5"/>
      <c r="DO789" s="5"/>
      <c r="DP789" s="5"/>
      <c r="DQ789" s="5"/>
      <c r="DR789" s="5"/>
      <c r="DS789" s="6"/>
      <c r="DT789" s="6"/>
      <c r="DU789" s="5"/>
      <c r="DV789" s="5"/>
      <c r="DW789" s="5" t="s">
        <v>135</v>
      </c>
      <c r="DX789" s="5"/>
      <c r="DY789" s="5"/>
      <c r="DZ789" s="5"/>
      <c r="EA789" s="5"/>
      <c r="EB789" s="5"/>
      <c r="EC789" s="5"/>
      <c r="ED789" s="5"/>
      <c r="EE789" s="5"/>
      <c r="EF789" s="5"/>
    </row>
    <row r="790" spans="1:143" ht="90">
      <c r="A790" s="41"/>
      <c r="B790" s="41"/>
      <c r="C790" s="41"/>
      <c r="D790" s="41" t="s">
        <v>1342</v>
      </c>
      <c r="E790" s="42" t="s">
        <v>1334</v>
      </c>
      <c r="F790" s="41" t="s">
        <v>1343</v>
      </c>
      <c r="G790" s="41" t="s">
        <v>135</v>
      </c>
      <c r="H790" s="41" t="s">
        <v>135</v>
      </c>
      <c r="I790" s="41"/>
      <c r="P790" s="5">
        <v>1</v>
      </c>
      <c r="Q790" s="39" t="s">
        <v>1344</v>
      </c>
      <c r="R790" s="5">
        <v>1</v>
      </c>
      <c r="S790" s="5">
        <v>1</v>
      </c>
      <c r="AA790" s="5">
        <v>1</v>
      </c>
      <c r="DW790" s="5" t="s">
        <v>135</v>
      </c>
      <c r="EG790" s="42"/>
      <c r="EH790" s="42"/>
      <c r="EI790" s="42"/>
      <c r="EJ790" s="42"/>
      <c r="EK790" s="42"/>
      <c r="EL790" s="42"/>
      <c r="EM790" s="42"/>
    </row>
    <row r="791" spans="1:143" s="42" customFormat="1" ht="90">
      <c r="A791" s="41"/>
      <c r="B791" s="41"/>
      <c r="C791" s="41"/>
      <c r="D791" s="41" t="s">
        <v>1345</v>
      </c>
      <c r="E791" s="42" t="s">
        <v>290</v>
      </c>
      <c r="F791" s="41" t="s">
        <v>1343</v>
      </c>
      <c r="G791" s="41" t="s">
        <v>135</v>
      </c>
      <c r="H791" s="41" t="s">
        <v>135</v>
      </c>
      <c r="I791" s="41"/>
      <c r="J791" s="5"/>
      <c r="K791" s="5"/>
      <c r="L791" s="5"/>
      <c r="M791" s="5"/>
      <c r="N791" s="5"/>
      <c r="O791" s="5"/>
      <c r="P791" s="5">
        <v>1</v>
      </c>
      <c r="Q791" s="39" t="s">
        <v>1344</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5"/>
      <c r="DC791" s="5"/>
      <c r="DD791" s="5"/>
      <c r="DE791" s="5"/>
      <c r="DF791" s="5"/>
      <c r="DG791" s="5"/>
      <c r="DH791" s="5"/>
      <c r="DI791" s="5"/>
      <c r="DJ791" s="5"/>
      <c r="DK791" s="5"/>
      <c r="DL791" s="5"/>
      <c r="DM791" s="5"/>
      <c r="DN791" s="5"/>
      <c r="DO791" s="5"/>
      <c r="DP791" s="5"/>
      <c r="DQ791" s="5"/>
      <c r="DR791" s="5"/>
      <c r="DS791" s="6"/>
      <c r="DT791" s="6"/>
      <c r="DU791" s="5"/>
      <c r="DV791" s="5"/>
      <c r="DW791" s="5" t="s">
        <v>135</v>
      </c>
      <c r="DX791" s="5"/>
      <c r="DY791" s="5"/>
      <c r="DZ791" s="5"/>
      <c r="EA791" s="5"/>
      <c r="EB791" s="5"/>
      <c r="EC791" s="5"/>
      <c r="ED791" s="5"/>
      <c r="EE791" s="5"/>
      <c r="EF791" s="5"/>
    </row>
    <row r="792" spans="1:143" s="42" customFormat="1" ht="90">
      <c r="A792" s="41"/>
      <c r="B792" s="41"/>
      <c r="C792" s="41"/>
      <c r="D792" s="41" t="s">
        <v>1346</v>
      </c>
      <c r="E792" s="42" t="s">
        <v>1347</v>
      </c>
      <c r="F792" s="41" t="s">
        <v>1343</v>
      </c>
      <c r="G792" s="41" t="s">
        <v>135</v>
      </c>
      <c r="H792" s="41" t="s">
        <v>135</v>
      </c>
      <c r="I792" s="41"/>
      <c r="J792" s="5"/>
      <c r="K792" s="5"/>
      <c r="L792" s="5"/>
      <c r="M792" s="5"/>
      <c r="N792" s="5"/>
      <c r="O792" s="5"/>
      <c r="P792" s="5">
        <v>1</v>
      </c>
      <c r="Q792" s="39" t="s">
        <v>1344</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5"/>
      <c r="DC792" s="5"/>
      <c r="DD792" s="5"/>
      <c r="DE792" s="5"/>
      <c r="DF792" s="5"/>
      <c r="DG792" s="5"/>
      <c r="DH792" s="5"/>
      <c r="DI792" s="5"/>
      <c r="DJ792" s="5"/>
      <c r="DK792" s="5"/>
      <c r="DL792" s="5"/>
      <c r="DM792" s="5"/>
      <c r="DN792" s="5"/>
      <c r="DO792" s="5"/>
      <c r="DP792" s="5"/>
      <c r="DQ792" s="5"/>
      <c r="DR792" s="5"/>
      <c r="DS792" s="6"/>
      <c r="DT792" s="6"/>
      <c r="DU792" s="5"/>
      <c r="DV792" s="5"/>
      <c r="DW792" s="5" t="s">
        <v>135</v>
      </c>
      <c r="DX792" s="5"/>
      <c r="DY792" s="5"/>
      <c r="DZ792" s="5"/>
      <c r="EA792" s="5"/>
      <c r="EB792" s="5"/>
      <c r="EC792" s="5"/>
      <c r="ED792" s="5"/>
      <c r="EE792" s="5"/>
      <c r="EF792" s="5"/>
    </row>
    <row r="793" spans="1:143" ht="90">
      <c r="A793" s="41"/>
      <c r="B793" s="41"/>
      <c r="C793" s="41"/>
      <c r="D793" s="41" t="s">
        <v>1348</v>
      </c>
      <c r="E793" s="42" t="s">
        <v>517</v>
      </c>
      <c r="F793" s="41" t="s">
        <v>1349</v>
      </c>
      <c r="G793" s="41" t="s">
        <v>135</v>
      </c>
      <c r="H793" s="41" t="s">
        <v>135</v>
      </c>
      <c r="I793" s="41"/>
      <c r="J793" s="5">
        <v>1</v>
      </c>
      <c r="K793" s="5">
        <v>1</v>
      </c>
      <c r="P793" s="5">
        <v>1</v>
      </c>
      <c r="Q793" s="39" t="s">
        <v>1350</v>
      </c>
      <c r="R793" s="5">
        <v>1</v>
      </c>
      <c r="S793" s="5">
        <v>1</v>
      </c>
      <c r="T793" s="5">
        <v>1</v>
      </c>
      <c r="AA793" s="5">
        <v>1</v>
      </c>
      <c r="AH793" s="5">
        <v>1</v>
      </c>
      <c r="DW793" s="5" t="s">
        <v>135</v>
      </c>
      <c r="EG793" s="42"/>
      <c r="EH793" s="42"/>
      <c r="EI793" s="42"/>
      <c r="EJ793" s="42"/>
      <c r="EK793" s="42"/>
      <c r="EL793" s="42"/>
      <c r="EM793" s="42"/>
    </row>
    <row r="794" spans="1:143" ht="90">
      <c r="A794" s="41"/>
      <c r="B794" s="41"/>
      <c r="C794" s="41"/>
      <c r="D794" s="41" t="s">
        <v>1351</v>
      </c>
      <c r="E794" s="42" t="s">
        <v>347</v>
      </c>
      <c r="F794" s="41" t="s">
        <v>1349</v>
      </c>
      <c r="G794" s="41" t="s">
        <v>135</v>
      </c>
      <c r="H794" s="41" t="s">
        <v>135</v>
      </c>
      <c r="I794" s="41"/>
      <c r="J794" s="5">
        <v>1</v>
      </c>
      <c r="K794" s="5">
        <v>1</v>
      </c>
      <c r="P794" s="5">
        <v>1</v>
      </c>
      <c r="Q794" s="39" t="s">
        <v>1350</v>
      </c>
      <c r="R794" s="5">
        <v>1</v>
      </c>
      <c r="S794" s="5">
        <v>1</v>
      </c>
      <c r="T794" s="5">
        <v>1</v>
      </c>
      <c r="AA794" s="5">
        <v>1</v>
      </c>
      <c r="DW794" s="5" t="s">
        <v>135</v>
      </c>
      <c r="EG794" s="42"/>
      <c r="EH794" s="42"/>
      <c r="EI794" s="42"/>
      <c r="EJ794" s="42"/>
      <c r="EK794" s="42"/>
      <c r="EL794" s="42"/>
      <c r="EM794" s="42"/>
    </row>
    <row r="795" spans="1:143" ht="90">
      <c r="A795" s="41"/>
      <c r="B795" s="41"/>
      <c r="C795" s="41"/>
      <c r="D795" s="41" t="s">
        <v>1352</v>
      </c>
      <c r="E795" s="42" t="s">
        <v>514</v>
      </c>
      <c r="F795" s="41" t="s">
        <v>1349</v>
      </c>
      <c r="G795" s="41" t="s">
        <v>135</v>
      </c>
      <c r="H795" s="41" t="s">
        <v>135</v>
      </c>
      <c r="I795" s="41"/>
      <c r="J795" s="5">
        <v>1</v>
      </c>
      <c r="L795" s="5">
        <v>1</v>
      </c>
      <c r="P795" s="5">
        <v>1</v>
      </c>
      <c r="Q795" s="39" t="s">
        <v>1350</v>
      </c>
      <c r="R795" s="5">
        <v>1</v>
      </c>
      <c r="S795" s="5">
        <v>1</v>
      </c>
      <c r="T795" s="5">
        <v>1</v>
      </c>
      <c r="AA795" s="5">
        <v>1</v>
      </c>
      <c r="DW795" s="5" t="s">
        <v>135</v>
      </c>
      <c r="EG795" s="42"/>
      <c r="EH795" s="42"/>
      <c r="EI795" s="42"/>
      <c r="EJ795" s="42"/>
      <c r="EK795" s="42"/>
      <c r="EL795" s="42"/>
      <c r="EM795" s="42"/>
    </row>
    <row r="796" spans="1:143" ht="90">
      <c r="A796" s="41"/>
      <c r="B796" s="41"/>
      <c r="C796" s="41"/>
      <c r="D796" s="41" t="s">
        <v>1353</v>
      </c>
      <c r="E796" s="42" t="s">
        <v>1354</v>
      </c>
      <c r="F796" s="41" t="s">
        <v>1349</v>
      </c>
      <c r="G796" s="41" t="s">
        <v>135</v>
      </c>
      <c r="H796" s="41" t="s">
        <v>135</v>
      </c>
      <c r="I796" s="41"/>
      <c r="P796" s="5">
        <v>1</v>
      </c>
      <c r="Q796" s="39" t="s">
        <v>1350</v>
      </c>
      <c r="R796" s="5">
        <v>1</v>
      </c>
      <c r="S796" s="5">
        <v>1</v>
      </c>
      <c r="T796" s="5">
        <v>1</v>
      </c>
      <c r="AA796" s="5">
        <v>1</v>
      </c>
      <c r="DW796" s="5" t="s">
        <v>135</v>
      </c>
      <c r="EG796" s="42"/>
      <c r="EH796" s="42"/>
      <c r="EI796" s="42"/>
      <c r="EJ796" s="42"/>
      <c r="EK796" s="42"/>
      <c r="EL796" s="42"/>
      <c r="EM796" s="42"/>
    </row>
    <row r="797" spans="1:143" ht="45">
      <c r="A797" s="41"/>
      <c r="B797" s="41"/>
      <c r="C797" s="41"/>
      <c r="D797" s="41" t="s">
        <v>1355</v>
      </c>
      <c r="E797" s="42" t="s">
        <v>1356</v>
      </c>
      <c r="F797" s="41" t="s">
        <v>1357</v>
      </c>
      <c r="G797" s="41" t="s">
        <v>135</v>
      </c>
      <c r="H797" s="41" t="s">
        <v>135</v>
      </c>
      <c r="I797" s="41" t="s">
        <v>135</v>
      </c>
      <c r="M797" s="5">
        <v>1</v>
      </c>
      <c r="P797" s="5">
        <v>1</v>
      </c>
      <c r="Q797" s="39" t="s">
        <v>1358</v>
      </c>
      <c r="AL797" s="5">
        <v>1</v>
      </c>
      <c r="DW797" s="5" t="s">
        <v>135</v>
      </c>
      <c r="EG797" s="42"/>
      <c r="EH797" s="42"/>
      <c r="EI797" s="42"/>
      <c r="EJ797" s="42"/>
      <c r="EK797" s="42"/>
      <c r="EL797" s="42"/>
      <c r="EM797" s="42"/>
    </row>
    <row r="798" spans="1:143" ht="45">
      <c r="A798" s="41"/>
      <c r="B798" s="41"/>
      <c r="C798" s="41"/>
      <c r="D798" s="41" t="s">
        <v>1359</v>
      </c>
      <c r="E798" s="42" t="s">
        <v>379</v>
      </c>
      <c r="F798" s="41" t="s">
        <v>1360</v>
      </c>
      <c r="G798" s="41" t="s">
        <v>135</v>
      </c>
      <c r="H798" s="41" t="s">
        <v>135</v>
      </c>
      <c r="I798" s="41" t="s">
        <v>135</v>
      </c>
      <c r="P798" s="5">
        <v>1</v>
      </c>
      <c r="Q798" s="39" t="s">
        <v>1361</v>
      </c>
      <c r="R798" s="5">
        <v>1</v>
      </c>
      <c r="T798" s="5">
        <v>1</v>
      </c>
      <c r="AA798" s="5">
        <v>1</v>
      </c>
      <c r="AJ798" s="5">
        <v>1</v>
      </c>
      <c r="CK798" s="5">
        <v>1</v>
      </c>
      <c r="DW798" s="5" t="s">
        <v>135</v>
      </c>
      <c r="EG798" s="42"/>
      <c r="EH798" s="42"/>
      <c r="EI798" s="42"/>
      <c r="EJ798" s="42"/>
      <c r="EK798" s="42"/>
      <c r="EL798" s="42"/>
      <c r="EM798" s="42"/>
    </row>
    <row r="799" spans="1:143" ht="45">
      <c r="A799" s="41"/>
      <c r="B799" s="41"/>
      <c r="C799" s="41"/>
      <c r="D799" s="41" t="s">
        <v>1362</v>
      </c>
      <c r="E799" s="42" t="s">
        <v>1334</v>
      </c>
      <c r="F799" s="41" t="s">
        <v>1360</v>
      </c>
      <c r="G799" s="41" t="s">
        <v>135</v>
      </c>
      <c r="H799" s="41" t="s">
        <v>135</v>
      </c>
      <c r="I799" s="41" t="s">
        <v>135</v>
      </c>
      <c r="P799" s="5">
        <v>1</v>
      </c>
      <c r="Q799" s="39" t="s">
        <v>1361</v>
      </c>
      <c r="R799" s="5">
        <v>1</v>
      </c>
      <c r="T799" s="5">
        <v>1</v>
      </c>
      <c r="AA799" s="5">
        <v>1</v>
      </c>
      <c r="AJ799" s="5">
        <v>1</v>
      </c>
      <c r="CK799" s="5">
        <v>1</v>
      </c>
      <c r="DW799" s="5" t="s">
        <v>135</v>
      </c>
      <c r="EG799" s="42"/>
      <c r="EH799" s="42"/>
      <c r="EI799" s="42"/>
      <c r="EJ799" s="42"/>
      <c r="EK799" s="42"/>
      <c r="EL799" s="42"/>
      <c r="EM799" s="42"/>
    </row>
    <row r="800" spans="1:143" ht="30">
      <c r="A800" s="41"/>
      <c r="B800" s="41"/>
      <c r="C800" s="41"/>
      <c r="D800" s="41" t="s">
        <v>1363</v>
      </c>
      <c r="E800" s="42" t="s">
        <v>1364</v>
      </c>
      <c r="F800" s="41" t="s">
        <v>1365</v>
      </c>
      <c r="G800" s="41" t="s">
        <v>135</v>
      </c>
      <c r="H800" s="41"/>
      <c r="I800" s="41" t="s">
        <v>135</v>
      </c>
      <c r="P800" s="5">
        <v>1</v>
      </c>
      <c r="Q800" s="39" t="s">
        <v>1366</v>
      </c>
      <c r="AL800" s="5">
        <v>1</v>
      </c>
      <c r="BN800" s="5">
        <v>1</v>
      </c>
      <c r="DW800" s="5" t="s">
        <v>135</v>
      </c>
      <c r="EG800" s="42"/>
      <c r="EH800" s="42"/>
      <c r="EI800" s="42"/>
      <c r="EJ800" s="42"/>
      <c r="EK800" s="42"/>
      <c r="EL800" s="42"/>
      <c r="EM800" s="42"/>
    </row>
    <row r="801" spans="1:143" ht="30">
      <c r="A801" s="41"/>
      <c r="B801" s="41"/>
      <c r="C801" s="41"/>
      <c r="D801" s="41" t="s">
        <v>1367</v>
      </c>
      <c r="E801" s="42" t="s">
        <v>1334</v>
      </c>
      <c r="F801" s="41" t="s">
        <v>1365</v>
      </c>
      <c r="G801" s="41" t="s">
        <v>135</v>
      </c>
      <c r="H801" s="41"/>
      <c r="I801" s="41" t="s">
        <v>135</v>
      </c>
      <c r="P801" s="5">
        <v>1</v>
      </c>
      <c r="Q801" s="39" t="s">
        <v>1366</v>
      </c>
      <c r="AL801" s="5">
        <v>1</v>
      </c>
      <c r="BN801" s="5">
        <v>1</v>
      </c>
      <c r="DW801" s="5" t="s">
        <v>135</v>
      </c>
      <c r="EG801" s="42"/>
      <c r="EH801" s="42"/>
      <c r="EI801" s="42"/>
      <c r="EJ801" s="42"/>
      <c r="EK801" s="42"/>
      <c r="EL801" s="42"/>
      <c r="EM801" s="42"/>
    </row>
    <row r="802" spans="1:143" ht="30">
      <c r="A802" s="41"/>
      <c r="B802" s="41"/>
      <c r="C802" s="41"/>
      <c r="D802" s="41" t="s">
        <v>1368</v>
      </c>
      <c r="E802" s="42" t="s">
        <v>336</v>
      </c>
      <c r="F802" s="41" t="s">
        <v>1365</v>
      </c>
      <c r="G802" s="41" t="s">
        <v>135</v>
      </c>
      <c r="H802" s="41"/>
      <c r="I802" s="41" t="s">
        <v>135</v>
      </c>
      <c r="P802" s="5">
        <v>1</v>
      </c>
      <c r="Q802" s="39" t="s">
        <v>1366</v>
      </c>
      <c r="AL802" s="5">
        <v>1</v>
      </c>
      <c r="BN802" s="5">
        <v>1</v>
      </c>
      <c r="DW802" s="5" t="s">
        <v>135</v>
      </c>
      <c r="EG802" s="42"/>
      <c r="EH802" s="42"/>
      <c r="EI802" s="42"/>
      <c r="EJ802" s="42"/>
      <c r="EK802" s="42"/>
      <c r="EL802" s="42"/>
      <c r="EM802" s="42"/>
    </row>
    <row r="803" spans="1:143" ht="30">
      <c r="A803" s="41"/>
      <c r="B803" s="41"/>
      <c r="C803" s="41"/>
      <c r="D803" s="41" t="s">
        <v>1369</v>
      </c>
      <c r="E803" s="42" t="s">
        <v>1370</v>
      </c>
      <c r="F803" s="41" t="s">
        <v>1365</v>
      </c>
      <c r="G803" s="41" t="s">
        <v>135</v>
      </c>
      <c r="H803" s="41"/>
      <c r="I803" s="41" t="s">
        <v>135</v>
      </c>
      <c r="P803" s="5">
        <v>1</v>
      </c>
      <c r="Q803" s="39" t="s">
        <v>1366</v>
      </c>
      <c r="AL803" s="5">
        <v>1</v>
      </c>
      <c r="BN803" s="5">
        <v>1</v>
      </c>
      <c r="DW803" s="5" t="s">
        <v>135</v>
      </c>
      <c r="EG803" s="42"/>
      <c r="EH803" s="42"/>
      <c r="EI803" s="42"/>
      <c r="EJ803" s="42"/>
      <c r="EK803" s="42"/>
      <c r="EL803" s="42"/>
      <c r="EM803" s="42"/>
    </row>
    <row r="804" spans="1:143" ht="30">
      <c r="A804" s="41"/>
      <c r="B804" s="41"/>
      <c r="C804" s="41"/>
      <c r="D804" s="41" t="s">
        <v>1371</v>
      </c>
      <c r="E804" s="42" t="s">
        <v>296</v>
      </c>
      <c r="F804" s="41" t="s">
        <v>1365</v>
      </c>
      <c r="G804" s="41" t="s">
        <v>135</v>
      </c>
      <c r="H804" s="41"/>
      <c r="I804" s="41" t="s">
        <v>135</v>
      </c>
      <c r="P804" s="5">
        <v>1</v>
      </c>
      <c r="Q804" s="39" t="s">
        <v>1366</v>
      </c>
      <c r="AL804" s="5">
        <v>1</v>
      </c>
      <c r="BN804" s="5">
        <v>1</v>
      </c>
      <c r="DW804" s="5" t="s">
        <v>135</v>
      </c>
      <c r="EG804" s="42"/>
      <c r="EH804" s="42"/>
      <c r="EI804" s="42"/>
      <c r="EJ804" s="42"/>
      <c r="EK804" s="42"/>
      <c r="EL804" s="42"/>
      <c r="EM804" s="42"/>
    </row>
    <row r="805" spans="1:143" ht="30">
      <c r="A805" s="41"/>
      <c r="B805" s="41"/>
      <c r="C805" s="41"/>
      <c r="D805" s="41" t="s">
        <v>1372</v>
      </c>
      <c r="E805" s="42" t="s">
        <v>1373</v>
      </c>
      <c r="F805" s="41" t="s">
        <v>1365</v>
      </c>
      <c r="G805" s="41" t="s">
        <v>135</v>
      </c>
      <c r="H805" s="41"/>
      <c r="I805" s="41" t="s">
        <v>135</v>
      </c>
      <c r="P805" s="5">
        <v>1</v>
      </c>
      <c r="Q805" s="39" t="s">
        <v>1366</v>
      </c>
      <c r="AL805" s="5">
        <v>1</v>
      </c>
      <c r="BN805" s="5">
        <v>1</v>
      </c>
      <c r="DW805" s="5" t="s">
        <v>135</v>
      </c>
      <c r="EG805" s="42"/>
      <c r="EH805" s="42"/>
      <c r="EI805" s="42"/>
      <c r="EJ805" s="42"/>
      <c r="EK805" s="42"/>
      <c r="EL805" s="42"/>
      <c r="EM805" s="42"/>
    </row>
    <row r="806" spans="1:143" ht="75">
      <c r="A806" s="41" t="s">
        <v>1374</v>
      </c>
      <c r="B806" s="41">
        <v>16</v>
      </c>
      <c r="C806" s="41">
        <v>7</v>
      </c>
      <c r="D806" s="41" t="s">
        <v>1375</v>
      </c>
      <c r="E806" s="42" t="s">
        <v>262</v>
      </c>
      <c r="F806" s="41" t="s">
        <v>1376</v>
      </c>
      <c r="G806" s="41" t="s">
        <v>135</v>
      </c>
      <c r="H806" s="41" t="s">
        <v>135</v>
      </c>
      <c r="I806" s="41"/>
      <c r="P806" s="5">
        <v>4</v>
      </c>
      <c r="Q806" s="39" t="s">
        <v>1377</v>
      </c>
      <c r="R806" s="5">
        <v>1</v>
      </c>
      <c r="V806" s="5">
        <v>1</v>
      </c>
      <c r="AL806" s="5">
        <v>3</v>
      </c>
      <c r="BK806" s="5">
        <v>3</v>
      </c>
      <c r="CB806" s="5">
        <v>3</v>
      </c>
      <c r="CJ806" s="5">
        <v>3</v>
      </c>
      <c r="CU806" s="5">
        <v>4</v>
      </c>
      <c r="DS806" s="6">
        <v>16</v>
      </c>
      <c r="DT806" s="6">
        <v>9</v>
      </c>
      <c r="DU806" s="5">
        <v>7</v>
      </c>
      <c r="DX806" s="5" t="s">
        <v>135</v>
      </c>
      <c r="EG806" s="42"/>
      <c r="EH806" s="42"/>
      <c r="EI806" s="42"/>
      <c r="EJ806" s="42"/>
      <c r="EK806" s="42"/>
      <c r="EL806" s="42"/>
      <c r="EM806" s="42"/>
    </row>
    <row r="807" spans="1:143" ht="45">
      <c r="A807" s="41"/>
      <c r="B807" s="41"/>
      <c r="C807" s="41"/>
      <c r="D807" s="41" t="s">
        <v>1378</v>
      </c>
      <c r="E807" s="42" t="s">
        <v>214</v>
      </c>
      <c r="F807" s="41" t="s">
        <v>1376</v>
      </c>
      <c r="G807" s="41" t="s">
        <v>135</v>
      </c>
      <c r="H807" s="41" t="s">
        <v>135</v>
      </c>
      <c r="I807" s="41"/>
      <c r="P807" s="5">
        <v>6</v>
      </c>
      <c r="Q807" s="39" t="s">
        <v>1379</v>
      </c>
      <c r="R807" s="5">
        <v>1</v>
      </c>
      <c r="V807" s="5">
        <v>1</v>
      </c>
      <c r="AL807" s="5">
        <v>3</v>
      </c>
      <c r="BK807" s="5">
        <v>3</v>
      </c>
      <c r="CB807" s="5">
        <v>3</v>
      </c>
      <c r="CJ807" s="5">
        <v>3</v>
      </c>
      <c r="CU807" s="5">
        <v>4</v>
      </c>
      <c r="DL807" s="5">
        <v>2</v>
      </c>
      <c r="DX807" s="5" t="s">
        <v>135</v>
      </c>
      <c r="EG807" s="42"/>
      <c r="EH807" s="42"/>
      <c r="EI807" s="42"/>
      <c r="EJ807" s="42"/>
      <c r="EK807" s="42"/>
      <c r="EL807" s="42"/>
      <c r="EM807" s="42"/>
    </row>
    <row r="808" spans="1:143" ht="45">
      <c r="A808" s="41"/>
      <c r="B808" s="41"/>
      <c r="C808" s="41"/>
      <c r="D808" s="41" t="s">
        <v>1380</v>
      </c>
      <c r="E808" s="42" t="s">
        <v>517</v>
      </c>
      <c r="F808" s="41" t="s">
        <v>1376</v>
      </c>
      <c r="G808" s="41" t="s">
        <v>135</v>
      </c>
      <c r="H808" s="41" t="s">
        <v>135</v>
      </c>
      <c r="I808" s="41"/>
      <c r="P808" s="5">
        <v>2</v>
      </c>
      <c r="Q808" s="39" t="s">
        <v>1381</v>
      </c>
      <c r="R808" s="5">
        <v>1</v>
      </c>
      <c r="V808" s="5">
        <v>1</v>
      </c>
      <c r="AL808" s="5">
        <v>1</v>
      </c>
      <c r="BK808" s="5">
        <v>1</v>
      </c>
      <c r="CB808" s="5">
        <v>1</v>
      </c>
      <c r="CJ808" s="5">
        <v>1</v>
      </c>
      <c r="CU808" s="5">
        <v>2</v>
      </c>
      <c r="DX808" s="5" t="s">
        <v>135</v>
      </c>
      <c r="EG808" s="42"/>
      <c r="EH808" s="42"/>
      <c r="EI808" s="42"/>
      <c r="EJ808" s="42"/>
      <c r="EK808" s="42"/>
      <c r="EL808" s="42"/>
      <c r="EM808" s="42"/>
    </row>
    <row r="809" spans="1:143" ht="45">
      <c r="A809" s="41"/>
      <c r="B809" s="41"/>
      <c r="C809" s="41"/>
      <c r="D809" s="41" t="s">
        <v>1382</v>
      </c>
      <c r="E809" s="42" t="s">
        <v>1383</v>
      </c>
      <c r="F809" s="41" t="s">
        <v>1376</v>
      </c>
      <c r="G809" s="41" t="s">
        <v>135</v>
      </c>
      <c r="H809" s="41" t="s">
        <v>135</v>
      </c>
      <c r="I809" s="41"/>
      <c r="J809" s="5">
        <v>2</v>
      </c>
      <c r="K809" s="5">
        <v>2</v>
      </c>
      <c r="P809" s="5">
        <v>2</v>
      </c>
      <c r="Q809" s="39" t="s">
        <v>1384</v>
      </c>
      <c r="R809" s="5">
        <v>2</v>
      </c>
      <c r="V809" s="5">
        <v>2</v>
      </c>
      <c r="AL809" s="5">
        <v>2</v>
      </c>
      <c r="BK809" s="5">
        <v>2</v>
      </c>
      <c r="CB809" s="5">
        <v>2</v>
      </c>
      <c r="CJ809" s="5">
        <v>2</v>
      </c>
      <c r="CU809" s="5">
        <v>2</v>
      </c>
      <c r="DX809" s="5" t="s">
        <v>135</v>
      </c>
      <c r="EG809" s="42"/>
      <c r="EH809" s="42"/>
      <c r="EI809" s="42"/>
      <c r="EJ809" s="42"/>
      <c r="EK809" s="42"/>
      <c r="EL809" s="42"/>
      <c r="EM809" s="42"/>
    </row>
    <row r="810" spans="1:143" ht="45">
      <c r="A810" s="41"/>
      <c r="B810" s="41"/>
      <c r="C810" s="41"/>
      <c r="D810" s="41" t="s">
        <v>1385</v>
      </c>
      <c r="E810" s="42" t="s">
        <v>1386</v>
      </c>
      <c r="F810" s="41" t="s">
        <v>1376</v>
      </c>
      <c r="G810" s="41" t="s">
        <v>135</v>
      </c>
      <c r="H810" s="41" t="s">
        <v>135</v>
      </c>
      <c r="I810" s="41"/>
      <c r="P810" s="5">
        <v>1</v>
      </c>
      <c r="Q810" s="39" t="s">
        <v>1387</v>
      </c>
      <c r="R810" s="5">
        <v>1</v>
      </c>
      <c r="V810" s="5">
        <v>1</v>
      </c>
      <c r="AL810" s="5">
        <v>1</v>
      </c>
      <c r="BK810" s="5">
        <v>1</v>
      </c>
      <c r="CB810" s="5">
        <v>1</v>
      </c>
      <c r="CJ810" s="5">
        <v>1</v>
      </c>
      <c r="CU810" s="5">
        <v>1</v>
      </c>
      <c r="DX810" s="5" t="s">
        <v>135</v>
      </c>
      <c r="EG810" s="42"/>
      <c r="EH810" s="42"/>
      <c r="EI810" s="42"/>
      <c r="EJ810" s="42"/>
      <c r="EK810" s="42"/>
      <c r="EL810" s="42"/>
      <c r="EM810" s="42"/>
    </row>
    <row r="811" spans="1:143" ht="45">
      <c r="A811" s="41"/>
      <c r="B811" s="41"/>
      <c r="C811" s="41"/>
      <c r="D811" s="41" t="s">
        <v>1388</v>
      </c>
      <c r="E811" s="42" t="s">
        <v>1051</v>
      </c>
      <c r="F811" s="41" t="s">
        <v>1376</v>
      </c>
      <c r="G811" s="41" t="s">
        <v>135</v>
      </c>
      <c r="H811" s="41" t="s">
        <v>135</v>
      </c>
      <c r="I811" s="41"/>
      <c r="P811" s="5">
        <v>1</v>
      </c>
      <c r="Q811" s="39" t="s">
        <v>1389</v>
      </c>
      <c r="AL811" s="5">
        <v>1</v>
      </c>
      <c r="BK811" s="5">
        <v>1</v>
      </c>
      <c r="CB811" s="5">
        <v>1</v>
      </c>
      <c r="CJ811" s="5">
        <v>1</v>
      </c>
      <c r="CU811" s="5">
        <v>1</v>
      </c>
      <c r="DX811" s="5" t="s">
        <v>135</v>
      </c>
      <c r="EG811" s="42"/>
      <c r="EH811" s="42"/>
      <c r="EI811" s="42"/>
      <c r="EJ811" s="42"/>
      <c r="EK811" s="42"/>
      <c r="EL811" s="42"/>
      <c r="EM811" s="42"/>
    </row>
    <row r="812" spans="1:143" ht="45">
      <c r="A812" s="41"/>
      <c r="B812" s="41"/>
      <c r="C812" s="41"/>
      <c r="D812" s="41" t="s">
        <v>1390</v>
      </c>
      <c r="E812" s="42" t="s">
        <v>1391</v>
      </c>
      <c r="F812" s="41" t="s">
        <v>1376</v>
      </c>
      <c r="G812" s="41" t="s">
        <v>135</v>
      </c>
      <c r="H812" s="41" t="s">
        <v>135</v>
      </c>
      <c r="I812" s="41"/>
      <c r="P812" s="5">
        <v>2</v>
      </c>
      <c r="Q812" s="39" t="s">
        <v>1392</v>
      </c>
      <c r="R812" s="5">
        <v>1</v>
      </c>
      <c r="V812" s="5">
        <v>1</v>
      </c>
      <c r="AL812" s="5">
        <v>2</v>
      </c>
      <c r="BK812" s="5">
        <v>2</v>
      </c>
      <c r="CB812" s="5">
        <v>2</v>
      </c>
      <c r="CJ812" s="5">
        <v>2</v>
      </c>
      <c r="CU812" s="5">
        <v>2</v>
      </c>
      <c r="DX812" s="5" t="s">
        <v>135</v>
      </c>
      <c r="EG812" s="42"/>
      <c r="EH812" s="42"/>
      <c r="EI812" s="42"/>
      <c r="EJ812" s="42"/>
      <c r="EK812" s="42"/>
      <c r="EL812" s="42"/>
      <c r="EM812" s="42"/>
    </row>
    <row r="813" spans="1:143" ht="45">
      <c r="A813" s="41"/>
      <c r="B813" s="41"/>
      <c r="C813" s="41"/>
      <c r="D813" s="41" t="s">
        <v>157</v>
      </c>
      <c r="E813" s="42" t="s">
        <v>157</v>
      </c>
      <c r="F813" s="41" t="s">
        <v>1376</v>
      </c>
      <c r="G813" s="41" t="s">
        <v>135</v>
      </c>
      <c r="H813" s="41" t="s">
        <v>135</v>
      </c>
      <c r="I813" s="41"/>
      <c r="P813" s="5">
        <v>1</v>
      </c>
      <c r="Q813" s="39" t="s">
        <v>1389</v>
      </c>
      <c r="AL813" s="5">
        <v>1</v>
      </c>
      <c r="BK813" s="5">
        <v>1</v>
      </c>
      <c r="CB813" s="5">
        <v>1</v>
      </c>
      <c r="CJ813" s="5">
        <v>1</v>
      </c>
      <c r="CU813" s="5">
        <v>1</v>
      </c>
      <c r="DX813" s="5" t="s">
        <v>135</v>
      </c>
      <c r="EG813" s="42"/>
      <c r="EH813" s="42"/>
      <c r="EI813" s="42"/>
      <c r="EJ813" s="42"/>
      <c r="EK813" s="42"/>
      <c r="EL813" s="42"/>
      <c r="EM813" s="42"/>
    </row>
    <row r="814" spans="1:143" s="42" customFormat="1" ht="135">
      <c r="A814" s="33" t="s">
        <v>1393</v>
      </c>
      <c r="B814" s="41">
        <v>1</v>
      </c>
      <c r="C814" s="41">
        <v>1</v>
      </c>
      <c r="D814" s="41" t="s">
        <v>1394</v>
      </c>
      <c r="E814" s="42" t="s">
        <v>1395</v>
      </c>
      <c r="F814" s="41" t="s">
        <v>1396</v>
      </c>
      <c r="G814" s="41"/>
      <c r="H814" s="41" t="s">
        <v>1397</v>
      </c>
      <c r="I814" s="41"/>
      <c r="J814" s="5"/>
      <c r="K814" s="5"/>
      <c r="L814" s="5"/>
      <c r="M814" s="5"/>
      <c r="N814" s="5"/>
      <c r="O814" s="5"/>
      <c r="P814" s="5">
        <v>1</v>
      </c>
      <c r="Q814" s="39" t="s">
        <v>1398</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5"/>
      <c r="DC814" s="5"/>
      <c r="DD814" s="5"/>
      <c r="DE814" s="5"/>
      <c r="DF814" s="5"/>
      <c r="DG814" s="5"/>
      <c r="DH814" s="5"/>
      <c r="DI814" s="5"/>
      <c r="DJ814" s="5"/>
      <c r="DK814" s="5"/>
      <c r="DL814" s="5"/>
      <c r="DM814" s="5"/>
      <c r="DN814" s="5"/>
      <c r="DO814" s="5"/>
      <c r="DP814" s="5"/>
      <c r="DQ814" s="5"/>
      <c r="DR814" s="5"/>
      <c r="DS814" s="6">
        <v>1</v>
      </c>
      <c r="DT814" s="6">
        <v>0</v>
      </c>
      <c r="DU814" s="5">
        <v>0</v>
      </c>
      <c r="DV814" s="5"/>
      <c r="DW814" s="5" t="s">
        <v>135</v>
      </c>
      <c r="DX814" s="5"/>
      <c r="DY814" s="5"/>
      <c r="DZ814" s="5"/>
      <c r="EA814" s="5"/>
      <c r="EB814" s="5"/>
      <c r="EC814" s="5"/>
      <c r="ED814" s="5"/>
      <c r="EE814" s="5"/>
      <c r="EF814" s="5"/>
    </row>
    <row r="815" spans="1:143" s="42" customFormat="1" ht="90">
      <c r="A815" s="44" t="s">
        <v>1399</v>
      </c>
      <c r="B815" s="41">
        <v>44</v>
      </c>
      <c r="C815" s="41">
        <v>30</v>
      </c>
      <c r="D815" s="41" t="s">
        <v>4592</v>
      </c>
      <c r="E815" s="41" t="s">
        <v>910</v>
      </c>
      <c r="F815" s="41" t="s">
        <v>1400</v>
      </c>
      <c r="G815" s="41"/>
      <c r="H815" s="41" t="s">
        <v>135</v>
      </c>
      <c r="I815" s="41"/>
      <c r="J815" s="5">
        <v>29</v>
      </c>
      <c r="K815" s="5">
        <v>29</v>
      </c>
      <c r="L815" s="5"/>
      <c r="M815" s="5">
        <v>1</v>
      </c>
      <c r="N815" s="5"/>
      <c r="O815" s="5"/>
      <c r="P815" s="105">
        <v>27</v>
      </c>
      <c r="Q815" s="106" t="s">
        <v>1401</v>
      </c>
      <c r="R815" s="105">
        <v>23</v>
      </c>
      <c r="S815" s="5"/>
      <c r="T815" s="5"/>
      <c r="U815" s="5"/>
      <c r="V815" s="5"/>
      <c r="W815" s="5"/>
      <c r="X815" s="5"/>
      <c r="Y815" s="5"/>
      <c r="Z815" s="5"/>
      <c r="AA815" s="5"/>
      <c r="AB815" s="5"/>
      <c r="AC815" s="5"/>
      <c r="AD815" s="5"/>
      <c r="AE815" s="5"/>
      <c r="AF815" s="5"/>
      <c r="AG815" s="5"/>
      <c r="AH815" s="5"/>
      <c r="AI815" s="5"/>
      <c r="AJ815" s="5"/>
      <c r="AK815" s="5"/>
      <c r="AL815" s="105">
        <v>2</v>
      </c>
      <c r="AM815" s="10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c r="CA815" s="5">
        <v>1</v>
      </c>
      <c r="CB815" s="5"/>
      <c r="CC815" s="5"/>
      <c r="CD815" s="5"/>
      <c r="CE815" s="5"/>
      <c r="CF815" s="5"/>
      <c r="CG815" s="5"/>
      <c r="CH815" s="5"/>
      <c r="CI815" s="5"/>
      <c r="CJ815" s="5">
        <v>1</v>
      </c>
      <c r="CK815" s="5"/>
      <c r="CL815" s="5"/>
      <c r="CM815" s="5"/>
      <c r="CN815" s="5"/>
      <c r="CO815" s="5"/>
      <c r="CP815" s="5"/>
      <c r="CQ815" s="5"/>
      <c r="CR815" s="5"/>
      <c r="CS815" s="5"/>
      <c r="CT815" s="5"/>
      <c r="CU815" s="5"/>
      <c r="CV815" s="5"/>
      <c r="CW815" s="5"/>
      <c r="CX815" s="5"/>
      <c r="CY815" s="5"/>
      <c r="CZ815" s="5"/>
      <c r="DA815" s="5"/>
      <c r="DB815" s="5"/>
      <c r="DC815" s="5"/>
      <c r="DD815" s="6"/>
      <c r="DE815" s="6"/>
      <c r="DF815" s="6"/>
      <c r="DG815" s="6"/>
      <c r="DH815" s="6"/>
      <c r="DI815" s="6"/>
      <c r="DJ815" s="6"/>
      <c r="DK815" s="6"/>
      <c r="DL815" s="6"/>
      <c r="DM815" s="6"/>
      <c r="DN815" s="6"/>
      <c r="DO815" s="6"/>
      <c r="DP815" s="6"/>
      <c r="DQ815" s="6"/>
      <c r="DR815" s="6"/>
      <c r="DS815" s="6"/>
      <c r="DT815" s="5"/>
      <c r="DU815" s="5"/>
      <c r="DV815" s="5"/>
      <c r="DW815" s="5" t="s">
        <v>135</v>
      </c>
      <c r="DX815" s="5"/>
      <c r="DY815" s="5"/>
      <c r="DZ815" s="5"/>
      <c r="EA815" s="5"/>
      <c r="EB815" s="5"/>
      <c r="EC815" s="5"/>
      <c r="ED815" s="5"/>
      <c r="EE815" s="5"/>
    </row>
    <row r="816" spans="1:143" ht="90">
      <c r="A816" s="172" t="s">
        <v>1402</v>
      </c>
      <c r="B816" s="41">
        <v>6</v>
      </c>
      <c r="C816" s="41">
        <v>6</v>
      </c>
      <c r="D816" s="41" t="s">
        <v>1403</v>
      </c>
      <c r="E816" s="42" t="s">
        <v>169</v>
      </c>
      <c r="F816" s="18" t="s">
        <v>1404</v>
      </c>
      <c r="G816" s="41" t="s">
        <v>135</v>
      </c>
      <c r="H816" s="18" t="s">
        <v>135</v>
      </c>
      <c r="I816" s="41"/>
      <c r="J816" s="5">
        <v>1</v>
      </c>
      <c r="K816" s="5">
        <v>1</v>
      </c>
      <c r="Q816" s="173"/>
      <c r="DW816" s="5" t="s">
        <v>135</v>
      </c>
      <c r="EG816" s="42"/>
      <c r="EH816" s="42"/>
      <c r="EI816" s="42"/>
      <c r="EJ816" s="42"/>
      <c r="EK816" s="42"/>
      <c r="EL816" s="42"/>
      <c r="EM816" s="42"/>
    </row>
    <row r="817" spans="1:143" ht="60">
      <c r="A817" s="41"/>
      <c r="B817" s="41"/>
      <c r="C817" s="41"/>
      <c r="D817" s="41" t="s">
        <v>1405</v>
      </c>
      <c r="E817" s="42" t="s">
        <v>165</v>
      </c>
      <c r="F817" s="18" t="s">
        <v>1406</v>
      </c>
      <c r="G817" s="41" t="s">
        <v>135</v>
      </c>
      <c r="H817" s="18" t="s">
        <v>135</v>
      </c>
      <c r="I817" s="41"/>
      <c r="J817" s="5">
        <v>1</v>
      </c>
      <c r="K817" s="5">
        <v>1</v>
      </c>
      <c r="DW817" s="5" t="s">
        <v>135</v>
      </c>
      <c r="EG817" s="42"/>
      <c r="EH817" s="42"/>
      <c r="EI817" s="42"/>
      <c r="EJ817" s="42"/>
      <c r="EK817" s="42"/>
      <c r="EL817" s="42"/>
      <c r="EM817" s="42"/>
    </row>
    <row r="818" spans="1:143" ht="60">
      <c r="A818" s="41"/>
      <c r="B818" s="41"/>
      <c r="C818" s="41"/>
      <c r="D818" s="41" t="s">
        <v>1407</v>
      </c>
      <c r="E818" s="42" t="s">
        <v>169</v>
      </c>
      <c r="F818" s="18" t="s">
        <v>1408</v>
      </c>
      <c r="G818" s="41" t="s">
        <v>135</v>
      </c>
      <c r="H818" s="18" t="s">
        <v>135</v>
      </c>
      <c r="I818" s="41"/>
      <c r="J818" s="5">
        <v>1</v>
      </c>
      <c r="K818" s="5">
        <v>1</v>
      </c>
      <c r="DW818" s="5" t="s">
        <v>135</v>
      </c>
      <c r="EG818" s="42"/>
      <c r="EH818" s="42"/>
      <c r="EI818" s="42"/>
      <c r="EJ818" s="42"/>
      <c r="EK818" s="42"/>
      <c r="EL818" s="42"/>
      <c r="EM818" s="42"/>
    </row>
    <row r="819" spans="1:143" s="42" customFormat="1">
      <c r="A819" s="41"/>
      <c r="B819" s="41"/>
      <c r="C819" s="41"/>
      <c r="D819" s="41"/>
      <c r="F819" s="18"/>
      <c r="G819" s="41"/>
      <c r="H819" s="18"/>
      <c r="I819" s="41"/>
      <c r="J819" s="5"/>
      <c r="K819" s="5"/>
      <c r="L819" s="5"/>
      <c r="M819" s="5"/>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5"/>
      <c r="DC819" s="5"/>
      <c r="DD819" s="5"/>
      <c r="DE819" s="5"/>
      <c r="DF819" s="5"/>
      <c r="DG819" s="5"/>
      <c r="DH819" s="5"/>
      <c r="DI819" s="5"/>
      <c r="DJ819" s="5"/>
      <c r="DK819" s="5"/>
      <c r="DL819" s="5"/>
      <c r="DM819" s="5"/>
      <c r="DN819" s="5"/>
      <c r="DO819" s="5"/>
      <c r="DP819" s="5"/>
      <c r="DQ819" s="5"/>
      <c r="DR819" s="5"/>
      <c r="DS819" s="6"/>
      <c r="DT819" s="6"/>
      <c r="DU819" s="5"/>
      <c r="DV819" s="5"/>
      <c r="DW819" s="5"/>
      <c r="DX819" s="5"/>
      <c r="DY819" s="5"/>
      <c r="DZ819" s="5"/>
      <c r="EA819" s="5"/>
      <c r="EB819" s="5"/>
      <c r="EC819" s="5"/>
      <c r="ED819" s="5"/>
      <c r="EE819" s="5"/>
      <c r="EF819" s="5"/>
    </row>
    <row r="820" spans="1:143">
      <c r="A820" s="41"/>
      <c r="B820" s="41"/>
      <c r="C820" s="41"/>
      <c r="D820" s="41"/>
      <c r="G820" s="41"/>
      <c r="H820" s="41"/>
      <c r="I820" s="41"/>
      <c r="EG820" s="42"/>
      <c r="EH820" s="42"/>
      <c r="EI820" s="42"/>
      <c r="EJ820" s="42"/>
      <c r="EK820" s="42"/>
      <c r="EL820" s="42"/>
      <c r="EM820" s="42"/>
    </row>
    <row r="821" spans="1:143" ht="60">
      <c r="A821" s="41"/>
      <c r="B821" s="41"/>
      <c r="C821" s="41"/>
      <c r="D821" s="41" t="s">
        <v>539</v>
      </c>
      <c r="E821" s="42" t="s">
        <v>497</v>
      </c>
      <c r="F821" s="41" t="s">
        <v>1410</v>
      </c>
      <c r="G821" s="41" t="s">
        <v>135</v>
      </c>
      <c r="H821" s="41"/>
      <c r="I821" s="41"/>
      <c r="J821" s="5">
        <v>1</v>
      </c>
      <c r="K821" s="5">
        <v>1</v>
      </c>
      <c r="DW821" s="5" t="s">
        <v>135</v>
      </c>
      <c r="EG821" s="42"/>
      <c r="EH821" s="42"/>
      <c r="EI821" s="42"/>
      <c r="EJ821" s="42"/>
      <c r="EK821" s="42"/>
      <c r="EL821" s="42"/>
      <c r="EM821" s="42"/>
    </row>
    <row r="822" spans="1:143" ht="60">
      <c r="A822" s="41"/>
      <c r="B822" s="41"/>
      <c r="C822" s="41"/>
      <c r="D822" s="41" t="s">
        <v>1411</v>
      </c>
      <c r="E822" s="42" t="s">
        <v>1412</v>
      </c>
      <c r="F822" s="41" t="s">
        <v>1413</v>
      </c>
      <c r="G822" s="41" t="s">
        <v>135</v>
      </c>
      <c r="H822" s="41"/>
      <c r="I822" s="41"/>
      <c r="J822" s="5">
        <v>1</v>
      </c>
      <c r="K822" s="5">
        <v>1</v>
      </c>
      <c r="DW822" s="5" t="s">
        <v>135</v>
      </c>
      <c r="EG822" s="42"/>
      <c r="EH822" s="42"/>
      <c r="EI822" s="42"/>
      <c r="EJ822" s="42"/>
      <c r="EK822" s="42"/>
      <c r="EL822" s="42"/>
      <c r="EM822" s="42"/>
    </row>
    <row r="823" spans="1:143" ht="135">
      <c r="A823" s="41" t="s">
        <v>1414</v>
      </c>
      <c r="B823" s="41">
        <v>1</v>
      </c>
      <c r="C823" s="41">
        <v>1</v>
      </c>
      <c r="D823" s="41" t="s">
        <v>1415</v>
      </c>
      <c r="E823" s="42" t="s">
        <v>1416</v>
      </c>
      <c r="F823" s="41" t="s">
        <v>1417</v>
      </c>
      <c r="G823" s="41"/>
      <c r="H823" s="41" t="s">
        <v>1418</v>
      </c>
      <c r="I823" s="41"/>
      <c r="P823" s="5">
        <v>1</v>
      </c>
      <c r="Q823" s="39" t="s">
        <v>1419</v>
      </c>
      <c r="R823" s="5">
        <v>1</v>
      </c>
      <c r="AI823" s="5">
        <v>1</v>
      </c>
      <c r="CK823" s="5">
        <v>1</v>
      </c>
      <c r="DW823" s="5" t="s">
        <v>135</v>
      </c>
      <c r="EG823" s="42"/>
      <c r="EH823" s="42"/>
      <c r="EI823" s="42"/>
      <c r="EJ823" s="42"/>
      <c r="EK823" s="42"/>
      <c r="EL823" s="42"/>
      <c r="EM823" s="42"/>
    </row>
    <row r="824" spans="1:143" ht="105">
      <c r="A824" s="41"/>
      <c r="B824" s="41"/>
      <c r="C824" s="41"/>
      <c r="D824" s="41" t="s">
        <v>1420</v>
      </c>
      <c r="E824" s="42" t="s">
        <v>1421</v>
      </c>
      <c r="F824" s="41" t="s">
        <v>1417</v>
      </c>
      <c r="G824" s="41"/>
      <c r="H824" s="41" t="s">
        <v>1418</v>
      </c>
      <c r="I824" s="41"/>
      <c r="P824" s="5">
        <v>1</v>
      </c>
      <c r="Q824" s="39" t="s">
        <v>1419</v>
      </c>
      <c r="R824" s="5">
        <v>1</v>
      </c>
      <c r="AI824" s="5">
        <v>1</v>
      </c>
      <c r="CK824" s="5">
        <v>1</v>
      </c>
      <c r="DW824" s="5" t="s">
        <v>135</v>
      </c>
      <c r="EG824" s="42"/>
      <c r="EH824" s="42"/>
      <c r="EI824" s="42"/>
      <c r="EJ824" s="42"/>
      <c r="EK824" s="42"/>
      <c r="EL824" s="42"/>
      <c r="EM824" s="42"/>
    </row>
    <row r="825" spans="1:143" ht="105">
      <c r="A825" s="46" t="s">
        <v>1422</v>
      </c>
      <c r="B825" s="41">
        <v>161</v>
      </c>
      <c r="C825" s="18">
        <v>51</v>
      </c>
      <c r="D825" s="41" t="s">
        <v>4606</v>
      </c>
      <c r="E825" s="42" t="s">
        <v>4607</v>
      </c>
      <c r="F825" s="41" t="s">
        <v>1423</v>
      </c>
      <c r="G825" s="41"/>
      <c r="H825" s="41" t="s">
        <v>135</v>
      </c>
      <c r="I825" s="41"/>
      <c r="J825" s="5">
        <v>46</v>
      </c>
      <c r="K825" s="128">
        <v>4</v>
      </c>
      <c r="L825" s="5">
        <f>23+18</f>
        <v>41</v>
      </c>
      <c r="M825" s="5">
        <v>1</v>
      </c>
      <c r="P825" s="128">
        <v>46</v>
      </c>
      <c r="Q825" s="39" t="s">
        <v>1424</v>
      </c>
      <c r="R825" s="128">
        <f>25+21</f>
        <v>46</v>
      </c>
      <c r="DW825" s="5" t="s">
        <v>135</v>
      </c>
      <c r="EG825" s="42"/>
      <c r="EH825" s="42"/>
      <c r="EI825" s="42"/>
      <c r="EJ825" s="42"/>
      <c r="EK825" s="42"/>
      <c r="EL825" s="42"/>
      <c r="EM825" s="42"/>
    </row>
    <row r="826" spans="1:143" ht="105">
      <c r="A826" s="41"/>
      <c r="B826" s="41"/>
      <c r="C826" s="41"/>
      <c r="D826" s="41" t="s">
        <v>4606</v>
      </c>
      <c r="E826" s="42" t="s">
        <v>4607</v>
      </c>
      <c r="F826" s="41" t="s">
        <v>1423</v>
      </c>
      <c r="G826" s="41"/>
      <c r="H826" s="41" t="s">
        <v>135</v>
      </c>
      <c r="I826" s="41"/>
      <c r="J826" s="5">
        <v>0</v>
      </c>
      <c r="P826" s="128">
        <v>5</v>
      </c>
      <c r="Q826" s="39" t="s">
        <v>1425</v>
      </c>
      <c r="AL826" s="128">
        <v>5</v>
      </c>
      <c r="AM826" s="128"/>
      <c r="DW826" s="5" t="s">
        <v>135</v>
      </c>
      <c r="EG826" s="42"/>
      <c r="EH826" s="42"/>
      <c r="EI826" s="42"/>
      <c r="EJ826" s="42"/>
      <c r="EK826" s="42"/>
      <c r="EL826" s="42"/>
      <c r="EM826" s="42"/>
    </row>
    <row r="827" spans="1:143" ht="75">
      <c r="A827" s="44" t="s">
        <v>1426</v>
      </c>
      <c r="B827" s="41">
        <v>6</v>
      </c>
      <c r="C827" s="41">
        <v>1</v>
      </c>
      <c r="D827" s="41" t="s">
        <v>1427</v>
      </c>
      <c r="E827" s="42" t="s">
        <v>139</v>
      </c>
      <c r="F827" s="41" t="s">
        <v>1428</v>
      </c>
      <c r="G827" s="41" t="s">
        <v>135</v>
      </c>
      <c r="H827" s="41"/>
      <c r="I827" s="41"/>
      <c r="J827" s="5">
        <v>1</v>
      </c>
      <c r="K827" s="5">
        <v>1</v>
      </c>
      <c r="P827" s="5">
        <v>1</v>
      </c>
      <c r="Q827" s="39" t="s">
        <v>1429</v>
      </c>
      <c r="DM827" s="5">
        <v>1</v>
      </c>
      <c r="DX827" s="5" t="s">
        <v>135</v>
      </c>
      <c r="EG827" s="42"/>
      <c r="EH827" s="42"/>
      <c r="EI827" s="42"/>
      <c r="EJ827" s="42"/>
      <c r="EK827" s="42"/>
      <c r="EL827" s="42"/>
      <c r="EM827" s="42"/>
    </row>
    <row r="828" spans="1:143" s="42" customFormat="1" ht="30">
      <c r="A828" s="44"/>
      <c r="B828" s="41"/>
      <c r="C828" s="41"/>
      <c r="D828" s="18" t="s">
        <v>1430</v>
      </c>
      <c r="E828" s="42" t="s">
        <v>1259</v>
      </c>
      <c r="F828" s="41" t="s">
        <v>1428</v>
      </c>
      <c r="G828" s="41" t="s">
        <v>135</v>
      </c>
      <c r="H828" s="41"/>
      <c r="I828" s="41"/>
      <c r="J828" s="5"/>
      <c r="K828" s="5"/>
      <c r="L828" s="5"/>
      <c r="M828" s="5">
        <v>1</v>
      </c>
      <c r="N828" s="5"/>
      <c r="O828" s="5"/>
      <c r="P828" s="5">
        <v>1</v>
      </c>
      <c r="Q828" s="39" t="s">
        <v>1429</v>
      </c>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c r="CA828" s="5"/>
      <c r="CB828" s="5"/>
      <c r="CC828" s="5"/>
      <c r="CD828" s="5"/>
      <c r="CE828" s="5"/>
      <c r="CF828" s="5"/>
      <c r="CG828" s="5"/>
      <c r="CH828" s="5"/>
      <c r="CI828" s="5"/>
      <c r="CJ828" s="5"/>
      <c r="CK828" s="5"/>
      <c r="CL828" s="5"/>
      <c r="CM828" s="5"/>
      <c r="CN828" s="5"/>
      <c r="CO828" s="5"/>
      <c r="CP828" s="5"/>
      <c r="CQ828" s="5"/>
      <c r="CR828" s="5"/>
      <c r="CS828" s="5"/>
      <c r="CT828" s="5"/>
      <c r="CU828" s="5"/>
      <c r="CV828" s="5"/>
      <c r="CW828" s="5"/>
      <c r="CX828" s="5"/>
      <c r="CY828" s="5"/>
      <c r="CZ828" s="5"/>
      <c r="DA828" s="5"/>
      <c r="DB828" s="5"/>
      <c r="DC828" s="5"/>
      <c r="DD828" s="5"/>
      <c r="DE828" s="5"/>
      <c r="DF828" s="5"/>
      <c r="DG828" s="5"/>
      <c r="DH828" s="5"/>
      <c r="DI828" s="5"/>
      <c r="DJ828" s="5"/>
      <c r="DK828" s="5"/>
      <c r="DL828" s="5"/>
      <c r="DM828" s="5">
        <v>1</v>
      </c>
      <c r="DN828" s="5"/>
      <c r="DO828" s="5"/>
      <c r="DP828" s="5"/>
      <c r="DQ828" s="5"/>
      <c r="DR828" s="5"/>
      <c r="DS828" s="6"/>
      <c r="DT828" s="6"/>
      <c r="DU828" s="5"/>
      <c r="DV828" s="5"/>
      <c r="DW828" s="5"/>
      <c r="DX828" s="5" t="s">
        <v>135</v>
      </c>
      <c r="DY828" s="5"/>
      <c r="DZ828" s="5"/>
      <c r="EA828" s="5"/>
      <c r="EB828" s="5"/>
      <c r="EC828" s="5"/>
      <c r="ED828" s="5"/>
      <c r="EE828" s="5"/>
      <c r="EF828" s="5"/>
    </row>
    <row r="829" spans="1:143" ht="30">
      <c r="A829" s="41"/>
      <c r="B829" s="41"/>
      <c r="C829" s="41"/>
      <c r="D829" s="18" t="s">
        <v>1431</v>
      </c>
      <c r="E829" s="42" t="s">
        <v>199</v>
      </c>
      <c r="F829" s="41" t="s">
        <v>1428</v>
      </c>
      <c r="G829" s="41" t="s">
        <v>135</v>
      </c>
      <c r="H829" s="41"/>
      <c r="I829" s="41"/>
      <c r="P829" s="5">
        <v>1</v>
      </c>
      <c r="Q829" s="39" t="s">
        <v>1429</v>
      </c>
      <c r="DM829" s="5">
        <v>1</v>
      </c>
      <c r="DX829" s="5" t="s">
        <v>135</v>
      </c>
      <c r="EG829" s="42"/>
      <c r="EH829" s="42"/>
      <c r="EI829" s="42"/>
      <c r="EJ829" s="42"/>
      <c r="EK829" s="42"/>
      <c r="EL829" s="42"/>
      <c r="EM829" s="42"/>
    </row>
    <row r="830" spans="1:143" ht="90">
      <c r="A830" s="46" t="s">
        <v>1432</v>
      </c>
      <c r="B830" s="41">
        <v>10</v>
      </c>
      <c r="C830" s="41">
        <v>2</v>
      </c>
      <c r="D830" s="41" t="s">
        <v>1433</v>
      </c>
      <c r="E830" s="42" t="s">
        <v>139</v>
      </c>
      <c r="F830" s="41" t="s">
        <v>1434</v>
      </c>
      <c r="G830" s="41"/>
      <c r="H830" s="41" t="s">
        <v>135</v>
      </c>
      <c r="I830" s="41"/>
      <c r="P830" s="5">
        <v>1</v>
      </c>
      <c r="Q830" s="39" t="s">
        <v>1435</v>
      </c>
      <c r="R830" s="5">
        <v>1</v>
      </c>
      <c r="AA830" s="5">
        <v>1</v>
      </c>
      <c r="DW830" s="5" t="s">
        <v>135</v>
      </c>
      <c r="DY830" s="5" t="s">
        <v>1436</v>
      </c>
      <c r="EG830" s="42"/>
      <c r="EH830" s="42"/>
      <c r="EI830" s="42"/>
      <c r="EJ830" s="42"/>
      <c r="EK830" s="42"/>
      <c r="EL830" s="42"/>
      <c r="EM830" s="42"/>
    </row>
    <row r="831" spans="1:143" ht="90">
      <c r="A831" s="41"/>
      <c r="B831" s="41"/>
      <c r="C831" s="41"/>
      <c r="D831" s="41" t="s">
        <v>1437</v>
      </c>
      <c r="E831" s="42" t="s">
        <v>575</v>
      </c>
      <c r="F831" s="41" t="s">
        <v>1434</v>
      </c>
      <c r="G831" s="41"/>
      <c r="H831" s="41" t="s">
        <v>135</v>
      </c>
      <c r="I831" s="41"/>
      <c r="P831" s="5">
        <v>1</v>
      </c>
      <c r="Q831" s="39" t="s">
        <v>1435</v>
      </c>
      <c r="R831" s="5">
        <v>1</v>
      </c>
      <c r="AA831" s="5">
        <v>1</v>
      </c>
      <c r="DW831" s="5" t="s">
        <v>135</v>
      </c>
      <c r="DY831" s="5" t="s">
        <v>1436</v>
      </c>
      <c r="EG831" s="42"/>
      <c r="EH831" s="42"/>
      <c r="EI831" s="42"/>
      <c r="EJ831" s="42"/>
      <c r="EK831" s="42"/>
      <c r="EL831" s="42"/>
      <c r="EM831" s="42"/>
    </row>
    <row r="832" spans="1:143" ht="90">
      <c r="A832" s="41"/>
      <c r="B832" s="41"/>
      <c r="C832" s="41"/>
      <c r="D832" s="41" t="s">
        <v>1438</v>
      </c>
      <c r="E832" s="42" t="s">
        <v>153</v>
      </c>
      <c r="F832" s="41" t="s">
        <v>1434</v>
      </c>
      <c r="G832" s="41"/>
      <c r="H832" s="41" t="s">
        <v>135</v>
      </c>
      <c r="I832" s="41"/>
      <c r="P832" s="5">
        <v>1</v>
      </c>
      <c r="Q832" s="39" t="s">
        <v>1435</v>
      </c>
      <c r="R832" s="5">
        <v>1</v>
      </c>
      <c r="AA832" s="5">
        <v>1</v>
      </c>
      <c r="DW832" s="5" t="s">
        <v>135</v>
      </c>
      <c r="DY832" s="5" t="s">
        <v>1436</v>
      </c>
      <c r="EG832" s="42"/>
      <c r="EH832" s="42"/>
      <c r="EI832" s="42"/>
      <c r="EJ832" s="42"/>
      <c r="EK832" s="42"/>
      <c r="EL832" s="42"/>
      <c r="EM832" s="42"/>
    </row>
    <row r="833" spans="1:143" ht="90">
      <c r="A833" s="41"/>
      <c r="B833" s="41"/>
      <c r="C833" s="41"/>
      <c r="D833" s="41" t="s">
        <v>1439</v>
      </c>
      <c r="E833" s="42" t="s">
        <v>1440</v>
      </c>
      <c r="F833" s="41" t="s">
        <v>1434</v>
      </c>
      <c r="G833" s="41"/>
      <c r="H833" s="41" t="s">
        <v>135</v>
      </c>
      <c r="I833" s="41"/>
      <c r="P833" s="5">
        <v>1</v>
      </c>
      <c r="Q833" s="39" t="s">
        <v>1435</v>
      </c>
      <c r="R833" s="5">
        <v>1</v>
      </c>
      <c r="AA833" s="5">
        <v>1</v>
      </c>
      <c r="DW833" s="5" t="s">
        <v>135</v>
      </c>
      <c r="DY833" s="5" t="s">
        <v>1436</v>
      </c>
      <c r="EG833" s="42"/>
      <c r="EH833" s="42"/>
      <c r="EI833" s="42"/>
      <c r="EJ833" s="42"/>
      <c r="EK833" s="42"/>
      <c r="EL833" s="42"/>
      <c r="EM833" s="42"/>
    </row>
    <row r="834" spans="1:143" ht="90">
      <c r="A834" s="41"/>
      <c r="B834" s="41"/>
      <c r="C834" s="41"/>
      <c r="D834" s="41" t="s">
        <v>1441</v>
      </c>
      <c r="E834" s="42" t="s">
        <v>1442</v>
      </c>
      <c r="F834" s="41" t="s">
        <v>1434</v>
      </c>
      <c r="G834" s="41"/>
      <c r="H834" s="41" t="s">
        <v>135</v>
      </c>
      <c r="I834" s="41"/>
      <c r="P834" s="5">
        <v>1</v>
      </c>
      <c r="Q834" s="39" t="s">
        <v>1435</v>
      </c>
      <c r="R834" s="5">
        <v>1</v>
      </c>
      <c r="AA834" s="5">
        <v>1</v>
      </c>
      <c r="DW834" s="5" t="s">
        <v>135</v>
      </c>
      <c r="DY834" s="5" t="s">
        <v>1436</v>
      </c>
      <c r="EG834" s="42"/>
      <c r="EH834" s="42"/>
      <c r="EI834" s="42"/>
      <c r="EJ834" s="42"/>
      <c r="EK834" s="42"/>
      <c r="EL834" s="42"/>
      <c r="EM834" s="42"/>
    </row>
    <row r="835" spans="1:143" ht="30">
      <c r="A835" s="41"/>
      <c r="B835" s="41"/>
      <c r="C835" s="41"/>
      <c r="D835" s="41" t="s">
        <v>1443</v>
      </c>
      <c r="E835" s="42" t="s">
        <v>1051</v>
      </c>
      <c r="F835" s="41" t="s">
        <v>1444</v>
      </c>
      <c r="G835" s="41"/>
      <c r="H835" s="41" t="s">
        <v>135</v>
      </c>
      <c r="I835" s="41"/>
      <c r="P835" s="5">
        <v>1</v>
      </c>
      <c r="Q835" s="39" t="s">
        <v>1445</v>
      </c>
      <c r="R835" s="5">
        <v>1</v>
      </c>
      <c r="AA835" s="5">
        <v>1</v>
      </c>
      <c r="DW835" s="5" t="s">
        <v>135</v>
      </c>
      <c r="DY835" s="5" t="s">
        <v>1446</v>
      </c>
      <c r="EG835" s="42"/>
      <c r="EH835" s="42"/>
      <c r="EI835" s="42"/>
      <c r="EJ835" s="42"/>
      <c r="EK835" s="42"/>
      <c r="EL835" s="42"/>
      <c r="EM835" s="42"/>
    </row>
    <row r="836" spans="1:143" ht="30">
      <c r="A836" s="41"/>
      <c r="B836" s="41"/>
      <c r="C836" s="41"/>
      <c r="D836" s="41" t="s">
        <v>1447</v>
      </c>
      <c r="E836" s="42" t="s">
        <v>1448</v>
      </c>
      <c r="F836" s="41" t="s">
        <v>1444</v>
      </c>
      <c r="G836" s="41"/>
      <c r="H836" s="41" t="s">
        <v>135</v>
      </c>
      <c r="I836" s="41"/>
      <c r="P836" s="5">
        <v>1</v>
      </c>
      <c r="Q836" s="39" t="s">
        <v>1445</v>
      </c>
      <c r="R836" s="5">
        <v>1</v>
      </c>
      <c r="AA836" s="5">
        <v>1</v>
      </c>
      <c r="DW836" s="5" t="s">
        <v>135</v>
      </c>
      <c r="DY836" s="5" t="s">
        <v>1446</v>
      </c>
      <c r="EG836" s="42"/>
      <c r="EH836" s="42"/>
      <c r="EI836" s="42"/>
      <c r="EJ836" s="42"/>
      <c r="EK836" s="42"/>
      <c r="EL836" s="42"/>
      <c r="EM836" s="42"/>
    </row>
    <row r="837" spans="1:143" ht="75">
      <c r="A837" s="46" t="s">
        <v>1449</v>
      </c>
      <c r="B837" s="41">
        <v>6</v>
      </c>
      <c r="C837" s="41">
        <v>5</v>
      </c>
      <c r="D837" s="41" t="s">
        <v>1450</v>
      </c>
      <c r="E837" s="42" t="s">
        <v>557</v>
      </c>
      <c r="F837" s="41" t="s">
        <v>1451</v>
      </c>
      <c r="G837" s="41"/>
      <c r="H837" s="41" t="s">
        <v>135</v>
      </c>
      <c r="I837" s="41"/>
      <c r="J837" s="5">
        <v>1</v>
      </c>
      <c r="K837" s="5">
        <v>1</v>
      </c>
      <c r="P837" s="5">
        <v>1</v>
      </c>
      <c r="Q837" s="39" t="s">
        <v>1452</v>
      </c>
      <c r="CB837" s="5">
        <v>1</v>
      </c>
      <c r="DX837" s="5" t="s">
        <v>135</v>
      </c>
      <c r="EG837" s="42"/>
      <c r="EH837" s="42"/>
      <c r="EI837" s="42"/>
      <c r="EJ837" s="42"/>
      <c r="EK837" s="42"/>
      <c r="EL837" s="42"/>
      <c r="EM837" s="42"/>
    </row>
    <row r="838" spans="1:143" ht="45">
      <c r="A838" s="41"/>
      <c r="B838" s="41"/>
      <c r="C838" s="41"/>
      <c r="D838" s="41" t="s">
        <v>1450</v>
      </c>
      <c r="E838" s="42" t="s">
        <v>557</v>
      </c>
      <c r="F838" s="41" t="s">
        <v>1451</v>
      </c>
      <c r="G838" s="41"/>
      <c r="H838" s="41" t="s">
        <v>135</v>
      </c>
      <c r="I838" s="41"/>
      <c r="J838" s="5">
        <v>1</v>
      </c>
      <c r="K838" s="5">
        <v>1</v>
      </c>
      <c r="P838" s="5">
        <v>1</v>
      </c>
      <c r="Q838" s="39" t="s">
        <v>1453</v>
      </c>
      <c r="AL838" s="5">
        <v>1</v>
      </c>
      <c r="DX838" s="5" t="s">
        <v>135</v>
      </c>
      <c r="EG838" s="42"/>
      <c r="EH838" s="42"/>
      <c r="EI838" s="42"/>
      <c r="EJ838" s="42"/>
      <c r="EK838" s="42"/>
      <c r="EL838" s="42"/>
      <c r="EM838" s="42"/>
    </row>
    <row r="839" spans="1:143" ht="45">
      <c r="A839" s="41"/>
      <c r="B839" s="41"/>
      <c r="C839" s="41"/>
      <c r="D839" s="41" t="s">
        <v>1454</v>
      </c>
      <c r="E839" s="42" t="s">
        <v>855</v>
      </c>
      <c r="F839" s="41" t="s">
        <v>1451</v>
      </c>
      <c r="G839" s="41"/>
      <c r="H839" s="41" t="s">
        <v>135</v>
      </c>
      <c r="I839" s="41"/>
      <c r="J839" s="5">
        <v>1</v>
      </c>
      <c r="K839" s="5">
        <v>1</v>
      </c>
      <c r="P839" s="5">
        <v>1</v>
      </c>
      <c r="Q839" s="39" t="s">
        <v>1455</v>
      </c>
      <c r="R839" s="5">
        <v>1</v>
      </c>
      <c r="AI839" s="5">
        <v>1</v>
      </c>
      <c r="CK839" s="5">
        <v>1</v>
      </c>
      <c r="CL839" s="5">
        <v>1</v>
      </c>
      <c r="DX839" s="5" t="s">
        <v>135</v>
      </c>
      <c r="EG839" s="42"/>
      <c r="EH839" s="42"/>
      <c r="EI839" s="42"/>
      <c r="EJ839" s="42"/>
      <c r="EK839" s="42"/>
      <c r="EL839" s="42"/>
      <c r="EM839" s="42"/>
    </row>
    <row r="840" spans="1:143" ht="45">
      <c r="A840" s="41"/>
      <c r="B840" s="41"/>
      <c r="C840" s="41"/>
      <c r="D840" s="41" t="s">
        <v>1450</v>
      </c>
      <c r="E840" s="42" t="s">
        <v>557</v>
      </c>
      <c r="F840" s="41" t="s">
        <v>1451</v>
      </c>
      <c r="G840" s="41"/>
      <c r="H840" s="41" t="s">
        <v>135</v>
      </c>
      <c r="I840" s="41"/>
      <c r="J840" s="5">
        <v>1</v>
      </c>
      <c r="K840" s="5">
        <v>1</v>
      </c>
      <c r="P840" s="5">
        <v>1</v>
      </c>
      <c r="Q840" s="39" t="s">
        <v>1456</v>
      </c>
      <c r="AL840" s="5">
        <v>1</v>
      </c>
      <c r="AW840" s="5">
        <v>1</v>
      </c>
      <c r="DX840" s="5" t="s">
        <v>135</v>
      </c>
      <c r="EG840" s="42"/>
      <c r="EH840" s="42"/>
      <c r="EI840" s="42"/>
      <c r="EJ840" s="42"/>
      <c r="EK840" s="42"/>
      <c r="EL840" s="42"/>
      <c r="EM840" s="42"/>
    </row>
    <row r="841" spans="1:143" ht="45">
      <c r="A841" s="41"/>
      <c r="B841" s="41"/>
      <c r="C841" s="41"/>
      <c r="D841" s="41" t="s">
        <v>1454</v>
      </c>
      <c r="E841" s="42" t="s">
        <v>855</v>
      </c>
      <c r="F841" s="41" t="s">
        <v>1451</v>
      </c>
      <c r="G841" s="41"/>
      <c r="H841" s="41" t="s">
        <v>135</v>
      </c>
      <c r="I841" s="41"/>
      <c r="J841" s="5">
        <v>1</v>
      </c>
      <c r="K841" s="5">
        <v>1</v>
      </c>
      <c r="P841" s="5">
        <v>1</v>
      </c>
      <c r="Q841" s="39" t="s">
        <v>1457</v>
      </c>
      <c r="AL841" s="5">
        <v>1</v>
      </c>
      <c r="CB841" s="5">
        <v>1</v>
      </c>
      <c r="DX841" s="5" t="s">
        <v>135</v>
      </c>
      <c r="EG841" s="42"/>
      <c r="EH841" s="42"/>
      <c r="EI841" s="42"/>
      <c r="EJ841" s="42"/>
      <c r="EK841" s="42"/>
      <c r="EL841" s="42"/>
      <c r="EM841" s="42"/>
    </row>
    <row r="842" spans="1:143" ht="165">
      <c r="A842" s="46" t="s">
        <v>1458</v>
      </c>
      <c r="B842" s="41">
        <v>1</v>
      </c>
      <c r="C842" s="41">
        <v>1</v>
      </c>
      <c r="D842" s="41" t="s">
        <v>1459</v>
      </c>
      <c r="E842" s="42" t="s">
        <v>171</v>
      </c>
      <c r="F842" s="41" t="s">
        <v>1460</v>
      </c>
      <c r="G842" s="41"/>
      <c r="H842" s="41" t="s">
        <v>311</v>
      </c>
      <c r="I842" s="41"/>
      <c r="P842" s="5">
        <v>1</v>
      </c>
      <c r="Q842" s="39" t="s">
        <v>1461</v>
      </c>
      <c r="R842" s="5">
        <v>1</v>
      </c>
      <c r="U842" s="5">
        <v>1</v>
      </c>
      <c r="Y842" s="5">
        <v>1</v>
      </c>
      <c r="AL842" s="5">
        <v>1</v>
      </c>
      <c r="BH842" s="5">
        <v>1</v>
      </c>
      <c r="BK842" s="5">
        <v>1</v>
      </c>
      <c r="DW842" s="5" t="s">
        <v>135</v>
      </c>
      <c r="EG842" s="42"/>
      <c r="EH842" s="42"/>
      <c r="EI842" s="42"/>
      <c r="EJ842" s="42"/>
      <c r="EK842" s="42"/>
      <c r="EL842" s="42"/>
      <c r="EM842" s="42"/>
    </row>
    <row r="843" spans="1:143" ht="165">
      <c r="A843" s="41"/>
      <c r="B843" s="41"/>
      <c r="C843" s="41"/>
      <c r="D843" s="41" t="s">
        <v>4593</v>
      </c>
      <c r="E843" s="42" t="s">
        <v>4608</v>
      </c>
      <c r="F843" s="41" t="s">
        <v>1460</v>
      </c>
      <c r="G843" s="41"/>
      <c r="H843" s="41" t="s">
        <v>311</v>
      </c>
      <c r="I843" s="41"/>
      <c r="J843" s="5">
        <v>1</v>
      </c>
      <c r="N843" s="5">
        <v>1</v>
      </c>
      <c r="P843" s="105">
        <v>1</v>
      </c>
      <c r="Q843" s="39" t="s">
        <v>1461</v>
      </c>
      <c r="R843" s="5">
        <v>1</v>
      </c>
      <c r="U843" s="5">
        <v>1</v>
      </c>
      <c r="Y843" s="5">
        <v>1</v>
      </c>
      <c r="AL843" s="5">
        <v>1</v>
      </c>
      <c r="BH843" s="5">
        <v>1</v>
      </c>
      <c r="BK843" s="5">
        <v>1</v>
      </c>
      <c r="DW843" s="5" t="s">
        <v>135</v>
      </c>
      <c r="EG843" s="42"/>
      <c r="EH843" s="42"/>
      <c r="EI843" s="42"/>
      <c r="EJ843" s="42"/>
      <c r="EK843" s="42"/>
      <c r="EL843" s="42"/>
      <c r="EM843" s="42"/>
    </row>
    <row r="844" spans="1:143" ht="90">
      <c r="A844" s="46" t="s">
        <v>1462</v>
      </c>
      <c r="B844" s="41">
        <v>6</v>
      </c>
      <c r="C844" s="41">
        <v>5</v>
      </c>
      <c r="D844" s="41" t="s">
        <v>1463</v>
      </c>
      <c r="E844" s="42" t="s">
        <v>1464</v>
      </c>
      <c r="F844" s="41" t="s">
        <v>1465</v>
      </c>
      <c r="G844" s="41"/>
      <c r="H844" s="41" t="s">
        <v>135</v>
      </c>
      <c r="I844" s="41"/>
      <c r="J844" s="5">
        <v>1</v>
      </c>
      <c r="K844" s="5">
        <v>1</v>
      </c>
      <c r="P844" s="5">
        <v>1</v>
      </c>
      <c r="Q844" s="39" t="s">
        <v>1466</v>
      </c>
      <c r="R844" s="5">
        <v>1</v>
      </c>
      <c r="AI844" s="5">
        <v>1</v>
      </c>
      <c r="AL844" s="5">
        <v>1</v>
      </c>
      <c r="AW844" s="5">
        <v>1</v>
      </c>
      <c r="CB844" s="5">
        <v>1</v>
      </c>
      <c r="CC844" s="5">
        <v>1</v>
      </c>
      <c r="DX844" s="5" t="s">
        <v>135</v>
      </c>
      <c r="EG844" s="42"/>
      <c r="EH844" s="42"/>
      <c r="EI844" s="42"/>
      <c r="EJ844" s="42"/>
      <c r="EK844" s="42"/>
      <c r="EL844" s="42"/>
      <c r="EM844" s="42"/>
    </row>
    <row r="845" spans="1:143">
      <c r="A845" s="41"/>
      <c r="B845" s="41"/>
      <c r="C845" s="41"/>
      <c r="D845" s="41" t="s">
        <v>1467</v>
      </c>
      <c r="E845" s="42" t="s">
        <v>360</v>
      </c>
      <c r="F845" s="41" t="s">
        <v>1465</v>
      </c>
      <c r="G845" s="41"/>
      <c r="H845" s="41" t="s">
        <v>135</v>
      </c>
      <c r="I845" s="41"/>
      <c r="J845" s="5">
        <v>1</v>
      </c>
      <c r="L845" s="5">
        <v>1</v>
      </c>
      <c r="P845" s="5">
        <v>1</v>
      </c>
      <c r="Q845" s="39" t="s">
        <v>1468</v>
      </c>
      <c r="AL845" s="5">
        <v>1</v>
      </c>
      <c r="AW845" s="5">
        <v>1</v>
      </c>
      <c r="BK845" s="5">
        <v>1</v>
      </c>
      <c r="CB845" s="5">
        <v>1</v>
      </c>
      <c r="CC845" s="5">
        <v>1</v>
      </c>
      <c r="CJ845" s="5">
        <v>1</v>
      </c>
      <c r="DX845" s="5" t="s">
        <v>135</v>
      </c>
      <c r="EG845" s="42"/>
      <c r="EH845" s="42"/>
      <c r="EI845" s="42"/>
      <c r="EJ845" s="42"/>
      <c r="EK845" s="42"/>
      <c r="EL845" s="42"/>
      <c r="EM845" s="42"/>
    </row>
    <row r="846" spans="1:143">
      <c r="A846" s="41"/>
      <c r="B846" s="41"/>
      <c r="C846" s="41"/>
      <c r="D846" s="41" t="s">
        <v>1469</v>
      </c>
      <c r="E846" s="42" t="s">
        <v>1470</v>
      </c>
      <c r="F846" s="41" t="s">
        <v>1465</v>
      </c>
      <c r="G846" s="41"/>
      <c r="H846" s="41" t="s">
        <v>135</v>
      </c>
      <c r="I846" s="41"/>
      <c r="P846" s="5">
        <v>1</v>
      </c>
      <c r="Q846" s="39" t="s">
        <v>1471</v>
      </c>
      <c r="AL846" s="5">
        <v>1</v>
      </c>
      <c r="AQ846" s="5">
        <v>1</v>
      </c>
      <c r="AU846" s="5">
        <v>1</v>
      </c>
      <c r="DX846" s="5" t="s">
        <v>135</v>
      </c>
      <c r="EG846" s="42"/>
      <c r="EH846" s="42"/>
      <c r="EI846" s="42"/>
      <c r="EJ846" s="42"/>
      <c r="EK846" s="42"/>
      <c r="EL846" s="42"/>
      <c r="EM846" s="42"/>
    </row>
    <row r="847" spans="1:143">
      <c r="A847" s="41"/>
      <c r="B847" s="41"/>
      <c r="C847" s="41"/>
      <c r="D847" s="41" t="s">
        <v>1472</v>
      </c>
      <c r="E847" s="42" t="s">
        <v>1464</v>
      </c>
      <c r="F847" s="41" t="s">
        <v>1465</v>
      </c>
      <c r="G847" s="41"/>
      <c r="H847" s="41" t="s">
        <v>135</v>
      </c>
      <c r="I847" s="41"/>
      <c r="J847" s="5">
        <v>1</v>
      </c>
      <c r="K847" s="5">
        <v>1</v>
      </c>
      <c r="P847" s="5">
        <v>1</v>
      </c>
      <c r="Q847" s="39" t="s">
        <v>1473</v>
      </c>
      <c r="R847" s="5">
        <v>1</v>
      </c>
      <c r="CB847" s="5">
        <v>1</v>
      </c>
      <c r="DX847" s="5" t="s">
        <v>135</v>
      </c>
      <c r="EG847" s="42"/>
      <c r="EH847" s="42"/>
      <c r="EI847" s="42"/>
      <c r="EJ847" s="42"/>
      <c r="EK847" s="42"/>
      <c r="EL847" s="42"/>
      <c r="EM847" s="42"/>
    </row>
    <row r="848" spans="1:143">
      <c r="A848" s="41"/>
      <c r="B848" s="41"/>
      <c r="C848" s="41"/>
      <c r="D848" s="41" t="s">
        <v>1474</v>
      </c>
      <c r="E848" s="42" t="s">
        <v>1475</v>
      </c>
      <c r="F848" s="41" t="s">
        <v>1465</v>
      </c>
      <c r="G848" s="41"/>
      <c r="H848" s="41" t="s">
        <v>135</v>
      </c>
      <c r="I848" s="41"/>
      <c r="J848" s="5">
        <v>1</v>
      </c>
      <c r="K848" s="5">
        <v>1</v>
      </c>
      <c r="P848" s="5">
        <v>1</v>
      </c>
      <c r="Q848" s="39" t="s">
        <v>1476</v>
      </c>
      <c r="R848" s="5">
        <v>1</v>
      </c>
      <c r="CB848" s="5">
        <v>1</v>
      </c>
      <c r="CK848" s="5">
        <v>1</v>
      </c>
      <c r="DX848" s="5" t="s">
        <v>135</v>
      </c>
      <c r="EG848" s="42"/>
      <c r="EH848" s="42"/>
      <c r="EI848" s="42"/>
      <c r="EJ848" s="42"/>
      <c r="EK848" s="42"/>
      <c r="EL848" s="42"/>
      <c r="EM848" s="42"/>
    </row>
    <row r="849" spans="1:143" ht="60">
      <c r="A849" s="46" t="s">
        <v>1477</v>
      </c>
      <c r="B849" s="41">
        <v>1</v>
      </c>
      <c r="C849" s="41">
        <v>1</v>
      </c>
      <c r="D849" s="41" t="s">
        <v>1478</v>
      </c>
      <c r="E849" s="42" t="s">
        <v>1479</v>
      </c>
      <c r="F849" s="41" t="s">
        <v>1465</v>
      </c>
      <c r="G849" s="41"/>
      <c r="H849" s="41" t="s">
        <v>135</v>
      </c>
      <c r="I849" s="41"/>
      <c r="P849" s="5">
        <v>1</v>
      </c>
      <c r="Q849" s="39" t="s">
        <v>1480</v>
      </c>
      <c r="R849" s="5">
        <v>1</v>
      </c>
      <c r="AA849" s="5">
        <v>1</v>
      </c>
      <c r="DX849" s="5" t="s">
        <v>135</v>
      </c>
      <c r="EG849" s="42"/>
      <c r="EH849" s="42"/>
      <c r="EI849" s="42"/>
      <c r="EJ849" s="42"/>
      <c r="EK849" s="42"/>
      <c r="EL849" s="42"/>
      <c r="EM849" s="42"/>
    </row>
    <row r="850" spans="1:143" ht="30">
      <c r="A850" s="41"/>
      <c r="B850" s="41"/>
      <c r="C850" s="41"/>
      <c r="D850" s="41" t="s">
        <v>1481</v>
      </c>
      <c r="E850" s="42" t="s">
        <v>199</v>
      </c>
      <c r="F850" s="41" t="s">
        <v>1465</v>
      </c>
      <c r="G850" s="41"/>
      <c r="H850" s="41" t="s">
        <v>135</v>
      </c>
      <c r="I850" s="41"/>
      <c r="P850" s="5">
        <v>1</v>
      </c>
      <c r="Q850" s="39" t="s">
        <v>1480</v>
      </c>
      <c r="R850" s="5">
        <v>1</v>
      </c>
      <c r="AA850" s="5">
        <v>1</v>
      </c>
      <c r="DX850" s="5" t="s">
        <v>135</v>
      </c>
      <c r="EG850" s="42"/>
      <c r="EH850" s="42"/>
      <c r="EI850" s="42"/>
      <c r="EJ850" s="42"/>
      <c r="EK850" s="42"/>
      <c r="EL850" s="42"/>
      <c r="EM850" s="42"/>
    </row>
    <row r="851" spans="1:143" ht="90">
      <c r="A851" s="46" t="s">
        <v>1482</v>
      </c>
      <c r="B851" s="41">
        <v>5</v>
      </c>
      <c r="C851" s="41">
        <v>5</v>
      </c>
      <c r="D851" s="41" t="s">
        <v>1483</v>
      </c>
      <c r="E851" s="42" t="s">
        <v>1484</v>
      </c>
      <c r="F851" s="41" t="s">
        <v>1485</v>
      </c>
      <c r="G851" s="41"/>
      <c r="H851" s="41" t="s">
        <v>787</v>
      </c>
      <c r="I851" s="41" t="s">
        <v>135</v>
      </c>
      <c r="P851" s="5">
        <v>1</v>
      </c>
      <c r="Q851" s="39" t="s">
        <v>1486</v>
      </c>
      <c r="CU851" s="5">
        <v>1</v>
      </c>
      <c r="CV851" s="5">
        <v>1</v>
      </c>
      <c r="CX851" s="5">
        <v>1</v>
      </c>
      <c r="CY851" s="5">
        <v>1</v>
      </c>
      <c r="DX851" s="5" t="s">
        <v>135</v>
      </c>
      <c r="EG851" s="42"/>
      <c r="EH851" s="42"/>
      <c r="EI851" s="42"/>
      <c r="EJ851" s="42"/>
      <c r="EK851" s="42"/>
      <c r="EL851" s="42"/>
      <c r="EM851" s="42"/>
    </row>
    <row r="852" spans="1:143" ht="75">
      <c r="A852" s="41"/>
      <c r="B852" s="41"/>
      <c r="C852" s="41"/>
      <c r="D852" s="41" t="s">
        <v>1487</v>
      </c>
      <c r="E852" s="42" t="s">
        <v>1051</v>
      </c>
      <c r="F852" s="41" t="s">
        <v>1488</v>
      </c>
      <c r="G852" s="41"/>
      <c r="H852" s="41" t="s">
        <v>311</v>
      </c>
      <c r="I852" s="41" t="s">
        <v>135</v>
      </c>
      <c r="P852" s="5">
        <v>1</v>
      </c>
      <c r="Q852" s="39" t="s">
        <v>1489</v>
      </c>
      <c r="CU852" s="5">
        <v>1</v>
      </c>
      <c r="CV852" s="5">
        <v>1</v>
      </c>
      <c r="DB852" s="5">
        <v>1</v>
      </c>
      <c r="DX852" s="5" t="s">
        <v>135</v>
      </c>
      <c r="EG852" s="42"/>
      <c r="EH852" s="42"/>
      <c r="EI852" s="42"/>
      <c r="EJ852" s="42"/>
      <c r="EK852" s="42"/>
      <c r="EL852" s="42"/>
      <c r="EM852" s="42"/>
    </row>
    <row r="853" spans="1:143" ht="60">
      <c r="A853" s="41"/>
      <c r="B853" s="41"/>
      <c r="C853" s="41"/>
      <c r="D853" s="41" t="s">
        <v>401</v>
      </c>
      <c r="E853" s="42" t="s">
        <v>1354</v>
      </c>
      <c r="F853" s="41" t="s">
        <v>1490</v>
      </c>
      <c r="G853" s="41"/>
      <c r="H853" s="41" t="s">
        <v>787</v>
      </c>
      <c r="I853" s="41" t="s">
        <v>135</v>
      </c>
      <c r="P853" s="5">
        <v>1</v>
      </c>
      <c r="Q853" s="39" t="s">
        <v>1491</v>
      </c>
      <c r="CU853" s="5">
        <v>1</v>
      </c>
      <c r="CV853" s="5">
        <v>1</v>
      </c>
      <c r="CW853" s="5">
        <v>1</v>
      </c>
      <c r="DX853" s="5" t="s">
        <v>135</v>
      </c>
      <c r="EG853" s="42"/>
      <c r="EH853" s="42"/>
      <c r="EI853" s="42"/>
      <c r="EJ853" s="42"/>
      <c r="EK853" s="42"/>
      <c r="EL853" s="42"/>
      <c r="EM853" s="42"/>
    </row>
    <row r="854" spans="1:143" ht="75">
      <c r="A854" s="41"/>
      <c r="B854" s="41"/>
      <c r="C854" s="41"/>
      <c r="D854" s="33" t="s">
        <v>1492</v>
      </c>
      <c r="E854" s="41" t="s">
        <v>307</v>
      </c>
      <c r="F854" s="41" t="s">
        <v>1493</v>
      </c>
      <c r="G854" s="41" t="s">
        <v>1494</v>
      </c>
      <c r="H854" s="41"/>
      <c r="I854" s="41" t="s">
        <v>135</v>
      </c>
      <c r="P854" s="5">
        <v>1</v>
      </c>
      <c r="Q854" s="39" t="s">
        <v>1495</v>
      </c>
      <c r="CZ854" s="5">
        <v>1</v>
      </c>
      <c r="DA854" s="5">
        <v>1</v>
      </c>
      <c r="DB854" s="5">
        <v>1</v>
      </c>
      <c r="DX854" s="5" t="s">
        <v>135</v>
      </c>
      <c r="EG854" s="42"/>
      <c r="EH854" s="42"/>
      <c r="EI854" s="42"/>
      <c r="EJ854" s="42"/>
      <c r="EK854" s="42"/>
      <c r="EL854" s="42"/>
      <c r="EM854" s="42"/>
    </row>
    <row r="855" spans="1:143" ht="75">
      <c r="A855" s="41"/>
      <c r="B855" s="41"/>
      <c r="C855" s="41"/>
      <c r="D855" s="33" t="s">
        <v>1496</v>
      </c>
      <c r="E855" s="42" t="s">
        <v>188</v>
      </c>
      <c r="F855" s="41" t="s">
        <v>1493</v>
      </c>
      <c r="G855" s="41"/>
      <c r="H855" s="41"/>
      <c r="I855" s="41" t="s">
        <v>135</v>
      </c>
      <c r="P855" s="5">
        <v>1</v>
      </c>
      <c r="Q855" s="39" t="s">
        <v>1495</v>
      </c>
      <c r="CZ855" s="5">
        <v>1</v>
      </c>
      <c r="DA855" s="5">
        <v>1</v>
      </c>
      <c r="DB855" s="5">
        <v>1</v>
      </c>
      <c r="DX855" s="5" t="s">
        <v>135</v>
      </c>
      <c r="EG855" s="42"/>
      <c r="EH855" s="42"/>
      <c r="EI855" s="42"/>
      <c r="EJ855" s="42"/>
      <c r="EK855" s="42"/>
      <c r="EL855" s="42"/>
      <c r="EM855" s="42"/>
    </row>
    <row r="856" spans="1:143" ht="75">
      <c r="A856" s="41"/>
      <c r="B856" s="41"/>
      <c r="C856" s="41"/>
      <c r="D856" s="33" t="s">
        <v>1497</v>
      </c>
      <c r="E856" s="42" t="s">
        <v>139</v>
      </c>
      <c r="F856" s="41" t="s">
        <v>1493</v>
      </c>
      <c r="G856" s="41"/>
      <c r="H856" s="41"/>
      <c r="I856" s="41" t="s">
        <v>135</v>
      </c>
      <c r="P856" s="5">
        <v>1</v>
      </c>
      <c r="Q856" s="39" t="s">
        <v>1495</v>
      </c>
      <c r="CZ856" s="5">
        <v>1</v>
      </c>
      <c r="DA856" s="5">
        <v>1</v>
      </c>
      <c r="DB856" s="5">
        <v>1</v>
      </c>
      <c r="DX856" s="5" t="s">
        <v>135</v>
      </c>
      <c r="EG856" s="42"/>
      <c r="EH856" s="42"/>
      <c r="EI856" s="42"/>
      <c r="EJ856" s="42"/>
      <c r="EK856" s="42"/>
      <c r="EL856" s="42"/>
      <c r="EM856" s="42"/>
    </row>
    <row r="857" spans="1:143" ht="30">
      <c r="A857" s="41"/>
      <c r="B857" s="41"/>
      <c r="C857" s="41"/>
      <c r="D857" s="41" t="s">
        <v>1498</v>
      </c>
      <c r="E857" s="42" t="s">
        <v>1499</v>
      </c>
      <c r="G857" s="41"/>
      <c r="H857" s="41"/>
      <c r="I857" s="41" t="s">
        <v>135</v>
      </c>
      <c r="P857" s="5">
        <v>1</v>
      </c>
      <c r="Q857" s="39" t="s">
        <v>1500</v>
      </c>
      <c r="CU857" s="5">
        <v>1</v>
      </c>
      <c r="CV857" s="5">
        <v>1</v>
      </c>
      <c r="DX857" s="5" t="s">
        <v>135</v>
      </c>
      <c r="EG857" s="42"/>
      <c r="EH857" s="42"/>
      <c r="EI857" s="42"/>
      <c r="EJ857" s="42"/>
      <c r="EK857" s="42"/>
      <c r="EL857" s="42"/>
      <c r="EM857" s="42"/>
    </row>
    <row r="858" spans="1:143">
      <c r="A858" s="46"/>
      <c r="B858" s="41"/>
      <c r="C858" s="18"/>
      <c r="D858" s="41"/>
      <c r="G858" s="41"/>
      <c r="H858" s="41"/>
      <c r="I858" s="41"/>
      <c r="EG858" s="42"/>
      <c r="EH858" s="42"/>
      <c r="EI858" s="42"/>
      <c r="EJ858" s="42"/>
      <c r="EK858" s="42"/>
      <c r="EL858" s="42"/>
      <c r="EM858" s="42"/>
    </row>
    <row r="859" spans="1:143" s="42" customFormat="1">
      <c r="A859" s="46"/>
      <c r="B859" s="41"/>
      <c r="C859" s="41"/>
      <c r="D859" s="41"/>
      <c r="F859" s="41"/>
      <c r="G859" s="41"/>
      <c r="H859" s="41"/>
      <c r="I859" s="41"/>
      <c r="J859" s="5"/>
      <c r="K859" s="5"/>
      <c r="L859" s="5"/>
      <c r="M859" s="5"/>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5"/>
      <c r="DC859" s="5"/>
      <c r="DD859" s="5"/>
      <c r="DE859" s="5"/>
      <c r="DF859" s="5"/>
      <c r="DG859" s="5"/>
      <c r="DH859" s="5"/>
      <c r="DI859" s="5"/>
      <c r="DJ859" s="5"/>
      <c r="DK859" s="5"/>
      <c r="DL859" s="5"/>
      <c r="DM859" s="5"/>
      <c r="DN859" s="5"/>
      <c r="DO859" s="5"/>
      <c r="DP859" s="5"/>
      <c r="DQ859" s="5"/>
      <c r="DR859" s="5"/>
      <c r="DS859" s="6"/>
      <c r="DT859" s="6"/>
      <c r="DU859" s="5"/>
      <c r="DV859" s="5"/>
      <c r="DW859" s="5"/>
      <c r="DX859" s="5"/>
      <c r="DY859" s="5"/>
      <c r="DZ859" s="5"/>
      <c r="EA859" s="5"/>
      <c r="EB859" s="5"/>
      <c r="EC859" s="5"/>
      <c r="ED859" s="5"/>
      <c r="EE859" s="5"/>
      <c r="EF859" s="5"/>
    </row>
    <row r="860" spans="1:143" ht="75">
      <c r="A860" s="46" t="s">
        <v>1501</v>
      </c>
      <c r="B860" s="41">
        <v>277</v>
      </c>
      <c r="C860" s="41">
        <v>102</v>
      </c>
      <c r="D860" s="41"/>
      <c r="G860" s="41"/>
      <c r="H860" s="41"/>
      <c r="I860" s="41"/>
      <c r="DS860" s="6">
        <v>277</v>
      </c>
      <c r="DT860" s="6">
        <f>277-102</f>
        <v>175</v>
      </c>
      <c r="DU860" s="5">
        <v>0</v>
      </c>
      <c r="DW860" s="5" t="s">
        <v>135</v>
      </c>
      <c r="EG860" s="42"/>
      <c r="EH860" s="42"/>
      <c r="EI860" s="42"/>
      <c r="EJ860" s="42"/>
      <c r="EK860" s="42"/>
      <c r="EL860" s="42"/>
      <c r="EM860" s="42"/>
    </row>
    <row r="861" spans="1:143">
      <c r="A861" s="41"/>
      <c r="B861" s="18">
        <v>185</v>
      </c>
      <c r="C861" s="41"/>
      <c r="D861" s="41" t="s">
        <v>170</v>
      </c>
      <c r="E861" s="42" t="s">
        <v>171</v>
      </c>
      <c r="F861" s="41" t="s">
        <v>980</v>
      </c>
      <c r="G861" s="41"/>
      <c r="H861" s="41" t="s">
        <v>135</v>
      </c>
      <c r="I861" s="41"/>
      <c r="P861" s="5">
        <v>64</v>
      </c>
      <c r="Q861" s="39" t="s">
        <v>1219</v>
      </c>
      <c r="R861" s="5">
        <v>64</v>
      </c>
      <c r="DW861" s="5" t="s">
        <v>135</v>
      </c>
      <c r="EG861" s="42"/>
      <c r="EH861" s="42"/>
      <c r="EI861" s="42"/>
      <c r="EJ861" s="42"/>
      <c r="EK861" s="42"/>
      <c r="EL861" s="42"/>
      <c r="EM861" s="42"/>
    </row>
    <row r="862" spans="1:143">
      <c r="A862" s="41"/>
      <c r="B862" s="18">
        <v>62</v>
      </c>
      <c r="C862" s="41"/>
      <c r="D862" s="41" t="s">
        <v>170</v>
      </c>
      <c r="E862" s="42" t="s">
        <v>171</v>
      </c>
      <c r="F862" s="41" t="s">
        <v>980</v>
      </c>
      <c r="G862" s="41"/>
      <c r="H862" s="41" t="s">
        <v>135</v>
      </c>
      <c r="I862" s="41"/>
      <c r="P862" s="5">
        <v>27</v>
      </c>
      <c r="Q862" s="39" t="s">
        <v>1425</v>
      </c>
      <c r="AL862" s="5">
        <v>27</v>
      </c>
      <c r="DW862" s="5" t="s">
        <v>135</v>
      </c>
      <c r="EG862" s="42"/>
      <c r="EH862" s="42"/>
      <c r="EI862" s="42"/>
      <c r="EJ862" s="42"/>
      <c r="EK862" s="42"/>
      <c r="EL862" s="42"/>
      <c r="EM862" s="42"/>
    </row>
    <row r="863" spans="1:143">
      <c r="A863" s="41"/>
      <c r="B863" s="18">
        <v>11</v>
      </c>
      <c r="C863" s="41"/>
      <c r="D863" s="41" t="s">
        <v>170</v>
      </c>
      <c r="E863" s="42" t="s">
        <v>171</v>
      </c>
      <c r="F863" s="41" t="s">
        <v>980</v>
      </c>
      <c r="G863" s="41"/>
      <c r="H863" s="41" t="s">
        <v>135</v>
      </c>
      <c r="I863" s="41"/>
      <c r="P863" s="5">
        <v>5</v>
      </c>
      <c r="Q863" s="39" t="s">
        <v>1502</v>
      </c>
      <c r="AL863" s="5">
        <v>5</v>
      </c>
      <c r="AW863" s="5">
        <v>5</v>
      </c>
      <c r="CB863" s="5">
        <v>5</v>
      </c>
      <c r="CC863" s="5">
        <v>5</v>
      </c>
      <c r="DW863" s="5" t="s">
        <v>135</v>
      </c>
      <c r="EG863" s="42"/>
      <c r="EH863" s="42"/>
      <c r="EI863" s="42"/>
      <c r="EJ863" s="42"/>
      <c r="EK863" s="42"/>
      <c r="EL863" s="42"/>
      <c r="EM863" s="42"/>
    </row>
    <row r="864" spans="1:143">
      <c r="A864" s="41"/>
      <c r="B864" s="18">
        <v>19</v>
      </c>
      <c r="C864" s="41"/>
      <c r="D864" s="41" t="s">
        <v>170</v>
      </c>
      <c r="E864" s="42" t="s">
        <v>171</v>
      </c>
      <c r="F864" s="41" t="s">
        <v>980</v>
      </c>
      <c r="G864" s="41"/>
      <c r="H864" s="41" t="s">
        <v>135</v>
      </c>
      <c r="I864" s="41"/>
      <c r="P864" s="5">
        <v>6</v>
      </c>
      <c r="Q864" s="39" t="s">
        <v>1503</v>
      </c>
      <c r="CB864" s="5">
        <v>6</v>
      </c>
      <c r="CK864" s="5">
        <v>6</v>
      </c>
      <c r="DW864" s="5" t="s">
        <v>135</v>
      </c>
      <c r="EG864" s="42"/>
      <c r="EH864" s="42"/>
      <c r="EI864" s="42"/>
      <c r="EJ864" s="42"/>
      <c r="EK864" s="42"/>
      <c r="EL864" s="42"/>
      <c r="EM864" s="42"/>
    </row>
    <row r="865" spans="1:143" ht="90">
      <c r="A865" s="138" t="s">
        <v>1504</v>
      </c>
      <c r="B865" s="41">
        <v>17</v>
      </c>
      <c r="C865" s="41">
        <v>17</v>
      </c>
      <c r="D865" s="41" t="s">
        <v>263</v>
      </c>
      <c r="E865" s="42" t="s">
        <v>272</v>
      </c>
      <c r="F865" s="41" t="s">
        <v>980</v>
      </c>
      <c r="G865" s="41"/>
      <c r="H865" s="41" t="s">
        <v>135</v>
      </c>
      <c r="I865" s="41"/>
      <c r="P865" s="5">
        <v>1</v>
      </c>
      <c r="Q865" s="39" t="s">
        <v>1505</v>
      </c>
      <c r="R865" s="5">
        <v>1</v>
      </c>
      <c r="AA865" s="5">
        <v>1</v>
      </c>
      <c r="AH865" s="5">
        <v>1</v>
      </c>
      <c r="DX865" s="5" t="s">
        <v>135</v>
      </c>
      <c r="EG865" s="42"/>
      <c r="EH865" s="42"/>
      <c r="EI865" s="42"/>
      <c r="EJ865" s="42"/>
      <c r="EK865" s="42"/>
      <c r="EL865" s="42"/>
      <c r="EM865" s="42"/>
    </row>
    <row r="866" spans="1:143" s="42" customFormat="1">
      <c r="A866" s="138"/>
      <c r="B866" s="41"/>
      <c r="C866" s="41"/>
      <c r="D866" s="41" t="s">
        <v>870</v>
      </c>
      <c r="E866" s="42" t="s">
        <v>303</v>
      </c>
      <c r="F866" s="41" t="s">
        <v>980</v>
      </c>
      <c r="G866" s="41"/>
      <c r="H866" s="41" t="s">
        <v>135</v>
      </c>
      <c r="I866" s="41"/>
      <c r="J866" s="5"/>
      <c r="K866" s="5"/>
      <c r="L866" s="5"/>
      <c r="M866" s="5"/>
      <c r="N866" s="5"/>
      <c r="O866" s="5"/>
      <c r="P866" s="5">
        <v>1</v>
      </c>
      <c r="Q866" s="39" t="s">
        <v>1505</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5"/>
      <c r="DC866" s="5"/>
      <c r="DD866" s="5"/>
      <c r="DE866" s="5"/>
      <c r="DF866" s="5"/>
      <c r="DG866" s="5"/>
      <c r="DH866" s="5"/>
      <c r="DI866" s="5"/>
      <c r="DJ866" s="5"/>
      <c r="DK866" s="5"/>
      <c r="DL866" s="5"/>
      <c r="DM866" s="5"/>
      <c r="DN866" s="5"/>
      <c r="DO866" s="5"/>
      <c r="DP866" s="5"/>
      <c r="DQ866" s="5"/>
      <c r="DR866" s="5"/>
      <c r="DS866" s="6"/>
      <c r="DT866" s="6"/>
      <c r="DU866" s="5"/>
      <c r="DV866" s="5"/>
      <c r="DW866" s="5"/>
      <c r="DX866" s="5" t="s">
        <v>135</v>
      </c>
      <c r="DY866" s="5"/>
      <c r="DZ866" s="5"/>
      <c r="EA866" s="5"/>
      <c r="EB866" s="5"/>
      <c r="EC866" s="5"/>
      <c r="ED866" s="5"/>
      <c r="EE866" s="5"/>
      <c r="EF866" s="5"/>
    </row>
    <row r="867" spans="1:143" s="42" customFormat="1">
      <c r="A867" s="138"/>
      <c r="B867" s="41"/>
      <c r="C867" s="41"/>
      <c r="D867" s="41" t="s">
        <v>1506</v>
      </c>
      <c r="E867" s="42" t="s">
        <v>199</v>
      </c>
      <c r="F867" s="41" t="s">
        <v>980</v>
      </c>
      <c r="G867" s="41"/>
      <c r="H867" s="41" t="s">
        <v>135</v>
      </c>
      <c r="I867" s="41"/>
      <c r="J867" s="5"/>
      <c r="K867" s="5"/>
      <c r="L867" s="5"/>
      <c r="M867" s="5"/>
      <c r="N867" s="5"/>
      <c r="O867" s="5"/>
      <c r="P867" s="5">
        <v>1</v>
      </c>
      <c r="Q867" s="39" t="s">
        <v>1505</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5"/>
      <c r="DC867" s="5"/>
      <c r="DD867" s="5"/>
      <c r="DE867" s="5"/>
      <c r="DF867" s="5"/>
      <c r="DG867" s="5"/>
      <c r="DH867" s="5"/>
      <c r="DI867" s="5"/>
      <c r="DJ867" s="5"/>
      <c r="DK867" s="5"/>
      <c r="DL867" s="5"/>
      <c r="DM867" s="5"/>
      <c r="DN867" s="5"/>
      <c r="DO867" s="5"/>
      <c r="DP867" s="5"/>
      <c r="DQ867" s="5"/>
      <c r="DR867" s="5"/>
      <c r="DS867" s="6"/>
      <c r="DT867" s="6"/>
      <c r="DU867" s="5"/>
      <c r="DV867" s="5"/>
      <c r="DW867" s="5"/>
      <c r="DX867" s="5" t="s">
        <v>135</v>
      </c>
      <c r="DY867" s="5"/>
      <c r="DZ867" s="5"/>
      <c r="EA867" s="5"/>
      <c r="EB867" s="5"/>
      <c r="EC867" s="5"/>
      <c r="ED867" s="5"/>
      <c r="EE867" s="5"/>
      <c r="EF867" s="5"/>
    </row>
    <row r="868" spans="1:143" s="42" customFormat="1">
      <c r="A868" s="138"/>
      <c r="B868" s="41"/>
      <c r="C868" s="41"/>
      <c r="D868" s="41" t="s">
        <v>1507</v>
      </c>
      <c r="E868" s="42" t="s">
        <v>726</v>
      </c>
      <c r="F868" s="41" t="s">
        <v>980</v>
      </c>
      <c r="G868" s="41"/>
      <c r="H868" s="41" t="s">
        <v>135</v>
      </c>
      <c r="I868" s="41"/>
      <c r="J868" s="5"/>
      <c r="K868" s="5"/>
      <c r="L868" s="5"/>
      <c r="M868" s="5"/>
      <c r="N868" s="5"/>
      <c r="O868" s="5"/>
      <c r="P868" s="5">
        <v>1</v>
      </c>
      <c r="Q868" s="39" t="s">
        <v>1505</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5"/>
      <c r="DC868" s="5"/>
      <c r="DD868" s="5"/>
      <c r="DE868" s="5"/>
      <c r="DF868" s="5"/>
      <c r="DG868" s="5"/>
      <c r="DH868" s="5"/>
      <c r="DI868" s="5"/>
      <c r="DJ868" s="5"/>
      <c r="DK868" s="5"/>
      <c r="DL868" s="5"/>
      <c r="DM868" s="5"/>
      <c r="DN868" s="5"/>
      <c r="DO868" s="5"/>
      <c r="DP868" s="5"/>
      <c r="DQ868" s="5"/>
      <c r="DR868" s="5"/>
      <c r="DS868" s="6"/>
      <c r="DT868" s="6"/>
      <c r="DU868" s="5"/>
      <c r="DV868" s="5"/>
      <c r="DW868" s="5"/>
      <c r="DX868" s="5" t="s">
        <v>135</v>
      </c>
      <c r="DY868" s="5"/>
      <c r="DZ868" s="5"/>
      <c r="EA868" s="5"/>
      <c r="EB868" s="5"/>
      <c r="EC868" s="5"/>
      <c r="ED868" s="5"/>
      <c r="EE868" s="5"/>
      <c r="EF868" s="5"/>
    </row>
    <row r="869" spans="1:143" s="42" customFormat="1">
      <c r="A869" s="138"/>
      <c r="B869" s="41"/>
      <c r="C869" s="41"/>
      <c r="D869" s="41" t="s">
        <v>1508</v>
      </c>
      <c r="E869" s="42" t="s">
        <v>685</v>
      </c>
      <c r="F869" s="41" t="s">
        <v>980</v>
      </c>
      <c r="G869" s="41"/>
      <c r="H869" s="41" t="s">
        <v>135</v>
      </c>
      <c r="I869" s="41"/>
      <c r="J869" s="5"/>
      <c r="K869" s="5"/>
      <c r="L869" s="5"/>
      <c r="M869" s="5"/>
      <c r="N869" s="5"/>
      <c r="O869" s="5"/>
      <c r="P869" s="5">
        <v>1</v>
      </c>
      <c r="Q869" s="39" t="s">
        <v>1509</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5"/>
      <c r="DC869" s="5"/>
      <c r="DD869" s="5"/>
      <c r="DE869" s="5"/>
      <c r="DF869" s="5"/>
      <c r="DG869" s="5"/>
      <c r="DH869" s="5"/>
      <c r="DI869" s="5"/>
      <c r="DJ869" s="5"/>
      <c r="DK869" s="5"/>
      <c r="DL869" s="5"/>
      <c r="DM869" s="5"/>
      <c r="DN869" s="5"/>
      <c r="DO869" s="5"/>
      <c r="DP869" s="5"/>
      <c r="DQ869" s="5"/>
      <c r="DR869" s="5"/>
      <c r="DS869" s="6"/>
      <c r="DT869" s="6"/>
      <c r="DU869" s="5"/>
      <c r="DV869" s="5"/>
      <c r="DW869" s="5"/>
      <c r="DX869" s="5" t="s">
        <v>135</v>
      </c>
      <c r="DY869" s="5"/>
      <c r="DZ869" s="5"/>
      <c r="EA869" s="5"/>
      <c r="EB869" s="5"/>
      <c r="EC869" s="5"/>
      <c r="ED869" s="5"/>
      <c r="EE869" s="5"/>
      <c r="EF869" s="5"/>
    </row>
    <row r="870" spans="1:143" s="42" customFormat="1">
      <c r="A870" s="138"/>
      <c r="B870" s="41"/>
      <c r="C870" s="41"/>
      <c r="D870" s="41" t="s">
        <v>1506</v>
      </c>
      <c r="E870" s="42" t="s">
        <v>199</v>
      </c>
      <c r="F870" s="41" t="s">
        <v>980</v>
      </c>
      <c r="G870" s="41"/>
      <c r="H870" s="41" t="s">
        <v>135</v>
      </c>
      <c r="I870" s="41"/>
      <c r="J870" s="5"/>
      <c r="K870" s="5"/>
      <c r="L870" s="5"/>
      <c r="M870" s="5"/>
      <c r="N870" s="5"/>
      <c r="O870" s="5"/>
      <c r="P870" s="5">
        <v>1</v>
      </c>
      <c r="Q870" s="39" t="s">
        <v>1510</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5"/>
      <c r="DC870" s="5"/>
      <c r="DD870" s="5"/>
      <c r="DE870" s="5"/>
      <c r="DF870" s="5"/>
      <c r="DG870" s="5"/>
      <c r="DH870" s="5"/>
      <c r="DI870" s="5"/>
      <c r="DJ870" s="5"/>
      <c r="DK870" s="5"/>
      <c r="DL870" s="5"/>
      <c r="DM870" s="5"/>
      <c r="DN870" s="5"/>
      <c r="DO870" s="5"/>
      <c r="DP870" s="5"/>
      <c r="DQ870" s="5"/>
      <c r="DR870" s="5"/>
      <c r="DS870" s="6"/>
      <c r="DT870" s="6"/>
      <c r="DU870" s="5"/>
      <c r="DV870" s="5"/>
      <c r="DW870" s="5"/>
      <c r="DX870" s="5" t="s">
        <v>135</v>
      </c>
      <c r="DY870" s="5"/>
      <c r="DZ870" s="5"/>
      <c r="EA870" s="5"/>
      <c r="EB870" s="5"/>
      <c r="EC870" s="5"/>
      <c r="ED870" s="5"/>
      <c r="EE870" s="5"/>
      <c r="EF870" s="5"/>
    </row>
    <row r="871" spans="1:143" s="42" customFormat="1">
      <c r="A871" s="138"/>
      <c r="B871" s="41"/>
      <c r="C871" s="41"/>
      <c r="D871" s="41" t="s">
        <v>263</v>
      </c>
      <c r="E871" s="42" t="s">
        <v>272</v>
      </c>
      <c r="F871" s="41" t="s">
        <v>980</v>
      </c>
      <c r="G871" s="41"/>
      <c r="H871" s="41" t="s">
        <v>135</v>
      </c>
      <c r="I871" s="41"/>
      <c r="J871" s="5"/>
      <c r="K871" s="5"/>
      <c r="L871" s="5"/>
      <c r="M871" s="5"/>
      <c r="N871" s="5"/>
      <c r="O871" s="5"/>
      <c r="P871" s="5">
        <v>1</v>
      </c>
      <c r="Q871" s="39" t="s">
        <v>1511</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c r="CO871" s="5"/>
      <c r="CP871" s="5"/>
      <c r="CQ871" s="5"/>
      <c r="CR871" s="5"/>
      <c r="CS871" s="5"/>
      <c r="CT871" s="5"/>
      <c r="CU871" s="5">
        <v>1</v>
      </c>
      <c r="CV871" s="5"/>
      <c r="CW871" s="5"/>
      <c r="CX871" s="5"/>
      <c r="CY871" s="5"/>
      <c r="CZ871" s="5"/>
      <c r="DA871" s="5"/>
      <c r="DB871" s="5"/>
      <c r="DC871" s="5"/>
      <c r="DD871" s="5"/>
      <c r="DE871" s="5"/>
      <c r="DF871" s="5"/>
      <c r="DG871" s="5"/>
      <c r="DH871" s="5"/>
      <c r="DI871" s="5"/>
      <c r="DJ871" s="5"/>
      <c r="DK871" s="5"/>
      <c r="DL871" s="5"/>
      <c r="DM871" s="5"/>
      <c r="DN871" s="5"/>
      <c r="DO871" s="5"/>
      <c r="DP871" s="5"/>
      <c r="DQ871" s="5"/>
      <c r="DR871" s="5"/>
      <c r="DS871" s="6"/>
      <c r="DT871" s="6"/>
      <c r="DU871" s="5"/>
      <c r="DV871" s="5"/>
      <c r="DW871" s="5"/>
      <c r="DX871" s="5" t="s">
        <v>135</v>
      </c>
      <c r="DY871" s="5"/>
      <c r="DZ871" s="5"/>
      <c r="EA871" s="5"/>
      <c r="EB871" s="5"/>
      <c r="EC871" s="5"/>
      <c r="ED871" s="5"/>
      <c r="EE871" s="5"/>
      <c r="EF871" s="5"/>
    </row>
    <row r="872" spans="1:143" s="42" customFormat="1">
      <c r="A872" s="138"/>
      <c r="B872" s="41"/>
      <c r="C872" s="41"/>
      <c r="D872" s="41" t="s">
        <v>185</v>
      </c>
      <c r="E872" s="42" t="s">
        <v>153</v>
      </c>
      <c r="F872" s="41" t="s">
        <v>980</v>
      </c>
      <c r="G872" s="41"/>
      <c r="H872" s="41" t="s">
        <v>135</v>
      </c>
      <c r="I872" s="41"/>
      <c r="J872" s="5"/>
      <c r="K872" s="5"/>
      <c r="L872" s="5"/>
      <c r="M872" s="5"/>
      <c r="N872" s="5"/>
      <c r="O872" s="5"/>
      <c r="P872" s="5">
        <v>1</v>
      </c>
      <c r="Q872" s="39" t="s">
        <v>1512</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5"/>
      <c r="DC872" s="5"/>
      <c r="DD872" s="5"/>
      <c r="DE872" s="5"/>
      <c r="DF872" s="5"/>
      <c r="DG872" s="5"/>
      <c r="DH872" s="5"/>
      <c r="DI872" s="5"/>
      <c r="DJ872" s="5"/>
      <c r="DK872" s="5"/>
      <c r="DL872" s="5"/>
      <c r="DM872" s="5"/>
      <c r="DN872" s="5"/>
      <c r="DO872" s="5"/>
      <c r="DP872" s="5"/>
      <c r="DQ872" s="5"/>
      <c r="DR872" s="5"/>
      <c r="DS872" s="6"/>
      <c r="DT872" s="6"/>
      <c r="DU872" s="5"/>
      <c r="DV872" s="5"/>
      <c r="DW872" s="5"/>
      <c r="DX872" s="5" t="s">
        <v>135</v>
      </c>
      <c r="DY872" s="5"/>
      <c r="DZ872" s="5"/>
      <c r="EA872" s="5"/>
      <c r="EB872" s="5"/>
      <c r="EC872" s="5"/>
      <c r="ED872" s="5"/>
      <c r="EE872" s="5"/>
      <c r="EF872" s="5"/>
    </row>
    <row r="873" spans="1:143" s="42" customFormat="1">
      <c r="A873" s="138"/>
      <c r="B873" s="41"/>
      <c r="C873" s="41"/>
      <c r="D873" s="41" t="s">
        <v>1506</v>
      </c>
      <c r="E873" s="42" t="s">
        <v>199</v>
      </c>
      <c r="F873" s="41" t="s">
        <v>980</v>
      </c>
      <c r="G873" s="41"/>
      <c r="H873" s="41" t="s">
        <v>135</v>
      </c>
      <c r="I873" s="41"/>
      <c r="J873" s="5"/>
      <c r="K873" s="5"/>
      <c r="L873" s="5"/>
      <c r="M873" s="5"/>
      <c r="N873" s="5"/>
      <c r="O873" s="5"/>
      <c r="P873" s="5">
        <v>1</v>
      </c>
      <c r="Q873" s="39" t="s">
        <v>1513</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5"/>
      <c r="DC873" s="5"/>
      <c r="DD873" s="5"/>
      <c r="DE873" s="5"/>
      <c r="DF873" s="5"/>
      <c r="DG873" s="5"/>
      <c r="DH873" s="5"/>
      <c r="DI873" s="5"/>
      <c r="DJ873" s="5"/>
      <c r="DK873" s="5"/>
      <c r="DL873" s="5"/>
      <c r="DM873" s="5"/>
      <c r="DN873" s="5"/>
      <c r="DO873" s="5"/>
      <c r="DP873" s="5"/>
      <c r="DQ873" s="5"/>
      <c r="DR873" s="5"/>
      <c r="DS873" s="6"/>
      <c r="DT873" s="6"/>
      <c r="DU873" s="5"/>
      <c r="DV873" s="5"/>
      <c r="DW873" s="5"/>
      <c r="DX873" s="5" t="s">
        <v>135</v>
      </c>
      <c r="DY873" s="5"/>
      <c r="DZ873" s="5"/>
      <c r="EA873" s="5"/>
      <c r="EB873" s="5"/>
      <c r="EC873" s="5"/>
      <c r="ED873" s="5"/>
      <c r="EE873" s="5"/>
      <c r="EF873" s="5"/>
    </row>
    <row r="874" spans="1:143" s="42" customFormat="1" ht="30">
      <c r="A874" s="138"/>
      <c r="B874" s="41"/>
      <c r="C874" s="41"/>
      <c r="D874" s="41" t="s">
        <v>185</v>
      </c>
      <c r="E874" s="42" t="s">
        <v>153</v>
      </c>
      <c r="F874" s="41" t="s">
        <v>980</v>
      </c>
      <c r="G874" s="41"/>
      <c r="H874" s="41" t="s">
        <v>135</v>
      </c>
      <c r="I874" s="41"/>
      <c r="J874" s="5"/>
      <c r="K874" s="5"/>
      <c r="L874" s="5"/>
      <c r="M874" s="5"/>
      <c r="N874" s="5"/>
      <c r="O874" s="5"/>
      <c r="P874" s="5">
        <v>1</v>
      </c>
      <c r="Q874" s="39" t="s">
        <v>1514</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5"/>
      <c r="DC874" s="5"/>
      <c r="DD874" s="5"/>
      <c r="DE874" s="5"/>
      <c r="DF874" s="5"/>
      <c r="DG874" s="5"/>
      <c r="DH874" s="5"/>
      <c r="DI874" s="5"/>
      <c r="DJ874" s="5"/>
      <c r="DK874" s="5"/>
      <c r="DL874" s="5"/>
      <c r="DM874" s="5"/>
      <c r="DN874" s="5"/>
      <c r="DO874" s="5"/>
      <c r="DP874" s="5"/>
      <c r="DQ874" s="5"/>
      <c r="DR874" s="5"/>
      <c r="DS874" s="6"/>
      <c r="DT874" s="6"/>
      <c r="DU874" s="5"/>
      <c r="DV874" s="5"/>
      <c r="DW874" s="5"/>
      <c r="DX874" s="5" t="s">
        <v>135</v>
      </c>
      <c r="DY874" s="5"/>
      <c r="DZ874" s="5"/>
      <c r="EA874" s="5"/>
      <c r="EB874" s="5"/>
      <c r="EC874" s="5"/>
      <c r="ED874" s="5"/>
      <c r="EE874" s="5"/>
      <c r="EF874" s="5"/>
    </row>
    <row r="875" spans="1:143" s="42" customFormat="1">
      <c r="A875" s="138"/>
      <c r="B875" s="41"/>
      <c r="C875" s="41"/>
      <c r="D875" s="41" t="s">
        <v>1506</v>
      </c>
      <c r="E875" s="42" t="s">
        <v>199</v>
      </c>
      <c r="F875" s="41" t="s">
        <v>980</v>
      </c>
      <c r="G875" s="41"/>
      <c r="H875" s="41" t="s">
        <v>135</v>
      </c>
      <c r="I875" s="41"/>
      <c r="J875" s="5"/>
      <c r="K875" s="5"/>
      <c r="L875" s="5"/>
      <c r="M875" s="5"/>
      <c r="N875" s="5"/>
      <c r="O875" s="5"/>
      <c r="P875" s="5">
        <v>1</v>
      </c>
      <c r="Q875" s="39" t="s">
        <v>1515</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5"/>
      <c r="DC875" s="5"/>
      <c r="DD875" s="5"/>
      <c r="DE875" s="5"/>
      <c r="DF875" s="5"/>
      <c r="DG875" s="5"/>
      <c r="DH875" s="5"/>
      <c r="DI875" s="5"/>
      <c r="DJ875" s="5"/>
      <c r="DK875" s="5"/>
      <c r="DL875" s="5"/>
      <c r="DM875" s="5"/>
      <c r="DN875" s="5"/>
      <c r="DO875" s="5"/>
      <c r="DP875" s="5"/>
      <c r="DQ875" s="5"/>
      <c r="DR875" s="5"/>
      <c r="DS875" s="6"/>
      <c r="DT875" s="6"/>
      <c r="DU875" s="5"/>
      <c r="DV875" s="5"/>
      <c r="DW875" s="5"/>
      <c r="DX875" s="5" t="s">
        <v>135</v>
      </c>
      <c r="DY875" s="5"/>
      <c r="DZ875" s="5"/>
      <c r="EA875" s="5"/>
      <c r="EB875" s="5"/>
      <c r="EC875" s="5"/>
      <c r="ED875" s="5"/>
      <c r="EE875" s="5"/>
      <c r="EF875" s="5"/>
    </row>
    <row r="876" spans="1:143" s="42" customFormat="1">
      <c r="A876" s="138"/>
      <c r="B876" s="41"/>
      <c r="C876" s="41"/>
      <c r="D876" s="41" t="s">
        <v>1516</v>
      </c>
      <c r="E876" s="42" t="s">
        <v>1517</v>
      </c>
      <c r="F876" s="41" t="s">
        <v>980</v>
      </c>
      <c r="G876" s="41"/>
      <c r="H876" s="41" t="s">
        <v>135</v>
      </c>
      <c r="I876" s="41"/>
      <c r="J876" s="5"/>
      <c r="K876" s="5"/>
      <c r="L876" s="5"/>
      <c r="M876" s="5"/>
      <c r="N876" s="5"/>
      <c r="O876" s="5"/>
      <c r="P876" s="5">
        <v>1</v>
      </c>
      <c r="Q876" s="39" t="s">
        <v>1518</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5"/>
      <c r="DC876" s="5"/>
      <c r="DD876" s="5"/>
      <c r="DE876" s="5"/>
      <c r="DF876" s="5"/>
      <c r="DG876" s="5"/>
      <c r="DH876" s="5"/>
      <c r="DI876" s="5"/>
      <c r="DJ876" s="5"/>
      <c r="DK876" s="5"/>
      <c r="DL876" s="5"/>
      <c r="DM876" s="5"/>
      <c r="DN876" s="5"/>
      <c r="DO876" s="5"/>
      <c r="DP876" s="5"/>
      <c r="DQ876" s="5"/>
      <c r="DR876" s="5"/>
      <c r="DS876" s="6"/>
      <c r="DT876" s="6"/>
      <c r="DU876" s="5"/>
      <c r="DV876" s="5"/>
      <c r="DW876" s="5"/>
      <c r="DX876" s="5" t="s">
        <v>135</v>
      </c>
      <c r="DY876" s="5"/>
      <c r="DZ876" s="5"/>
      <c r="EA876" s="5"/>
      <c r="EB876" s="5"/>
      <c r="EC876" s="5"/>
      <c r="ED876" s="5"/>
      <c r="EE876" s="5"/>
      <c r="EF876" s="5"/>
    </row>
    <row r="877" spans="1:143" s="42" customFormat="1">
      <c r="A877" s="138"/>
      <c r="B877" s="41"/>
      <c r="C877" s="41"/>
      <c r="D877" s="41" t="s">
        <v>870</v>
      </c>
      <c r="E877" s="42" t="s">
        <v>303</v>
      </c>
      <c r="F877" s="41" t="s">
        <v>980</v>
      </c>
      <c r="G877" s="41"/>
      <c r="H877" s="41" t="s">
        <v>135</v>
      </c>
      <c r="I877" s="41"/>
      <c r="J877" s="5"/>
      <c r="K877" s="5"/>
      <c r="L877" s="5"/>
      <c r="M877" s="5"/>
      <c r="N877" s="5"/>
      <c r="O877" s="5"/>
      <c r="P877" s="5">
        <v>1</v>
      </c>
      <c r="Q877" s="39" t="s">
        <v>1519</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v>1</v>
      </c>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5"/>
      <c r="DC877" s="5"/>
      <c r="DD877" s="5"/>
      <c r="DE877" s="5"/>
      <c r="DF877" s="5"/>
      <c r="DG877" s="5"/>
      <c r="DH877" s="5"/>
      <c r="DI877" s="5"/>
      <c r="DJ877" s="5"/>
      <c r="DK877" s="5"/>
      <c r="DL877" s="5"/>
      <c r="DM877" s="5"/>
      <c r="DN877" s="5"/>
      <c r="DO877" s="5"/>
      <c r="DP877" s="5"/>
      <c r="DQ877" s="5"/>
      <c r="DR877" s="5"/>
      <c r="DS877" s="6"/>
      <c r="DT877" s="6"/>
      <c r="DU877" s="5"/>
      <c r="DV877" s="5"/>
      <c r="DW877" s="5"/>
      <c r="DX877" s="5" t="s">
        <v>135</v>
      </c>
      <c r="DY877" s="5"/>
      <c r="DZ877" s="5"/>
      <c r="EA877" s="5"/>
      <c r="EB877" s="5"/>
      <c r="EC877" s="5"/>
      <c r="ED877" s="5"/>
      <c r="EE877" s="5"/>
      <c r="EF877" s="5"/>
    </row>
    <row r="878" spans="1:143" s="42" customFormat="1">
      <c r="A878" s="138"/>
      <c r="B878" s="41"/>
      <c r="C878" s="41"/>
      <c r="D878" s="41" t="s">
        <v>1520</v>
      </c>
      <c r="E878" s="42" t="s">
        <v>141</v>
      </c>
      <c r="F878" s="41" t="s">
        <v>980</v>
      </c>
      <c r="G878" s="41"/>
      <c r="H878" s="41" t="s">
        <v>135</v>
      </c>
      <c r="I878" s="41"/>
      <c r="J878" s="5"/>
      <c r="K878" s="5"/>
      <c r="L878" s="5"/>
      <c r="M878" s="5"/>
      <c r="N878" s="5"/>
      <c r="O878" s="5"/>
      <c r="P878" s="5">
        <v>1</v>
      </c>
      <c r="Q878" s="39" t="s">
        <v>1521</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v>1</v>
      </c>
      <c r="CC878" s="5"/>
      <c r="CD878" s="5"/>
      <c r="CE878" s="5"/>
      <c r="CF878" s="5">
        <v>1</v>
      </c>
      <c r="CG878" s="5"/>
      <c r="CH878" s="5"/>
      <c r="CI878" s="5"/>
      <c r="CJ878" s="5"/>
      <c r="CK878" s="5"/>
      <c r="CL878" s="5"/>
      <c r="CM878" s="5"/>
      <c r="CN878" s="5"/>
      <c r="CO878" s="5"/>
      <c r="CP878" s="5"/>
      <c r="CQ878" s="5"/>
      <c r="CR878" s="5"/>
      <c r="CS878" s="5"/>
      <c r="CT878" s="5"/>
      <c r="CU878" s="5"/>
      <c r="CV878" s="5"/>
      <c r="CW878" s="5"/>
      <c r="CX878" s="5"/>
      <c r="CY878" s="5"/>
      <c r="CZ878" s="5"/>
      <c r="DA878" s="5"/>
      <c r="DB878" s="5"/>
      <c r="DC878" s="5"/>
      <c r="DD878" s="5"/>
      <c r="DE878" s="5"/>
      <c r="DF878" s="5"/>
      <c r="DG878" s="5"/>
      <c r="DH878" s="5"/>
      <c r="DI878" s="5"/>
      <c r="DJ878" s="5"/>
      <c r="DK878" s="5"/>
      <c r="DL878" s="5"/>
      <c r="DM878" s="5"/>
      <c r="DN878" s="5"/>
      <c r="DO878" s="5"/>
      <c r="DP878" s="5"/>
      <c r="DQ878" s="5"/>
      <c r="DR878" s="5"/>
      <c r="DS878" s="6"/>
      <c r="DT878" s="6"/>
      <c r="DU878" s="5"/>
      <c r="DV878" s="5"/>
      <c r="DW878" s="5"/>
      <c r="DX878" s="5" t="s">
        <v>135</v>
      </c>
      <c r="DY878" s="5"/>
      <c r="DZ878" s="5"/>
      <c r="EA878" s="5"/>
      <c r="EB878" s="5"/>
      <c r="EC878" s="5"/>
      <c r="ED878" s="5"/>
      <c r="EE878" s="5"/>
      <c r="EF878" s="5"/>
    </row>
    <row r="879" spans="1:143" s="42" customFormat="1">
      <c r="A879" s="138"/>
      <c r="B879" s="41"/>
      <c r="C879" s="41"/>
      <c r="D879" s="41" t="s">
        <v>263</v>
      </c>
      <c r="E879" s="42" t="s">
        <v>272</v>
      </c>
      <c r="F879" s="41" t="s">
        <v>980</v>
      </c>
      <c r="G879" s="41"/>
      <c r="H879" s="41" t="s">
        <v>135</v>
      </c>
      <c r="I879" s="41"/>
      <c r="J879" s="5"/>
      <c r="K879" s="5"/>
      <c r="L879" s="5"/>
      <c r="M879" s="5"/>
      <c r="N879" s="5"/>
      <c r="O879" s="5"/>
      <c r="P879" s="5">
        <v>1</v>
      </c>
      <c r="Q879" s="39" t="s">
        <v>1522</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5"/>
      <c r="DC879" s="5"/>
      <c r="DD879" s="5"/>
      <c r="DE879" s="5"/>
      <c r="DF879" s="5"/>
      <c r="DG879" s="5"/>
      <c r="DH879" s="5"/>
      <c r="DI879" s="5"/>
      <c r="DJ879" s="5"/>
      <c r="DK879" s="5"/>
      <c r="DL879" s="5"/>
      <c r="DM879" s="5"/>
      <c r="DN879" s="5"/>
      <c r="DO879" s="5"/>
      <c r="DP879" s="5"/>
      <c r="DQ879" s="5"/>
      <c r="DR879" s="5"/>
      <c r="DS879" s="6"/>
      <c r="DT879" s="6"/>
      <c r="DU879" s="5"/>
      <c r="DV879" s="5"/>
      <c r="DW879" s="5"/>
      <c r="DX879" s="5" t="s">
        <v>135</v>
      </c>
      <c r="DY879" s="5"/>
      <c r="DZ879" s="5"/>
      <c r="EA879" s="5"/>
      <c r="EB879" s="5"/>
      <c r="EC879" s="5"/>
      <c r="ED879" s="5"/>
      <c r="EE879" s="5"/>
      <c r="EF879" s="5"/>
    </row>
    <row r="880" spans="1:143" s="42" customFormat="1">
      <c r="A880" s="138"/>
      <c r="B880" s="41"/>
      <c r="C880" s="41"/>
      <c r="D880" s="41" t="s">
        <v>591</v>
      </c>
      <c r="E880" s="42" t="s">
        <v>459</v>
      </c>
      <c r="F880" s="41" t="s">
        <v>1523</v>
      </c>
      <c r="G880" s="41"/>
      <c r="H880" s="41"/>
      <c r="I880" s="41" t="s">
        <v>135</v>
      </c>
      <c r="J880" s="5"/>
      <c r="K880" s="5"/>
      <c r="L880" s="5"/>
      <c r="M880" s="5"/>
      <c r="N880" s="5"/>
      <c r="O880" s="5"/>
      <c r="P880" s="5">
        <v>1</v>
      </c>
      <c r="Q880" s="39" t="s">
        <v>1524</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5"/>
      <c r="DC880" s="5"/>
      <c r="DD880" s="5"/>
      <c r="DE880" s="5"/>
      <c r="DF880" s="5"/>
      <c r="DG880" s="5"/>
      <c r="DH880" s="5"/>
      <c r="DI880" s="5"/>
      <c r="DJ880" s="5"/>
      <c r="DK880" s="5"/>
      <c r="DL880" s="5"/>
      <c r="DM880" s="5"/>
      <c r="DN880" s="5"/>
      <c r="DO880" s="5"/>
      <c r="DP880" s="5"/>
      <c r="DQ880" s="5"/>
      <c r="DR880" s="5"/>
      <c r="DS880" s="6"/>
      <c r="DT880" s="6"/>
      <c r="DU880" s="5"/>
      <c r="DV880" s="5"/>
      <c r="DW880" s="5"/>
      <c r="DX880" s="5" t="s">
        <v>135</v>
      </c>
      <c r="DY880" s="5"/>
      <c r="DZ880" s="5"/>
      <c r="EA880" s="5"/>
      <c r="EB880" s="5"/>
      <c r="EC880" s="5"/>
      <c r="ED880" s="5"/>
      <c r="EE880" s="5"/>
      <c r="EF880" s="5"/>
    </row>
    <row r="881" spans="1:143" s="42" customFormat="1">
      <c r="A881" s="138"/>
      <c r="B881" s="41"/>
      <c r="C881" s="41"/>
      <c r="D881" s="41" t="s">
        <v>263</v>
      </c>
      <c r="E881" s="42" t="s">
        <v>272</v>
      </c>
      <c r="F881" s="41" t="s">
        <v>1523</v>
      </c>
      <c r="G881" s="41"/>
      <c r="H881" s="41"/>
      <c r="I881" s="41" t="s">
        <v>135</v>
      </c>
      <c r="J881" s="5"/>
      <c r="K881" s="5"/>
      <c r="L881" s="5"/>
      <c r="M881" s="5"/>
      <c r="N881" s="5"/>
      <c r="O881" s="5"/>
      <c r="P881" s="5">
        <v>1</v>
      </c>
      <c r="Q881" s="39" t="s">
        <v>1525</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5"/>
      <c r="DC881" s="5"/>
      <c r="DD881" s="5"/>
      <c r="DE881" s="5"/>
      <c r="DF881" s="5"/>
      <c r="DG881" s="5"/>
      <c r="DH881" s="5"/>
      <c r="DI881" s="5"/>
      <c r="DJ881" s="5"/>
      <c r="DK881" s="5"/>
      <c r="DL881" s="5"/>
      <c r="DM881" s="5"/>
      <c r="DN881" s="5"/>
      <c r="DO881" s="5"/>
      <c r="DP881" s="5"/>
      <c r="DQ881" s="5"/>
      <c r="DR881" s="5"/>
      <c r="DS881" s="6"/>
      <c r="DT881" s="6"/>
      <c r="DU881" s="5"/>
      <c r="DV881" s="5"/>
      <c r="DW881" s="5"/>
      <c r="DX881" s="5" t="s">
        <v>135</v>
      </c>
      <c r="DY881" s="5"/>
      <c r="DZ881" s="5"/>
      <c r="EA881" s="5"/>
      <c r="EB881" s="5"/>
      <c r="EC881" s="5"/>
      <c r="ED881" s="5"/>
      <c r="EE881" s="5"/>
      <c r="EF881" s="5"/>
    </row>
    <row r="882" spans="1:143" ht="114.75" customHeight="1">
      <c r="A882" s="138" t="s">
        <v>1526</v>
      </c>
      <c r="B882" s="41">
        <v>1</v>
      </c>
      <c r="C882" s="41">
        <v>1</v>
      </c>
      <c r="D882" s="40" t="s">
        <v>1527</v>
      </c>
      <c r="E882" s="42" t="s">
        <v>1354</v>
      </c>
      <c r="F882" s="41" t="s">
        <v>1528</v>
      </c>
      <c r="G882" s="41" t="s">
        <v>135</v>
      </c>
      <c r="H882" s="41" t="s">
        <v>135</v>
      </c>
      <c r="I882" s="41" t="s">
        <v>135</v>
      </c>
      <c r="P882" s="5">
        <v>1</v>
      </c>
      <c r="Q882" s="139" t="s">
        <v>1529</v>
      </c>
      <c r="AL882" s="5">
        <v>1</v>
      </c>
      <c r="BL882" s="5">
        <v>1</v>
      </c>
      <c r="BR882" s="5">
        <v>1</v>
      </c>
      <c r="DX882" s="5" t="s">
        <v>135</v>
      </c>
      <c r="EG882" s="42"/>
      <c r="EH882" s="42"/>
      <c r="EI882" s="42"/>
      <c r="EJ882" s="42"/>
      <c r="EK882" s="42"/>
      <c r="EL882" s="42"/>
      <c r="EM882" s="42"/>
    </row>
    <row r="883" spans="1:143" ht="108.75" customHeight="1">
      <c r="A883" s="41"/>
      <c r="B883" s="41"/>
      <c r="C883" s="41"/>
      <c r="D883" s="140" t="s">
        <v>1530</v>
      </c>
      <c r="E883" s="42" t="s">
        <v>1531</v>
      </c>
      <c r="F883" s="41" t="s">
        <v>1528</v>
      </c>
      <c r="G883" s="41" t="s">
        <v>135</v>
      </c>
      <c r="H883" s="41" t="s">
        <v>135</v>
      </c>
      <c r="I883" s="41" t="s">
        <v>135</v>
      </c>
      <c r="P883" s="5">
        <v>1</v>
      </c>
      <c r="Q883" s="139" t="s">
        <v>1529</v>
      </c>
      <c r="AL883" s="5">
        <v>1</v>
      </c>
      <c r="BL883" s="5">
        <v>1</v>
      </c>
      <c r="BR883" s="5">
        <v>1</v>
      </c>
      <c r="DX883" s="5" t="s">
        <v>135</v>
      </c>
      <c r="EG883" s="42"/>
      <c r="EH883" s="42"/>
      <c r="EI883" s="42"/>
      <c r="EJ883" s="42"/>
      <c r="EK883" s="42"/>
      <c r="EL883" s="42"/>
      <c r="EM883" s="42"/>
    </row>
    <row r="884" spans="1:143" ht="105">
      <c r="A884" s="41"/>
      <c r="B884" s="41"/>
      <c r="C884" s="41"/>
      <c r="D884" s="140" t="s">
        <v>1532</v>
      </c>
      <c r="E884" s="42" t="s">
        <v>1533</v>
      </c>
      <c r="F884" s="41" t="s">
        <v>1528</v>
      </c>
      <c r="G884" s="41" t="s">
        <v>135</v>
      </c>
      <c r="H884" s="41" t="s">
        <v>135</v>
      </c>
      <c r="I884" s="41" t="s">
        <v>135</v>
      </c>
      <c r="P884" s="5">
        <v>1</v>
      </c>
      <c r="Q884" s="139" t="s">
        <v>1529</v>
      </c>
      <c r="AL884" s="5">
        <v>1</v>
      </c>
      <c r="BL884" s="5">
        <v>1</v>
      </c>
      <c r="BR884" s="5">
        <v>1</v>
      </c>
      <c r="DX884" s="5" t="s">
        <v>135</v>
      </c>
      <c r="EG884" s="42"/>
      <c r="EH884" s="42"/>
      <c r="EI884" s="42"/>
      <c r="EJ884" s="42"/>
      <c r="EK884" s="42"/>
      <c r="EL884" s="42"/>
      <c r="EM884" s="42"/>
    </row>
    <row r="885" spans="1:143" ht="105">
      <c r="A885" s="41"/>
      <c r="B885" s="41"/>
      <c r="C885" s="41"/>
      <c r="D885" s="140" t="s">
        <v>1534</v>
      </c>
      <c r="E885" s="42" t="s">
        <v>1535</v>
      </c>
      <c r="F885" s="41" t="s">
        <v>1528</v>
      </c>
      <c r="G885" s="41" t="s">
        <v>135</v>
      </c>
      <c r="H885" s="41" t="s">
        <v>135</v>
      </c>
      <c r="I885" s="41" t="s">
        <v>135</v>
      </c>
      <c r="P885" s="5">
        <v>1</v>
      </c>
      <c r="Q885" s="139" t="s">
        <v>1529</v>
      </c>
      <c r="AL885" s="5">
        <v>1</v>
      </c>
      <c r="BL885" s="5">
        <v>1</v>
      </c>
      <c r="BR885" s="5">
        <v>1</v>
      </c>
      <c r="DX885" s="5" t="s">
        <v>135</v>
      </c>
      <c r="EG885" s="42"/>
      <c r="EH885" s="42"/>
      <c r="EI885" s="42"/>
      <c r="EJ885" s="42"/>
      <c r="EK885" s="42"/>
      <c r="EL885" s="42"/>
      <c r="EM885" s="42"/>
    </row>
    <row r="886" spans="1:143" ht="90">
      <c r="A886" s="46" t="s">
        <v>1536</v>
      </c>
      <c r="B886" s="41">
        <v>7</v>
      </c>
      <c r="C886" s="41">
        <v>2</v>
      </c>
      <c r="D886" s="41" t="s">
        <v>1537</v>
      </c>
      <c r="E886" s="42" t="s">
        <v>199</v>
      </c>
      <c r="F886" s="41" t="s">
        <v>1538</v>
      </c>
      <c r="G886" s="41" t="s">
        <v>135</v>
      </c>
      <c r="H886" s="41" t="s">
        <v>135</v>
      </c>
      <c r="I886" s="41" t="s">
        <v>135</v>
      </c>
      <c r="P886" s="5">
        <v>1</v>
      </c>
      <c r="Q886" s="148" t="s">
        <v>1539</v>
      </c>
      <c r="DF886" s="5">
        <v>1</v>
      </c>
      <c r="DG886" s="5">
        <v>1</v>
      </c>
      <c r="DR886" s="5" t="s">
        <v>135</v>
      </c>
      <c r="DS886" s="6">
        <v>7</v>
      </c>
      <c r="DT886" s="6">
        <v>5</v>
      </c>
      <c r="DU886" s="5">
        <v>2</v>
      </c>
      <c r="DW886" s="5" t="s">
        <v>135</v>
      </c>
      <c r="EG886" s="42"/>
      <c r="EH886" s="42"/>
      <c r="EI886" s="42"/>
      <c r="EJ886" s="42"/>
      <c r="EK886" s="42"/>
      <c r="EL886" s="42"/>
      <c r="EM886" s="42"/>
    </row>
    <row r="887" spans="1:143" ht="90">
      <c r="A887" s="41"/>
      <c r="B887" s="41"/>
      <c r="C887" s="41"/>
      <c r="D887" s="149" t="s">
        <v>1540</v>
      </c>
      <c r="E887" s="42" t="s">
        <v>1541</v>
      </c>
      <c r="F887" s="41" t="s">
        <v>1538</v>
      </c>
      <c r="G887" s="41" t="s">
        <v>135</v>
      </c>
      <c r="H887" s="41" t="s">
        <v>135</v>
      </c>
      <c r="I887" s="41" t="s">
        <v>135</v>
      </c>
      <c r="J887" s="5">
        <v>1</v>
      </c>
      <c r="L887" s="5">
        <v>1</v>
      </c>
      <c r="P887" s="5">
        <v>1</v>
      </c>
      <c r="Q887" s="148" t="s">
        <v>1539</v>
      </c>
      <c r="DF887" s="5">
        <v>1</v>
      </c>
      <c r="DG887" s="5">
        <v>1</v>
      </c>
      <c r="DR887" s="5" t="s">
        <v>135</v>
      </c>
      <c r="DW887" s="5" t="s">
        <v>135</v>
      </c>
      <c r="EG887" s="42"/>
      <c r="EH887" s="42"/>
      <c r="EI887" s="42"/>
      <c r="EJ887" s="42"/>
      <c r="EK887" s="42"/>
      <c r="EL887" s="42"/>
      <c r="EM887" s="42"/>
    </row>
    <row r="888" spans="1:143" ht="45">
      <c r="A888" s="41"/>
      <c r="B888" s="41"/>
      <c r="C888" s="41"/>
      <c r="D888" s="41" t="s">
        <v>1542</v>
      </c>
      <c r="E888" s="42" t="s">
        <v>1543</v>
      </c>
      <c r="F888" s="41" t="s">
        <v>1544</v>
      </c>
      <c r="G888" s="41" t="s">
        <v>135</v>
      </c>
      <c r="H888" s="41"/>
      <c r="I888" s="41"/>
      <c r="J888" s="5">
        <v>1</v>
      </c>
      <c r="L888" s="5">
        <v>1</v>
      </c>
      <c r="P888" s="5">
        <v>1</v>
      </c>
      <c r="Q888" s="150" t="s">
        <v>1545</v>
      </c>
      <c r="DF888" s="5">
        <v>1</v>
      </c>
      <c r="DG888" s="5">
        <v>1</v>
      </c>
      <c r="DR888" s="5" t="s">
        <v>135</v>
      </c>
      <c r="DW888" s="5" t="s">
        <v>135</v>
      </c>
      <c r="EG888" s="42"/>
      <c r="EH888" s="42"/>
      <c r="EI888" s="42"/>
      <c r="EJ888" s="42"/>
      <c r="EK888" s="42"/>
      <c r="EL888" s="42"/>
      <c r="EM888" s="42"/>
    </row>
    <row r="889" spans="1:143">
      <c r="A889" s="41"/>
      <c r="B889" s="41"/>
      <c r="C889" s="41"/>
      <c r="D889" s="41"/>
      <c r="G889" s="41"/>
      <c r="H889" s="41"/>
      <c r="I889" s="41"/>
      <c r="EG889" s="42"/>
      <c r="EH889" s="42"/>
      <c r="EI889" s="42"/>
      <c r="EJ889" s="42"/>
      <c r="EK889" s="42"/>
      <c r="EL889" s="42"/>
      <c r="EM889" s="42"/>
    </row>
    <row r="890" spans="1:143">
      <c r="A890" s="41"/>
      <c r="B890" s="41"/>
      <c r="C890" s="41"/>
      <c r="D890" s="41"/>
      <c r="G890" s="41"/>
      <c r="H890" s="41"/>
      <c r="I890" s="41"/>
      <c r="EG890" s="42"/>
      <c r="EH890" s="42"/>
      <c r="EI890" s="42"/>
      <c r="EJ890" s="42"/>
      <c r="EK890" s="42"/>
      <c r="EL890" s="42"/>
      <c r="EM890" s="42"/>
    </row>
    <row r="891" spans="1:143" ht="120">
      <c r="A891" s="46" t="s">
        <v>1546</v>
      </c>
      <c r="B891" s="41">
        <v>4</v>
      </c>
      <c r="C891" s="41">
        <v>1</v>
      </c>
      <c r="D891" s="41" t="s">
        <v>1547</v>
      </c>
      <c r="E891" s="42" t="s">
        <v>1548</v>
      </c>
      <c r="F891" s="41" t="s">
        <v>1549</v>
      </c>
      <c r="G891" s="41"/>
      <c r="H891" s="41" t="s">
        <v>1418</v>
      </c>
      <c r="I891" s="41"/>
      <c r="J891" s="5">
        <v>1</v>
      </c>
      <c r="K891" s="5">
        <v>1</v>
      </c>
      <c r="P891" s="5">
        <v>1</v>
      </c>
      <c r="Q891" s="39" t="s">
        <v>1550</v>
      </c>
      <c r="AL891" s="5">
        <v>1</v>
      </c>
      <c r="AO891" s="5">
        <v>1</v>
      </c>
      <c r="DS891" s="6">
        <v>4</v>
      </c>
      <c r="DT891" s="6">
        <v>3</v>
      </c>
      <c r="DU891" s="5">
        <v>0</v>
      </c>
      <c r="DX891" s="5" t="s">
        <v>135</v>
      </c>
      <c r="DY891" s="5" t="s">
        <v>1551</v>
      </c>
      <c r="EG891" s="42"/>
      <c r="EH891" s="42"/>
      <c r="EI891" s="42"/>
      <c r="EJ891" s="42"/>
      <c r="EK891" s="42"/>
      <c r="EL891" s="42"/>
      <c r="EM891" s="42"/>
    </row>
    <row r="892" spans="1:143" s="42" customFormat="1" ht="120">
      <c r="A892" s="46"/>
      <c r="B892" s="41"/>
      <c r="C892" s="41"/>
      <c r="D892" s="41" t="s">
        <v>1547</v>
      </c>
      <c r="E892" s="168" t="s">
        <v>1552</v>
      </c>
      <c r="F892" s="41" t="s">
        <v>1549</v>
      </c>
      <c r="G892" s="41"/>
      <c r="H892" s="41" t="s">
        <v>1418</v>
      </c>
      <c r="I892" s="41"/>
      <c r="J892" s="5"/>
      <c r="K892" s="5"/>
      <c r="L892" s="5"/>
      <c r="M892" s="5"/>
      <c r="N892" s="5"/>
      <c r="O892" s="5"/>
      <c r="P892" s="5">
        <v>1</v>
      </c>
      <c r="Q892" s="39" t="s">
        <v>1550</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5"/>
      <c r="DC892" s="5"/>
      <c r="DD892" s="5"/>
      <c r="DE892" s="5"/>
      <c r="DF892" s="5"/>
      <c r="DG892" s="5"/>
      <c r="DH892" s="5"/>
      <c r="DI892" s="5"/>
      <c r="DJ892" s="5"/>
      <c r="DK892" s="5"/>
      <c r="DL892" s="5"/>
      <c r="DM892" s="5"/>
      <c r="DN892" s="5"/>
      <c r="DO892" s="5"/>
      <c r="DP892" s="5"/>
      <c r="DQ892" s="5"/>
      <c r="DR892" s="5"/>
      <c r="DS892" s="6"/>
      <c r="DT892" s="6"/>
      <c r="DU892" s="5"/>
      <c r="DV892" s="5"/>
      <c r="DW892" s="5"/>
      <c r="DX892" s="5" t="s">
        <v>135</v>
      </c>
      <c r="DY892" s="5" t="s">
        <v>1551</v>
      </c>
      <c r="DZ892" s="5"/>
      <c r="EA892" s="5"/>
      <c r="EB892" s="5"/>
      <c r="EC892" s="5"/>
      <c r="ED892" s="5"/>
      <c r="EE892" s="5"/>
      <c r="EF892" s="5"/>
    </row>
    <row r="893" spans="1:143" ht="90">
      <c r="A893" s="41"/>
      <c r="B893" s="41"/>
      <c r="C893" s="41"/>
      <c r="D893" s="145" t="s">
        <v>1553</v>
      </c>
      <c r="E893" s="42" t="s">
        <v>1341</v>
      </c>
      <c r="F893" s="41" t="s">
        <v>1549</v>
      </c>
      <c r="G893" s="41"/>
      <c r="H893" s="41" t="s">
        <v>1418</v>
      </c>
      <c r="I893" s="41"/>
      <c r="M893" s="5">
        <v>1</v>
      </c>
      <c r="P893" s="5">
        <v>1</v>
      </c>
      <c r="Q893" s="39" t="s">
        <v>1550</v>
      </c>
      <c r="AL893" s="5">
        <v>1</v>
      </c>
      <c r="AO893" s="5">
        <v>1</v>
      </c>
      <c r="DX893" s="5" t="s">
        <v>135</v>
      </c>
      <c r="DY893" s="5" t="s">
        <v>1551</v>
      </c>
      <c r="EG893" s="42"/>
      <c r="EH893" s="42"/>
      <c r="EI893" s="42"/>
      <c r="EJ893" s="42"/>
      <c r="EK893" s="42"/>
      <c r="EL893" s="42"/>
      <c r="EM893" s="42"/>
    </row>
    <row r="894" spans="1:143" ht="90">
      <c r="A894" s="41"/>
      <c r="B894" s="41"/>
      <c r="C894" s="41"/>
      <c r="D894" s="145" t="s">
        <v>1553</v>
      </c>
      <c r="E894" s="169" t="s">
        <v>336</v>
      </c>
      <c r="F894" s="41" t="s">
        <v>1549</v>
      </c>
      <c r="G894" s="41"/>
      <c r="H894" s="41" t="s">
        <v>1418</v>
      </c>
      <c r="I894" s="41"/>
      <c r="J894" s="5">
        <v>1</v>
      </c>
      <c r="K894" s="5">
        <v>1</v>
      </c>
      <c r="P894" s="5">
        <v>1</v>
      </c>
      <c r="Q894" s="39" t="s">
        <v>1550</v>
      </c>
      <c r="AL894" s="5">
        <v>1</v>
      </c>
      <c r="AO894" s="5">
        <v>1</v>
      </c>
      <c r="DX894" s="5" t="s">
        <v>135</v>
      </c>
      <c r="DY894" s="5" t="s">
        <v>1551</v>
      </c>
      <c r="EG894" s="42"/>
      <c r="EH894" s="42"/>
      <c r="EI894" s="42"/>
      <c r="EJ894" s="42"/>
      <c r="EK894" s="42"/>
      <c r="EL894" s="42"/>
      <c r="EM894" s="42"/>
    </row>
    <row r="895" spans="1:143">
      <c r="A895" s="41"/>
      <c r="B895" s="41"/>
      <c r="C895" s="41"/>
      <c r="D895" s="41"/>
      <c r="G895" s="41"/>
      <c r="H895" s="41"/>
      <c r="I895" s="41"/>
      <c r="EG895" s="42"/>
      <c r="EH895" s="42"/>
      <c r="EI895" s="42"/>
      <c r="EJ895" s="42"/>
      <c r="EK895" s="42"/>
      <c r="EL895" s="42"/>
      <c r="EM895" s="42"/>
    </row>
    <row r="896" spans="1:143">
      <c r="A896" s="41"/>
      <c r="B896" s="41"/>
      <c r="C896" s="41"/>
      <c r="D896" s="41"/>
      <c r="G896" s="41"/>
      <c r="H896" s="41"/>
      <c r="I896" s="41"/>
      <c r="EG896" s="42"/>
      <c r="EH896" s="42"/>
      <c r="EI896" s="42"/>
      <c r="EJ896" s="42"/>
      <c r="EK896" s="42"/>
      <c r="EL896" s="42"/>
      <c r="EM896" s="42"/>
    </row>
    <row r="897" spans="1:143" ht="75">
      <c r="A897" s="46" t="s">
        <v>1554</v>
      </c>
      <c r="B897" s="41">
        <v>130</v>
      </c>
      <c r="C897" s="41">
        <v>117</v>
      </c>
      <c r="D897" s="41" t="s">
        <v>1555</v>
      </c>
      <c r="E897" s="42" t="s">
        <v>153</v>
      </c>
      <c r="F897" s="41" t="s">
        <v>1556</v>
      </c>
      <c r="G897" s="41"/>
      <c r="H897" s="41" t="s">
        <v>135</v>
      </c>
      <c r="I897" s="41"/>
      <c r="P897" s="5">
        <v>117</v>
      </c>
      <c r="Q897" s="39" t="s">
        <v>1557</v>
      </c>
      <c r="R897" s="5">
        <v>117</v>
      </c>
      <c r="T897" s="5">
        <v>16</v>
      </c>
      <c r="AA897" s="5">
        <v>70</v>
      </c>
      <c r="DS897" s="6">
        <v>491</v>
      </c>
      <c r="DT897" s="6">
        <f>491-130</f>
        <v>361</v>
      </c>
      <c r="DU897" s="5">
        <v>0</v>
      </c>
      <c r="DW897" s="5" t="s">
        <v>135</v>
      </c>
      <c r="EG897" s="42"/>
      <c r="EH897" s="42"/>
      <c r="EI897" s="42"/>
      <c r="EJ897" s="42"/>
      <c r="EK897" s="42"/>
      <c r="EL897" s="42"/>
      <c r="EM897" s="42"/>
    </row>
    <row r="898" spans="1:143" ht="225">
      <c r="A898" s="41"/>
      <c r="B898" s="41">
        <v>130</v>
      </c>
      <c r="C898" s="41">
        <v>10</v>
      </c>
      <c r="D898" s="41" t="s">
        <v>1558</v>
      </c>
      <c r="E898" s="42" t="s">
        <v>153</v>
      </c>
      <c r="F898" s="41" t="s">
        <v>1559</v>
      </c>
      <c r="G898" s="41"/>
      <c r="H898" s="41" t="s">
        <v>787</v>
      </c>
      <c r="I898" s="41"/>
      <c r="P898" s="5">
        <v>4</v>
      </c>
      <c r="Q898" s="78" t="s">
        <v>1560</v>
      </c>
      <c r="R898" s="5">
        <v>1</v>
      </c>
      <c r="AL898" s="5">
        <v>3</v>
      </c>
      <c r="AN898" s="5">
        <v>1</v>
      </c>
      <c r="AQ898" s="5">
        <v>1</v>
      </c>
      <c r="AV898" s="5">
        <v>2</v>
      </c>
      <c r="CB898" s="5">
        <v>1</v>
      </c>
      <c r="DW898" s="5" t="s">
        <v>135</v>
      </c>
      <c r="EG898" s="42"/>
      <c r="EH898" s="42"/>
      <c r="EI898" s="42"/>
      <c r="EJ898" s="42"/>
      <c r="EK898" s="42"/>
      <c r="EL898" s="42"/>
      <c r="EM898" s="42"/>
    </row>
    <row r="899" spans="1:143" ht="45">
      <c r="A899" s="41"/>
      <c r="B899" s="41">
        <v>130</v>
      </c>
      <c r="C899" s="41"/>
      <c r="D899" s="41" t="s">
        <v>1555</v>
      </c>
      <c r="E899" s="42" t="s">
        <v>153</v>
      </c>
      <c r="F899" s="41" t="s">
        <v>1561</v>
      </c>
      <c r="G899" s="41"/>
      <c r="H899" s="41" t="s">
        <v>135</v>
      </c>
      <c r="I899" s="41"/>
      <c r="P899" s="5">
        <v>2</v>
      </c>
      <c r="Q899" s="39" t="s">
        <v>1562</v>
      </c>
      <c r="AL899" s="5">
        <v>2</v>
      </c>
      <c r="AV899" s="5">
        <v>1</v>
      </c>
      <c r="DW899" s="5" t="s">
        <v>135</v>
      </c>
      <c r="EG899" s="42"/>
      <c r="EH899" s="42"/>
      <c r="EI899" s="42"/>
      <c r="EJ899" s="42"/>
      <c r="EK899" s="42"/>
      <c r="EL899" s="42"/>
      <c r="EM899" s="42"/>
    </row>
    <row r="900" spans="1:143" ht="75">
      <c r="A900" s="41"/>
      <c r="B900" s="41">
        <v>130</v>
      </c>
      <c r="C900" s="41"/>
      <c r="D900" s="41" t="s">
        <v>1555</v>
      </c>
      <c r="E900" s="42" t="s">
        <v>153</v>
      </c>
      <c r="F900" s="41" t="s">
        <v>1563</v>
      </c>
      <c r="G900" s="41"/>
      <c r="H900" s="41" t="s">
        <v>135</v>
      </c>
      <c r="I900" s="41"/>
      <c r="P900" s="5">
        <v>5</v>
      </c>
      <c r="Q900" s="39" t="s">
        <v>1564</v>
      </c>
      <c r="AL900" s="5">
        <v>3</v>
      </c>
      <c r="CB900" s="5">
        <v>1</v>
      </c>
      <c r="DW900" s="5" t="s">
        <v>135</v>
      </c>
      <c r="EG900" s="42"/>
      <c r="EH900" s="42"/>
      <c r="EI900" s="42"/>
      <c r="EJ900" s="42"/>
      <c r="EK900" s="42"/>
      <c r="EL900" s="42"/>
      <c r="EM900" s="42"/>
    </row>
    <row r="901" spans="1:143">
      <c r="A901" s="41"/>
      <c r="B901" s="41"/>
      <c r="C901" s="41"/>
      <c r="D901" s="41"/>
      <c r="G901" s="41"/>
      <c r="H901" s="41"/>
      <c r="I901" s="41"/>
      <c r="EG901" s="42"/>
      <c r="EH901" s="42"/>
      <c r="EI901" s="42"/>
      <c r="EJ901" s="42"/>
      <c r="EK901" s="42"/>
      <c r="EL901" s="42"/>
      <c r="EM901" s="42"/>
    </row>
    <row r="902" spans="1:143">
      <c r="A902" s="41"/>
      <c r="B902" s="41"/>
      <c r="C902" s="41"/>
      <c r="D902" s="41"/>
      <c r="G902" s="41"/>
      <c r="H902" s="41"/>
      <c r="I902" s="41"/>
      <c r="EG902" s="42"/>
      <c r="EH902" s="42"/>
      <c r="EI902" s="42"/>
      <c r="EJ902" s="42"/>
      <c r="EK902" s="42"/>
      <c r="EL902" s="42"/>
      <c r="EM902" s="42"/>
    </row>
    <row r="903" spans="1:143">
      <c r="A903" s="41"/>
      <c r="B903" s="41"/>
      <c r="C903" s="41"/>
      <c r="D903" s="41"/>
      <c r="G903" s="41"/>
      <c r="H903" s="41"/>
      <c r="I903" s="41"/>
      <c r="EG903" s="42"/>
      <c r="EH903" s="42"/>
      <c r="EI903" s="42"/>
      <c r="EJ903" s="42"/>
      <c r="EK903" s="42"/>
      <c r="EL903" s="42"/>
      <c r="EM903" s="42"/>
    </row>
    <row r="904" spans="1:143" ht="60">
      <c r="A904" s="46" t="s">
        <v>1565</v>
      </c>
      <c r="B904" s="41">
        <v>4</v>
      </c>
      <c r="C904" s="41">
        <v>5</v>
      </c>
      <c r="D904" s="43" t="s">
        <v>1566</v>
      </c>
      <c r="E904" s="42" t="s">
        <v>139</v>
      </c>
      <c r="F904" s="41" t="s">
        <v>1567</v>
      </c>
      <c r="G904" s="41"/>
      <c r="H904" s="41" t="s">
        <v>135</v>
      </c>
      <c r="I904" s="41"/>
      <c r="J904" s="5">
        <v>1</v>
      </c>
      <c r="K904" s="5">
        <v>1</v>
      </c>
      <c r="P904" s="5">
        <v>1</v>
      </c>
      <c r="Q904" s="39" t="s">
        <v>1568</v>
      </c>
      <c r="CB904" s="5">
        <v>1</v>
      </c>
      <c r="CK904" s="5">
        <v>1</v>
      </c>
      <c r="CL904" s="5">
        <v>1</v>
      </c>
      <c r="DS904" s="6">
        <v>6</v>
      </c>
      <c r="DT904" s="6">
        <v>2</v>
      </c>
      <c r="DU904" s="5">
        <v>0</v>
      </c>
      <c r="DX904" s="5" t="s">
        <v>135</v>
      </c>
      <c r="EG904" s="42"/>
      <c r="EH904" s="42"/>
      <c r="EI904" s="42"/>
      <c r="EJ904" s="42"/>
      <c r="EK904" s="42"/>
      <c r="EL904" s="42"/>
      <c r="EM904" s="42"/>
    </row>
    <row r="905" spans="1:143" ht="60">
      <c r="A905" s="41"/>
      <c r="B905" s="41">
        <v>4</v>
      </c>
      <c r="C905" s="41"/>
      <c r="D905" s="41" t="s">
        <v>1569</v>
      </c>
      <c r="E905" s="42" t="s">
        <v>1570</v>
      </c>
      <c r="F905" s="41" t="s">
        <v>1571</v>
      </c>
      <c r="G905" s="41"/>
      <c r="H905" s="41" t="s">
        <v>135</v>
      </c>
      <c r="I905" s="41"/>
      <c r="P905" s="5">
        <v>1</v>
      </c>
      <c r="Q905" s="39" t="s">
        <v>1572</v>
      </c>
      <c r="R905" s="5">
        <v>1</v>
      </c>
      <c r="AA905" s="5">
        <v>1</v>
      </c>
      <c r="AH905" s="5">
        <v>1</v>
      </c>
      <c r="AI905" s="5">
        <v>1</v>
      </c>
      <c r="CK905" s="5">
        <v>1</v>
      </c>
      <c r="CL905" s="147">
        <v>1</v>
      </c>
      <c r="CM905" s="36"/>
      <c r="CP905" s="5">
        <v>1</v>
      </c>
      <c r="DX905" s="5" t="s">
        <v>135</v>
      </c>
      <c r="EG905" s="42"/>
      <c r="EH905" s="42"/>
      <c r="EI905" s="42"/>
      <c r="EJ905" s="42"/>
      <c r="EK905" s="42"/>
      <c r="EL905" s="42"/>
      <c r="EM905" s="42"/>
    </row>
    <row r="906" spans="1:143" ht="30">
      <c r="A906" s="41"/>
      <c r="B906" s="41">
        <v>4</v>
      </c>
      <c r="C906" s="41"/>
      <c r="D906" s="41" t="s">
        <v>1573</v>
      </c>
      <c r="E906" s="42" t="s">
        <v>1574</v>
      </c>
      <c r="F906" s="41" t="s">
        <v>1575</v>
      </c>
      <c r="G906" s="41"/>
      <c r="H906" s="41" t="s">
        <v>135</v>
      </c>
      <c r="I906" s="41"/>
      <c r="P906" s="5">
        <v>1</v>
      </c>
      <c r="Q906" t="s">
        <v>1576</v>
      </c>
      <c r="R906" s="5">
        <v>1</v>
      </c>
      <c r="AA906" s="5">
        <v>1</v>
      </c>
      <c r="AH906" s="5">
        <v>1</v>
      </c>
      <c r="CM906" s="36"/>
      <c r="DX906" s="5" t="s">
        <v>135</v>
      </c>
      <c r="EG906" s="42"/>
      <c r="EH906" s="42"/>
      <c r="EI906" s="42"/>
      <c r="EJ906" s="42"/>
      <c r="EK906" s="42"/>
      <c r="EL906" s="42"/>
      <c r="EM906" s="42"/>
    </row>
    <row r="907" spans="1:143">
      <c r="A907" s="41"/>
      <c r="B907" s="41">
        <v>4</v>
      </c>
      <c r="C907" s="41"/>
      <c r="D907" t="s">
        <v>1577</v>
      </c>
      <c r="E907" s="42" t="s">
        <v>1578</v>
      </c>
      <c r="F907" s="41" t="s">
        <v>1575</v>
      </c>
      <c r="G907" s="41"/>
      <c r="H907" s="41" t="s">
        <v>135</v>
      </c>
      <c r="I907" s="41"/>
      <c r="J907" s="5">
        <v>1</v>
      </c>
      <c r="K907" s="5">
        <v>1</v>
      </c>
      <c r="P907" s="5">
        <v>1</v>
      </c>
      <c r="Q907" t="s">
        <v>1579</v>
      </c>
      <c r="R907" s="5">
        <v>1</v>
      </c>
      <c r="AI907" s="5">
        <v>1</v>
      </c>
      <c r="CK907" s="5">
        <v>1</v>
      </c>
      <c r="CL907" s="147">
        <v>1</v>
      </c>
      <c r="CM907" s="36"/>
      <c r="CP907" s="5">
        <v>1</v>
      </c>
      <c r="CU907" s="5">
        <v>1</v>
      </c>
      <c r="DX907" s="5" t="s">
        <v>135</v>
      </c>
      <c r="EG907" s="42"/>
      <c r="EH907" s="42"/>
      <c r="EI907" s="42"/>
      <c r="EJ907" s="42"/>
      <c r="EK907" s="42"/>
      <c r="EL907" s="42"/>
      <c r="EM907" s="42"/>
    </row>
    <row r="908" spans="1:143">
      <c r="A908" s="41"/>
      <c r="B908" s="41">
        <v>4</v>
      </c>
      <c r="C908" s="41"/>
      <c r="D908" s="146" t="s">
        <v>1580</v>
      </c>
      <c r="E908" s="42" t="s">
        <v>228</v>
      </c>
      <c r="F908" s="41" t="s">
        <v>1575</v>
      </c>
      <c r="G908" s="41"/>
      <c r="H908" s="41" t="s">
        <v>135</v>
      </c>
      <c r="I908" s="41"/>
      <c r="P908" s="5">
        <v>1</v>
      </c>
      <c r="Q908" t="s">
        <v>1579</v>
      </c>
      <c r="R908" s="5">
        <v>1</v>
      </c>
      <c r="AI908" s="5">
        <v>1</v>
      </c>
      <c r="CK908" s="5">
        <v>1</v>
      </c>
      <c r="CL908" s="147">
        <v>1</v>
      </c>
      <c r="CM908" s="36"/>
      <c r="CP908" s="5">
        <v>1</v>
      </c>
      <c r="CU908" s="5">
        <v>1</v>
      </c>
      <c r="DX908" s="5" t="s">
        <v>135</v>
      </c>
      <c r="EG908" s="42"/>
      <c r="EH908" s="42"/>
      <c r="EI908" s="42"/>
      <c r="EJ908" s="42"/>
      <c r="EK908" s="42"/>
      <c r="EL908" s="42"/>
      <c r="EM908" s="42"/>
    </row>
    <row r="909" spans="1:143">
      <c r="A909" s="41"/>
      <c r="B909" s="41"/>
      <c r="C909" s="41"/>
      <c r="D909" s="41"/>
      <c r="G909" s="41"/>
      <c r="H909" s="41"/>
      <c r="I909" s="41"/>
      <c r="EG909" s="42"/>
      <c r="EH909" s="42"/>
      <c r="EI909" s="42"/>
      <c r="EJ909" s="42"/>
      <c r="EK909" s="42"/>
      <c r="EL909" s="42"/>
      <c r="EM909" s="42"/>
    </row>
    <row r="910" spans="1:143">
      <c r="A910" s="41"/>
      <c r="B910" s="41"/>
      <c r="C910" s="41"/>
      <c r="D910" s="41"/>
      <c r="G910" s="41"/>
      <c r="H910" s="41"/>
      <c r="I910" s="41"/>
      <c r="EG910" s="42"/>
      <c r="EH910" s="42"/>
      <c r="EI910" s="42"/>
      <c r="EJ910" s="42"/>
      <c r="EK910" s="42"/>
      <c r="EL910" s="42"/>
      <c r="EM910" s="42"/>
    </row>
    <row r="911" spans="1:143" ht="90">
      <c r="A911" s="46" t="s">
        <v>1581</v>
      </c>
      <c r="B911" s="41">
        <v>5</v>
      </c>
      <c r="C911" s="41"/>
      <c r="D911" t="s">
        <v>1582</v>
      </c>
      <c r="E911" s="42" t="s">
        <v>1583</v>
      </c>
      <c r="F911" s="41" t="s">
        <v>952</v>
      </c>
      <c r="G911" s="41"/>
      <c r="H911" s="41" t="s">
        <v>135</v>
      </c>
      <c r="I911" s="41"/>
      <c r="Q911" s="39" t="s">
        <v>1584</v>
      </c>
      <c r="CU911" s="5">
        <v>1</v>
      </c>
      <c r="DB911" s="5">
        <v>1</v>
      </c>
      <c r="DK911" s="5">
        <v>1</v>
      </c>
      <c r="DW911" s="5" t="s">
        <v>135</v>
      </c>
      <c r="EG911" s="42"/>
      <c r="EH911" s="42"/>
      <c r="EI911" s="42"/>
      <c r="EJ911" s="42"/>
      <c r="EK911" s="42"/>
      <c r="EL911" s="42"/>
      <c r="EM911" s="42"/>
    </row>
    <row r="912" spans="1:143">
      <c r="A912" s="41"/>
      <c r="B912" s="41"/>
      <c r="C912" s="41"/>
      <c r="D912" s="41"/>
      <c r="G912" s="41"/>
      <c r="H912" s="41"/>
      <c r="I912" s="41"/>
      <c r="EG912" s="42"/>
      <c r="EH912" s="42"/>
      <c r="EI912" s="42"/>
      <c r="EJ912" s="42"/>
      <c r="EK912" s="42"/>
      <c r="EL912" s="42"/>
      <c r="EM912" s="42"/>
    </row>
    <row r="913" spans="1:143">
      <c r="A913" s="41"/>
      <c r="B913" s="41"/>
      <c r="C913" s="41"/>
      <c r="D913" s="41"/>
      <c r="G913" s="41"/>
      <c r="H913" s="41"/>
      <c r="I913" s="41"/>
      <c r="EG913" s="42"/>
      <c r="EH913" s="42"/>
      <c r="EI913" s="42"/>
      <c r="EJ913" s="42"/>
      <c r="EK913" s="42"/>
      <c r="EL913" s="42"/>
      <c r="EM913" s="42"/>
    </row>
    <row r="914" spans="1:143">
      <c r="A914" s="41"/>
      <c r="B914" s="41"/>
      <c r="C914" s="41"/>
      <c r="D914" s="41"/>
      <c r="G914" s="41"/>
      <c r="H914" s="41"/>
      <c r="I914" s="41"/>
      <c r="EG914" s="42"/>
      <c r="EH914" s="42"/>
      <c r="EI914" s="42"/>
      <c r="EJ914" s="42"/>
      <c r="EK914" s="42"/>
      <c r="EL914" s="42"/>
      <c r="EM914" s="42"/>
    </row>
    <row r="915" spans="1:143">
      <c r="A915" s="41"/>
      <c r="B915" s="41"/>
      <c r="C915" s="41"/>
      <c r="D915" s="41"/>
      <c r="G915" s="41"/>
      <c r="H915" s="41"/>
      <c r="I915" s="41"/>
      <c r="EG915" s="42"/>
      <c r="EH915" s="42"/>
      <c r="EI915" s="42"/>
      <c r="EJ915" s="42"/>
      <c r="EK915" s="42"/>
      <c r="EL915" s="42"/>
      <c r="EM915" s="42"/>
    </row>
    <row r="916" spans="1:143" ht="60">
      <c r="A916" s="46" t="s">
        <v>1585</v>
      </c>
      <c r="B916" s="41">
        <v>43</v>
      </c>
      <c r="C916" s="41">
        <v>18</v>
      </c>
      <c r="D916" s="41" t="s">
        <v>364</v>
      </c>
      <c r="E916" s="41" t="s">
        <v>364</v>
      </c>
      <c r="F916" s="41" t="s">
        <v>1586</v>
      </c>
      <c r="G916" s="41" t="s">
        <v>135</v>
      </c>
      <c r="H916" s="41"/>
      <c r="I916" s="41"/>
      <c r="P916" s="5">
        <v>8</v>
      </c>
      <c r="Q916" s="39" t="s">
        <v>1587</v>
      </c>
      <c r="R916" s="5">
        <v>8</v>
      </c>
      <c r="S916" s="5">
        <v>8</v>
      </c>
      <c r="T916" s="5">
        <v>8</v>
      </c>
      <c r="AI916" s="5">
        <v>8</v>
      </c>
      <c r="AJ916" s="5">
        <v>8</v>
      </c>
      <c r="DS916" s="6">
        <v>107</v>
      </c>
      <c r="DT916" s="6">
        <v>0</v>
      </c>
      <c r="DU916" s="5">
        <v>107</v>
      </c>
      <c r="DX916" s="5" t="s">
        <v>135</v>
      </c>
      <c r="EG916" s="42"/>
      <c r="EH916" s="42"/>
      <c r="EI916" s="42"/>
      <c r="EJ916" s="42"/>
      <c r="EK916" s="42"/>
      <c r="EL916" s="42"/>
      <c r="EM916" s="42"/>
    </row>
    <row r="917" spans="1:143" ht="45">
      <c r="A917" s="41"/>
      <c r="B917" s="41">
        <v>64</v>
      </c>
      <c r="C917" s="41"/>
      <c r="D917" s="41" t="s">
        <v>364</v>
      </c>
      <c r="E917" s="41" t="s">
        <v>364</v>
      </c>
      <c r="F917" s="41" t="s">
        <v>1586</v>
      </c>
      <c r="G917" s="41" t="s">
        <v>135</v>
      </c>
      <c r="H917" s="41"/>
      <c r="I917" s="41"/>
      <c r="P917" s="5">
        <v>10</v>
      </c>
      <c r="Q917" s="39" t="s">
        <v>1588</v>
      </c>
      <c r="R917" s="5">
        <v>10</v>
      </c>
      <c r="AA917" s="5">
        <v>10</v>
      </c>
      <c r="DX917" s="5" t="s">
        <v>135</v>
      </c>
      <c r="EG917" s="42"/>
      <c r="EH917" s="42"/>
      <c r="EI917" s="42"/>
      <c r="EJ917" s="42"/>
      <c r="EK917" s="42"/>
      <c r="EL917" s="42"/>
      <c r="EM917" s="42"/>
    </row>
    <row r="918" spans="1:143" ht="75">
      <c r="A918" s="46" t="s">
        <v>1589</v>
      </c>
      <c r="B918" s="41">
        <v>43</v>
      </c>
      <c r="C918" s="41">
        <f>SUM(P918:P921)</f>
        <v>10</v>
      </c>
      <c r="D918" s="41" t="s">
        <v>1206</v>
      </c>
      <c r="E918" s="42" t="s">
        <v>577</v>
      </c>
      <c r="F918" s="41" t="s">
        <v>1586</v>
      </c>
      <c r="G918" s="41" t="s">
        <v>135</v>
      </c>
      <c r="H918" s="41"/>
      <c r="I918" s="41"/>
      <c r="P918" s="5">
        <v>0</v>
      </c>
      <c r="Q918" s="39" t="s">
        <v>1587</v>
      </c>
      <c r="S918" s="5">
        <v>0</v>
      </c>
      <c r="T918" s="5">
        <v>0</v>
      </c>
      <c r="AI918" s="5">
        <v>0</v>
      </c>
      <c r="AJ918" s="5">
        <v>0</v>
      </c>
      <c r="DS918" s="6">
        <v>107</v>
      </c>
      <c r="DT918" s="6">
        <v>0</v>
      </c>
      <c r="DU918" s="5">
        <v>107</v>
      </c>
      <c r="DX918" s="5" t="s">
        <v>135</v>
      </c>
      <c r="EG918" s="42"/>
      <c r="EH918" s="42"/>
      <c r="EI918" s="42"/>
      <c r="EJ918" s="42"/>
      <c r="EK918" s="42"/>
      <c r="EL918" s="42"/>
      <c r="EM918" s="42"/>
    </row>
    <row r="919" spans="1:143" ht="45">
      <c r="A919" s="41"/>
      <c r="B919" s="41">
        <v>64</v>
      </c>
      <c r="C919" s="41"/>
      <c r="D919" s="41" t="s">
        <v>1206</v>
      </c>
      <c r="E919" s="42" t="s">
        <v>577</v>
      </c>
      <c r="F919" s="41" t="s">
        <v>1586</v>
      </c>
      <c r="G919" s="41" t="s">
        <v>135</v>
      </c>
      <c r="H919" s="41"/>
      <c r="I919" s="41"/>
      <c r="P919" s="5">
        <v>6</v>
      </c>
      <c r="Q919" s="39" t="s">
        <v>1588</v>
      </c>
      <c r="R919" s="5">
        <v>6</v>
      </c>
      <c r="AA919" s="5">
        <v>6</v>
      </c>
      <c r="DX919" s="5" t="s">
        <v>135</v>
      </c>
      <c r="EG919" s="42"/>
      <c r="EH919" s="42"/>
      <c r="EI919" s="42"/>
      <c r="EJ919" s="42"/>
      <c r="EK919" s="42"/>
      <c r="EL919" s="42"/>
      <c r="EM919" s="42"/>
    </row>
    <row r="920" spans="1:143" ht="45">
      <c r="A920" s="41"/>
      <c r="B920" s="41">
        <v>43</v>
      </c>
      <c r="C920" s="41"/>
      <c r="D920" s="41" t="s">
        <v>1590</v>
      </c>
      <c r="E920" s="42" t="s">
        <v>1083</v>
      </c>
      <c r="F920" s="41" t="s">
        <v>1586</v>
      </c>
      <c r="G920" s="41" t="s">
        <v>135</v>
      </c>
      <c r="H920" s="41"/>
      <c r="I920" s="41"/>
      <c r="P920" s="5">
        <v>0</v>
      </c>
      <c r="Q920" s="39" t="s">
        <v>1587</v>
      </c>
      <c r="S920" s="5">
        <v>0</v>
      </c>
      <c r="T920" s="5">
        <v>0</v>
      </c>
      <c r="AA920" s="5">
        <v>0</v>
      </c>
      <c r="AI920" s="5">
        <v>0</v>
      </c>
      <c r="AJ920" s="5">
        <v>0</v>
      </c>
      <c r="DX920" s="5" t="s">
        <v>135</v>
      </c>
      <c r="EG920" s="42"/>
      <c r="EH920" s="42"/>
      <c r="EI920" s="42"/>
      <c r="EJ920" s="42"/>
      <c r="EK920" s="42"/>
      <c r="EL920" s="42"/>
      <c r="EM920" s="42"/>
    </row>
    <row r="921" spans="1:143" ht="45">
      <c r="A921" s="41"/>
      <c r="B921" s="41">
        <v>64</v>
      </c>
      <c r="C921" s="41"/>
      <c r="D921" s="41" t="s">
        <v>1590</v>
      </c>
      <c r="E921" s="42" t="s">
        <v>1083</v>
      </c>
      <c r="F921" s="41" t="s">
        <v>1586</v>
      </c>
      <c r="G921" s="41" t="s">
        <v>135</v>
      </c>
      <c r="H921" s="41"/>
      <c r="I921" s="41"/>
      <c r="P921" s="5">
        <v>4</v>
      </c>
      <c r="Q921" s="39" t="s">
        <v>1588</v>
      </c>
      <c r="R921" s="5">
        <v>4</v>
      </c>
      <c r="AA921" s="5">
        <v>4</v>
      </c>
      <c r="DX921" s="5" t="s">
        <v>135</v>
      </c>
      <c r="EG921" s="42"/>
      <c r="EH921" s="42"/>
      <c r="EI921" s="42"/>
      <c r="EJ921" s="42"/>
      <c r="EK921" s="42"/>
      <c r="EL921" s="42"/>
      <c r="EM921" s="42"/>
    </row>
    <row r="922" spans="1:143" ht="60">
      <c r="A922" s="46" t="s">
        <v>1591</v>
      </c>
      <c r="B922" s="41">
        <v>35</v>
      </c>
      <c r="C922" s="41">
        <f>SUM(P922:P927)</f>
        <v>97</v>
      </c>
      <c r="D922" s="41" t="s">
        <v>272</v>
      </c>
      <c r="E922" s="42" t="s">
        <v>1364</v>
      </c>
      <c r="F922" s="41" t="s">
        <v>1586</v>
      </c>
      <c r="G922" s="41" t="s">
        <v>135</v>
      </c>
      <c r="H922" s="41"/>
      <c r="I922" s="41"/>
      <c r="P922" s="5">
        <f>11+9</f>
        <v>20</v>
      </c>
      <c r="Q922" s="39" t="s">
        <v>1592</v>
      </c>
      <c r="R922" s="5">
        <v>20</v>
      </c>
      <c r="S922" s="5">
        <v>20</v>
      </c>
      <c r="T922" s="5">
        <v>20</v>
      </c>
      <c r="AI922" s="5">
        <v>20</v>
      </c>
      <c r="AJ922" s="5">
        <v>20</v>
      </c>
      <c r="DX922" s="5" t="s">
        <v>135</v>
      </c>
      <c r="EG922" s="42"/>
      <c r="EH922" s="42"/>
      <c r="EI922" s="42"/>
      <c r="EJ922" s="42"/>
      <c r="EK922" s="42"/>
      <c r="EL922" s="42"/>
      <c r="EM922" s="42"/>
    </row>
    <row r="923" spans="1:143" ht="45">
      <c r="A923" s="41"/>
      <c r="B923" s="41">
        <v>62</v>
      </c>
      <c r="C923" s="41"/>
      <c r="D923" s="41" t="s">
        <v>272</v>
      </c>
      <c r="E923" s="42" t="s">
        <v>1364</v>
      </c>
      <c r="F923" s="41" t="s">
        <v>1586</v>
      </c>
      <c r="G923" s="41" t="s">
        <v>135</v>
      </c>
      <c r="H923" s="41"/>
      <c r="I923" s="41"/>
      <c r="P923" s="5">
        <f>32+22</f>
        <v>54</v>
      </c>
      <c r="Q923" s="39" t="s">
        <v>1593</v>
      </c>
      <c r="R923" s="5">
        <v>54</v>
      </c>
      <c r="AA923" s="5">
        <v>54</v>
      </c>
      <c r="DX923" s="5" t="s">
        <v>135</v>
      </c>
      <c r="EG923" s="42"/>
      <c r="EH923" s="42"/>
      <c r="EI923" s="42"/>
      <c r="EJ923" s="42"/>
      <c r="EK923" s="42"/>
      <c r="EL923" s="42"/>
      <c r="EM923" s="42"/>
    </row>
    <row r="924" spans="1:143" ht="45">
      <c r="A924" s="41"/>
      <c r="B924" s="41">
        <v>35</v>
      </c>
      <c r="C924" s="41"/>
      <c r="D924" s="41" t="s">
        <v>171</v>
      </c>
      <c r="E924" s="42" t="s">
        <v>1594</v>
      </c>
      <c r="F924" s="41" t="s">
        <v>1586</v>
      </c>
      <c r="G924" s="41" t="s">
        <v>135</v>
      </c>
      <c r="H924" s="41"/>
      <c r="I924" s="41"/>
      <c r="P924" s="5">
        <v>1</v>
      </c>
      <c r="Q924" s="39" t="s">
        <v>1592</v>
      </c>
      <c r="R924" s="5">
        <v>1</v>
      </c>
      <c r="S924" s="5">
        <v>1</v>
      </c>
      <c r="T924" s="5">
        <v>1</v>
      </c>
      <c r="AI924" s="5">
        <v>1</v>
      </c>
      <c r="AJ924" s="5">
        <v>1</v>
      </c>
      <c r="DX924" s="5" t="s">
        <v>135</v>
      </c>
      <c r="EG924" s="42"/>
      <c r="EH924" s="42"/>
      <c r="EI924" s="42"/>
      <c r="EJ924" s="42"/>
      <c r="EK924" s="42"/>
      <c r="EL924" s="42"/>
      <c r="EM924" s="42"/>
    </row>
    <row r="925" spans="1:143" ht="45">
      <c r="A925" s="41"/>
      <c r="B925" s="41">
        <v>62</v>
      </c>
      <c r="C925" s="41"/>
      <c r="D925" s="41" t="s">
        <v>171</v>
      </c>
      <c r="E925" s="42" t="s">
        <v>1594</v>
      </c>
      <c r="F925" s="41" t="s">
        <v>1586</v>
      </c>
      <c r="G925" s="41" t="s">
        <v>135</v>
      </c>
      <c r="H925" s="41"/>
      <c r="I925" s="41"/>
      <c r="P925" s="5">
        <f>5+2</f>
        <v>7</v>
      </c>
      <c r="Q925" s="39" t="s">
        <v>1593</v>
      </c>
      <c r="R925" s="5">
        <v>7</v>
      </c>
      <c r="AA925" s="5">
        <v>7</v>
      </c>
      <c r="DX925" s="5" t="s">
        <v>135</v>
      </c>
      <c r="EG925" s="42"/>
      <c r="EH925" s="42"/>
      <c r="EI925" s="42"/>
      <c r="EJ925" s="42"/>
      <c r="EK925" s="42"/>
      <c r="EL925" s="42"/>
      <c r="EM925" s="42"/>
    </row>
    <row r="926" spans="1:143" ht="45">
      <c r="A926" s="41"/>
      <c r="B926" s="41">
        <v>35</v>
      </c>
      <c r="C926" s="41"/>
      <c r="D926" s="41" t="s">
        <v>978</v>
      </c>
      <c r="E926" s="42" t="s">
        <v>290</v>
      </c>
      <c r="F926" s="41" t="s">
        <v>1586</v>
      </c>
      <c r="G926" s="41" t="s">
        <v>135</v>
      </c>
      <c r="H926" s="41"/>
      <c r="I926" s="41"/>
      <c r="P926" s="5">
        <f>5+1</f>
        <v>6</v>
      </c>
      <c r="Q926" s="39" t="s">
        <v>1592</v>
      </c>
      <c r="R926" s="5">
        <v>6</v>
      </c>
      <c r="S926" s="5">
        <v>6</v>
      </c>
      <c r="T926" s="5">
        <v>6</v>
      </c>
      <c r="AI926" s="5">
        <v>6</v>
      </c>
      <c r="AJ926" s="5">
        <v>6</v>
      </c>
      <c r="DX926" s="5" t="s">
        <v>135</v>
      </c>
      <c r="EG926" s="42"/>
      <c r="EH926" s="42"/>
      <c r="EI926" s="42"/>
      <c r="EJ926" s="42"/>
      <c r="EK926" s="42"/>
      <c r="EL926" s="42"/>
      <c r="EM926" s="42"/>
    </row>
    <row r="927" spans="1:143" ht="45">
      <c r="A927" s="41"/>
      <c r="B927" s="41">
        <v>62</v>
      </c>
      <c r="C927" s="41"/>
      <c r="D927" s="41" t="s">
        <v>978</v>
      </c>
      <c r="E927" s="42" t="s">
        <v>290</v>
      </c>
      <c r="F927" s="41" t="s">
        <v>1586</v>
      </c>
      <c r="G927" s="41" t="s">
        <v>135</v>
      </c>
      <c r="H927" s="41"/>
      <c r="I927" s="41"/>
      <c r="P927" s="5">
        <f>4+5</f>
        <v>9</v>
      </c>
      <c r="Q927" s="39" t="s">
        <v>1593</v>
      </c>
      <c r="R927" s="5">
        <v>9</v>
      </c>
      <c r="AA927" s="5">
        <v>9</v>
      </c>
      <c r="DX927" s="5" t="s">
        <v>135</v>
      </c>
      <c r="EG927" s="42"/>
      <c r="EH927" s="42"/>
      <c r="EI927" s="42"/>
      <c r="EJ927" s="42"/>
      <c r="EK927" s="42"/>
      <c r="EL927" s="42"/>
      <c r="EM927" s="42"/>
    </row>
    <row r="928" spans="1:143" ht="165">
      <c r="A928" s="46" t="s">
        <v>1595</v>
      </c>
      <c r="B928" s="41">
        <v>1</v>
      </c>
      <c r="C928" s="41">
        <v>1</v>
      </c>
      <c r="D928" s="41" t="s">
        <v>1596</v>
      </c>
      <c r="E928" s="42" t="s">
        <v>347</v>
      </c>
      <c r="F928" s="41" t="s">
        <v>1597</v>
      </c>
      <c r="G928" s="41" t="s">
        <v>135</v>
      </c>
      <c r="H928" s="41" t="s">
        <v>135</v>
      </c>
      <c r="I928" s="41" t="s">
        <v>135</v>
      </c>
      <c r="J928" s="5">
        <v>1</v>
      </c>
      <c r="K928" s="5">
        <v>1</v>
      </c>
      <c r="P928" s="5">
        <v>1</v>
      </c>
      <c r="Q928" s="39" t="s">
        <v>1598</v>
      </c>
      <c r="R928" s="5">
        <v>1</v>
      </c>
      <c r="S928" s="5">
        <v>1</v>
      </c>
      <c r="AA928" s="5">
        <v>1</v>
      </c>
      <c r="DS928" s="6">
        <v>1</v>
      </c>
      <c r="DT928" s="6">
        <v>0</v>
      </c>
      <c r="DU928" s="5">
        <v>1</v>
      </c>
      <c r="DW928" s="5" t="s">
        <v>135</v>
      </c>
      <c r="EG928" s="42"/>
      <c r="EH928" s="42"/>
      <c r="EI928" s="42"/>
      <c r="EJ928" s="42"/>
      <c r="EK928" s="42"/>
      <c r="EL928" s="42"/>
      <c r="EM928" s="42"/>
    </row>
    <row r="929" spans="1:143" ht="165">
      <c r="A929" s="41"/>
      <c r="B929" s="41">
        <v>1</v>
      </c>
      <c r="C929" s="41"/>
      <c r="D929" s="41" t="s">
        <v>1599</v>
      </c>
      <c r="E929" s="42" t="s">
        <v>235</v>
      </c>
      <c r="F929" s="41" t="s">
        <v>1597</v>
      </c>
      <c r="G929" s="41" t="s">
        <v>135</v>
      </c>
      <c r="H929" s="41" t="s">
        <v>135</v>
      </c>
      <c r="I929" s="41" t="s">
        <v>135</v>
      </c>
      <c r="P929" s="5">
        <v>1</v>
      </c>
      <c r="Q929" s="39" t="s">
        <v>1598</v>
      </c>
      <c r="R929" s="5">
        <v>1</v>
      </c>
      <c r="S929" s="5">
        <v>1</v>
      </c>
      <c r="AA929" s="5">
        <v>1</v>
      </c>
      <c r="DW929" s="5" t="s">
        <v>135</v>
      </c>
      <c r="EG929" s="42"/>
      <c r="EH929" s="42"/>
      <c r="EI929" s="42"/>
      <c r="EJ929" s="42"/>
      <c r="EK929" s="42"/>
      <c r="EL929" s="42"/>
      <c r="EM929" s="42"/>
    </row>
    <row r="930" spans="1:143" ht="165">
      <c r="A930" s="41"/>
      <c r="B930" s="41">
        <v>1</v>
      </c>
      <c r="C930" s="41"/>
      <c r="D930" s="41" t="s">
        <v>1600</v>
      </c>
      <c r="E930" s="42" t="s">
        <v>1601</v>
      </c>
      <c r="F930" s="41" t="s">
        <v>1597</v>
      </c>
      <c r="G930" s="41" t="s">
        <v>135</v>
      </c>
      <c r="H930" s="41" t="s">
        <v>135</v>
      </c>
      <c r="I930" s="41" t="s">
        <v>135</v>
      </c>
      <c r="P930" s="5">
        <v>1</v>
      </c>
      <c r="Q930" s="39" t="s">
        <v>1598</v>
      </c>
      <c r="R930" s="5">
        <v>1</v>
      </c>
      <c r="S930" s="5">
        <v>1</v>
      </c>
      <c r="AA930" s="5">
        <v>1</v>
      </c>
      <c r="DW930" s="5" t="s">
        <v>135</v>
      </c>
      <c r="EG930" s="42"/>
      <c r="EH930" s="42"/>
      <c r="EI930" s="42"/>
      <c r="EJ930" s="42"/>
      <c r="EK930" s="42"/>
      <c r="EL930" s="42"/>
      <c r="EM930" s="42"/>
    </row>
    <row r="931" spans="1:143">
      <c r="A931" s="41"/>
      <c r="B931" s="41"/>
      <c r="C931" s="41"/>
      <c r="D931" s="41"/>
      <c r="G931" s="41"/>
      <c r="H931" s="41"/>
      <c r="I931" s="41"/>
      <c r="EG931" s="42"/>
      <c r="EH931" s="42"/>
      <c r="EI931" s="42"/>
      <c r="EJ931" s="42"/>
      <c r="EK931" s="42"/>
      <c r="EL931" s="42"/>
      <c r="EM931" s="42"/>
    </row>
    <row r="932" spans="1:143">
      <c r="A932" s="41"/>
      <c r="B932" s="41"/>
      <c r="C932" s="41"/>
      <c r="D932" s="41"/>
      <c r="G932" s="41"/>
      <c r="H932" s="41"/>
      <c r="I932" s="41"/>
      <c r="EG932" s="42"/>
      <c r="EH932" s="42"/>
      <c r="EI932" s="42"/>
      <c r="EJ932" s="42"/>
      <c r="EK932" s="42"/>
      <c r="EL932" s="42"/>
      <c r="EM932" s="42"/>
    </row>
    <row r="933" spans="1:143" ht="75">
      <c r="A933" s="46" t="s">
        <v>1602</v>
      </c>
      <c r="B933" s="41">
        <v>2</v>
      </c>
      <c r="C933" s="41">
        <v>4</v>
      </c>
      <c r="D933" s="41" t="s">
        <v>1603</v>
      </c>
      <c r="E933" s="42" t="s">
        <v>217</v>
      </c>
      <c r="F933" s="41" t="s">
        <v>1604</v>
      </c>
      <c r="G933" s="41" t="s">
        <v>135</v>
      </c>
      <c r="H933" s="41"/>
      <c r="I933" s="41"/>
      <c r="J933" s="5">
        <v>1</v>
      </c>
      <c r="K933" s="5">
        <v>1</v>
      </c>
      <c r="P933" s="5">
        <v>1</v>
      </c>
      <c r="Q933" s="39" t="s">
        <v>1605</v>
      </c>
      <c r="AL933" s="5">
        <v>1</v>
      </c>
      <c r="AN933" s="5">
        <v>1</v>
      </c>
      <c r="AO933" s="5">
        <v>1</v>
      </c>
      <c r="AV933" s="5">
        <v>1</v>
      </c>
      <c r="AW933" s="5">
        <v>1</v>
      </c>
      <c r="AZ933" s="5">
        <v>1</v>
      </c>
      <c r="BD933" s="5">
        <v>1</v>
      </c>
      <c r="BL933" s="5">
        <v>1</v>
      </c>
      <c r="DS933" s="6">
        <v>8</v>
      </c>
      <c r="DT933" s="6">
        <v>4</v>
      </c>
      <c r="DU933" s="5">
        <v>4</v>
      </c>
      <c r="DW933" s="5" t="s">
        <v>135</v>
      </c>
      <c r="EG933" s="42"/>
      <c r="EH933" s="42"/>
      <c r="EI933" s="42"/>
      <c r="EJ933" s="42"/>
      <c r="EK933" s="42"/>
      <c r="EL933" s="42"/>
      <c r="EM933" s="42"/>
    </row>
    <row r="934" spans="1:143" ht="30">
      <c r="A934" s="41"/>
      <c r="B934" s="41">
        <v>1</v>
      </c>
      <c r="C934" s="41"/>
      <c r="D934" s="41" t="s">
        <v>1606</v>
      </c>
      <c r="E934" s="42" t="s">
        <v>1607</v>
      </c>
      <c r="F934" s="41" t="s">
        <v>1604</v>
      </c>
      <c r="G934" s="41" t="s">
        <v>135</v>
      </c>
      <c r="H934" s="41"/>
      <c r="I934" s="41"/>
      <c r="J934" s="5">
        <v>1</v>
      </c>
      <c r="K934" s="5">
        <v>1</v>
      </c>
      <c r="P934" s="5">
        <v>1</v>
      </c>
      <c r="Q934" s="39" t="s">
        <v>1608</v>
      </c>
      <c r="AL934" s="5">
        <v>1</v>
      </c>
      <c r="BL934" s="5">
        <v>1</v>
      </c>
      <c r="BR934" s="5">
        <v>1</v>
      </c>
      <c r="DW934" s="5" t="s">
        <v>135</v>
      </c>
      <c r="EG934" s="42"/>
      <c r="EH934" s="42"/>
      <c r="EI934" s="42"/>
      <c r="EJ934" s="42"/>
      <c r="EK934" s="42"/>
      <c r="EL934" s="42"/>
      <c r="EM934" s="42"/>
    </row>
    <row r="935" spans="1:143" ht="30">
      <c r="A935" s="41"/>
      <c r="B935" s="41">
        <v>1</v>
      </c>
      <c r="C935" s="41"/>
      <c r="D935" s="41" t="s">
        <v>1609</v>
      </c>
      <c r="E935" s="42" t="s">
        <v>1610</v>
      </c>
      <c r="F935" s="41" t="s">
        <v>1604</v>
      </c>
      <c r="G935" s="41" t="s">
        <v>135</v>
      </c>
      <c r="H935" s="41"/>
      <c r="I935" s="41"/>
      <c r="J935" s="5">
        <v>1</v>
      </c>
      <c r="L935" s="5">
        <v>1</v>
      </c>
      <c r="P935" s="5">
        <v>1</v>
      </c>
      <c r="Q935" s="39" t="s">
        <v>1611</v>
      </c>
      <c r="AL935" s="5">
        <v>1</v>
      </c>
      <c r="AW935" s="5">
        <v>1</v>
      </c>
      <c r="AY935" s="5">
        <v>1</v>
      </c>
      <c r="CB935" s="5">
        <v>1</v>
      </c>
      <c r="CC935" s="5">
        <v>1</v>
      </c>
      <c r="DW935" s="5" t="s">
        <v>135</v>
      </c>
      <c r="EG935" s="42"/>
      <c r="EH935" s="42"/>
      <c r="EI935" s="42"/>
      <c r="EJ935" s="42"/>
      <c r="EK935" s="42"/>
      <c r="EL935" s="42"/>
      <c r="EM935" s="42"/>
    </row>
    <row r="936" spans="1:143" ht="30">
      <c r="A936" s="41"/>
      <c r="B936" s="41">
        <v>1</v>
      </c>
      <c r="C936" s="41"/>
      <c r="D936" s="41" t="s">
        <v>1612</v>
      </c>
      <c r="E936" s="42" t="s">
        <v>1613</v>
      </c>
      <c r="F936" s="41" t="s">
        <v>1604</v>
      </c>
      <c r="G936" s="41" t="s">
        <v>135</v>
      </c>
      <c r="H936" s="41"/>
      <c r="I936" s="41"/>
      <c r="J936" s="5">
        <v>1</v>
      </c>
      <c r="K936" s="5">
        <v>1</v>
      </c>
      <c r="P936" s="5">
        <v>1</v>
      </c>
      <c r="Q936" s="39" t="s">
        <v>1611</v>
      </c>
      <c r="AL936" s="5">
        <v>1</v>
      </c>
      <c r="AW936" s="5">
        <v>1</v>
      </c>
      <c r="AY936" s="5">
        <v>1</v>
      </c>
      <c r="CB936" s="5">
        <v>1</v>
      </c>
      <c r="CC936" s="5">
        <v>1</v>
      </c>
      <c r="DW936" s="5" t="s">
        <v>135</v>
      </c>
      <c r="EG936" s="42"/>
      <c r="EH936" s="42"/>
      <c r="EI936" s="42"/>
      <c r="EJ936" s="42"/>
      <c r="EK936" s="42"/>
      <c r="EL936" s="42"/>
      <c r="EM936" s="42"/>
    </row>
    <row r="937" spans="1:143" ht="30">
      <c r="A937" s="41"/>
      <c r="B937" s="41">
        <v>1</v>
      </c>
      <c r="C937" s="41"/>
      <c r="D937" s="41" t="s">
        <v>1614</v>
      </c>
      <c r="E937" s="42" t="s">
        <v>1470</v>
      </c>
      <c r="F937" s="41" t="s">
        <v>1604</v>
      </c>
      <c r="G937" s="41" t="s">
        <v>135</v>
      </c>
      <c r="H937" s="41"/>
      <c r="I937" s="41"/>
      <c r="P937" s="5">
        <v>1</v>
      </c>
      <c r="Q937" s="39" t="s">
        <v>1611</v>
      </c>
      <c r="AL937" s="5">
        <v>1</v>
      </c>
      <c r="AW937" s="5">
        <v>1</v>
      </c>
      <c r="AY937" s="5">
        <v>1</v>
      </c>
      <c r="CB937" s="5">
        <v>1</v>
      </c>
      <c r="CC937" s="5">
        <v>1</v>
      </c>
      <c r="DW937" s="5" t="s">
        <v>135</v>
      </c>
      <c r="EG937" s="42"/>
      <c r="EH937" s="42"/>
      <c r="EI937" s="42"/>
      <c r="EJ937" s="42"/>
      <c r="EK937" s="42"/>
      <c r="EL937" s="42"/>
      <c r="EM937" s="42"/>
    </row>
    <row r="938" spans="1:143">
      <c r="A938" s="41"/>
      <c r="B938" s="41"/>
      <c r="C938" s="41"/>
      <c r="D938" s="41"/>
      <c r="G938" s="41"/>
      <c r="H938" s="41"/>
      <c r="I938" s="41"/>
      <c r="EG938" s="42"/>
      <c r="EH938" s="42"/>
      <c r="EI938" s="42"/>
      <c r="EJ938" s="42"/>
      <c r="EK938" s="42"/>
      <c r="EL938" s="42"/>
      <c r="EM938" s="42"/>
    </row>
    <row r="939" spans="1:143" ht="30">
      <c r="A939" s="41"/>
      <c r="B939" s="41">
        <v>2</v>
      </c>
      <c r="C939" s="41"/>
      <c r="D939" s="41" t="s">
        <v>1603</v>
      </c>
      <c r="E939" s="42" t="s">
        <v>217</v>
      </c>
      <c r="F939" s="41" t="s">
        <v>1604</v>
      </c>
      <c r="G939" s="41" t="s">
        <v>135</v>
      </c>
      <c r="H939" s="41"/>
      <c r="I939" s="41"/>
      <c r="J939" s="5">
        <v>1</v>
      </c>
      <c r="K939" s="5">
        <v>1</v>
      </c>
      <c r="P939" s="5">
        <v>1</v>
      </c>
      <c r="Q939" s="39" t="s">
        <v>1615</v>
      </c>
      <c r="R939" s="5">
        <v>1</v>
      </c>
      <c r="S939" s="5">
        <v>1</v>
      </c>
      <c r="AA939" s="5">
        <v>1</v>
      </c>
      <c r="AL939" s="5">
        <v>1</v>
      </c>
      <c r="AN939" s="5">
        <v>1</v>
      </c>
      <c r="AW939" s="5">
        <v>1</v>
      </c>
      <c r="DW939" s="5" t="s">
        <v>135</v>
      </c>
      <c r="EG939" s="42"/>
      <c r="EH939" s="42"/>
      <c r="EI939" s="42"/>
      <c r="EJ939" s="42"/>
      <c r="EK939" s="42"/>
      <c r="EL939" s="42"/>
      <c r="EM939" s="42"/>
    </row>
    <row r="940" spans="1:143" ht="30">
      <c r="A940" s="41"/>
      <c r="B940" s="41">
        <v>1</v>
      </c>
      <c r="C940" s="41"/>
      <c r="D940" s="41" t="s">
        <v>288</v>
      </c>
      <c r="E940" s="42" t="s">
        <v>153</v>
      </c>
      <c r="F940" s="41" t="s">
        <v>1604</v>
      </c>
      <c r="G940" s="41" t="s">
        <v>135</v>
      </c>
      <c r="H940" s="41"/>
      <c r="I940" s="41"/>
      <c r="P940" s="5">
        <v>1</v>
      </c>
      <c r="Q940" s="39" t="s">
        <v>1615</v>
      </c>
      <c r="R940" s="5">
        <v>1</v>
      </c>
      <c r="S940" s="5">
        <v>1</v>
      </c>
      <c r="AA940" s="5">
        <v>1</v>
      </c>
      <c r="AL940" s="5">
        <v>1</v>
      </c>
      <c r="AN940" s="5">
        <v>1</v>
      </c>
      <c r="AW940" s="5">
        <v>1</v>
      </c>
      <c r="DW940" s="5" t="s">
        <v>135</v>
      </c>
      <c r="EG940" s="42"/>
      <c r="EH940" s="42"/>
      <c r="EI940" s="42"/>
      <c r="EJ940" s="42"/>
      <c r="EK940" s="42"/>
      <c r="EL940" s="42"/>
      <c r="EM940" s="42"/>
    </row>
    <row r="941" spans="1:143">
      <c r="A941" s="41"/>
      <c r="B941" s="41"/>
      <c r="C941" s="41"/>
      <c r="D941" s="41"/>
      <c r="G941" s="41"/>
      <c r="H941" s="41"/>
      <c r="I941" s="41"/>
      <c r="EG941" s="42"/>
      <c r="EH941" s="42"/>
      <c r="EI941" s="42"/>
      <c r="EJ941" s="42"/>
      <c r="EK941" s="42"/>
      <c r="EL941" s="42"/>
      <c r="EM941" s="42"/>
    </row>
    <row r="942" spans="1:143">
      <c r="A942" s="41"/>
      <c r="B942" s="41"/>
      <c r="C942" s="41"/>
      <c r="D942" s="41"/>
      <c r="G942" s="41"/>
      <c r="H942" s="41"/>
      <c r="I942" s="41"/>
      <c r="EG942" s="42"/>
      <c r="EH942" s="42"/>
      <c r="EI942" s="42"/>
      <c r="EJ942" s="42"/>
      <c r="EK942" s="42"/>
      <c r="EL942" s="42"/>
      <c r="EM942" s="42"/>
    </row>
    <row r="943" spans="1:143">
      <c r="A943" s="41"/>
      <c r="B943" s="41"/>
      <c r="C943" s="41"/>
      <c r="D943" s="41"/>
      <c r="G943" s="41"/>
      <c r="H943" s="41"/>
      <c r="I943" s="41"/>
      <c r="EG943" s="42"/>
      <c r="EH943" s="42"/>
      <c r="EI943" s="42"/>
      <c r="EJ943" s="42"/>
      <c r="EK943" s="42"/>
      <c r="EL943" s="42"/>
      <c r="EM943" s="42"/>
    </row>
    <row r="944" spans="1:143" ht="105">
      <c r="A944" s="46" t="s">
        <v>1616</v>
      </c>
      <c r="B944" s="41">
        <v>2</v>
      </c>
      <c r="C944" s="41">
        <v>2</v>
      </c>
      <c r="D944" s="41" t="s">
        <v>1617</v>
      </c>
      <c r="E944" s="42" t="s">
        <v>204</v>
      </c>
      <c r="F944" s="41" t="s">
        <v>1618</v>
      </c>
      <c r="G944" s="41" t="s">
        <v>135</v>
      </c>
      <c r="H944" s="41" t="s">
        <v>135</v>
      </c>
      <c r="I944" s="41"/>
      <c r="P944" s="5">
        <v>1</v>
      </c>
      <c r="Q944" s="39" t="s">
        <v>1619</v>
      </c>
      <c r="BR944" s="5">
        <v>1</v>
      </c>
      <c r="DR944" s="5" t="s">
        <v>1233</v>
      </c>
      <c r="DS944" s="6">
        <v>4</v>
      </c>
      <c r="DT944" s="6">
        <v>2</v>
      </c>
      <c r="DU944" s="5">
        <v>2</v>
      </c>
      <c r="DX944" s="5" t="s">
        <v>135</v>
      </c>
      <c r="EG944" s="42"/>
      <c r="EH944" s="42"/>
      <c r="EI944" s="42"/>
      <c r="EJ944" s="42"/>
      <c r="EK944" s="42"/>
      <c r="EL944" s="42"/>
      <c r="EM944" s="42"/>
    </row>
    <row r="945" spans="1:143" ht="45">
      <c r="A945" s="41"/>
      <c r="B945" s="41"/>
      <c r="C945" s="41"/>
      <c r="D945" s="41" t="s">
        <v>1620</v>
      </c>
      <c r="E945" s="42" t="s">
        <v>1621</v>
      </c>
      <c r="F945" s="41" t="s">
        <v>1618</v>
      </c>
      <c r="G945" s="41" t="s">
        <v>135</v>
      </c>
      <c r="H945" s="41" t="s">
        <v>135</v>
      </c>
      <c r="I945" s="41"/>
      <c r="J945" s="5">
        <v>1</v>
      </c>
      <c r="K945" s="5">
        <v>1</v>
      </c>
      <c r="P945" s="5">
        <v>1</v>
      </c>
      <c r="Q945" s="39" t="s">
        <v>1619</v>
      </c>
      <c r="BR945" s="5">
        <v>1</v>
      </c>
      <c r="DR945" s="5" t="s">
        <v>1233</v>
      </c>
      <c r="DX945" s="5" t="s">
        <v>135</v>
      </c>
      <c r="EG945" s="42"/>
      <c r="EH945" s="42"/>
      <c r="EI945" s="42"/>
      <c r="EJ945" s="42"/>
      <c r="EK945" s="42"/>
      <c r="EL945" s="42"/>
      <c r="EM945" s="42"/>
    </row>
    <row r="946" spans="1:143" ht="30">
      <c r="A946" s="41"/>
      <c r="B946" s="41"/>
      <c r="C946" s="41"/>
      <c r="D946" s="41" t="s">
        <v>1622</v>
      </c>
      <c r="E946" s="42" t="s">
        <v>169</v>
      </c>
      <c r="F946" s="41" t="s">
        <v>1623</v>
      </c>
      <c r="G946" s="41" t="s">
        <v>135</v>
      </c>
      <c r="H946" s="41" t="s">
        <v>135</v>
      </c>
      <c r="I946" s="41"/>
      <c r="P946" s="5">
        <v>1</v>
      </c>
      <c r="Q946" s="39" t="s">
        <v>1624</v>
      </c>
      <c r="CB946" s="5">
        <v>1</v>
      </c>
      <c r="CE946" s="5">
        <v>2</v>
      </c>
      <c r="CF946" s="5">
        <v>1</v>
      </c>
      <c r="CG946" s="5">
        <v>1</v>
      </c>
      <c r="CH946" s="5">
        <v>1</v>
      </c>
      <c r="CI946" s="5">
        <v>1</v>
      </c>
      <c r="DR946" s="5" t="s">
        <v>1233</v>
      </c>
      <c r="DX946" s="5" t="s">
        <v>135</v>
      </c>
      <c r="EG946" s="42"/>
      <c r="EH946" s="42"/>
      <c r="EI946" s="42"/>
      <c r="EJ946" s="42"/>
      <c r="EK946" s="42"/>
      <c r="EL946" s="42"/>
      <c r="EM946" s="42"/>
    </row>
    <row r="947" spans="1:143" s="42" customFormat="1" ht="45">
      <c r="A947" s="41"/>
      <c r="B947" s="41"/>
      <c r="C947" s="41"/>
      <c r="D947" s="41" t="s">
        <v>1625</v>
      </c>
      <c r="E947" s="42" t="s">
        <v>1626</v>
      </c>
      <c r="F947" s="41" t="s">
        <v>1623</v>
      </c>
      <c r="G947" s="41" t="s">
        <v>135</v>
      </c>
      <c r="H947" s="41" t="s">
        <v>135</v>
      </c>
      <c r="I947" s="41"/>
      <c r="J947" s="5"/>
      <c r="K947" s="5"/>
      <c r="L947" s="5"/>
      <c r="M947" s="5"/>
      <c r="N947" s="5"/>
      <c r="O947" s="5"/>
      <c r="P947" s="5">
        <v>1</v>
      </c>
      <c r="Q947" s="39" t="s">
        <v>1624</v>
      </c>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5"/>
      <c r="BZ947" s="5"/>
      <c r="CA947" s="5"/>
      <c r="CB947" s="5">
        <v>1</v>
      </c>
      <c r="CC947" s="5"/>
      <c r="CD947" s="5"/>
      <c r="CE947" s="5">
        <v>2</v>
      </c>
      <c r="CF947" s="5">
        <v>1</v>
      </c>
      <c r="CG947" s="5">
        <v>1</v>
      </c>
      <c r="CH947" s="5">
        <v>1</v>
      </c>
      <c r="CI947" s="5">
        <v>1</v>
      </c>
      <c r="CJ947" s="5"/>
      <c r="CK947" s="5"/>
      <c r="CL947" s="5"/>
      <c r="CM947" s="5"/>
      <c r="CN947" s="5"/>
      <c r="CO947" s="5"/>
      <c r="CP947" s="5"/>
      <c r="CQ947" s="5"/>
      <c r="CR947" s="5"/>
      <c r="CS947" s="5"/>
      <c r="CT947" s="5"/>
      <c r="CU947" s="5"/>
      <c r="CV947" s="5"/>
      <c r="CW947" s="5"/>
      <c r="CX947" s="5"/>
      <c r="CY947" s="5"/>
      <c r="CZ947" s="5"/>
      <c r="DA947" s="5"/>
      <c r="DB947" s="5"/>
      <c r="DC947" s="5"/>
      <c r="DD947" s="5"/>
      <c r="DE947" s="5"/>
      <c r="DF947" s="5"/>
      <c r="DG947" s="5"/>
      <c r="DH947" s="5"/>
      <c r="DI947" s="5"/>
      <c r="DJ947" s="5"/>
      <c r="DK947" s="5"/>
      <c r="DL947" s="5"/>
      <c r="DM947" s="5"/>
      <c r="DN947" s="5"/>
      <c r="DO947" s="5"/>
      <c r="DP947" s="5"/>
      <c r="DQ947" s="5"/>
      <c r="DR947" s="5" t="s">
        <v>1233</v>
      </c>
      <c r="DS947" s="6"/>
      <c r="DT947" s="6"/>
      <c r="DU947" s="5"/>
      <c r="DV947" s="5"/>
      <c r="DW947" s="5"/>
      <c r="DX947" s="5" t="s">
        <v>135</v>
      </c>
      <c r="DY947" s="5"/>
      <c r="DZ947" s="5"/>
      <c r="EA947" s="5"/>
      <c r="EB947" s="5"/>
      <c r="EC947" s="5"/>
      <c r="ED947" s="5"/>
      <c r="EE947" s="5"/>
      <c r="EF947" s="5"/>
    </row>
    <row r="948" spans="1:143" s="42" customFormat="1" ht="30">
      <c r="A948" s="41"/>
      <c r="B948" s="41"/>
      <c r="C948" s="41"/>
      <c r="D948" s="41" t="s">
        <v>1627</v>
      </c>
      <c r="E948" s="42" t="s">
        <v>1628</v>
      </c>
      <c r="F948" s="41" t="s">
        <v>1623</v>
      </c>
      <c r="G948" s="41" t="s">
        <v>135</v>
      </c>
      <c r="H948" s="41" t="s">
        <v>135</v>
      </c>
      <c r="I948" s="41"/>
      <c r="J948" s="5"/>
      <c r="K948" s="5"/>
      <c r="L948" s="5"/>
      <c r="M948" s="5"/>
      <c r="N948" s="5"/>
      <c r="O948" s="5"/>
      <c r="P948" s="5">
        <v>1</v>
      </c>
      <c r="Q948" s="39" t="s">
        <v>1624</v>
      </c>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5"/>
      <c r="BZ948" s="5"/>
      <c r="CA948" s="5"/>
      <c r="CB948" s="5">
        <v>1</v>
      </c>
      <c r="CC948" s="5"/>
      <c r="CD948" s="5"/>
      <c r="CE948" s="5">
        <v>2</v>
      </c>
      <c r="CF948" s="5">
        <v>1</v>
      </c>
      <c r="CG948" s="5">
        <v>1</v>
      </c>
      <c r="CH948" s="5">
        <v>1</v>
      </c>
      <c r="CI948" s="5">
        <v>1</v>
      </c>
      <c r="CJ948" s="5"/>
      <c r="CK948" s="5"/>
      <c r="CL948" s="5"/>
      <c r="CM948" s="5"/>
      <c r="CN948" s="5"/>
      <c r="CO948" s="5"/>
      <c r="CP948" s="5"/>
      <c r="CQ948" s="5"/>
      <c r="CR948" s="5"/>
      <c r="CS948" s="5"/>
      <c r="CT948" s="5"/>
      <c r="CU948" s="5"/>
      <c r="CV948" s="5"/>
      <c r="CW948" s="5"/>
      <c r="CX948" s="5"/>
      <c r="CY948" s="5"/>
      <c r="CZ948" s="5"/>
      <c r="DA948" s="5"/>
      <c r="DB948" s="5"/>
      <c r="DC948" s="5"/>
      <c r="DD948" s="5"/>
      <c r="DE948" s="5"/>
      <c r="DF948" s="5"/>
      <c r="DG948" s="5"/>
      <c r="DH948" s="5"/>
      <c r="DI948" s="5"/>
      <c r="DJ948" s="5"/>
      <c r="DK948" s="5"/>
      <c r="DL948" s="5"/>
      <c r="DM948" s="5"/>
      <c r="DN948" s="5"/>
      <c r="DO948" s="5"/>
      <c r="DP948" s="5"/>
      <c r="DQ948" s="5"/>
      <c r="DR948" s="5" t="s">
        <v>1233</v>
      </c>
      <c r="DS948" s="6"/>
      <c r="DT948" s="6"/>
      <c r="DU948" s="5"/>
      <c r="DV948" s="5"/>
      <c r="DW948" s="5"/>
      <c r="DX948" s="5" t="s">
        <v>135</v>
      </c>
      <c r="DY948" s="5"/>
      <c r="DZ948" s="5"/>
      <c r="EA948" s="5"/>
      <c r="EB948" s="5"/>
      <c r="EC948" s="5"/>
      <c r="ED948" s="5"/>
      <c r="EE948" s="5"/>
      <c r="EF948" s="5"/>
    </row>
    <row r="949" spans="1:143" s="42" customFormat="1" ht="30">
      <c r="A949" s="41"/>
      <c r="B949" s="41"/>
      <c r="C949" s="41"/>
      <c r="D949" s="41" t="s">
        <v>1629</v>
      </c>
      <c r="E949" s="42" t="s">
        <v>336</v>
      </c>
      <c r="F949" s="41" t="s">
        <v>1623</v>
      </c>
      <c r="G949" s="41" t="s">
        <v>135</v>
      </c>
      <c r="H949" s="41" t="s">
        <v>135</v>
      </c>
      <c r="I949" s="41"/>
      <c r="J949" s="5"/>
      <c r="K949" s="5"/>
      <c r="L949" s="5"/>
      <c r="M949" s="5"/>
      <c r="N949" s="5"/>
      <c r="O949" s="5"/>
      <c r="P949" s="5">
        <v>1</v>
      </c>
      <c r="Q949" s="39" t="s">
        <v>1624</v>
      </c>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5"/>
      <c r="BZ949" s="5"/>
      <c r="CA949" s="5"/>
      <c r="CB949" s="5">
        <v>1</v>
      </c>
      <c r="CC949" s="5"/>
      <c r="CD949" s="5"/>
      <c r="CE949" s="5">
        <v>2</v>
      </c>
      <c r="CF949" s="5">
        <v>1</v>
      </c>
      <c r="CG949" s="5">
        <v>1</v>
      </c>
      <c r="CH949" s="5">
        <v>1</v>
      </c>
      <c r="CI949" s="5">
        <v>1</v>
      </c>
      <c r="CJ949" s="5"/>
      <c r="CK949" s="5"/>
      <c r="CL949" s="5"/>
      <c r="CM949" s="5"/>
      <c r="CN949" s="5"/>
      <c r="CO949" s="5"/>
      <c r="CP949" s="5"/>
      <c r="CQ949" s="5"/>
      <c r="CR949" s="5"/>
      <c r="CS949" s="5"/>
      <c r="CT949" s="5"/>
      <c r="CU949" s="5"/>
      <c r="CV949" s="5"/>
      <c r="CW949" s="5"/>
      <c r="CX949" s="5"/>
      <c r="CY949" s="5"/>
      <c r="CZ949" s="5"/>
      <c r="DA949" s="5"/>
      <c r="DB949" s="5"/>
      <c r="DC949" s="5"/>
      <c r="DD949" s="5"/>
      <c r="DE949" s="5"/>
      <c r="DF949" s="5"/>
      <c r="DG949" s="5"/>
      <c r="DH949" s="5"/>
      <c r="DI949" s="5"/>
      <c r="DJ949" s="5"/>
      <c r="DK949" s="5"/>
      <c r="DL949" s="5"/>
      <c r="DM949" s="5"/>
      <c r="DN949" s="5"/>
      <c r="DO949" s="5"/>
      <c r="DP949" s="5"/>
      <c r="DQ949" s="5"/>
      <c r="DR949" s="5" t="s">
        <v>1233</v>
      </c>
      <c r="DS949" s="6"/>
      <c r="DT949" s="6"/>
      <c r="DU949" s="5"/>
      <c r="DV949" s="5"/>
      <c r="DW949" s="5"/>
      <c r="DX949" s="5" t="s">
        <v>135</v>
      </c>
      <c r="DY949" s="5"/>
      <c r="DZ949" s="5"/>
      <c r="EA949" s="5"/>
      <c r="EB949" s="5"/>
      <c r="EC949" s="5"/>
      <c r="ED949" s="5"/>
      <c r="EE949" s="5"/>
      <c r="EF949" s="5"/>
    </row>
    <row r="950" spans="1:143" s="42" customFormat="1" ht="30">
      <c r="A950" s="41"/>
      <c r="B950" s="41"/>
      <c r="C950" s="41"/>
      <c r="D950" s="41" t="s">
        <v>1630</v>
      </c>
      <c r="E950" s="42" t="s">
        <v>220</v>
      </c>
      <c r="F950" s="41" t="s">
        <v>1623</v>
      </c>
      <c r="G950" s="41" t="s">
        <v>135</v>
      </c>
      <c r="H950" s="41" t="s">
        <v>135</v>
      </c>
      <c r="I950" s="41"/>
      <c r="J950" s="5"/>
      <c r="K950" s="5"/>
      <c r="L950" s="5"/>
      <c r="M950" s="5"/>
      <c r="N950" s="5"/>
      <c r="O950" s="5"/>
      <c r="P950" s="5">
        <v>1</v>
      </c>
      <c r="Q950" s="39" t="s">
        <v>1624</v>
      </c>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c r="CA950" s="5"/>
      <c r="CB950" s="5">
        <v>1</v>
      </c>
      <c r="CC950" s="5"/>
      <c r="CD950" s="5"/>
      <c r="CE950" s="5">
        <v>2</v>
      </c>
      <c r="CF950" s="5">
        <v>1</v>
      </c>
      <c r="CG950" s="5">
        <v>1</v>
      </c>
      <c r="CH950" s="5">
        <v>1</v>
      </c>
      <c r="CI950" s="5">
        <v>1</v>
      </c>
      <c r="CJ950" s="5"/>
      <c r="CK950" s="5"/>
      <c r="CL950" s="5"/>
      <c r="CM950" s="5"/>
      <c r="CN950" s="5"/>
      <c r="CO950" s="5"/>
      <c r="CP950" s="5"/>
      <c r="CQ950" s="5"/>
      <c r="CR950" s="5"/>
      <c r="CS950" s="5"/>
      <c r="CT950" s="5"/>
      <c r="CU950" s="5"/>
      <c r="CV950" s="5"/>
      <c r="CW950" s="5"/>
      <c r="CX950" s="5"/>
      <c r="CY950" s="5"/>
      <c r="CZ950" s="5"/>
      <c r="DA950" s="5"/>
      <c r="DB950" s="5"/>
      <c r="DC950" s="5"/>
      <c r="DD950" s="5"/>
      <c r="DE950" s="5"/>
      <c r="DF950" s="5"/>
      <c r="DG950" s="5"/>
      <c r="DH950" s="5"/>
      <c r="DI950" s="5"/>
      <c r="DJ950" s="5"/>
      <c r="DK950" s="5"/>
      <c r="DL950" s="5"/>
      <c r="DM950" s="5"/>
      <c r="DN950" s="5"/>
      <c r="DO950" s="5"/>
      <c r="DP950" s="5"/>
      <c r="DQ950" s="5"/>
      <c r="DR950" s="5" t="s">
        <v>1233</v>
      </c>
      <c r="DS950" s="6"/>
      <c r="DT950" s="6"/>
      <c r="DU950" s="5"/>
      <c r="DV950" s="5"/>
      <c r="DW950" s="5"/>
      <c r="DX950" s="5" t="s">
        <v>135</v>
      </c>
      <c r="DY950" s="5"/>
      <c r="DZ950" s="5"/>
      <c r="EA950" s="5"/>
      <c r="EB950" s="5"/>
      <c r="EC950" s="5"/>
      <c r="ED950" s="5"/>
      <c r="EE950" s="5"/>
      <c r="EF950" s="5"/>
    </row>
    <row r="951" spans="1:143" s="42" customFormat="1" ht="45">
      <c r="A951" s="41"/>
      <c r="B951" s="41"/>
      <c r="C951" s="41"/>
      <c r="D951" s="41" t="s">
        <v>1631</v>
      </c>
      <c r="E951" s="42" t="s">
        <v>360</v>
      </c>
      <c r="F951" s="41" t="s">
        <v>1623</v>
      </c>
      <c r="G951" s="41" t="s">
        <v>135</v>
      </c>
      <c r="H951" s="41" t="s">
        <v>135</v>
      </c>
      <c r="I951" s="41"/>
      <c r="J951" s="5"/>
      <c r="K951" s="5"/>
      <c r="L951" s="5"/>
      <c r="M951" s="5"/>
      <c r="N951" s="5"/>
      <c r="O951" s="5"/>
      <c r="P951" s="5">
        <v>1</v>
      </c>
      <c r="Q951" s="39" t="s">
        <v>1624</v>
      </c>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5"/>
      <c r="BZ951" s="5"/>
      <c r="CA951" s="5"/>
      <c r="CB951" s="5">
        <v>1</v>
      </c>
      <c r="CC951" s="5"/>
      <c r="CD951" s="5"/>
      <c r="CE951" s="5">
        <v>2</v>
      </c>
      <c r="CF951" s="5">
        <v>1</v>
      </c>
      <c r="CG951" s="5">
        <v>1</v>
      </c>
      <c r="CH951" s="5">
        <v>1</v>
      </c>
      <c r="CI951" s="5">
        <v>1</v>
      </c>
      <c r="CJ951" s="5"/>
      <c r="CK951" s="5"/>
      <c r="CL951" s="5"/>
      <c r="CM951" s="5"/>
      <c r="CN951" s="5"/>
      <c r="CO951" s="5"/>
      <c r="CP951" s="5"/>
      <c r="CQ951" s="5"/>
      <c r="CR951" s="5"/>
      <c r="CS951" s="5"/>
      <c r="CT951" s="5"/>
      <c r="CU951" s="5"/>
      <c r="CV951" s="5"/>
      <c r="CW951" s="5"/>
      <c r="CX951" s="5"/>
      <c r="CY951" s="5"/>
      <c r="CZ951" s="5"/>
      <c r="DA951" s="5"/>
      <c r="DB951" s="5"/>
      <c r="DC951" s="5"/>
      <c r="DD951" s="5"/>
      <c r="DE951" s="5"/>
      <c r="DF951" s="5"/>
      <c r="DG951" s="5"/>
      <c r="DH951" s="5"/>
      <c r="DI951" s="5"/>
      <c r="DJ951" s="5"/>
      <c r="DK951" s="5"/>
      <c r="DL951" s="5"/>
      <c r="DM951" s="5"/>
      <c r="DN951" s="5"/>
      <c r="DO951" s="5"/>
      <c r="DP951" s="5"/>
      <c r="DQ951" s="5"/>
      <c r="DR951" s="5" t="s">
        <v>1233</v>
      </c>
      <c r="DS951" s="6"/>
      <c r="DT951" s="6"/>
      <c r="DU951" s="5"/>
      <c r="DV951" s="5"/>
      <c r="DW951" s="5"/>
      <c r="DX951" s="5" t="s">
        <v>135</v>
      </c>
      <c r="DY951" s="5"/>
      <c r="DZ951" s="5"/>
      <c r="EA951" s="5"/>
      <c r="EB951" s="5"/>
      <c r="EC951" s="5"/>
      <c r="ED951" s="5"/>
      <c r="EE951" s="5"/>
      <c r="EF951" s="5"/>
    </row>
    <row r="952" spans="1:143" s="42" customFormat="1">
      <c r="A952" s="41"/>
      <c r="B952" s="41"/>
      <c r="C952" s="41"/>
      <c r="D952" s="41"/>
      <c r="F952" s="41"/>
      <c r="G952" s="41"/>
      <c r="H952" s="41"/>
      <c r="I952" s="41"/>
      <c r="J952" s="5"/>
      <c r="K952" s="5"/>
      <c r="L952" s="5"/>
      <c r="M952" s="5"/>
      <c r="N952" s="5"/>
      <c r="O952" s="5"/>
      <c r="P952" s="5"/>
      <c r="Q952" s="39"/>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5"/>
      <c r="BZ952" s="5"/>
      <c r="CA952" s="5"/>
      <c r="CB952" s="5"/>
      <c r="CC952" s="5"/>
      <c r="CD952" s="5"/>
      <c r="CE952" s="5"/>
      <c r="CF952" s="5"/>
      <c r="CG952" s="5"/>
      <c r="CH952" s="5"/>
      <c r="CI952" s="5"/>
      <c r="CJ952" s="5"/>
      <c r="CK952" s="5"/>
      <c r="CL952" s="5"/>
      <c r="CM952" s="5"/>
      <c r="CN952" s="5"/>
      <c r="CO952" s="5"/>
      <c r="CP952" s="5"/>
      <c r="CQ952" s="5"/>
      <c r="CR952" s="5"/>
      <c r="CS952" s="5"/>
      <c r="CT952" s="5"/>
      <c r="CU952" s="5"/>
      <c r="CV952" s="5"/>
      <c r="CW952" s="5"/>
      <c r="CX952" s="5"/>
      <c r="CY952" s="5"/>
      <c r="CZ952" s="5"/>
      <c r="DA952" s="5"/>
      <c r="DB952" s="5"/>
      <c r="DC952" s="5"/>
      <c r="DD952" s="5"/>
      <c r="DE952" s="5"/>
      <c r="DF952" s="5"/>
      <c r="DG952" s="5"/>
      <c r="DH952" s="5"/>
      <c r="DI952" s="5"/>
      <c r="DJ952" s="5"/>
      <c r="DK952" s="5"/>
      <c r="DL952" s="5"/>
      <c r="DM952" s="5"/>
      <c r="DN952" s="5"/>
      <c r="DO952" s="5"/>
      <c r="DP952" s="5"/>
      <c r="DQ952" s="5"/>
      <c r="DR952" s="5"/>
      <c r="DS952" s="6"/>
      <c r="DT952" s="6"/>
      <c r="DU952" s="5"/>
      <c r="DV952" s="5"/>
      <c r="DW952" s="5"/>
      <c r="DX952" s="5"/>
      <c r="DY952" s="5"/>
      <c r="DZ952" s="5"/>
      <c r="EA952" s="5"/>
      <c r="EB952" s="5"/>
      <c r="EC952" s="5"/>
      <c r="ED952" s="5"/>
      <c r="EE952" s="5"/>
      <c r="EF952" s="5"/>
    </row>
    <row r="953" spans="1:143" s="42" customFormat="1">
      <c r="A953" s="41"/>
      <c r="B953" s="41"/>
      <c r="C953" s="41"/>
      <c r="D953" s="41"/>
      <c r="F953" s="41"/>
      <c r="G953" s="41"/>
      <c r="H953" s="41"/>
      <c r="I953" s="41"/>
      <c r="J953" s="5"/>
      <c r="K953" s="5"/>
      <c r="L953" s="5"/>
      <c r="M953" s="5"/>
      <c r="N953" s="5"/>
      <c r="O953" s="5"/>
      <c r="P953" s="5"/>
      <c r="Q953" s="39"/>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5"/>
      <c r="BZ953" s="5"/>
      <c r="CA953" s="5"/>
      <c r="CB953" s="5"/>
      <c r="CC953" s="5"/>
      <c r="CD953" s="5"/>
      <c r="CE953" s="5"/>
      <c r="CF953" s="5"/>
      <c r="CG953" s="5"/>
      <c r="CH953" s="5"/>
      <c r="CI953" s="5"/>
      <c r="CJ953" s="5"/>
      <c r="CK953" s="5"/>
      <c r="CL953" s="5"/>
      <c r="CM953" s="5"/>
      <c r="CN953" s="5"/>
      <c r="CO953" s="5"/>
      <c r="CP953" s="5"/>
      <c r="CQ953" s="5"/>
      <c r="CR953" s="5"/>
      <c r="CS953" s="5"/>
      <c r="CT953" s="5"/>
      <c r="CU953" s="5"/>
      <c r="CV953" s="5"/>
      <c r="CW953" s="5"/>
      <c r="CX953" s="5"/>
      <c r="CY953" s="5"/>
      <c r="CZ953" s="5"/>
      <c r="DA953" s="5"/>
      <c r="DB953" s="5"/>
      <c r="DC953" s="5"/>
      <c r="DD953" s="5"/>
      <c r="DE953" s="5"/>
      <c r="DF953" s="5"/>
      <c r="DG953" s="5"/>
      <c r="DH953" s="5"/>
      <c r="DI953" s="5"/>
      <c r="DJ953" s="5"/>
      <c r="DK953" s="5"/>
      <c r="DL953" s="5"/>
      <c r="DM953" s="5"/>
      <c r="DN953" s="5"/>
      <c r="DO953" s="5"/>
      <c r="DP953" s="5"/>
      <c r="DQ953" s="5"/>
      <c r="DR953" s="5"/>
      <c r="DS953" s="6"/>
      <c r="DT953" s="6"/>
      <c r="DU953" s="5"/>
      <c r="DV953" s="5"/>
      <c r="DW953" s="5"/>
      <c r="DX953" s="5"/>
      <c r="DY953" s="5"/>
      <c r="DZ953" s="5"/>
      <c r="EA953" s="5"/>
      <c r="EB953" s="5"/>
      <c r="EC953" s="5"/>
      <c r="ED953" s="5"/>
      <c r="EE953" s="5"/>
      <c r="EF953" s="5"/>
    </row>
    <row r="954" spans="1:143">
      <c r="A954" s="41"/>
      <c r="B954" s="41"/>
      <c r="C954" s="41"/>
      <c r="D954" s="41"/>
      <c r="G954" s="41"/>
      <c r="H954" s="41"/>
      <c r="I954" s="41"/>
      <c r="EG954" s="42"/>
      <c r="EH954" s="42"/>
      <c r="EI954" s="42"/>
      <c r="EJ954" s="42"/>
      <c r="EK954" s="42"/>
      <c r="EL954" s="42"/>
      <c r="EM954" s="42"/>
    </row>
    <row r="955" spans="1:143" ht="75">
      <c r="A955" s="46" t="s">
        <v>1632</v>
      </c>
      <c r="B955" s="41">
        <v>29</v>
      </c>
      <c r="C955" s="41">
        <v>7</v>
      </c>
      <c r="D955" s="41" t="s">
        <v>1633</v>
      </c>
      <c r="E955" s="42" t="s">
        <v>1634</v>
      </c>
      <c r="F955" s="41" t="s">
        <v>1635</v>
      </c>
      <c r="G955" s="41"/>
      <c r="H955" s="41" t="s">
        <v>135</v>
      </c>
      <c r="I955" s="41"/>
      <c r="P955" s="5">
        <v>7</v>
      </c>
      <c r="Q955" s="39" t="s">
        <v>1636</v>
      </c>
      <c r="R955" s="5">
        <v>7</v>
      </c>
      <c r="AA955" s="5">
        <v>7</v>
      </c>
      <c r="AH955" s="5">
        <v>7</v>
      </c>
      <c r="DS955" s="6">
        <v>29</v>
      </c>
      <c r="DT955" s="6">
        <f>29-7</f>
        <v>22</v>
      </c>
      <c r="DU955" s="5">
        <v>0</v>
      </c>
      <c r="DW955" s="5" t="s">
        <v>135</v>
      </c>
      <c r="DY955" s="5" t="s">
        <v>1637</v>
      </c>
      <c r="EG955" s="42"/>
      <c r="EH955" s="42"/>
      <c r="EI955" s="42"/>
      <c r="EJ955" s="42"/>
      <c r="EK955" s="42"/>
      <c r="EL955" s="42"/>
      <c r="EM955" s="42"/>
    </row>
    <row r="956" spans="1:143">
      <c r="A956" s="41"/>
      <c r="B956" s="41"/>
      <c r="C956" s="41"/>
      <c r="D956" s="41"/>
      <c r="G956" s="41"/>
      <c r="H956" s="41"/>
      <c r="I956" s="41"/>
      <c r="EG956" s="42"/>
      <c r="EH956" s="42"/>
      <c r="EI956" s="42"/>
      <c r="EJ956" s="42"/>
      <c r="EK956" s="42"/>
      <c r="EL956" s="42"/>
      <c r="EM956" s="42"/>
    </row>
    <row r="957" spans="1:143">
      <c r="A957" s="41"/>
      <c r="B957" s="41"/>
      <c r="C957" s="41"/>
      <c r="D957" s="41"/>
      <c r="G957" s="41"/>
      <c r="H957" s="41"/>
      <c r="I957" s="41"/>
      <c r="EG957" s="42"/>
      <c r="EH957" s="42"/>
      <c r="EI957" s="42"/>
      <c r="EJ957" s="42"/>
      <c r="EK957" s="42"/>
      <c r="EL957" s="42"/>
      <c r="EM957" s="42"/>
    </row>
    <row r="958" spans="1:143" ht="90">
      <c r="A958" s="46" t="s">
        <v>1638</v>
      </c>
      <c r="B958" s="41">
        <v>1</v>
      </c>
      <c r="C958" s="41">
        <v>1</v>
      </c>
      <c r="D958" s="41" t="s">
        <v>132</v>
      </c>
      <c r="E958" s="42" t="s">
        <v>1639</v>
      </c>
      <c r="F958" s="41" t="s">
        <v>1640</v>
      </c>
      <c r="G958" s="41"/>
      <c r="H958" s="41"/>
      <c r="I958" s="41" t="s">
        <v>1823</v>
      </c>
      <c r="J958" s="5">
        <v>1</v>
      </c>
      <c r="N958" s="5">
        <v>1</v>
      </c>
      <c r="P958" s="5">
        <v>1</v>
      </c>
      <c r="Q958" s="39" t="s">
        <v>1641</v>
      </c>
      <c r="R958" s="5">
        <v>1</v>
      </c>
      <c r="AJ958" s="5">
        <v>1</v>
      </c>
      <c r="DS958" s="6">
        <v>1</v>
      </c>
      <c r="DT958" s="6">
        <v>0</v>
      </c>
      <c r="DU958" s="5">
        <v>0</v>
      </c>
      <c r="DV958" s="5" t="s">
        <v>135</v>
      </c>
      <c r="EG958" s="42"/>
      <c r="EH958" s="42"/>
      <c r="EI958" s="42"/>
      <c r="EJ958" s="42"/>
      <c r="EK958" s="42"/>
      <c r="EL958" s="42"/>
      <c r="EM958" s="42"/>
    </row>
    <row r="959" spans="1:143">
      <c r="A959" s="41"/>
      <c r="B959" s="41"/>
      <c r="C959" s="41"/>
      <c r="D959" s="41"/>
      <c r="G959" s="41"/>
      <c r="H959" s="41"/>
      <c r="I959" s="41"/>
      <c r="EG959" s="42"/>
      <c r="EH959" s="42"/>
      <c r="EI959" s="42"/>
      <c r="EJ959" s="42"/>
      <c r="EK959" s="42"/>
      <c r="EL959" s="42"/>
      <c r="EM959" s="42"/>
    </row>
    <row r="960" spans="1:143">
      <c r="A960" s="41"/>
      <c r="B960" s="41"/>
      <c r="C960" s="41"/>
      <c r="D960" s="41"/>
      <c r="G960" s="41"/>
      <c r="H960" s="41"/>
      <c r="I960" s="41"/>
      <c r="EG960" s="42"/>
      <c r="EH960" s="42"/>
      <c r="EI960" s="42"/>
      <c r="EJ960" s="42"/>
      <c r="EK960" s="42"/>
      <c r="EL960" s="42"/>
      <c r="EM960" s="42"/>
    </row>
    <row r="961" spans="1:143" ht="105">
      <c r="A961" s="46" t="s">
        <v>1642</v>
      </c>
      <c r="B961" s="41">
        <v>6</v>
      </c>
      <c r="C961" s="41">
        <v>4</v>
      </c>
      <c r="D961" s="41" t="s">
        <v>1643</v>
      </c>
      <c r="E961" s="42" t="s">
        <v>1644</v>
      </c>
      <c r="F961" s="41" t="s">
        <v>1645</v>
      </c>
      <c r="G961" s="41"/>
      <c r="H961" s="41" t="s">
        <v>135</v>
      </c>
      <c r="I961" s="41"/>
      <c r="J961" s="5">
        <v>1</v>
      </c>
      <c r="K961" s="5">
        <v>1</v>
      </c>
      <c r="P961" s="5">
        <v>1</v>
      </c>
      <c r="Q961" s="39" t="s">
        <v>1646</v>
      </c>
      <c r="CB961" s="5">
        <v>1</v>
      </c>
      <c r="CC961" s="5">
        <v>1</v>
      </c>
      <c r="CD961" s="5">
        <v>1</v>
      </c>
      <c r="DS961" s="6">
        <v>6</v>
      </c>
      <c r="DT961" s="6">
        <v>2</v>
      </c>
      <c r="DU961" s="5">
        <v>0</v>
      </c>
      <c r="DX961" s="5" t="s">
        <v>135</v>
      </c>
      <c r="EG961" s="42"/>
      <c r="EH961" s="42"/>
      <c r="EI961" s="42"/>
      <c r="EJ961" s="42"/>
      <c r="EK961" s="42"/>
      <c r="EL961" s="42"/>
      <c r="EM961" s="42"/>
    </row>
    <row r="962" spans="1:143" ht="45">
      <c r="A962" s="41"/>
      <c r="B962" s="41">
        <v>6</v>
      </c>
      <c r="C962" s="41"/>
      <c r="D962" s="41" t="s">
        <v>1647</v>
      </c>
      <c r="E962" s="42" t="s">
        <v>1648</v>
      </c>
      <c r="F962" s="41" t="s">
        <v>1645</v>
      </c>
      <c r="G962" s="41"/>
      <c r="H962" s="41" t="s">
        <v>135</v>
      </c>
      <c r="I962" s="41"/>
      <c r="J962" s="5">
        <v>1</v>
      </c>
      <c r="K962" s="5">
        <v>1</v>
      </c>
      <c r="P962" s="5">
        <v>1</v>
      </c>
      <c r="Q962" s="39" t="s">
        <v>1649</v>
      </c>
      <c r="AL962" s="5">
        <v>1</v>
      </c>
      <c r="AW962" s="5">
        <v>1</v>
      </c>
      <c r="AX962" s="5">
        <v>1</v>
      </c>
      <c r="DX962" s="5" t="s">
        <v>135</v>
      </c>
      <c r="EG962" s="42"/>
      <c r="EH962" s="42"/>
      <c r="EI962" s="42"/>
      <c r="EJ962" s="42"/>
      <c r="EK962" s="42"/>
      <c r="EL962" s="42"/>
      <c r="EM962" s="42"/>
    </row>
    <row r="963" spans="1:143" ht="45">
      <c r="A963" s="41"/>
      <c r="B963" s="41">
        <v>6</v>
      </c>
      <c r="C963" s="41"/>
      <c r="D963" s="41" t="s">
        <v>1650</v>
      </c>
      <c r="E963" s="42" t="s">
        <v>1651</v>
      </c>
      <c r="F963" s="41" t="s">
        <v>1645</v>
      </c>
      <c r="G963" s="41"/>
      <c r="H963" s="41" t="s">
        <v>135</v>
      </c>
      <c r="I963" s="41"/>
      <c r="J963" s="5">
        <v>1</v>
      </c>
      <c r="K963" s="5">
        <v>1</v>
      </c>
      <c r="P963" s="5">
        <v>1</v>
      </c>
      <c r="Q963" s="39" t="s">
        <v>1649</v>
      </c>
      <c r="AL963" s="5">
        <v>1</v>
      </c>
      <c r="AW963" s="5">
        <v>1</v>
      </c>
      <c r="AX963" s="5">
        <v>1</v>
      </c>
      <c r="DX963" s="5" t="s">
        <v>135</v>
      </c>
      <c r="EG963" s="42"/>
      <c r="EH963" s="42"/>
      <c r="EI963" s="42"/>
      <c r="EJ963" s="42"/>
      <c r="EK963" s="42"/>
      <c r="EL963" s="42"/>
      <c r="EM963" s="42"/>
    </row>
    <row r="964" spans="1:143" ht="45">
      <c r="A964" s="41"/>
      <c r="B964" s="41">
        <v>6</v>
      </c>
      <c r="C964" s="41"/>
      <c r="D964" s="41" t="s">
        <v>1652</v>
      </c>
      <c r="E964" s="42" t="s">
        <v>919</v>
      </c>
      <c r="F964" s="41" t="s">
        <v>1645</v>
      </c>
      <c r="G964" s="41"/>
      <c r="H964" s="41" t="s">
        <v>135</v>
      </c>
      <c r="I964" s="41"/>
      <c r="J964" s="5">
        <v>1</v>
      </c>
      <c r="K964" s="5">
        <v>1</v>
      </c>
      <c r="P964" s="5">
        <v>1</v>
      </c>
      <c r="Q964" s="39" t="s">
        <v>1653</v>
      </c>
      <c r="AL964" s="5">
        <v>1</v>
      </c>
      <c r="BL964" s="5">
        <v>1</v>
      </c>
      <c r="BM964" s="5">
        <v>1</v>
      </c>
      <c r="DX964" s="5" t="s">
        <v>135</v>
      </c>
      <c r="EG964" s="42"/>
      <c r="EH964" s="42"/>
      <c r="EI964" s="42"/>
      <c r="EJ964" s="42"/>
      <c r="EK964" s="42"/>
      <c r="EL964" s="42"/>
      <c r="EM964" s="42"/>
    </row>
    <row r="965" spans="1:143">
      <c r="A965" s="41"/>
      <c r="B965" s="41"/>
      <c r="C965" s="41"/>
      <c r="D965" s="41"/>
      <c r="G965" s="41"/>
      <c r="H965" s="41"/>
      <c r="I965" s="41"/>
      <c r="EG965" s="42"/>
      <c r="EH965" s="42"/>
      <c r="EI965" s="42"/>
      <c r="EJ965" s="42"/>
      <c r="EK965" s="42"/>
      <c r="EL965" s="42"/>
      <c r="EM965" s="42"/>
    </row>
    <row r="966" spans="1:143">
      <c r="A966" s="41"/>
      <c r="B966" s="41"/>
      <c r="C966" s="41"/>
      <c r="D966" s="41"/>
      <c r="G966" s="41"/>
      <c r="H966" s="41"/>
      <c r="I966" s="41"/>
      <c r="EG966" s="42"/>
      <c r="EH966" s="42"/>
      <c r="EI966" s="42"/>
      <c r="EJ966" s="42"/>
      <c r="EK966" s="42"/>
      <c r="EL966" s="42"/>
      <c r="EM966" s="42"/>
    </row>
    <row r="967" spans="1:143">
      <c r="A967" s="41"/>
      <c r="B967" s="41"/>
      <c r="C967" s="41"/>
      <c r="D967" s="41"/>
      <c r="G967" s="41"/>
      <c r="H967" s="41"/>
      <c r="I967" s="41"/>
      <c r="EG967" s="42"/>
      <c r="EH967" s="42"/>
      <c r="EI967" s="42"/>
      <c r="EJ967" s="42"/>
      <c r="EK967" s="42"/>
      <c r="EL967" s="42"/>
      <c r="EM967" s="42"/>
    </row>
    <row r="968" spans="1:143">
      <c r="A968" s="41"/>
      <c r="B968" s="41"/>
      <c r="C968" s="41"/>
      <c r="D968" s="41"/>
      <c r="G968" s="41"/>
      <c r="H968" s="41"/>
      <c r="I968" s="41"/>
      <c r="EG968" s="42"/>
      <c r="EH968" s="42"/>
      <c r="EI968" s="42"/>
      <c r="EJ968" s="42"/>
      <c r="EK968" s="42"/>
      <c r="EL968" s="42"/>
      <c r="EM968" s="42"/>
    </row>
    <row r="969" spans="1:143" ht="90">
      <c r="A969" s="46" t="s">
        <v>1654</v>
      </c>
      <c r="B969" s="41">
        <v>3</v>
      </c>
      <c r="C969" s="41">
        <v>2</v>
      </c>
      <c r="D969" s="41" t="s">
        <v>1655</v>
      </c>
      <c r="E969" s="42" t="s">
        <v>919</v>
      </c>
      <c r="F969" s="41" t="s">
        <v>1656</v>
      </c>
      <c r="G969" s="41"/>
      <c r="H969" s="41" t="s">
        <v>135</v>
      </c>
      <c r="I969" s="41"/>
      <c r="J969" s="5">
        <v>2</v>
      </c>
      <c r="K969" s="5">
        <v>2</v>
      </c>
      <c r="P969" s="5">
        <v>0</v>
      </c>
      <c r="DR969" s="5" t="s">
        <v>135</v>
      </c>
      <c r="DW969" s="5" t="s">
        <v>135</v>
      </c>
      <c r="EG969" s="42"/>
      <c r="EH969" s="42"/>
      <c r="EI969" s="42"/>
      <c r="EJ969" s="42"/>
      <c r="EK969" s="42"/>
      <c r="EL969" s="42"/>
      <c r="EM969" s="42"/>
    </row>
    <row r="970" spans="1:143">
      <c r="A970" s="41"/>
      <c r="B970" s="41"/>
      <c r="C970" s="41"/>
      <c r="D970" s="41"/>
      <c r="G970" s="41"/>
      <c r="H970" s="41"/>
      <c r="I970" s="41"/>
      <c r="EG970" s="42"/>
      <c r="EH970" s="42"/>
      <c r="EI970" s="42"/>
      <c r="EJ970" s="42"/>
      <c r="EK970" s="42"/>
      <c r="EL970" s="42"/>
      <c r="EM970" s="42"/>
    </row>
    <row r="971" spans="1:143">
      <c r="A971" s="41"/>
      <c r="B971" s="41"/>
      <c r="C971" s="41"/>
      <c r="D971" s="41"/>
      <c r="G971" s="41"/>
      <c r="H971" s="41"/>
      <c r="I971" s="41"/>
      <c r="EG971" s="42"/>
      <c r="EH971" s="42"/>
      <c r="EI971" s="42"/>
      <c r="EJ971" s="42"/>
      <c r="EK971" s="42"/>
      <c r="EL971" s="42"/>
      <c r="EM971" s="42"/>
    </row>
    <row r="972" spans="1:143">
      <c r="A972" s="41"/>
      <c r="B972" s="41"/>
      <c r="C972" s="41"/>
      <c r="D972" s="41"/>
      <c r="G972" s="41"/>
      <c r="H972" s="41"/>
      <c r="I972" s="41"/>
      <c r="EG972" s="42"/>
      <c r="EH972" s="42"/>
      <c r="EI972" s="42"/>
      <c r="EJ972" s="42"/>
      <c r="EK972" s="42"/>
      <c r="EL972" s="42"/>
      <c r="EM972" s="42"/>
    </row>
    <row r="973" spans="1:143" ht="75">
      <c r="A973" s="46" t="s">
        <v>1657</v>
      </c>
      <c r="B973" s="41">
        <v>3</v>
      </c>
      <c r="C973" s="41">
        <v>7</v>
      </c>
      <c r="D973" s="41" t="s">
        <v>1658</v>
      </c>
      <c r="E973" s="42" t="s">
        <v>1659</v>
      </c>
      <c r="F973" s="41" t="s">
        <v>1660</v>
      </c>
      <c r="G973" s="41" t="s">
        <v>135</v>
      </c>
      <c r="H973" s="41" t="s">
        <v>135</v>
      </c>
      <c r="I973" s="41"/>
      <c r="J973" s="5">
        <v>1</v>
      </c>
      <c r="K973" s="5">
        <v>1</v>
      </c>
      <c r="P973" s="5">
        <v>1</v>
      </c>
      <c r="Q973" s="39" t="s">
        <v>1661</v>
      </c>
      <c r="AL973" s="5">
        <v>1</v>
      </c>
      <c r="BL973" s="5">
        <v>1</v>
      </c>
      <c r="DR973" s="5" t="s">
        <v>135</v>
      </c>
      <c r="DS973" s="6">
        <v>10</v>
      </c>
      <c r="DT973" s="6">
        <v>3</v>
      </c>
      <c r="DU973" s="5">
        <v>7</v>
      </c>
      <c r="DW973" s="5" t="s">
        <v>135</v>
      </c>
      <c r="EG973" s="42"/>
      <c r="EH973" s="42"/>
      <c r="EI973" s="42"/>
      <c r="EJ973" s="42"/>
      <c r="EK973" s="42"/>
      <c r="EL973" s="42"/>
      <c r="EM973" s="42"/>
    </row>
    <row r="974" spans="1:143" ht="30">
      <c r="A974" s="41"/>
      <c r="B974" s="41">
        <v>2</v>
      </c>
      <c r="C974" s="41"/>
      <c r="D974" s="41" t="s">
        <v>1662</v>
      </c>
      <c r="E974" s="42" t="s">
        <v>517</v>
      </c>
      <c r="F974" s="41" t="s">
        <v>1660</v>
      </c>
      <c r="G974" s="41" t="s">
        <v>135</v>
      </c>
      <c r="H974" s="41" t="s">
        <v>135</v>
      </c>
      <c r="I974" s="41"/>
      <c r="P974" s="5">
        <v>1</v>
      </c>
      <c r="Q974" s="39" t="s">
        <v>1663</v>
      </c>
      <c r="DR974" s="5" t="s">
        <v>135</v>
      </c>
      <c r="DW974" s="5" t="s">
        <v>135</v>
      </c>
      <c r="EG974" s="42"/>
      <c r="EH974" s="42"/>
      <c r="EI974" s="42"/>
      <c r="EJ974" s="42"/>
      <c r="EK974" s="42"/>
      <c r="EL974" s="42"/>
      <c r="EM974" s="42"/>
    </row>
    <row r="975" spans="1:143" ht="60">
      <c r="A975" s="41"/>
      <c r="B975" s="41">
        <v>4</v>
      </c>
      <c r="C975" s="41"/>
      <c r="D975" s="41" t="s">
        <v>1664</v>
      </c>
      <c r="E975" s="42" t="s">
        <v>199</v>
      </c>
      <c r="F975" s="41" t="s">
        <v>1660</v>
      </c>
      <c r="G975" s="41" t="s">
        <v>135</v>
      </c>
      <c r="H975" s="41" t="s">
        <v>135</v>
      </c>
      <c r="I975" s="41"/>
      <c r="P975" s="5">
        <v>3</v>
      </c>
      <c r="Q975" s="39" t="s">
        <v>1665</v>
      </c>
      <c r="DM975" s="5">
        <v>2</v>
      </c>
      <c r="DO975" s="5">
        <v>1</v>
      </c>
      <c r="DP975" s="5">
        <v>1</v>
      </c>
      <c r="DR975" s="5" t="s">
        <v>135</v>
      </c>
      <c r="DW975" s="5" t="s">
        <v>135</v>
      </c>
      <c r="EG975" s="42"/>
      <c r="EH975" s="42"/>
      <c r="EI975" s="42"/>
      <c r="EJ975" s="42"/>
      <c r="EK975" s="42"/>
      <c r="EL975" s="42"/>
      <c r="EM975" s="42"/>
    </row>
    <row r="976" spans="1:143" ht="30">
      <c r="A976" s="41"/>
      <c r="B976" s="41">
        <v>1</v>
      </c>
      <c r="C976" s="41"/>
      <c r="D976" s="41" t="s">
        <v>539</v>
      </c>
      <c r="E976" s="42" t="s">
        <v>497</v>
      </c>
      <c r="F976" s="41" t="s">
        <v>1660</v>
      </c>
      <c r="G976" s="41" t="s">
        <v>135</v>
      </c>
      <c r="H976" s="41" t="s">
        <v>135</v>
      </c>
      <c r="I976" s="41"/>
      <c r="J976" s="5">
        <v>1</v>
      </c>
      <c r="K976" s="5">
        <v>1</v>
      </c>
      <c r="P976" s="5">
        <v>1</v>
      </c>
      <c r="Q976" s="39" t="s">
        <v>1666</v>
      </c>
      <c r="AL976" s="5">
        <v>1</v>
      </c>
      <c r="BL976" s="5">
        <v>1</v>
      </c>
      <c r="DR976" s="5" t="s">
        <v>135</v>
      </c>
      <c r="DW976" s="5" t="s">
        <v>135</v>
      </c>
      <c r="EG976" s="42"/>
      <c r="EH976" s="42"/>
      <c r="EI976" s="42"/>
      <c r="EJ976" s="42"/>
      <c r="EK976" s="42"/>
      <c r="EL976" s="42"/>
      <c r="EM976" s="42"/>
    </row>
    <row r="977" spans="1:143" ht="30">
      <c r="A977" s="41"/>
      <c r="B977" s="41">
        <v>1</v>
      </c>
      <c r="C977" s="41"/>
      <c r="D977" s="41" t="s">
        <v>1667</v>
      </c>
      <c r="E977" s="42" t="s">
        <v>1668</v>
      </c>
      <c r="F977" s="41" t="s">
        <v>1660</v>
      </c>
      <c r="G977" s="41" t="s">
        <v>135</v>
      </c>
      <c r="H977" s="41" t="s">
        <v>135</v>
      </c>
      <c r="I977" s="41"/>
      <c r="J977" s="5">
        <v>1</v>
      </c>
      <c r="K977" s="5">
        <v>1</v>
      </c>
      <c r="P977" s="5">
        <v>1</v>
      </c>
      <c r="Q977" s="39" t="s">
        <v>1669</v>
      </c>
      <c r="AL977" s="5">
        <v>1</v>
      </c>
      <c r="DR977" s="5" t="s">
        <v>135</v>
      </c>
      <c r="DW977" s="5" t="s">
        <v>135</v>
      </c>
      <c r="EG977" s="42"/>
      <c r="EH977" s="42"/>
      <c r="EI977" s="42"/>
      <c r="EJ977" s="42"/>
      <c r="EK977" s="42"/>
      <c r="EL977" s="42"/>
      <c r="EM977" s="42"/>
    </row>
    <row r="978" spans="1:143" ht="90">
      <c r="A978" s="46" t="s">
        <v>1670</v>
      </c>
      <c r="B978" s="41">
        <v>1</v>
      </c>
      <c r="C978" s="41">
        <v>1</v>
      </c>
      <c r="D978" s="41" t="s">
        <v>1671</v>
      </c>
      <c r="E978" s="42" t="s">
        <v>1364</v>
      </c>
      <c r="F978" s="41" t="s">
        <v>1672</v>
      </c>
      <c r="G978" s="41" t="s">
        <v>135</v>
      </c>
      <c r="H978" s="41"/>
      <c r="I978" s="41"/>
      <c r="P978" s="5">
        <v>1</v>
      </c>
      <c r="Q978" s="39" t="s">
        <v>1673</v>
      </c>
      <c r="AL978" s="5">
        <v>1</v>
      </c>
      <c r="AM978" s="5">
        <v>1</v>
      </c>
      <c r="AN978" s="5">
        <v>1</v>
      </c>
      <c r="AQ978" s="5">
        <v>1</v>
      </c>
      <c r="AU978" s="5">
        <v>1</v>
      </c>
      <c r="AZ978" s="5">
        <v>1</v>
      </c>
      <c r="BT978" s="5">
        <v>1</v>
      </c>
      <c r="BV978" s="5">
        <v>1</v>
      </c>
      <c r="DR978" s="5" t="s">
        <v>135</v>
      </c>
      <c r="DS978" s="6">
        <v>1</v>
      </c>
      <c r="DT978" s="6">
        <v>0</v>
      </c>
      <c r="DU978" s="5">
        <v>1</v>
      </c>
      <c r="DW978" s="5" t="s">
        <v>135</v>
      </c>
      <c r="EG978" s="42"/>
      <c r="EH978" s="42"/>
      <c r="EI978" s="42"/>
      <c r="EJ978" s="42"/>
      <c r="EK978" s="42"/>
      <c r="EL978" s="42"/>
      <c r="EM978" s="42"/>
    </row>
    <row r="979" spans="1:143" ht="90">
      <c r="A979" s="41"/>
      <c r="B979" s="41">
        <v>1</v>
      </c>
      <c r="C979" s="41"/>
      <c r="D979" s="41" t="s">
        <v>1674</v>
      </c>
      <c r="E979" s="42" t="s">
        <v>232</v>
      </c>
      <c r="F979" s="41" t="s">
        <v>1672</v>
      </c>
      <c r="G979" s="41" t="s">
        <v>135</v>
      </c>
      <c r="H979" s="41"/>
      <c r="I979" s="41"/>
      <c r="P979" s="5">
        <v>1</v>
      </c>
      <c r="Q979" s="39" t="s">
        <v>1673</v>
      </c>
      <c r="AL979" s="5">
        <v>1</v>
      </c>
      <c r="AM979" s="5">
        <v>1</v>
      </c>
      <c r="AN979" s="5">
        <v>1</v>
      </c>
      <c r="AQ979" s="5">
        <v>1</v>
      </c>
      <c r="AU979" s="5">
        <v>1</v>
      </c>
      <c r="AZ979" s="5">
        <v>1</v>
      </c>
      <c r="BT979" s="5">
        <v>1</v>
      </c>
      <c r="BV979" s="5">
        <v>1</v>
      </c>
      <c r="DR979" s="5" t="s">
        <v>135</v>
      </c>
      <c r="DW979" s="5" t="s">
        <v>135</v>
      </c>
      <c r="EG979" s="42"/>
      <c r="EH979" s="42"/>
      <c r="EI979" s="42"/>
      <c r="EJ979" s="42"/>
      <c r="EK979" s="42"/>
      <c r="EL979" s="42"/>
      <c r="EM979" s="42"/>
    </row>
    <row r="980" spans="1:143">
      <c r="A980" s="41"/>
      <c r="B980" s="41"/>
      <c r="C980" s="41"/>
      <c r="D980" s="41"/>
      <c r="G980" s="41"/>
      <c r="H980" s="41"/>
      <c r="I980" s="41"/>
      <c r="EG980" s="42"/>
      <c r="EH980" s="42"/>
      <c r="EI980" s="42"/>
      <c r="EJ980" s="42"/>
      <c r="EK980" s="42"/>
      <c r="EL980" s="42"/>
      <c r="EM980" s="42"/>
    </row>
    <row r="981" spans="1:143">
      <c r="A981" s="41"/>
      <c r="B981" s="41"/>
      <c r="C981" s="41"/>
      <c r="D981" s="41"/>
      <c r="G981" s="41"/>
      <c r="H981" s="41"/>
      <c r="I981" s="41"/>
      <c r="EG981" s="42"/>
      <c r="EH981" s="42"/>
      <c r="EI981" s="42"/>
      <c r="EJ981" s="42"/>
      <c r="EK981" s="42"/>
      <c r="EL981" s="42"/>
      <c r="EM981" s="42"/>
    </row>
    <row r="982" spans="1:143" ht="75">
      <c r="A982" s="46" t="s">
        <v>1675</v>
      </c>
      <c r="B982" s="41">
        <v>36</v>
      </c>
      <c r="C982" s="41">
        <v>36</v>
      </c>
      <c r="D982" s="41" t="s">
        <v>185</v>
      </c>
      <c r="E982" s="42" t="s">
        <v>153</v>
      </c>
      <c r="F982" s="41" t="s">
        <v>1676</v>
      </c>
      <c r="G982" s="41" t="s">
        <v>135</v>
      </c>
      <c r="H982" s="41"/>
      <c r="I982" s="41"/>
      <c r="P982" s="5">
        <v>25</v>
      </c>
      <c r="Q982" s="39" t="s">
        <v>1677</v>
      </c>
      <c r="R982" s="5">
        <v>25</v>
      </c>
      <c r="S982" s="5">
        <v>25</v>
      </c>
      <c r="AA982" s="5">
        <v>25</v>
      </c>
      <c r="DS982" s="6">
        <v>133</v>
      </c>
      <c r="DT982" s="6">
        <f>133-36</f>
        <v>97</v>
      </c>
      <c r="DU982" s="5">
        <f>36*0.91</f>
        <v>32.76</v>
      </c>
      <c r="DX982" s="5" t="s">
        <v>135</v>
      </c>
      <c r="EG982" s="42"/>
      <c r="EH982" s="42"/>
      <c r="EI982" s="42"/>
      <c r="EJ982" s="42"/>
      <c r="EK982" s="42"/>
      <c r="EL982" s="42"/>
      <c r="EM982" s="42"/>
    </row>
    <row r="983" spans="1:143" ht="30">
      <c r="A983" s="41"/>
      <c r="B983" s="41">
        <v>36</v>
      </c>
      <c r="C983" s="41"/>
      <c r="D983" s="41" t="s">
        <v>1678</v>
      </c>
      <c r="E983" s="42" t="s">
        <v>303</v>
      </c>
      <c r="F983" s="41" t="s">
        <v>1676</v>
      </c>
      <c r="G983" s="41" t="s">
        <v>135</v>
      </c>
      <c r="H983" s="41"/>
      <c r="I983" s="41"/>
      <c r="P983" s="5">
        <v>5</v>
      </c>
      <c r="Q983" s="39" t="s">
        <v>1677</v>
      </c>
      <c r="R983" s="5">
        <v>5</v>
      </c>
      <c r="S983" s="5">
        <v>5</v>
      </c>
      <c r="AA983" s="5">
        <v>5</v>
      </c>
      <c r="DX983" s="5" t="s">
        <v>135</v>
      </c>
      <c r="EG983" s="42"/>
      <c r="EH983" s="42"/>
      <c r="EI983" s="42"/>
      <c r="EJ983" s="42"/>
      <c r="EK983" s="42"/>
      <c r="EL983" s="42"/>
      <c r="EM983" s="42"/>
    </row>
    <row r="984" spans="1:143" ht="30">
      <c r="A984" s="41"/>
      <c r="B984" s="41">
        <v>36</v>
      </c>
      <c r="C984" s="41"/>
      <c r="D984" s="41" t="s">
        <v>1679</v>
      </c>
      <c r="E984" s="42" t="s">
        <v>303</v>
      </c>
      <c r="F984" s="41" t="s">
        <v>1676</v>
      </c>
      <c r="G984" s="41" t="s">
        <v>135</v>
      </c>
      <c r="H984" s="41"/>
      <c r="I984" s="41"/>
      <c r="P984" s="5">
        <v>13</v>
      </c>
      <c r="Q984" s="39" t="s">
        <v>1677</v>
      </c>
      <c r="R984" s="5">
        <v>13</v>
      </c>
      <c r="S984" s="5">
        <v>13</v>
      </c>
      <c r="AA984" s="5">
        <v>13</v>
      </c>
      <c r="DX984" s="5" t="s">
        <v>135</v>
      </c>
      <c r="EG984" s="42"/>
      <c r="EH984" s="42"/>
      <c r="EI984" s="42"/>
      <c r="EJ984" s="42"/>
      <c r="EK984" s="42"/>
      <c r="EL984" s="42"/>
      <c r="EM984" s="42"/>
    </row>
    <row r="985" spans="1:143" ht="30">
      <c r="A985" s="41"/>
      <c r="B985" s="41">
        <v>36</v>
      </c>
      <c r="C985" s="41"/>
      <c r="D985" s="41" t="s">
        <v>874</v>
      </c>
      <c r="E985" s="42" t="s">
        <v>1051</v>
      </c>
      <c r="F985" s="41" t="s">
        <v>1676</v>
      </c>
      <c r="G985" s="41" t="s">
        <v>135</v>
      </c>
      <c r="H985" s="41"/>
      <c r="I985" s="41"/>
      <c r="P985" s="5">
        <v>1</v>
      </c>
      <c r="Q985" s="39" t="s">
        <v>1677</v>
      </c>
      <c r="R985" s="5">
        <v>1</v>
      </c>
      <c r="S985" s="5">
        <v>1</v>
      </c>
      <c r="AA985" s="5">
        <v>1</v>
      </c>
      <c r="DX985" s="5" t="s">
        <v>135</v>
      </c>
      <c r="EG985" s="42"/>
      <c r="EH985" s="42"/>
      <c r="EI985" s="42"/>
      <c r="EJ985" s="42"/>
      <c r="EK985" s="42"/>
      <c r="EL985" s="42"/>
      <c r="EM985" s="42"/>
    </row>
    <row r="986" spans="1:143" ht="30">
      <c r="A986" s="41"/>
      <c r="B986" s="41">
        <v>36</v>
      </c>
      <c r="C986" s="41"/>
      <c r="D986" s="41" t="s">
        <v>202</v>
      </c>
      <c r="E986" s="42" t="s">
        <v>139</v>
      </c>
      <c r="F986" s="41" t="s">
        <v>1676</v>
      </c>
      <c r="G986" s="41" t="s">
        <v>135</v>
      </c>
      <c r="H986" s="41"/>
      <c r="I986" s="41"/>
      <c r="P986" s="5">
        <v>3</v>
      </c>
      <c r="Q986" s="39" t="s">
        <v>1677</v>
      </c>
      <c r="R986" s="5">
        <v>3</v>
      </c>
      <c r="S986" s="5">
        <v>3</v>
      </c>
      <c r="AA986" s="5">
        <v>3</v>
      </c>
      <c r="DX986" s="5" t="s">
        <v>135</v>
      </c>
      <c r="EG986" s="42"/>
      <c r="EH986" s="42"/>
      <c r="EI986" s="42"/>
      <c r="EJ986" s="42"/>
      <c r="EK986" s="42"/>
      <c r="EL986" s="42"/>
      <c r="EM986" s="42"/>
    </row>
    <row r="987" spans="1:143" ht="75">
      <c r="A987" s="46" t="s">
        <v>1680</v>
      </c>
      <c r="B987" s="41">
        <v>3</v>
      </c>
      <c r="C987" s="41">
        <v>3</v>
      </c>
      <c r="D987" s="41" t="s">
        <v>1681</v>
      </c>
      <c r="E987" s="42" t="s">
        <v>1682</v>
      </c>
      <c r="F987" s="41" t="s">
        <v>1683</v>
      </c>
      <c r="G987" s="41" t="s">
        <v>135</v>
      </c>
      <c r="H987" s="41"/>
      <c r="I987" s="41" t="s">
        <v>135</v>
      </c>
      <c r="J987" s="5">
        <v>1</v>
      </c>
      <c r="K987" s="5">
        <v>1</v>
      </c>
      <c r="P987" s="5">
        <v>1</v>
      </c>
      <c r="Q987" s="39" t="s">
        <v>1684</v>
      </c>
      <c r="AL987" s="5">
        <v>1</v>
      </c>
      <c r="BK987" s="5">
        <v>1</v>
      </c>
      <c r="CB987" s="5">
        <v>1</v>
      </c>
      <c r="CG987" s="5">
        <v>1</v>
      </c>
      <c r="CJ987" s="5">
        <v>1</v>
      </c>
      <c r="DX987" s="5" t="s">
        <v>135</v>
      </c>
      <c r="EG987" s="42"/>
      <c r="EH987" s="42"/>
      <c r="EI987" s="42"/>
      <c r="EJ987" s="42"/>
      <c r="EK987" s="42"/>
      <c r="EL987" s="42"/>
      <c r="EM987" s="42"/>
    </row>
    <row r="988" spans="1:143" ht="45">
      <c r="A988" s="41"/>
      <c r="B988" s="41"/>
      <c r="C988" s="41"/>
      <c r="D988" s="41" t="s">
        <v>1685</v>
      </c>
      <c r="E988" s="42" t="s">
        <v>1686</v>
      </c>
      <c r="F988" s="41" t="s">
        <v>1687</v>
      </c>
      <c r="G988" s="41" t="s">
        <v>135</v>
      </c>
      <c r="H988" s="41"/>
      <c r="I988" s="41" t="s">
        <v>135</v>
      </c>
      <c r="J988" s="5">
        <v>1</v>
      </c>
      <c r="K988" s="5">
        <v>1</v>
      </c>
      <c r="P988" s="5">
        <v>1</v>
      </c>
      <c r="Q988" s="39" t="s">
        <v>1688</v>
      </c>
      <c r="AL988" s="5">
        <v>1</v>
      </c>
      <c r="BK988" s="5">
        <v>1</v>
      </c>
      <c r="CB988" s="5">
        <v>1</v>
      </c>
      <c r="CG988" s="5">
        <v>1</v>
      </c>
      <c r="CJ988" s="5">
        <v>1</v>
      </c>
      <c r="DX988" s="5" t="s">
        <v>135</v>
      </c>
      <c r="EG988" s="42"/>
      <c r="EH988" s="42"/>
      <c r="EI988" s="42"/>
      <c r="EJ988" s="42"/>
      <c r="EK988" s="42"/>
      <c r="EL988" s="42"/>
      <c r="EM988" s="42"/>
    </row>
    <row r="989" spans="1:143" ht="30">
      <c r="A989" s="41"/>
      <c r="B989" s="41"/>
      <c r="C989" s="41"/>
      <c r="D989" s="41" t="s">
        <v>1689</v>
      </c>
      <c r="E989" s="42" t="s">
        <v>1690</v>
      </c>
      <c r="F989" s="41" t="s">
        <v>1691</v>
      </c>
      <c r="G989" s="41"/>
      <c r="H989" s="41"/>
      <c r="I989" s="41" t="s">
        <v>135</v>
      </c>
      <c r="J989" s="5">
        <v>1</v>
      </c>
      <c r="L989" s="5">
        <v>1</v>
      </c>
      <c r="P989" s="5">
        <v>1</v>
      </c>
      <c r="Q989" s="39" t="s">
        <v>1692</v>
      </c>
      <c r="AL989" s="5">
        <v>1</v>
      </c>
      <c r="BK989" s="5">
        <v>1</v>
      </c>
      <c r="CB989" s="5">
        <v>1</v>
      </c>
      <c r="CG989" s="5">
        <v>1</v>
      </c>
      <c r="CJ989" s="5">
        <v>1</v>
      </c>
      <c r="DX989" s="5" t="s">
        <v>135</v>
      </c>
      <c r="EG989" s="42"/>
      <c r="EH989" s="42"/>
      <c r="EI989" s="42"/>
      <c r="EJ989" s="42"/>
      <c r="EK989" s="42"/>
      <c r="EL989" s="42"/>
      <c r="EM989" s="42"/>
    </row>
    <row r="990" spans="1:143" ht="75">
      <c r="A990" s="46" t="s">
        <v>1693</v>
      </c>
      <c r="B990" s="41"/>
      <c r="C990" s="41">
        <v>25</v>
      </c>
      <c r="D990" s="41" t="s">
        <v>935</v>
      </c>
      <c r="E990" s="42" t="s">
        <v>413</v>
      </c>
      <c r="F990" s="41" t="s">
        <v>1694</v>
      </c>
      <c r="G990" s="41"/>
      <c r="H990" s="41" t="s">
        <v>787</v>
      </c>
      <c r="I990" s="41"/>
      <c r="J990" s="5">
        <v>1</v>
      </c>
      <c r="K990" s="5">
        <v>1</v>
      </c>
      <c r="P990" s="5">
        <v>1</v>
      </c>
      <c r="Q990" s="39" t="s">
        <v>1695</v>
      </c>
      <c r="DI990" s="5">
        <v>1</v>
      </c>
      <c r="DS990" s="6">
        <f>26+22</f>
        <v>48</v>
      </c>
      <c r="DT990" s="6">
        <f>48-25</f>
        <v>23</v>
      </c>
      <c r="DU990" s="5">
        <v>11</v>
      </c>
      <c r="DW990" s="5" t="s">
        <v>135</v>
      </c>
      <c r="EG990" s="42"/>
      <c r="EH990" s="42"/>
      <c r="EI990" s="42"/>
      <c r="EJ990" s="42"/>
      <c r="EK990" s="42"/>
      <c r="EL990" s="42"/>
      <c r="EM990" s="42"/>
    </row>
    <row r="991" spans="1:143" ht="45">
      <c r="A991" s="41"/>
      <c r="B991" s="41"/>
      <c r="C991" s="41"/>
      <c r="D991" s="41" t="s">
        <v>263</v>
      </c>
      <c r="E991" s="42" t="s">
        <v>204</v>
      </c>
      <c r="F991" s="41" t="s">
        <v>1696</v>
      </c>
      <c r="G991" s="41"/>
      <c r="H991" s="41" t="s">
        <v>135</v>
      </c>
      <c r="I991" s="41"/>
      <c r="P991" s="5">
        <v>1</v>
      </c>
      <c r="Q991" s="39" t="s">
        <v>1697</v>
      </c>
      <c r="R991" s="5">
        <v>1</v>
      </c>
      <c r="AA991" s="5">
        <v>1</v>
      </c>
      <c r="AH991" s="5">
        <v>1</v>
      </c>
      <c r="DW991" s="5" t="s">
        <v>135</v>
      </c>
      <c r="EG991" s="42"/>
      <c r="EH991" s="42"/>
      <c r="EI991" s="42"/>
      <c r="EJ991" s="42"/>
      <c r="EK991" s="42"/>
      <c r="EL991" s="42"/>
      <c r="EM991" s="42"/>
    </row>
    <row r="992" spans="1:143" ht="45">
      <c r="A992" s="41"/>
      <c r="B992" s="41"/>
      <c r="C992" s="41"/>
      <c r="D992" s="41" t="s">
        <v>1698</v>
      </c>
      <c r="E992" s="42" t="s">
        <v>1699</v>
      </c>
      <c r="F992" s="41" t="s">
        <v>1696</v>
      </c>
      <c r="G992" s="41"/>
      <c r="H992" s="41" t="s">
        <v>135</v>
      </c>
      <c r="I992" s="41"/>
      <c r="J992" s="5">
        <v>1</v>
      </c>
      <c r="L992" s="5">
        <v>1</v>
      </c>
      <c r="P992" s="5">
        <v>1</v>
      </c>
      <c r="Q992" s="39" t="s">
        <v>1697</v>
      </c>
      <c r="R992" s="5">
        <v>1</v>
      </c>
      <c r="AA992" s="5">
        <v>1</v>
      </c>
      <c r="DW992" s="5" t="s">
        <v>135</v>
      </c>
      <c r="EG992" s="42"/>
      <c r="EH992" s="42"/>
      <c r="EI992" s="42"/>
      <c r="EJ992" s="42"/>
      <c r="EK992" s="42"/>
      <c r="EL992" s="42"/>
      <c r="EM992" s="42"/>
    </row>
    <row r="993" spans="1:143" ht="45">
      <c r="A993" s="41"/>
      <c r="B993" s="41"/>
      <c r="C993" s="41"/>
      <c r="D993" s="41" t="s">
        <v>157</v>
      </c>
      <c r="E993" s="42" t="s">
        <v>157</v>
      </c>
      <c r="F993" s="41" t="s">
        <v>1700</v>
      </c>
      <c r="G993" s="41"/>
      <c r="H993" s="41" t="s">
        <v>135</v>
      </c>
      <c r="I993" s="41"/>
      <c r="P993" s="5">
        <v>1</v>
      </c>
      <c r="Q993" s="41" t="s">
        <v>1701</v>
      </c>
      <c r="AL993" s="5">
        <v>1</v>
      </c>
      <c r="DW993" s="5" t="s">
        <v>135</v>
      </c>
      <c r="EG993" s="42"/>
      <c r="EH993" s="42"/>
      <c r="EI993" s="42"/>
      <c r="EJ993" s="42"/>
      <c r="EK993" s="42"/>
      <c r="EL993" s="42"/>
      <c r="EM993" s="42"/>
    </row>
    <row r="994" spans="1:143" ht="45">
      <c r="A994" s="41"/>
      <c r="B994" s="41"/>
      <c r="C994" s="41"/>
      <c r="D994" s="41" t="s">
        <v>1702</v>
      </c>
      <c r="E994" s="42" t="s">
        <v>162</v>
      </c>
      <c r="F994" s="41" t="s">
        <v>1703</v>
      </c>
      <c r="G994" s="41"/>
      <c r="H994" s="41" t="s">
        <v>135</v>
      </c>
      <c r="I994" s="41"/>
      <c r="P994" s="5">
        <v>1</v>
      </c>
      <c r="Q994" s="39" t="s">
        <v>1704</v>
      </c>
      <c r="AL994" s="5">
        <v>1</v>
      </c>
      <c r="BH994" s="5">
        <v>1</v>
      </c>
      <c r="DW994" s="5" t="s">
        <v>135</v>
      </c>
      <c r="EG994" s="42"/>
      <c r="EH994" s="42"/>
      <c r="EI994" s="42"/>
      <c r="EJ994" s="42"/>
      <c r="EK994" s="42"/>
      <c r="EL994" s="42"/>
      <c r="EM994" s="42"/>
    </row>
    <row r="995" spans="1:143">
      <c r="A995" s="41"/>
      <c r="B995" s="41"/>
      <c r="C995" s="41"/>
      <c r="D995" s="41" t="s">
        <v>278</v>
      </c>
      <c r="E995" s="42" t="s">
        <v>514</v>
      </c>
      <c r="F995" s="41" t="s">
        <v>1705</v>
      </c>
      <c r="G995" s="41"/>
      <c r="H995" s="41" t="s">
        <v>135</v>
      </c>
      <c r="I995" s="41"/>
      <c r="P995" s="5">
        <v>1</v>
      </c>
      <c r="Q995" s="39" t="s">
        <v>1706</v>
      </c>
      <c r="R995" s="5">
        <v>1</v>
      </c>
      <c r="AA995" s="5">
        <v>1</v>
      </c>
      <c r="AH995" s="5">
        <v>1</v>
      </c>
      <c r="DW995" s="5" t="s">
        <v>135</v>
      </c>
      <c r="EG995" s="42"/>
      <c r="EH995" s="42"/>
      <c r="EI995" s="42"/>
      <c r="EJ995" s="42"/>
      <c r="EK995" s="42"/>
      <c r="EL995" s="42"/>
      <c r="EM995" s="42"/>
    </row>
    <row r="996" spans="1:143" ht="30">
      <c r="A996" s="41"/>
      <c r="B996" s="41"/>
      <c r="C996" s="41"/>
      <c r="D996" s="41" t="s">
        <v>468</v>
      </c>
      <c r="E996" s="42" t="s">
        <v>198</v>
      </c>
      <c r="F996" s="41" t="s">
        <v>1707</v>
      </c>
      <c r="G996" s="41"/>
      <c r="H996" s="41" t="s">
        <v>135</v>
      </c>
      <c r="I996" s="41"/>
      <c r="P996" s="5">
        <v>1</v>
      </c>
      <c r="Q996" s="39" t="s">
        <v>1708</v>
      </c>
      <c r="R996" s="5">
        <v>1</v>
      </c>
      <c r="AA996" s="5">
        <v>1</v>
      </c>
      <c r="AH996" s="5">
        <v>1</v>
      </c>
      <c r="DW996" s="5" t="s">
        <v>135</v>
      </c>
      <c r="EG996" s="42"/>
      <c r="EH996" s="42"/>
      <c r="EI996" s="42"/>
      <c r="EJ996" s="42"/>
      <c r="EK996" s="42"/>
      <c r="EL996" s="42"/>
      <c r="EM996" s="42"/>
    </row>
    <row r="997" spans="1:143" ht="30">
      <c r="A997" s="41"/>
      <c r="B997" s="41"/>
      <c r="C997" s="41"/>
      <c r="D997" s="41" t="s">
        <v>1709</v>
      </c>
      <c r="E997" s="42" t="s">
        <v>139</v>
      </c>
      <c r="F997" s="41" t="s">
        <v>1707</v>
      </c>
      <c r="G997" s="41"/>
      <c r="H997" s="41" t="s">
        <v>135</v>
      </c>
      <c r="I997" s="41"/>
      <c r="J997" s="5">
        <v>1</v>
      </c>
      <c r="K997" s="5">
        <v>1</v>
      </c>
      <c r="P997" s="5">
        <v>1</v>
      </c>
      <c r="Q997" s="39" t="s">
        <v>1710</v>
      </c>
      <c r="DK997" s="5">
        <v>1</v>
      </c>
      <c r="DW997" s="5" t="s">
        <v>135</v>
      </c>
      <c r="EG997" s="42"/>
      <c r="EH997" s="42"/>
      <c r="EI997" s="42"/>
      <c r="EJ997" s="42"/>
      <c r="EK997" s="42"/>
      <c r="EL997" s="42"/>
      <c r="EM997" s="42"/>
    </row>
    <row r="998" spans="1:143" ht="30">
      <c r="A998" s="41"/>
      <c r="B998" s="41"/>
      <c r="C998" s="41"/>
      <c r="D998" s="41" t="s">
        <v>1711</v>
      </c>
      <c r="E998" s="42" t="s">
        <v>1712</v>
      </c>
      <c r="F998" s="41" t="s">
        <v>1707</v>
      </c>
      <c r="G998" s="41"/>
      <c r="H998" s="41" t="s">
        <v>135</v>
      </c>
      <c r="I998" s="41"/>
      <c r="J998" s="5">
        <v>1</v>
      </c>
      <c r="K998" s="5">
        <v>1</v>
      </c>
      <c r="P998" s="5">
        <v>1</v>
      </c>
      <c r="Q998" s="39" t="s">
        <v>1713</v>
      </c>
      <c r="DO998" s="5">
        <v>1</v>
      </c>
      <c r="DW998" s="5" t="s">
        <v>135</v>
      </c>
      <c r="EG998" s="42"/>
      <c r="EH998" s="42"/>
      <c r="EI998" s="42"/>
      <c r="EJ998" s="42"/>
      <c r="EK998" s="42"/>
      <c r="EL998" s="42"/>
      <c r="EM998" s="42"/>
    </row>
    <row r="999" spans="1:143" ht="30">
      <c r="A999" s="41"/>
      <c r="B999" s="41"/>
      <c r="C999" s="41"/>
      <c r="D999" s="41" t="s">
        <v>1702</v>
      </c>
      <c r="E999" s="42" t="s">
        <v>162</v>
      </c>
      <c r="F999" s="41" t="s">
        <v>1707</v>
      </c>
      <c r="G999" s="41"/>
      <c r="H999" s="41" t="s">
        <v>135</v>
      </c>
      <c r="I999" s="41"/>
      <c r="P999" s="5">
        <v>1</v>
      </c>
      <c r="Q999" s="39" t="s">
        <v>1714</v>
      </c>
      <c r="AL999" s="5">
        <v>1</v>
      </c>
      <c r="DW999" s="5" t="s">
        <v>135</v>
      </c>
      <c r="EG999" s="42"/>
      <c r="EH999" s="42"/>
      <c r="EI999" s="42"/>
      <c r="EJ999" s="42"/>
      <c r="EK999" s="42"/>
      <c r="EL999" s="42"/>
      <c r="EM999" s="42"/>
    </row>
    <row r="1000" spans="1:143" ht="30">
      <c r="A1000" s="41"/>
      <c r="B1000" s="41"/>
      <c r="C1000" s="41"/>
      <c r="D1000" s="41" t="s">
        <v>278</v>
      </c>
      <c r="E1000" s="42" t="s">
        <v>514</v>
      </c>
      <c r="F1000" s="41" t="s">
        <v>1707</v>
      </c>
      <c r="G1000" s="41"/>
      <c r="H1000" s="41" t="s">
        <v>135</v>
      </c>
      <c r="I1000" s="41"/>
      <c r="P1000" s="5">
        <v>1</v>
      </c>
      <c r="Q1000" s="39" t="s">
        <v>1715</v>
      </c>
      <c r="R1000" s="5">
        <v>1</v>
      </c>
      <c r="AA1000" s="5">
        <v>1</v>
      </c>
      <c r="AH1000" s="5">
        <v>1</v>
      </c>
      <c r="DW1000" s="5" t="s">
        <v>135</v>
      </c>
      <c r="EG1000" s="42"/>
      <c r="EH1000" s="42"/>
      <c r="EI1000" s="42"/>
      <c r="EJ1000" s="42"/>
      <c r="EK1000" s="42"/>
      <c r="EL1000" s="42"/>
      <c r="EM1000" s="42"/>
    </row>
    <row r="1001" spans="1:143" ht="30">
      <c r="A1001" s="41"/>
      <c r="B1001" s="41"/>
      <c r="C1001" s="41"/>
      <c r="D1001" s="41" t="s">
        <v>278</v>
      </c>
      <c r="E1001" s="42" t="s">
        <v>514</v>
      </c>
      <c r="F1001" s="41" t="s">
        <v>1716</v>
      </c>
      <c r="G1001" s="41"/>
      <c r="H1001" s="41" t="s">
        <v>787</v>
      </c>
      <c r="I1001" s="41"/>
      <c r="P1001" s="5">
        <v>2</v>
      </c>
      <c r="Q1001" s="39" t="s">
        <v>1717</v>
      </c>
      <c r="R1001" s="5">
        <v>2</v>
      </c>
      <c r="DW1001" s="5" t="s">
        <v>135</v>
      </c>
      <c r="EG1001" s="42"/>
      <c r="EH1001" s="42"/>
      <c r="EI1001" s="42"/>
      <c r="EJ1001" s="42"/>
      <c r="EK1001" s="42"/>
      <c r="EL1001" s="42"/>
      <c r="EM1001" s="42"/>
    </row>
    <row r="1002" spans="1:143" ht="30">
      <c r="A1002" s="41"/>
      <c r="B1002" s="41"/>
      <c r="C1002" s="41"/>
      <c r="D1002" s="41" t="s">
        <v>935</v>
      </c>
      <c r="E1002" s="42" t="s">
        <v>413</v>
      </c>
      <c r="F1002" s="41" t="s">
        <v>1718</v>
      </c>
      <c r="G1002" s="41"/>
      <c r="H1002" s="41" t="s">
        <v>135</v>
      </c>
      <c r="I1002" s="41"/>
      <c r="M1002" s="5">
        <v>1</v>
      </c>
      <c r="P1002" s="5">
        <v>1</v>
      </c>
      <c r="Q1002" s="39" t="s">
        <v>1719</v>
      </c>
      <c r="AL1002" s="5">
        <v>1</v>
      </c>
      <c r="DW1002" s="5" t="s">
        <v>135</v>
      </c>
      <c r="EG1002" s="42"/>
      <c r="EH1002" s="42"/>
      <c r="EI1002" s="42"/>
      <c r="EJ1002" s="42"/>
      <c r="EK1002" s="42"/>
      <c r="EL1002" s="42"/>
      <c r="EM1002" s="42"/>
    </row>
    <row r="1003" spans="1:143" ht="30">
      <c r="A1003" s="41"/>
      <c r="B1003" s="41"/>
      <c r="C1003" s="41"/>
      <c r="D1003" s="41" t="s">
        <v>1720</v>
      </c>
      <c r="E1003" s="42" t="s">
        <v>347</v>
      </c>
      <c r="F1003" s="41" t="s">
        <v>1721</v>
      </c>
      <c r="G1003" s="41"/>
      <c r="H1003" s="41" t="s">
        <v>135</v>
      </c>
      <c r="I1003" s="41"/>
      <c r="J1003" s="5">
        <v>1</v>
      </c>
      <c r="K1003" s="5">
        <v>1</v>
      </c>
      <c r="P1003" s="5">
        <v>1</v>
      </c>
      <c r="Q1003" s="39" t="s">
        <v>1722</v>
      </c>
      <c r="R1003" s="5">
        <v>1</v>
      </c>
      <c r="AA1003" s="5">
        <v>1</v>
      </c>
      <c r="AH1003" s="5">
        <v>1</v>
      </c>
      <c r="DW1003" s="5" t="s">
        <v>135</v>
      </c>
      <c r="EG1003" s="42"/>
      <c r="EH1003" s="42"/>
      <c r="EI1003" s="42"/>
      <c r="EJ1003" s="42"/>
      <c r="EK1003" s="42"/>
      <c r="EL1003" s="42"/>
      <c r="EM1003" s="42"/>
    </row>
    <row r="1004" spans="1:143" ht="30">
      <c r="A1004" s="41"/>
      <c r="B1004" s="41"/>
      <c r="C1004" s="41"/>
      <c r="D1004" s="41" t="s">
        <v>1403</v>
      </c>
      <c r="E1004" s="42" t="s">
        <v>169</v>
      </c>
      <c r="F1004" s="41" t="s">
        <v>1723</v>
      </c>
      <c r="G1004" s="41"/>
      <c r="H1004" s="41" t="s">
        <v>135</v>
      </c>
      <c r="I1004" s="41"/>
      <c r="J1004" s="5">
        <v>1</v>
      </c>
      <c r="K1004" s="5">
        <v>1</v>
      </c>
      <c r="P1004" s="5">
        <v>1</v>
      </c>
      <c r="Q1004" s="39" t="s">
        <v>1724</v>
      </c>
      <c r="R1004" s="5">
        <v>1</v>
      </c>
      <c r="AA1004" s="5">
        <v>1</v>
      </c>
      <c r="AH1004" s="5">
        <v>1</v>
      </c>
      <c r="DW1004" s="5" t="s">
        <v>135</v>
      </c>
      <c r="EG1004" s="42"/>
      <c r="EH1004" s="42"/>
      <c r="EI1004" s="42"/>
      <c r="EJ1004" s="42"/>
      <c r="EK1004" s="42"/>
      <c r="EL1004" s="42"/>
      <c r="EM1004" s="42"/>
    </row>
    <row r="1005" spans="1:143" ht="60">
      <c r="A1005" s="41"/>
      <c r="B1005" s="41"/>
      <c r="C1005" s="41"/>
      <c r="D1005" s="41" t="s">
        <v>1725</v>
      </c>
      <c r="E1005" s="42" t="s">
        <v>1726</v>
      </c>
      <c r="F1005" s="41" t="s">
        <v>1727</v>
      </c>
      <c r="G1005" s="41" t="s">
        <v>135</v>
      </c>
      <c r="H1005" s="41" t="s">
        <v>135</v>
      </c>
      <c r="I1005" s="41"/>
      <c r="P1005" s="5">
        <v>1</v>
      </c>
      <c r="Q1005" s="39" t="s">
        <v>1728</v>
      </c>
      <c r="R1005" s="5">
        <v>1</v>
      </c>
      <c r="S1005" s="5">
        <v>1</v>
      </c>
      <c r="AA1005" s="5">
        <v>1</v>
      </c>
      <c r="AL1005" s="5">
        <v>1</v>
      </c>
      <c r="AN1005" s="5">
        <v>1</v>
      </c>
      <c r="AQ1005" s="5">
        <v>1</v>
      </c>
      <c r="DW1005" s="5" t="s">
        <v>135</v>
      </c>
      <c r="EG1005" s="42"/>
      <c r="EH1005" s="42"/>
      <c r="EI1005" s="42"/>
      <c r="EJ1005" s="42"/>
      <c r="EK1005" s="42"/>
      <c r="EL1005" s="42"/>
      <c r="EM1005" s="42"/>
    </row>
    <row r="1006" spans="1:143" ht="45">
      <c r="A1006" s="41"/>
      <c r="B1006" s="41"/>
      <c r="C1006" s="41"/>
      <c r="D1006" s="41" t="s">
        <v>1729</v>
      </c>
      <c r="E1006" s="42" t="s">
        <v>1712</v>
      </c>
      <c r="F1006" s="41" t="s">
        <v>1730</v>
      </c>
      <c r="G1006" s="41" t="s">
        <v>135</v>
      </c>
      <c r="H1006" s="41" t="s">
        <v>135</v>
      </c>
      <c r="I1006" s="41"/>
      <c r="J1006" s="5">
        <v>1</v>
      </c>
      <c r="K1006" s="5">
        <v>1</v>
      </c>
      <c r="P1006" s="5">
        <v>1</v>
      </c>
      <c r="Q1006" s="39" t="s">
        <v>1731</v>
      </c>
      <c r="AL1006" s="5">
        <v>1</v>
      </c>
      <c r="DW1006" s="5" t="s">
        <v>135</v>
      </c>
      <c r="EG1006" s="42"/>
      <c r="EH1006" s="42"/>
      <c r="EI1006" s="42"/>
      <c r="EJ1006" s="42"/>
      <c r="EK1006" s="42"/>
      <c r="EL1006" s="42"/>
      <c r="EM1006" s="42"/>
    </row>
    <row r="1007" spans="1:143" ht="30">
      <c r="A1007" s="41"/>
      <c r="B1007" s="41"/>
      <c r="C1007" s="41"/>
      <c r="D1007" s="41" t="s">
        <v>468</v>
      </c>
      <c r="E1007" s="42" t="s">
        <v>199</v>
      </c>
      <c r="F1007" s="41" t="s">
        <v>1732</v>
      </c>
      <c r="G1007" s="41" t="s">
        <v>135</v>
      </c>
      <c r="H1007" s="41" t="s">
        <v>135</v>
      </c>
      <c r="I1007" s="41"/>
      <c r="P1007" s="5">
        <v>2</v>
      </c>
      <c r="Q1007" s="39" t="s">
        <v>1733</v>
      </c>
      <c r="R1007" s="5">
        <v>2</v>
      </c>
      <c r="S1007" s="5">
        <v>2</v>
      </c>
      <c r="AA1007" s="5">
        <v>2</v>
      </c>
      <c r="DW1007" s="5" t="s">
        <v>135</v>
      </c>
      <c r="EG1007" s="42"/>
      <c r="EH1007" s="42"/>
      <c r="EI1007" s="42"/>
      <c r="EJ1007" s="42"/>
      <c r="EK1007" s="42"/>
      <c r="EL1007" s="42"/>
      <c r="EM1007" s="42"/>
    </row>
    <row r="1008" spans="1:143" ht="60">
      <c r="A1008" s="41"/>
      <c r="B1008" s="41"/>
      <c r="C1008" s="41"/>
      <c r="D1008" s="41" t="s">
        <v>935</v>
      </c>
      <c r="E1008" s="42" t="s">
        <v>413</v>
      </c>
      <c r="F1008" s="41" t="s">
        <v>1734</v>
      </c>
      <c r="G1008" s="41" t="s">
        <v>135</v>
      </c>
      <c r="H1008" s="41" t="s">
        <v>135</v>
      </c>
      <c r="I1008" s="41"/>
      <c r="P1008" s="5">
        <v>2</v>
      </c>
      <c r="Q1008" s="41" t="s">
        <v>1735</v>
      </c>
      <c r="AL1008" s="5">
        <v>1</v>
      </c>
      <c r="AM1008" s="5">
        <v>1</v>
      </c>
      <c r="AN1008" s="5">
        <v>1</v>
      </c>
      <c r="AQ1008" s="5">
        <v>1</v>
      </c>
      <c r="DK1008" s="5">
        <v>1</v>
      </c>
      <c r="DW1008" s="5" t="s">
        <v>135</v>
      </c>
      <c r="EG1008" s="42"/>
      <c r="EH1008" s="42"/>
      <c r="EI1008" s="42"/>
      <c r="EJ1008" s="42"/>
      <c r="EK1008" s="42"/>
      <c r="EL1008" s="42"/>
      <c r="EM1008" s="42"/>
    </row>
    <row r="1009" spans="1:143" ht="60">
      <c r="A1009" s="41"/>
      <c r="B1009" s="41"/>
      <c r="C1009" s="41"/>
      <c r="D1009" s="41" t="s">
        <v>1736</v>
      </c>
      <c r="E1009" s="42" t="s">
        <v>282</v>
      </c>
      <c r="F1009" s="41" t="s">
        <v>1734</v>
      </c>
      <c r="G1009" s="41" t="s">
        <v>135</v>
      </c>
      <c r="H1009" s="41" t="s">
        <v>135</v>
      </c>
      <c r="I1009" s="41"/>
      <c r="J1009" s="5">
        <v>1</v>
      </c>
      <c r="K1009" s="5">
        <v>1</v>
      </c>
      <c r="P1009" s="5">
        <v>1</v>
      </c>
      <c r="Q1009" s="39" t="s">
        <v>1737</v>
      </c>
      <c r="R1009" s="5">
        <v>1</v>
      </c>
      <c r="S1009" s="5">
        <v>1</v>
      </c>
      <c r="AA1009" s="5">
        <v>1</v>
      </c>
      <c r="DW1009" s="5" t="s">
        <v>135</v>
      </c>
      <c r="EG1009" s="42"/>
      <c r="EH1009" s="42"/>
      <c r="EI1009" s="42"/>
      <c r="EJ1009" s="42"/>
      <c r="EK1009" s="42"/>
      <c r="EL1009" s="42"/>
      <c r="EM1009" s="42"/>
    </row>
    <row r="1010" spans="1:143" ht="60">
      <c r="A1010" s="41"/>
      <c r="B1010" s="41"/>
      <c r="C1010" s="41"/>
      <c r="D1010" s="41" t="s">
        <v>278</v>
      </c>
      <c r="E1010" s="42" t="s">
        <v>514</v>
      </c>
      <c r="F1010" s="41" t="s">
        <v>1738</v>
      </c>
      <c r="G1010" s="41" t="s">
        <v>135</v>
      </c>
      <c r="H1010" s="41" t="s">
        <v>135</v>
      </c>
      <c r="I1010" s="41"/>
      <c r="P1010" s="5">
        <v>1</v>
      </c>
      <c r="Q1010" s="39" t="s">
        <v>1739</v>
      </c>
      <c r="R1010" s="5">
        <v>1</v>
      </c>
      <c r="S1010" s="5">
        <v>1</v>
      </c>
      <c r="AA1010" s="5">
        <v>1</v>
      </c>
      <c r="DW1010" s="5" t="s">
        <v>135</v>
      </c>
      <c r="EG1010" s="42"/>
      <c r="EH1010" s="42"/>
      <c r="EI1010" s="42"/>
      <c r="EJ1010" s="42"/>
      <c r="EK1010" s="42"/>
      <c r="EL1010" s="42"/>
      <c r="EM1010" s="42"/>
    </row>
    <row r="1011" spans="1:143" ht="60">
      <c r="A1011" s="41"/>
      <c r="B1011" s="41"/>
      <c r="C1011" s="41"/>
      <c r="D1011" s="41" t="s">
        <v>1740</v>
      </c>
      <c r="E1011" s="42" t="s">
        <v>1741</v>
      </c>
      <c r="F1011" s="41" t="s">
        <v>1742</v>
      </c>
      <c r="G1011" s="41" t="s">
        <v>135</v>
      </c>
      <c r="H1011" s="41" t="s">
        <v>135</v>
      </c>
      <c r="I1011" s="41"/>
      <c r="P1011" s="5">
        <v>1</v>
      </c>
      <c r="Q1011" s="39" t="s">
        <v>1743</v>
      </c>
      <c r="AL1011" s="5">
        <v>1</v>
      </c>
      <c r="DW1011" s="5" t="s">
        <v>135</v>
      </c>
      <c r="EG1011" s="42"/>
      <c r="EH1011" s="42"/>
      <c r="EI1011" s="42"/>
      <c r="EJ1011" s="42"/>
      <c r="EK1011" s="42"/>
      <c r="EL1011" s="42"/>
      <c r="EM1011" s="42"/>
    </row>
    <row r="1012" spans="1:143" ht="60">
      <c r="A1012" s="41"/>
      <c r="B1012" s="41"/>
      <c r="C1012" s="41"/>
      <c r="D1012" s="41" t="s">
        <v>1744</v>
      </c>
      <c r="E1012" s="42" t="s">
        <v>1745</v>
      </c>
      <c r="F1012" s="41" t="s">
        <v>1742</v>
      </c>
      <c r="G1012" s="41" t="s">
        <v>135</v>
      </c>
      <c r="H1012" s="41" t="s">
        <v>135</v>
      </c>
      <c r="I1012" s="41"/>
      <c r="P1012" s="5">
        <v>1</v>
      </c>
      <c r="Q1012" s="39" t="s">
        <v>1746</v>
      </c>
      <c r="R1012" s="5">
        <v>1</v>
      </c>
      <c r="S1012" s="5">
        <v>1</v>
      </c>
      <c r="AA1012" s="5">
        <v>1</v>
      </c>
      <c r="AL1012" s="5">
        <v>1</v>
      </c>
      <c r="AN1012" s="5">
        <v>1</v>
      </c>
      <c r="AQ1012" s="5">
        <v>1</v>
      </c>
      <c r="DW1012" s="5" t="s">
        <v>135</v>
      </c>
      <c r="EG1012" s="42"/>
      <c r="EH1012" s="42"/>
      <c r="EI1012" s="42"/>
      <c r="EJ1012" s="42"/>
      <c r="EK1012" s="42"/>
      <c r="EL1012" s="42"/>
      <c r="EM1012" s="42"/>
    </row>
    <row r="1013" spans="1:143" ht="180">
      <c r="A1013" s="46" t="s">
        <v>1747</v>
      </c>
      <c r="B1013" s="41">
        <v>12</v>
      </c>
      <c r="C1013" s="41">
        <v>1</v>
      </c>
      <c r="D1013" s="41" t="s">
        <v>1748</v>
      </c>
      <c r="E1013" s="42" t="s">
        <v>575</v>
      </c>
      <c r="F1013" s="41" t="s">
        <v>1749</v>
      </c>
      <c r="G1013" s="41"/>
      <c r="H1013" s="41" t="s">
        <v>135</v>
      </c>
      <c r="I1013" s="41"/>
      <c r="P1013" s="5">
        <v>1</v>
      </c>
      <c r="Q1013" s="39" t="s">
        <v>1750</v>
      </c>
      <c r="DP1013" s="5">
        <v>1</v>
      </c>
      <c r="DW1013" s="5" t="s">
        <v>135</v>
      </c>
      <c r="DY1013" s="5" t="s">
        <v>4633</v>
      </c>
      <c r="EG1013" s="42"/>
      <c r="EH1013" s="42"/>
      <c r="EI1013" s="42"/>
      <c r="EJ1013" s="42"/>
      <c r="EK1013" s="42"/>
      <c r="EL1013" s="42"/>
      <c r="EM1013" s="42"/>
    </row>
    <row r="1014" spans="1:143" s="42" customFormat="1" ht="75">
      <c r="A1014" s="41" t="s">
        <v>1751</v>
      </c>
      <c r="B1014" s="41">
        <v>4</v>
      </c>
      <c r="C1014" s="41">
        <v>2</v>
      </c>
      <c r="D1014" s="41" t="s">
        <v>1752</v>
      </c>
      <c r="E1014" s="42" t="s">
        <v>1753</v>
      </c>
      <c r="F1014" s="41" t="s">
        <v>1754</v>
      </c>
      <c r="G1014" s="41" t="s">
        <v>135</v>
      </c>
      <c r="H1014" s="41"/>
      <c r="I1014" s="41"/>
      <c r="J1014" s="5">
        <v>1</v>
      </c>
      <c r="K1014" s="5"/>
      <c r="L1014" s="5"/>
      <c r="M1014" s="5"/>
      <c r="N1014" s="5"/>
      <c r="O1014" s="5"/>
      <c r="P1014" s="5">
        <v>1</v>
      </c>
      <c r="Q1014" s="39" t="s">
        <v>1755</v>
      </c>
      <c r="R1014" s="5"/>
      <c r="S1014" s="5"/>
      <c r="T1014" s="5"/>
      <c r="U1014" s="5"/>
      <c r="V1014" s="5"/>
      <c r="W1014" s="5"/>
      <c r="X1014" s="5"/>
      <c r="Y1014" s="5"/>
      <c r="Z1014" s="5"/>
      <c r="AA1014" s="5"/>
      <c r="AB1014" s="5"/>
      <c r="AC1014" s="5"/>
      <c r="AD1014" s="5"/>
      <c r="AE1014" s="5"/>
      <c r="AF1014" s="5"/>
      <c r="AG1014" s="5"/>
      <c r="AH1014" s="5"/>
      <c r="AI1014" s="5"/>
      <c r="AJ1014" s="5"/>
      <c r="AK1014" s="5"/>
      <c r="AL1014" s="5"/>
      <c r="AM1014" s="5"/>
      <c r="AN1014" s="5"/>
      <c r="AO1014" s="5"/>
      <c r="AP1014" s="5"/>
      <c r="AQ1014" s="5"/>
      <c r="AR1014" s="5"/>
      <c r="AS1014" s="5"/>
      <c r="AT1014" s="5"/>
      <c r="AU1014" s="5"/>
      <c r="AV1014" s="5"/>
      <c r="AW1014" s="5"/>
      <c r="AX1014" s="5"/>
      <c r="AY1014" s="5"/>
      <c r="AZ1014" s="5"/>
      <c r="BA1014" s="5"/>
      <c r="BB1014" s="5"/>
      <c r="BC1014" s="5"/>
      <c r="BD1014" s="5"/>
      <c r="BE1014" s="5"/>
      <c r="BF1014" s="5"/>
      <c r="BG1014" s="5"/>
      <c r="BH1014" s="5"/>
      <c r="BI1014" s="5"/>
      <c r="BJ1014" s="5"/>
      <c r="BK1014" s="5"/>
      <c r="BL1014" s="5"/>
      <c r="BM1014" s="5"/>
      <c r="BN1014" s="5"/>
      <c r="BO1014" s="5"/>
      <c r="BP1014" s="5"/>
      <c r="BQ1014" s="5"/>
      <c r="BR1014" s="5"/>
      <c r="BS1014" s="5"/>
      <c r="BT1014" s="5"/>
      <c r="BU1014" s="5"/>
      <c r="BV1014" s="5"/>
      <c r="BW1014" s="5"/>
      <c r="BX1014" s="5"/>
      <c r="BY1014" s="5"/>
      <c r="BZ1014" s="5"/>
      <c r="CA1014" s="5"/>
      <c r="CB1014" s="5">
        <v>1</v>
      </c>
      <c r="CC1014" s="5"/>
      <c r="CD1014" s="5"/>
      <c r="CE1014" s="5">
        <v>1</v>
      </c>
      <c r="CF1014" s="5">
        <v>1</v>
      </c>
      <c r="CG1014" s="5"/>
      <c r="CH1014" s="5"/>
      <c r="CI1014" s="5"/>
      <c r="CJ1014" s="5"/>
      <c r="CK1014" s="5"/>
      <c r="CL1014" s="5"/>
      <c r="CM1014" s="5"/>
      <c r="CN1014" s="5"/>
      <c r="CO1014" s="5"/>
      <c r="CP1014" s="5"/>
      <c r="CQ1014" s="5"/>
      <c r="CR1014" s="5"/>
      <c r="CS1014" s="5"/>
      <c r="CT1014" s="5"/>
      <c r="CU1014" s="5"/>
      <c r="CV1014" s="5"/>
      <c r="CW1014" s="5"/>
      <c r="CX1014" s="5"/>
      <c r="CY1014" s="5"/>
      <c r="CZ1014" s="5"/>
      <c r="DA1014" s="5"/>
      <c r="DB1014" s="5"/>
      <c r="DC1014" s="5"/>
      <c r="DD1014" s="5"/>
      <c r="DE1014" s="5"/>
      <c r="DF1014" s="5"/>
      <c r="DG1014" s="5"/>
      <c r="DH1014" s="5"/>
      <c r="DI1014" s="5"/>
      <c r="DJ1014" s="5"/>
      <c r="DK1014" s="5"/>
      <c r="DL1014" s="5"/>
      <c r="DM1014" s="5"/>
      <c r="DN1014" s="5"/>
      <c r="DO1014" s="5"/>
      <c r="DP1014" s="5"/>
      <c r="DQ1014" s="5"/>
      <c r="DR1014" s="5"/>
      <c r="DS1014" s="6">
        <v>4</v>
      </c>
      <c r="DT1014" s="6">
        <v>2</v>
      </c>
      <c r="DU1014" s="5">
        <v>2</v>
      </c>
      <c r="DV1014" s="5"/>
      <c r="DW1014" s="5"/>
      <c r="DX1014" s="5" t="s">
        <v>135</v>
      </c>
      <c r="DY1014" s="5"/>
      <c r="DZ1014" s="5"/>
      <c r="EA1014" s="5"/>
      <c r="EB1014" s="5"/>
      <c r="EC1014" s="5"/>
      <c r="ED1014" s="5"/>
      <c r="EE1014" s="5"/>
      <c r="EF1014" s="5"/>
    </row>
    <row r="1015" spans="1:143" s="42" customFormat="1" ht="60">
      <c r="A1015" s="41"/>
      <c r="B1015" s="41"/>
      <c r="C1015" s="41"/>
      <c r="D1015" s="41" t="s">
        <v>1756</v>
      </c>
      <c r="E1015" s="42" t="s">
        <v>1757</v>
      </c>
      <c r="F1015" s="41" t="s">
        <v>1754</v>
      </c>
      <c r="G1015" s="41" t="s">
        <v>135</v>
      </c>
      <c r="H1015" s="41"/>
      <c r="I1015" s="41"/>
      <c r="J1015" s="5">
        <v>1</v>
      </c>
      <c r="K1015" s="5"/>
      <c r="L1015" s="5"/>
      <c r="M1015" s="5"/>
      <c r="N1015" s="5"/>
      <c r="O1015" s="5"/>
      <c r="P1015" s="5">
        <v>1</v>
      </c>
      <c r="Q1015" s="39" t="s">
        <v>1755</v>
      </c>
      <c r="R1015" s="5"/>
      <c r="S1015" s="5"/>
      <c r="T1015" s="5"/>
      <c r="U1015" s="5"/>
      <c r="V1015" s="5"/>
      <c r="W1015" s="5"/>
      <c r="X1015" s="5"/>
      <c r="Y1015" s="5"/>
      <c r="Z1015" s="5"/>
      <c r="AA1015" s="5"/>
      <c r="AB1015" s="5"/>
      <c r="AC1015" s="5"/>
      <c r="AD1015" s="5"/>
      <c r="AE1015" s="5"/>
      <c r="AF1015" s="5"/>
      <c r="AG1015" s="5"/>
      <c r="AH1015" s="5"/>
      <c r="AI1015" s="5"/>
      <c r="AJ1015" s="5"/>
      <c r="AK1015" s="5"/>
      <c r="AL1015" s="5"/>
      <c r="AM1015" s="5"/>
      <c r="AN1015" s="5"/>
      <c r="AO1015" s="5"/>
      <c r="AP1015" s="5"/>
      <c r="AQ1015" s="5"/>
      <c r="AR1015" s="5"/>
      <c r="AS1015" s="5"/>
      <c r="AT1015" s="5"/>
      <c r="AU1015" s="5"/>
      <c r="AV1015" s="5"/>
      <c r="AW1015" s="5"/>
      <c r="AX1015" s="5"/>
      <c r="AY1015" s="5"/>
      <c r="AZ1015" s="5"/>
      <c r="BA1015" s="5"/>
      <c r="BB1015" s="5"/>
      <c r="BC1015" s="5"/>
      <c r="BD1015" s="5"/>
      <c r="BE1015" s="5"/>
      <c r="BF1015" s="5"/>
      <c r="BG1015" s="5"/>
      <c r="BH1015" s="5"/>
      <c r="BI1015" s="5"/>
      <c r="BJ1015" s="5"/>
      <c r="BK1015" s="5"/>
      <c r="BL1015" s="5"/>
      <c r="BM1015" s="5"/>
      <c r="BN1015" s="5"/>
      <c r="BO1015" s="5"/>
      <c r="BP1015" s="5"/>
      <c r="BQ1015" s="5"/>
      <c r="BR1015" s="5"/>
      <c r="BS1015" s="5"/>
      <c r="BT1015" s="5"/>
      <c r="BU1015" s="5"/>
      <c r="BV1015" s="5"/>
      <c r="BW1015" s="5"/>
      <c r="BX1015" s="5"/>
      <c r="BY1015" s="5"/>
      <c r="BZ1015" s="5"/>
      <c r="CA1015" s="5"/>
      <c r="CB1015" s="5">
        <v>1</v>
      </c>
      <c r="CC1015" s="5"/>
      <c r="CD1015" s="5"/>
      <c r="CE1015" s="5">
        <v>1</v>
      </c>
      <c r="CF1015" s="5">
        <v>1</v>
      </c>
      <c r="CG1015" s="5"/>
      <c r="CH1015" s="5"/>
      <c r="CI1015" s="5"/>
      <c r="CJ1015" s="5"/>
      <c r="CK1015" s="5"/>
      <c r="CL1015" s="5"/>
      <c r="CM1015" s="5"/>
      <c r="CN1015" s="5"/>
      <c r="CO1015" s="5"/>
      <c r="CP1015" s="5"/>
      <c r="CQ1015" s="5"/>
      <c r="CR1015" s="5"/>
      <c r="CS1015" s="5"/>
      <c r="CT1015" s="5"/>
      <c r="CU1015" s="5"/>
      <c r="CV1015" s="5"/>
      <c r="CW1015" s="5"/>
      <c r="CX1015" s="5"/>
      <c r="CY1015" s="5"/>
      <c r="CZ1015" s="5"/>
      <c r="DA1015" s="5"/>
      <c r="DB1015" s="5"/>
      <c r="DC1015" s="5"/>
      <c r="DD1015" s="5"/>
      <c r="DE1015" s="5"/>
      <c r="DF1015" s="5"/>
      <c r="DG1015" s="5"/>
      <c r="DH1015" s="5"/>
      <c r="DI1015" s="5"/>
      <c r="DJ1015" s="5"/>
      <c r="DK1015" s="5"/>
      <c r="DL1015" s="5"/>
      <c r="DM1015" s="5"/>
      <c r="DN1015" s="5"/>
      <c r="DO1015" s="5"/>
      <c r="DP1015" s="5"/>
      <c r="DQ1015" s="5"/>
      <c r="DR1015" s="5"/>
      <c r="DS1015" s="6"/>
      <c r="DT1015" s="6"/>
      <c r="DU1015" s="5"/>
      <c r="DV1015" s="5"/>
      <c r="DW1015" s="5"/>
      <c r="DX1015" s="5" t="s">
        <v>135</v>
      </c>
      <c r="DY1015" s="5"/>
      <c r="DZ1015" s="5"/>
      <c r="EA1015" s="5"/>
      <c r="EB1015" s="5"/>
      <c r="EC1015" s="5"/>
      <c r="ED1015" s="5"/>
      <c r="EE1015" s="5"/>
      <c r="EF1015" s="5"/>
    </row>
    <row r="1016" spans="1:143" s="42" customFormat="1" ht="60">
      <c r="A1016" s="41"/>
      <c r="B1016" s="41"/>
      <c r="C1016" s="41"/>
      <c r="D1016" s="41" t="s">
        <v>1758</v>
      </c>
      <c r="E1016" s="42" t="s">
        <v>1759</v>
      </c>
      <c r="F1016" s="41" t="s">
        <v>1754</v>
      </c>
      <c r="G1016" s="41" t="s">
        <v>135</v>
      </c>
      <c r="H1016" s="41"/>
      <c r="I1016" s="41"/>
      <c r="J1016" s="5"/>
      <c r="K1016" s="5"/>
      <c r="L1016" s="5"/>
      <c r="M1016" s="5"/>
      <c r="N1016" s="5"/>
      <c r="O1016" s="5"/>
      <c r="P1016" s="5">
        <v>1</v>
      </c>
      <c r="Q1016" s="39" t="s">
        <v>1755</v>
      </c>
      <c r="R1016" s="5"/>
      <c r="S1016" s="5"/>
      <c r="T1016" s="5"/>
      <c r="U1016" s="5"/>
      <c r="V1016" s="5"/>
      <c r="W1016" s="5"/>
      <c r="X1016" s="5"/>
      <c r="Y1016" s="5"/>
      <c r="Z1016" s="5"/>
      <c r="AA1016" s="5"/>
      <c r="AB1016" s="5"/>
      <c r="AC1016" s="5"/>
      <c r="AD1016" s="5"/>
      <c r="AE1016" s="5"/>
      <c r="AF1016" s="5"/>
      <c r="AG1016" s="5"/>
      <c r="AH1016" s="5"/>
      <c r="AI1016" s="5"/>
      <c r="AJ1016" s="5"/>
      <c r="AK1016" s="5"/>
      <c r="AL1016" s="5"/>
      <c r="AM1016" s="5"/>
      <c r="AN1016" s="5"/>
      <c r="AO1016" s="5"/>
      <c r="AP1016" s="5"/>
      <c r="AQ1016" s="5"/>
      <c r="AR1016" s="5"/>
      <c r="AS1016" s="5"/>
      <c r="AT1016" s="5"/>
      <c r="AU1016" s="5"/>
      <c r="AV1016" s="5"/>
      <c r="AW1016" s="5"/>
      <c r="AX1016" s="5"/>
      <c r="AY1016" s="5"/>
      <c r="AZ1016" s="5"/>
      <c r="BA1016" s="5"/>
      <c r="BB1016" s="5"/>
      <c r="BC1016" s="5"/>
      <c r="BD1016" s="5"/>
      <c r="BE1016" s="5"/>
      <c r="BF1016" s="5"/>
      <c r="BG1016" s="5"/>
      <c r="BH1016" s="5"/>
      <c r="BI1016" s="5"/>
      <c r="BJ1016" s="5"/>
      <c r="BK1016" s="5"/>
      <c r="BL1016" s="5"/>
      <c r="BM1016" s="5"/>
      <c r="BN1016" s="5"/>
      <c r="BO1016" s="5"/>
      <c r="BP1016" s="5"/>
      <c r="BQ1016" s="5"/>
      <c r="BR1016" s="5"/>
      <c r="BS1016" s="5"/>
      <c r="BT1016" s="5"/>
      <c r="BU1016" s="5"/>
      <c r="BV1016" s="5"/>
      <c r="BW1016" s="5"/>
      <c r="BX1016" s="5"/>
      <c r="BY1016" s="5"/>
      <c r="BZ1016" s="5"/>
      <c r="CA1016" s="5"/>
      <c r="CB1016" s="5">
        <v>1</v>
      </c>
      <c r="CC1016" s="5"/>
      <c r="CD1016" s="5"/>
      <c r="CE1016" s="5">
        <v>1</v>
      </c>
      <c r="CF1016" s="5">
        <v>1</v>
      </c>
      <c r="CG1016" s="5"/>
      <c r="CH1016" s="5"/>
      <c r="CI1016" s="5"/>
      <c r="CJ1016" s="5"/>
      <c r="CK1016" s="5"/>
      <c r="CL1016" s="5"/>
      <c r="CM1016" s="5"/>
      <c r="CN1016" s="5"/>
      <c r="CO1016" s="5"/>
      <c r="CP1016" s="5"/>
      <c r="CQ1016" s="5"/>
      <c r="CR1016" s="5"/>
      <c r="CS1016" s="5"/>
      <c r="CT1016" s="5"/>
      <c r="CU1016" s="5"/>
      <c r="CV1016" s="5"/>
      <c r="CW1016" s="5"/>
      <c r="CX1016" s="5"/>
      <c r="CY1016" s="5"/>
      <c r="CZ1016" s="5"/>
      <c r="DA1016" s="5"/>
      <c r="DB1016" s="5"/>
      <c r="DC1016" s="5"/>
      <c r="DD1016" s="5"/>
      <c r="DE1016" s="5"/>
      <c r="DF1016" s="5"/>
      <c r="DG1016" s="5"/>
      <c r="DH1016" s="5"/>
      <c r="DI1016" s="5"/>
      <c r="DJ1016" s="5"/>
      <c r="DK1016" s="5"/>
      <c r="DL1016" s="5"/>
      <c r="DM1016" s="5"/>
      <c r="DN1016" s="5"/>
      <c r="DO1016" s="5"/>
      <c r="DP1016" s="5"/>
      <c r="DQ1016" s="5"/>
      <c r="DR1016" s="5"/>
      <c r="DS1016" s="6"/>
      <c r="DT1016" s="6"/>
      <c r="DU1016" s="5"/>
      <c r="DV1016" s="5"/>
      <c r="DW1016" s="5"/>
      <c r="DX1016" s="5" t="s">
        <v>135</v>
      </c>
      <c r="DY1016" s="5"/>
      <c r="DZ1016" s="5"/>
      <c r="EA1016" s="5"/>
      <c r="EB1016" s="5"/>
      <c r="EC1016" s="5"/>
      <c r="ED1016" s="5"/>
      <c r="EE1016" s="5"/>
      <c r="EF1016" s="5"/>
    </row>
    <row r="1017" spans="1:143" s="42" customFormat="1" ht="60">
      <c r="A1017" s="41"/>
      <c r="B1017" s="41"/>
      <c r="C1017" s="41"/>
      <c r="D1017" s="41" t="s">
        <v>1760</v>
      </c>
      <c r="E1017" s="42" t="s">
        <v>1761</v>
      </c>
      <c r="F1017" s="41" t="s">
        <v>1754</v>
      </c>
      <c r="G1017" s="41" t="s">
        <v>135</v>
      </c>
      <c r="H1017" s="41"/>
      <c r="I1017" s="41"/>
      <c r="J1017" s="5"/>
      <c r="K1017" s="5"/>
      <c r="L1017" s="5"/>
      <c r="M1017" s="5"/>
      <c r="N1017" s="5"/>
      <c r="O1017" s="5">
        <v>1</v>
      </c>
      <c r="P1017" s="5">
        <v>1</v>
      </c>
      <c r="Q1017" s="39" t="s">
        <v>1755</v>
      </c>
      <c r="R1017" s="5"/>
      <c r="S1017" s="5"/>
      <c r="T1017" s="5"/>
      <c r="U1017" s="5"/>
      <c r="V1017" s="5"/>
      <c r="W1017" s="5"/>
      <c r="X1017" s="5"/>
      <c r="Y1017" s="5"/>
      <c r="Z1017" s="5"/>
      <c r="AA1017" s="5"/>
      <c r="AB1017" s="5"/>
      <c r="AC1017" s="5"/>
      <c r="AD1017" s="5"/>
      <c r="AE1017" s="5"/>
      <c r="AF1017" s="5"/>
      <c r="AG1017" s="5"/>
      <c r="AH1017" s="5"/>
      <c r="AI1017" s="5"/>
      <c r="AJ1017" s="5"/>
      <c r="AK1017" s="5"/>
      <c r="AL1017" s="5"/>
      <c r="AM1017" s="5"/>
      <c r="AN1017" s="5"/>
      <c r="AO1017" s="5"/>
      <c r="AP1017" s="5"/>
      <c r="AQ1017" s="5"/>
      <c r="AR1017" s="5"/>
      <c r="AS1017" s="5"/>
      <c r="AT1017" s="5"/>
      <c r="AU1017" s="5"/>
      <c r="AV1017" s="5"/>
      <c r="AW1017" s="5"/>
      <c r="AX1017" s="5"/>
      <c r="AY1017" s="5"/>
      <c r="AZ1017" s="5"/>
      <c r="BA1017" s="5"/>
      <c r="BB1017" s="5"/>
      <c r="BC1017" s="5"/>
      <c r="BD1017" s="5"/>
      <c r="BE1017" s="5"/>
      <c r="BF1017" s="5"/>
      <c r="BG1017" s="5"/>
      <c r="BH1017" s="5"/>
      <c r="BI1017" s="5"/>
      <c r="BJ1017" s="5"/>
      <c r="BK1017" s="5"/>
      <c r="BL1017" s="5"/>
      <c r="BM1017" s="5"/>
      <c r="BN1017" s="5"/>
      <c r="BO1017" s="5"/>
      <c r="BP1017" s="5"/>
      <c r="BQ1017" s="5"/>
      <c r="BR1017" s="5"/>
      <c r="BS1017" s="5"/>
      <c r="BT1017" s="5"/>
      <c r="BU1017" s="5"/>
      <c r="BV1017" s="5"/>
      <c r="BW1017" s="5"/>
      <c r="BX1017" s="5"/>
      <c r="BY1017" s="5"/>
      <c r="BZ1017" s="5"/>
      <c r="CA1017" s="5"/>
      <c r="CB1017" s="5">
        <v>1</v>
      </c>
      <c r="CC1017" s="5"/>
      <c r="CD1017" s="5"/>
      <c r="CE1017" s="5">
        <v>1</v>
      </c>
      <c r="CF1017" s="5">
        <v>1</v>
      </c>
      <c r="CG1017" s="5"/>
      <c r="CH1017" s="5"/>
      <c r="CI1017" s="5"/>
      <c r="CJ1017" s="5"/>
      <c r="CK1017" s="5"/>
      <c r="CL1017" s="5"/>
      <c r="CM1017" s="5"/>
      <c r="CN1017" s="5"/>
      <c r="CO1017" s="5"/>
      <c r="CP1017" s="5"/>
      <c r="CQ1017" s="5"/>
      <c r="CR1017" s="5"/>
      <c r="CS1017" s="5"/>
      <c r="CT1017" s="5"/>
      <c r="CU1017" s="5"/>
      <c r="CV1017" s="5"/>
      <c r="CW1017" s="5"/>
      <c r="CX1017" s="5"/>
      <c r="CY1017" s="5"/>
      <c r="CZ1017" s="5"/>
      <c r="DA1017" s="5"/>
      <c r="DB1017" s="5"/>
      <c r="DC1017" s="5"/>
      <c r="DD1017" s="5"/>
      <c r="DE1017" s="5"/>
      <c r="DF1017" s="5"/>
      <c r="DG1017" s="5"/>
      <c r="DH1017" s="5"/>
      <c r="DI1017" s="5"/>
      <c r="DJ1017" s="5"/>
      <c r="DK1017" s="5"/>
      <c r="DL1017" s="5"/>
      <c r="DM1017" s="5"/>
      <c r="DN1017" s="5"/>
      <c r="DO1017" s="5"/>
      <c r="DP1017" s="5"/>
      <c r="DQ1017" s="5"/>
      <c r="DR1017" s="5"/>
      <c r="DS1017" s="6"/>
      <c r="DT1017" s="6"/>
      <c r="DU1017" s="5"/>
      <c r="DV1017" s="5"/>
      <c r="DW1017" s="5"/>
      <c r="DX1017" s="5" t="s">
        <v>135</v>
      </c>
      <c r="DY1017" s="5"/>
      <c r="DZ1017" s="5"/>
      <c r="EA1017" s="5"/>
      <c r="EB1017" s="5"/>
      <c r="EC1017" s="5"/>
      <c r="ED1017" s="5"/>
      <c r="EE1017" s="5"/>
      <c r="EF1017" s="5"/>
    </row>
    <row r="1018" spans="1:143" s="42" customFormat="1" ht="60">
      <c r="A1018" s="41"/>
      <c r="B1018" s="41"/>
      <c r="C1018" s="41"/>
      <c r="D1018" s="41" t="s">
        <v>1762</v>
      </c>
      <c r="E1018" s="42" t="s">
        <v>514</v>
      </c>
      <c r="F1018" s="41" t="s">
        <v>1754</v>
      </c>
      <c r="G1018" s="41" t="s">
        <v>135</v>
      </c>
      <c r="H1018" s="41"/>
      <c r="I1018" s="41"/>
      <c r="J1018" s="5"/>
      <c r="K1018" s="5"/>
      <c r="L1018" s="5"/>
      <c r="M1018" s="5">
        <v>1</v>
      </c>
      <c r="N1018" s="5"/>
      <c r="O1018" s="5"/>
      <c r="P1018" s="5">
        <v>1</v>
      </c>
      <c r="Q1018" s="39" t="s">
        <v>1755</v>
      </c>
      <c r="R1018" s="5"/>
      <c r="S1018" s="5"/>
      <c r="T1018" s="5"/>
      <c r="U1018" s="5"/>
      <c r="V1018" s="5"/>
      <c r="W1018" s="5"/>
      <c r="X1018" s="5"/>
      <c r="Y1018" s="5"/>
      <c r="Z1018" s="5"/>
      <c r="AA1018" s="5"/>
      <c r="AB1018" s="5"/>
      <c r="AC1018" s="5"/>
      <c r="AD1018" s="5"/>
      <c r="AE1018" s="5"/>
      <c r="AF1018" s="5"/>
      <c r="AG1018" s="5"/>
      <c r="AH1018" s="5"/>
      <c r="AI1018" s="5"/>
      <c r="AJ1018" s="5"/>
      <c r="AK1018" s="5"/>
      <c r="AL1018" s="5"/>
      <c r="AM1018" s="5"/>
      <c r="AN1018" s="5"/>
      <c r="AO1018" s="5"/>
      <c r="AP1018" s="5"/>
      <c r="AQ1018" s="5"/>
      <c r="AR1018" s="5"/>
      <c r="AS1018" s="5"/>
      <c r="AT1018" s="5"/>
      <c r="AU1018" s="5"/>
      <c r="AV1018" s="5"/>
      <c r="AW1018" s="5"/>
      <c r="AX1018" s="5"/>
      <c r="AY1018" s="5"/>
      <c r="AZ1018" s="5"/>
      <c r="BA1018" s="5"/>
      <c r="BB1018" s="5"/>
      <c r="BC1018" s="5"/>
      <c r="BD1018" s="5"/>
      <c r="BE1018" s="5"/>
      <c r="BF1018" s="5"/>
      <c r="BG1018" s="5"/>
      <c r="BH1018" s="5"/>
      <c r="BI1018" s="5"/>
      <c r="BJ1018" s="5"/>
      <c r="BK1018" s="5"/>
      <c r="BL1018" s="5"/>
      <c r="BM1018" s="5"/>
      <c r="BN1018" s="5"/>
      <c r="BO1018" s="5"/>
      <c r="BP1018" s="5"/>
      <c r="BQ1018" s="5"/>
      <c r="BR1018" s="5"/>
      <c r="BS1018" s="5"/>
      <c r="BT1018" s="5"/>
      <c r="BU1018" s="5"/>
      <c r="BV1018" s="5"/>
      <c r="BW1018" s="5"/>
      <c r="BX1018" s="5"/>
      <c r="BY1018" s="5"/>
      <c r="BZ1018" s="5"/>
      <c r="CA1018" s="5"/>
      <c r="CB1018" s="5">
        <v>1</v>
      </c>
      <c r="CC1018" s="5"/>
      <c r="CD1018" s="5"/>
      <c r="CE1018" s="5">
        <v>1</v>
      </c>
      <c r="CF1018" s="5">
        <v>1</v>
      </c>
      <c r="CG1018" s="5"/>
      <c r="CH1018" s="5"/>
      <c r="CI1018" s="5"/>
      <c r="CJ1018" s="5"/>
      <c r="CK1018" s="5"/>
      <c r="CL1018" s="5"/>
      <c r="CM1018" s="5"/>
      <c r="CN1018" s="5"/>
      <c r="CO1018" s="5"/>
      <c r="CP1018" s="5"/>
      <c r="CQ1018" s="5"/>
      <c r="CR1018" s="5"/>
      <c r="CS1018" s="5"/>
      <c r="CT1018" s="5"/>
      <c r="CU1018" s="5"/>
      <c r="CV1018" s="5"/>
      <c r="CW1018" s="5"/>
      <c r="CX1018" s="5"/>
      <c r="CY1018" s="5"/>
      <c r="CZ1018" s="5"/>
      <c r="DA1018" s="5"/>
      <c r="DB1018" s="5"/>
      <c r="DC1018" s="5"/>
      <c r="DD1018" s="5"/>
      <c r="DE1018" s="5"/>
      <c r="DF1018" s="5"/>
      <c r="DG1018" s="5"/>
      <c r="DH1018" s="5"/>
      <c r="DI1018" s="5"/>
      <c r="DJ1018" s="5"/>
      <c r="DK1018" s="5"/>
      <c r="DL1018" s="5"/>
      <c r="DM1018" s="5"/>
      <c r="DN1018" s="5"/>
      <c r="DO1018" s="5"/>
      <c r="DP1018" s="5"/>
      <c r="DQ1018" s="5"/>
      <c r="DR1018" s="5"/>
      <c r="DS1018" s="6"/>
      <c r="DT1018" s="6"/>
      <c r="DU1018" s="5"/>
      <c r="DV1018" s="5"/>
      <c r="DW1018" s="5"/>
      <c r="DX1018" s="5" t="s">
        <v>135</v>
      </c>
      <c r="DY1018" s="5"/>
      <c r="DZ1018" s="5"/>
      <c r="EA1018" s="5"/>
      <c r="EB1018" s="5"/>
      <c r="EC1018" s="5"/>
      <c r="ED1018" s="5"/>
      <c r="EE1018" s="5"/>
      <c r="EF1018" s="5"/>
    </row>
    <row r="1019" spans="1:143" s="42" customFormat="1" ht="60">
      <c r="A1019" s="41"/>
      <c r="B1019" s="41"/>
      <c r="C1019" s="41"/>
      <c r="D1019" s="41" t="s">
        <v>1763</v>
      </c>
      <c r="E1019" s="42" t="s">
        <v>1764</v>
      </c>
      <c r="F1019" s="41" t="s">
        <v>1754</v>
      </c>
      <c r="G1019" s="41" t="s">
        <v>135</v>
      </c>
      <c r="H1019" s="41"/>
      <c r="I1019" s="41"/>
      <c r="J1019" s="5"/>
      <c r="K1019" s="5"/>
      <c r="L1019" s="5"/>
      <c r="M1019" s="5">
        <v>1</v>
      </c>
      <c r="N1019" s="5"/>
      <c r="O1019" s="5"/>
      <c r="P1019" s="5">
        <v>1</v>
      </c>
      <c r="Q1019" s="39" t="s">
        <v>1755</v>
      </c>
      <c r="R1019" s="5"/>
      <c r="S1019" s="5"/>
      <c r="T1019" s="5"/>
      <c r="U1019" s="5"/>
      <c r="V1019" s="5"/>
      <c r="W1019" s="5"/>
      <c r="X1019" s="5"/>
      <c r="Y1019" s="5"/>
      <c r="Z1019" s="5"/>
      <c r="AA1019" s="5"/>
      <c r="AB1019" s="5"/>
      <c r="AC1019" s="5"/>
      <c r="AD1019" s="5"/>
      <c r="AE1019" s="5"/>
      <c r="AF1019" s="5"/>
      <c r="AG1019" s="5"/>
      <c r="AH1019" s="5"/>
      <c r="AI1019" s="5"/>
      <c r="AJ1019" s="5"/>
      <c r="AK1019" s="5"/>
      <c r="AL1019" s="5"/>
      <c r="AM1019" s="5"/>
      <c r="AN1019" s="5"/>
      <c r="AO1019" s="5"/>
      <c r="AP1019" s="5"/>
      <c r="AQ1019" s="5"/>
      <c r="AR1019" s="5"/>
      <c r="AS1019" s="5"/>
      <c r="AT1019" s="5"/>
      <c r="AU1019" s="5"/>
      <c r="AV1019" s="5"/>
      <c r="AW1019" s="5"/>
      <c r="AX1019" s="5"/>
      <c r="AY1019" s="5"/>
      <c r="AZ1019" s="5"/>
      <c r="BA1019" s="5"/>
      <c r="BB1019" s="5"/>
      <c r="BC1019" s="5"/>
      <c r="BD1019" s="5"/>
      <c r="BE1019" s="5"/>
      <c r="BF1019" s="5"/>
      <c r="BG1019" s="5"/>
      <c r="BH1019" s="5"/>
      <c r="BI1019" s="5"/>
      <c r="BJ1019" s="5"/>
      <c r="BK1019" s="5"/>
      <c r="BL1019" s="5"/>
      <c r="BM1019" s="5"/>
      <c r="BN1019" s="5"/>
      <c r="BO1019" s="5"/>
      <c r="BP1019" s="5"/>
      <c r="BQ1019" s="5"/>
      <c r="BR1019" s="5"/>
      <c r="BS1019" s="5"/>
      <c r="BT1019" s="5"/>
      <c r="BU1019" s="5"/>
      <c r="BV1019" s="5"/>
      <c r="BW1019" s="5"/>
      <c r="BX1019" s="5"/>
      <c r="BY1019" s="5"/>
      <c r="BZ1019" s="5"/>
      <c r="CA1019" s="5"/>
      <c r="CB1019" s="5">
        <v>1</v>
      </c>
      <c r="CC1019" s="5"/>
      <c r="CD1019" s="5"/>
      <c r="CE1019" s="5">
        <v>1</v>
      </c>
      <c r="CF1019" s="5">
        <v>1</v>
      </c>
      <c r="CG1019" s="5"/>
      <c r="CH1019" s="5"/>
      <c r="CI1019" s="5"/>
      <c r="CJ1019" s="5"/>
      <c r="CK1019" s="5"/>
      <c r="CL1019" s="5"/>
      <c r="CM1019" s="5"/>
      <c r="CN1019" s="5"/>
      <c r="CO1019" s="5"/>
      <c r="CP1019" s="5"/>
      <c r="CQ1019" s="5"/>
      <c r="CR1019" s="5"/>
      <c r="CS1019" s="5"/>
      <c r="CT1019" s="5"/>
      <c r="CU1019" s="5"/>
      <c r="CV1019" s="5"/>
      <c r="CW1019" s="5"/>
      <c r="CX1019" s="5"/>
      <c r="CY1019" s="5"/>
      <c r="CZ1019" s="5"/>
      <c r="DA1019" s="5"/>
      <c r="DB1019" s="5"/>
      <c r="DC1019" s="5"/>
      <c r="DD1019" s="5"/>
      <c r="DE1019" s="5"/>
      <c r="DF1019" s="5"/>
      <c r="DG1019" s="5"/>
      <c r="DH1019" s="5"/>
      <c r="DI1019" s="5"/>
      <c r="DJ1019" s="5"/>
      <c r="DK1019" s="5"/>
      <c r="DL1019" s="5"/>
      <c r="DM1019" s="5"/>
      <c r="DN1019" s="5"/>
      <c r="DO1019" s="5"/>
      <c r="DP1019" s="5"/>
      <c r="DQ1019" s="5"/>
      <c r="DR1019" s="5"/>
      <c r="DS1019" s="6"/>
      <c r="DT1019" s="6"/>
      <c r="DU1019" s="5"/>
      <c r="DV1019" s="5"/>
      <c r="DW1019" s="5"/>
      <c r="DX1019" s="5" t="s">
        <v>135</v>
      </c>
      <c r="DY1019" s="5"/>
      <c r="DZ1019" s="5"/>
      <c r="EA1019" s="5"/>
      <c r="EB1019" s="5"/>
      <c r="EC1019" s="5"/>
      <c r="ED1019" s="5"/>
      <c r="EE1019" s="5"/>
      <c r="EF1019" s="5"/>
    </row>
    <row r="1020" spans="1:143" s="42" customFormat="1" ht="30">
      <c r="A1020" s="41"/>
      <c r="B1020" s="41"/>
      <c r="C1020" s="41"/>
      <c r="D1020" s="41" t="s">
        <v>1765</v>
      </c>
      <c r="E1020" s="42" t="s">
        <v>1766</v>
      </c>
      <c r="F1020" s="41" t="s">
        <v>1767</v>
      </c>
      <c r="G1020" s="41" t="s">
        <v>135</v>
      </c>
      <c r="H1020" s="41" t="s">
        <v>135</v>
      </c>
      <c r="I1020" s="41" t="s">
        <v>135</v>
      </c>
      <c r="J1020" s="5"/>
      <c r="K1020" s="5"/>
      <c r="L1020" s="5"/>
      <c r="M1020" s="5"/>
      <c r="N1020" s="5"/>
      <c r="O1020" s="5"/>
      <c r="P1020" s="5">
        <v>1</v>
      </c>
      <c r="Q1020" s="39" t="s">
        <v>1768</v>
      </c>
      <c r="R1020" s="5"/>
      <c r="S1020" s="5"/>
      <c r="T1020" s="5"/>
      <c r="U1020" s="5"/>
      <c r="V1020" s="5"/>
      <c r="W1020" s="5"/>
      <c r="X1020" s="5"/>
      <c r="Y1020" s="5"/>
      <c r="Z1020" s="5"/>
      <c r="AA1020" s="5"/>
      <c r="AB1020" s="5"/>
      <c r="AC1020" s="5"/>
      <c r="AD1020" s="5"/>
      <c r="AE1020" s="5"/>
      <c r="AF1020" s="5"/>
      <c r="AG1020" s="5"/>
      <c r="AH1020" s="5"/>
      <c r="AI1020" s="5"/>
      <c r="AJ1020" s="5"/>
      <c r="AK1020" s="5"/>
      <c r="AL1020" s="5"/>
      <c r="AM1020" s="5"/>
      <c r="AN1020" s="5"/>
      <c r="AO1020" s="5"/>
      <c r="AP1020" s="5"/>
      <c r="AQ1020" s="5"/>
      <c r="AR1020" s="5"/>
      <c r="AS1020" s="5"/>
      <c r="AT1020" s="5"/>
      <c r="AU1020" s="5"/>
      <c r="AV1020" s="5"/>
      <c r="AW1020" s="5"/>
      <c r="AX1020" s="5"/>
      <c r="AY1020" s="5"/>
      <c r="AZ1020" s="5"/>
      <c r="BA1020" s="5"/>
      <c r="BB1020" s="5"/>
      <c r="BC1020" s="5"/>
      <c r="BD1020" s="5"/>
      <c r="BE1020" s="5"/>
      <c r="BF1020" s="5"/>
      <c r="BG1020" s="5"/>
      <c r="BH1020" s="5"/>
      <c r="BI1020" s="5"/>
      <c r="BJ1020" s="5"/>
      <c r="BK1020" s="5"/>
      <c r="BL1020" s="5"/>
      <c r="BM1020" s="5"/>
      <c r="BN1020" s="5"/>
      <c r="BO1020" s="5"/>
      <c r="BP1020" s="5"/>
      <c r="BQ1020" s="5"/>
      <c r="BR1020" s="5"/>
      <c r="BS1020" s="5"/>
      <c r="BT1020" s="5"/>
      <c r="BU1020" s="5"/>
      <c r="BV1020" s="5"/>
      <c r="BW1020" s="5"/>
      <c r="BX1020" s="5"/>
      <c r="BY1020" s="5"/>
      <c r="BZ1020" s="5"/>
      <c r="CA1020" s="5"/>
      <c r="CB1020" s="5">
        <v>1</v>
      </c>
      <c r="CC1020" s="5"/>
      <c r="CD1020" s="5"/>
      <c r="CE1020" s="5"/>
      <c r="CF1020" s="5"/>
      <c r="CG1020" s="5"/>
      <c r="CH1020" s="5"/>
      <c r="CI1020" s="5"/>
      <c r="CJ1020" s="5"/>
      <c r="CK1020" s="5">
        <v>1</v>
      </c>
      <c r="CL1020" s="5"/>
      <c r="CM1020" s="5"/>
      <c r="CN1020" s="5"/>
      <c r="CO1020" s="5"/>
      <c r="CP1020" s="5"/>
      <c r="CQ1020" s="5"/>
      <c r="CR1020" s="5"/>
      <c r="CS1020" s="5"/>
      <c r="CT1020" s="5"/>
      <c r="CU1020" s="5"/>
      <c r="CV1020" s="5"/>
      <c r="CW1020" s="5"/>
      <c r="CX1020" s="5"/>
      <c r="CY1020" s="5"/>
      <c r="CZ1020" s="5"/>
      <c r="DA1020" s="5"/>
      <c r="DB1020" s="5"/>
      <c r="DC1020" s="5"/>
      <c r="DD1020" s="5"/>
      <c r="DE1020" s="5"/>
      <c r="DF1020" s="5"/>
      <c r="DG1020" s="5"/>
      <c r="DH1020" s="5"/>
      <c r="DI1020" s="5"/>
      <c r="DJ1020" s="5"/>
      <c r="DK1020" s="5"/>
      <c r="DL1020" s="5"/>
      <c r="DM1020" s="5"/>
      <c r="DN1020" s="5"/>
      <c r="DO1020" s="5"/>
      <c r="DP1020" s="5"/>
      <c r="DQ1020" s="5"/>
      <c r="DR1020" s="5"/>
      <c r="DS1020" s="6"/>
      <c r="DT1020" s="6"/>
      <c r="DU1020" s="5"/>
      <c r="DV1020" s="5"/>
      <c r="DW1020" s="5"/>
      <c r="DX1020" s="5" t="s">
        <v>135</v>
      </c>
      <c r="DY1020" s="5"/>
      <c r="DZ1020" s="5"/>
      <c r="EA1020" s="5"/>
      <c r="EB1020" s="5"/>
      <c r="EC1020" s="5"/>
      <c r="ED1020" s="5"/>
      <c r="EE1020" s="5"/>
      <c r="EF1020" s="5"/>
    </row>
    <row r="1021" spans="1:143" s="42" customFormat="1" ht="30">
      <c r="A1021" s="41"/>
      <c r="B1021" s="41"/>
      <c r="C1021" s="41"/>
      <c r="D1021" s="41" t="s">
        <v>1769</v>
      </c>
      <c r="E1021" s="42" t="s">
        <v>1409</v>
      </c>
      <c r="F1021" s="41" t="s">
        <v>1767</v>
      </c>
      <c r="G1021" s="41" t="s">
        <v>135</v>
      </c>
      <c r="H1021" s="41" t="s">
        <v>135</v>
      </c>
      <c r="I1021" s="41" t="s">
        <v>135</v>
      </c>
      <c r="J1021" s="5"/>
      <c r="K1021" s="5"/>
      <c r="L1021" s="5"/>
      <c r="M1021" s="5"/>
      <c r="N1021" s="5"/>
      <c r="O1021" s="5"/>
      <c r="P1021" s="5">
        <v>1</v>
      </c>
      <c r="Q1021" s="39" t="s">
        <v>1768</v>
      </c>
      <c r="R1021" s="5"/>
      <c r="S1021" s="5"/>
      <c r="T1021" s="5"/>
      <c r="U1021" s="5"/>
      <c r="V1021" s="5"/>
      <c r="W1021" s="5"/>
      <c r="X1021" s="5"/>
      <c r="Y1021" s="5"/>
      <c r="Z1021" s="5"/>
      <c r="AA1021" s="5"/>
      <c r="AB1021" s="5"/>
      <c r="AC1021" s="5"/>
      <c r="AD1021" s="5"/>
      <c r="AE1021" s="5"/>
      <c r="AF1021" s="5"/>
      <c r="AG1021" s="5"/>
      <c r="AH1021" s="5"/>
      <c r="AI1021" s="5"/>
      <c r="AJ1021" s="5"/>
      <c r="AK1021" s="5"/>
      <c r="AL1021" s="5"/>
      <c r="AM1021" s="5"/>
      <c r="AN1021" s="5"/>
      <c r="AO1021" s="5"/>
      <c r="AP1021" s="5"/>
      <c r="AQ1021" s="5"/>
      <c r="AR1021" s="5"/>
      <c r="AS1021" s="5"/>
      <c r="AT1021" s="5"/>
      <c r="AU1021" s="5"/>
      <c r="AV1021" s="5"/>
      <c r="AW1021" s="5"/>
      <c r="AX1021" s="5"/>
      <c r="AY1021" s="5"/>
      <c r="AZ1021" s="5"/>
      <c r="BA1021" s="5"/>
      <c r="BB1021" s="5"/>
      <c r="BC1021" s="5"/>
      <c r="BD1021" s="5"/>
      <c r="BE1021" s="5"/>
      <c r="BF1021" s="5"/>
      <c r="BG1021" s="5"/>
      <c r="BH1021" s="5"/>
      <c r="BI1021" s="5"/>
      <c r="BJ1021" s="5"/>
      <c r="BK1021" s="5"/>
      <c r="BL1021" s="5"/>
      <c r="BM1021" s="5"/>
      <c r="BN1021" s="5"/>
      <c r="BO1021" s="5"/>
      <c r="BP1021" s="5"/>
      <c r="BQ1021" s="5"/>
      <c r="BR1021" s="5"/>
      <c r="BS1021" s="5"/>
      <c r="BT1021" s="5"/>
      <c r="BU1021" s="5"/>
      <c r="BV1021" s="5"/>
      <c r="BW1021" s="5"/>
      <c r="BX1021" s="5"/>
      <c r="BY1021" s="5"/>
      <c r="BZ1021" s="5"/>
      <c r="CA1021" s="5"/>
      <c r="CB1021" s="5">
        <v>1</v>
      </c>
      <c r="CC1021" s="5"/>
      <c r="CD1021" s="5"/>
      <c r="CE1021" s="5"/>
      <c r="CF1021" s="5"/>
      <c r="CG1021" s="5"/>
      <c r="CH1021" s="5"/>
      <c r="CI1021" s="5"/>
      <c r="CJ1021" s="5"/>
      <c r="CK1021" s="5">
        <v>1</v>
      </c>
      <c r="CL1021" s="5"/>
      <c r="CM1021" s="5"/>
      <c r="CN1021" s="5"/>
      <c r="CO1021" s="5"/>
      <c r="CP1021" s="5"/>
      <c r="CQ1021" s="5"/>
      <c r="CR1021" s="5"/>
      <c r="CS1021" s="5"/>
      <c r="CT1021" s="5"/>
      <c r="CU1021" s="5"/>
      <c r="CV1021" s="5"/>
      <c r="CW1021" s="5"/>
      <c r="CX1021" s="5"/>
      <c r="CY1021" s="5"/>
      <c r="CZ1021" s="5"/>
      <c r="DA1021" s="5"/>
      <c r="DB1021" s="5"/>
      <c r="DC1021" s="5"/>
      <c r="DD1021" s="5"/>
      <c r="DE1021" s="5"/>
      <c r="DF1021" s="5"/>
      <c r="DG1021" s="5"/>
      <c r="DH1021" s="5"/>
      <c r="DI1021" s="5"/>
      <c r="DJ1021" s="5"/>
      <c r="DK1021" s="5"/>
      <c r="DL1021" s="5"/>
      <c r="DM1021" s="5"/>
      <c r="DN1021" s="5"/>
      <c r="DO1021" s="5"/>
      <c r="DP1021" s="5"/>
      <c r="DQ1021" s="5"/>
      <c r="DR1021" s="5"/>
      <c r="DS1021" s="6"/>
      <c r="DT1021" s="6"/>
      <c r="DU1021" s="5"/>
      <c r="DV1021" s="5"/>
      <c r="DW1021" s="5"/>
      <c r="DX1021" s="5" t="s">
        <v>135</v>
      </c>
      <c r="DY1021" s="5"/>
      <c r="DZ1021" s="5"/>
      <c r="EA1021" s="5"/>
      <c r="EB1021" s="5"/>
      <c r="EC1021" s="5"/>
      <c r="ED1021" s="5"/>
      <c r="EE1021" s="5"/>
      <c r="EF1021" s="5"/>
    </row>
    <row r="1022" spans="1:143" s="42" customFormat="1" ht="30">
      <c r="A1022" s="41"/>
      <c r="B1022" s="41"/>
      <c r="C1022" s="41"/>
      <c r="D1022" s="41" t="s">
        <v>1770</v>
      </c>
      <c r="E1022" s="42" t="s">
        <v>1771</v>
      </c>
      <c r="F1022" s="41" t="s">
        <v>1767</v>
      </c>
      <c r="G1022" s="41" t="s">
        <v>135</v>
      </c>
      <c r="H1022" s="41" t="s">
        <v>135</v>
      </c>
      <c r="I1022" s="41" t="s">
        <v>135</v>
      </c>
      <c r="J1022" s="5">
        <v>1</v>
      </c>
      <c r="K1022" s="5">
        <v>1</v>
      </c>
      <c r="L1022" s="5"/>
      <c r="M1022" s="5"/>
      <c r="N1022" s="5"/>
      <c r="O1022" s="5"/>
      <c r="P1022" s="5">
        <v>1</v>
      </c>
      <c r="Q1022" s="39" t="s">
        <v>1772</v>
      </c>
      <c r="R1022" s="5"/>
      <c r="S1022" s="5"/>
      <c r="T1022" s="5"/>
      <c r="U1022" s="5"/>
      <c r="V1022" s="5"/>
      <c r="W1022" s="5"/>
      <c r="X1022" s="5"/>
      <c r="Y1022" s="5"/>
      <c r="Z1022" s="5"/>
      <c r="AA1022" s="5"/>
      <c r="AB1022" s="5"/>
      <c r="AC1022" s="5"/>
      <c r="AD1022" s="5"/>
      <c r="AE1022" s="5"/>
      <c r="AF1022" s="5"/>
      <c r="AG1022" s="5"/>
      <c r="AH1022" s="5"/>
      <c r="AI1022" s="5"/>
      <c r="AJ1022" s="5"/>
      <c r="AK1022" s="5"/>
      <c r="AL1022" s="5"/>
      <c r="AM1022" s="5"/>
      <c r="AN1022" s="5"/>
      <c r="AO1022" s="5"/>
      <c r="AP1022" s="5"/>
      <c r="AQ1022" s="5"/>
      <c r="AR1022" s="5"/>
      <c r="AS1022" s="5"/>
      <c r="AT1022" s="5"/>
      <c r="AU1022" s="5"/>
      <c r="AV1022" s="5"/>
      <c r="AW1022" s="5"/>
      <c r="AX1022" s="5"/>
      <c r="AY1022" s="5"/>
      <c r="AZ1022" s="5"/>
      <c r="BA1022" s="5"/>
      <c r="BB1022" s="5"/>
      <c r="BC1022" s="5"/>
      <c r="BD1022" s="5"/>
      <c r="BE1022" s="5"/>
      <c r="BF1022" s="5"/>
      <c r="BG1022" s="5"/>
      <c r="BH1022" s="5"/>
      <c r="BI1022" s="5"/>
      <c r="BJ1022" s="5"/>
      <c r="BK1022" s="5"/>
      <c r="BL1022" s="5"/>
      <c r="BM1022" s="5"/>
      <c r="BN1022" s="5"/>
      <c r="BO1022" s="5"/>
      <c r="BP1022" s="5"/>
      <c r="BQ1022" s="5"/>
      <c r="BR1022" s="5"/>
      <c r="BS1022" s="5"/>
      <c r="BT1022" s="5"/>
      <c r="BU1022" s="5"/>
      <c r="BV1022" s="5"/>
      <c r="BW1022" s="5"/>
      <c r="BX1022" s="5"/>
      <c r="BY1022" s="5"/>
      <c r="BZ1022" s="5"/>
      <c r="CA1022" s="5"/>
      <c r="CB1022" s="5">
        <v>1</v>
      </c>
      <c r="CC1022" s="5"/>
      <c r="CD1022" s="5"/>
      <c r="CE1022" s="5"/>
      <c r="CF1022" s="5"/>
      <c r="CG1022" s="5"/>
      <c r="CH1022" s="5"/>
      <c r="CI1022" s="5"/>
      <c r="CJ1022" s="5"/>
      <c r="CK1022" s="5">
        <v>1</v>
      </c>
      <c r="CL1022" s="5"/>
      <c r="CM1022" s="5"/>
      <c r="CN1022" s="5"/>
      <c r="CO1022" s="5"/>
      <c r="CP1022" s="5"/>
      <c r="CQ1022" s="5"/>
      <c r="CR1022" s="5"/>
      <c r="CS1022" s="5"/>
      <c r="CT1022" s="5"/>
      <c r="CU1022" s="5"/>
      <c r="CV1022" s="5"/>
      <c r="CW1022" s="5"/>
      <c r="CX1022" s="5"/>
      <c r="CY1022" s="5"/>
      <c r="CZ1022" s="5"/>
      <c r="DA1022" s="5"/>
      <c r="DB1022" s="5"/>
      <c r="DC1022" s="5"/>
      <c r="DD1022" s="5"/>
      <c r="DE1022" s="5"/>
      <c r="DF1022" s="5"/>
      <c r="DG1022" s="5"/>
      <c r="DH1022" s="5"/>
      <c r="DI1022" s="5"/>
      <c r="DJ1022" s="5"/>
      <c r="DK1022" s="5"/>
      <c r="DL1022" s="5"/>
      <c r="DM1022" s="5"/>
      <c r="DN1022" s="5"/>
      <c r="DO1022" s="5"/>
      <c r="DP1022" s="5"/>
      <c r="DQ1022" s="5"/>
      <c r="DR1022" s="5"/>
      <c r="DS1022" s="6"/>
      <c r="DT1022" s="6"/>
      <c r="DU1022" s="5"/>
      <c r="DV1022" s="5"/>
      <c r="DW1022" s="5"/>
      <c r="DX1022" s="5" t="s">
        <v>135</v>
      </c>
      <c r="DY1022" s="5"/>
      <c r="DZ1022" s="5"/>
      <c r="EA1022" s="5"/>
      <c r="EB1022" s="5"/>
      <c r="EC1022" s="5"/>
      <c r="ED1022" s="5"/>
      <c r="EE1022" s="5"/>
      <c r="EF1022" s="5"/>
    </row>
    <row r="1023" spans="1:143" s="42" customFormat="1" ht="90">
      <c r="A1023" s="41" t="s">
        <v>1773</v>
      </c>
      <c r="B1023" s="41">
        <v>39</v>
      </c>
      <c r="C1023" s="41">
        <v>39</v>
      </c>
      <c r="D1023" s="41" t="s">
        <v>1774</v>
      </c>
      <c r="E1023" s="42" t="s">
        <v>1775</v>
      </c>
      <c r="F1023" s="41" t="s">
        <v>1776</v>
      </c>
      <c r="G1023" s="41"/>
      <c r="H1023" s="41" t="s">
        <v>311</v>
      </c>
      <c r="I1023" s="41"/>
      <c r="J1023" s="5"/>
      <c r="K1023" s="5"/>
      <c r="L1023" s="5"/>
      <c r="M1023" s="5"/>
      <c r="N1023" s="5"/>
      <c r="O1023" s="5"/>
      <c r="P1023" s="5">
        <v>3</v>
      </c>
      <c r="Q1023" s="39" t="s">
        <v>1777</v>
      </c>
      <c r="R1023" s="5">
        <v>3</v>
      </c>
      <c r="S1023" s="5"/>
      <c r="T1023" s="5"/>
      <c r="U1023" s="5"/>
      <c r="V1023" s="5"/>
      <c r="W1023" s="5"/>
      <c r="X1023" s="5"/>
      <c r="Y1023" s="5"/>
      <c r="Z1023" s="5"/>
      <c r="AA1023" s="5">
        <v>3</v>
      </c>
      <c r="AB1023" s="5"/>
      <c r="AC1023" s="5"/>
      <c r="AD1023" s="5"/>
      <c r="AE1023" s="5"/>
      <c r="AF1023" s="5"/>
      <c r="AG1023" s="5"/>
      <c r="AH1023" s="5">
        <v>3</v>
      </c>
      <c r="AI1023" s="5"/>
      <c r="AJ1023" s="5"/>
      <c r="AK1023" s="5"/>
      <c r="AL1023" s="5"/>
      <c r="AM1023" s="5"/>
      <c r="AN1023" s="5"/>
      <c r="AO1023" s="5"/>
      <c r="AP1023" s="5"/>
      <c r="AQ1023" s="5"/>
      <c r="AR1023" s="5"/>
      <c r="AS1023" s="5"/>
      <c r="AT1023" s="5"/>
      <c r="AU1023" s="5"/>
      <c r="AV1023" s="5"/>
      <c r="AW1023" s="5"/>
      <c r="AX1023" s="5"/>
      <c r="AY1023" s="5"/>
      <c r="AZ1023" s="5"/>
      <c r="BA1023" s="5"/>
      <c r="BB1023" s="5"/>
      <c r="BC1023" s="5"/>
      <c r="BD1023" s="5"/>
      <c r="BE1023" s="5"/>
      <c r="BF1023" s="5"/>
      <c r="BG1023" s="5"/>
      <c r="BH1023" s="5"/>
      <c r="BI1023" s="5"/>
      <c r="BJ1023" s="5"/>
      <c r="BK1023" s="5"/>
      <c r="BL1023" s="5"/>
      <c r="BM1023" s="5"/>
      <c r="BN1023" s="5"/>
      <c r="BO1023" s="5"/>
      <c r="BP1023" s="5"/>
      <c r="BQ1023" s="5"/>
      <c r="BR1023" s="5"/>
      <c r="BS1023" s="5"/>
      <c r="BT1023" s="5"/>
      <c r="BU1023" s="5"/>
      <c r="BV1023" s="5"/>
      <c r="BW1023" s="5"/>
      <c r="BX1023" s="5"/>
      <c r="BY1023" s="5"/>
      <c r="BZ1023" s="5"/>
      <c r="CA1023" s="5"/>
      <c r="CB1023" s="5"/>
      <c r="CC1023" s="5"/>
      <c r="CD1023" s="5"/>
      <c r="CE1023" s="5"/>
      <c r="CF1023" s="5"/>
      <c r="CG1023" s="5"/>
      <c r="CH1023" s="5"/>
      <c r="CI1023" s="5"/>
      <c r="CJ1023" s="5"/>
      <c r="CK1023" s="5"/>
      <c r="CL1023" s="5"/>
      <c r="CM1023" s="5"/>
      <c r="CN1023" s="5"/>
      <c r="CO1023" s="5"/>
      <c r="CP1023" s="5"/>
      <c r="CQ1023" s="5"/>
      <c r="CR1023" s="5"/>
      <c r="CS1023" s="5"/>
      <c r="CT1023" s="5"/>
      <c r="CU1023" s="5"/>
      <c r="CV1023" s="5"/>
      <c r="CW1023" s="5"/>
      <c r="CX1023" s="5"/>
      <c r="CY1023" s="5"/>
      <c r="CZ1023" s="5"/>
      <c r="DA1023" s="5"/>
      <c r="DB1023" s="5"/>
      <c r="DC1023" s="5"/>
      <c r="DD1023" s="5"/>
      <c r="DE1023" s="5"/>
      <c r="DF1023" s="5"/>
      <c r="DG1023" s="5"/>
      <c r="DH1023" s="5"/>
      <c r="DI1023" s="5"/>
      <c r="DJ1023" s="5"/>
      <c r="DK1023" s="5"/>
      <c r="DL1023" s="5"/>
      <c r="DM1023" s="5"/>
      <c r="DN1023" s="5"/>
      <c r="DO1023" s="5"/>
      <c r="DP1023" s="5"/>
      <c r="DQ1023" s="5"/>
      <c r="DR1023" s="5"/>
      <c r="DS1023" s="6">
        <v>39</v>
      </c>
      <c r="DT1023" s="6">
        <v>0</v>
      </c>
      <c r="DU1023" s="5">
        <v>27</v>
      </c>
      <c r="DV1023" s="5"/>
      <c r="DW1023" s="5"/>
      <c r="DX1023" s="5" t="s">
        <v>135</v>
      </c>
      <c r="DY1023" s="5"/>
      <c r="DZ1023" s="5"/>
      <c r="EA1023" s="5"/>
      <c r="EB1023" s="5"/>
      <c r="EC1023" s="5"/>
      <c r="ED1023" s="5"/>
      <c r="EE1023" s="5"/>
      <c r="EF1023" s="5"/>
    </row>
    <row r="1024" spans="1:143" s="42" customFormat="1" ht="30">
      <c r="A1024" s="41"/>
      <c r="B1024" s="41"/>
      <c r="C1024" s="41"/>
      <c r="D1024" s="41" t="s">
        <v>1778</v>
      </c>
      <c r="E1024" s="42" t="s">
        <v>1779</v>
      </c>
      <c r="F1024" s="41" t="s">
        <v>1776</v>
      </c>
      <c r="G1024" s="41"/>
      <c r="H1024" s="41" t="s">
        <v>311</v>
      </c>
      <c r="I1024" s="41"/>
      <c r="J1024" s="5"/>
      <c r="K1024" s="5"/>
      <c r="L1024" s="5"/>
      <c r="M1024" s="5"/>
      <c r="N1024" s="5"/>
      <c r="O1024" s="5"/>
      <c r="P1024" s="5">
        <v>18</v>
      </c>
      <c r="Q1024" s="39" t="s">
        <v>1777</v>
      </c>
      <c r="R1024" s="5">
        <v>18</v>
      </c>
      <c r="S1024" s="5"/>
      <c r="T1024" s="5"/>
      <c r="U1024" s="5"/>
      <c r="V1024" s="5"/>
      <c r="W1024" s="5"/>
      <c r="X1024" s="5"/>
      <c r="Y1024" s="5"/>
      <c r="Z1024" s="5"/>
      <c r="AA1024" s="5">
        <v>18</v>
      </c>
      <c r="AB1024" s="5"/>
      <c r="AC1024" s="5"/>
      <c r="AD1024" s="5"/>
      <c r="AE1024" s="5"/>
      <c r="AF1024" s="5"/>
      <c r="AG1024" s="5"/>
      <c r="AH1024" s="5">
        <v>18</v>
      </c>
      <c r="AI1024" s="5"/>
      <c r="AJ1024" s="5"/>
      <c r="AK1024" s="5"/>
      <c r="AL1024" s="5"/>
      <c r="AM1024" s="5"/>
      <c r="AN1024" s="5"/>
      <c r="AO1024" s="5"/>
      <c r="AP1024" s="5"/>
      <c r="AQ1024" s="5"/>
      <c r="AR1024" s="5"/>
      <c r="AS1024" s="5"/>
      <c r="AT1024" s="5"/>
      <c r="AU1024" s="5"/>
      <c r="AV1024" s="5"/>
      <c r="AW1024" s="5"/>
      <c r="AX1024" s="5"/>
      <c r="AY1024" s="5"/>
      <c r="AZ1024" s="5"/>
      <c r="BA1024" s="5"/>
      <c r="BB1024" s="5"/>
      <c r="BC1024" s="5"/>
      <c r="BD1024" s="5"/>
      <c r="BE1024" s="5"/>
      <c r="BF1024" s="5"/>
      <c r="BG1024" s="5"/>
      <c r="BH1024" s="5"/>
      <c r="BI1024" s="5"/>
      <c r="BJ1024" s="5"/>
      <c r="BK1024" s="5"/>
      <c r="BL1024" s="5"/>
      <c r="BM1024" s="5"/>
      <c r="BN1024" s="5"/>
      <c r="BO1024" s="5"/>
      <c r="BP1024" s="5"/>
      <c r="BQ1024" s="5"/>
      <c r="BR1024" s="5"/>
      <c r="BS1024" s="5"/>
      <c r="BT1024" s="5"/>
      <c r="BU1024" s="5"/>
      <c r="BV1024" s="5"/>
      <c r="BW1024" s="5"/>
      <c r="BX1024" s="5"/>
      <c r="BY1024" s="5"/>
      <c r="BZ1024" s="5"/>
      <c r="CA1024" s="5"/>
      <c r="CB1024" s="5"/>
      <c r="CC1024" s="5"/>
      <c r="CD1024" s="5"/>
      <c r="CE1024" s="5"/>
      <c r="CF1024" s="5"/>
      <c r="CG1024" s="5"/>
      <c r="CH1024" s="5"/>
      <c r="CI1024" s="5"/>
      <c r="CJ1024" s="5"/>
      <c r="CK1024" s="5"/>
      <c r="CL1024" s="5"/>
      <c r="CM1024" s="5"/>
      <c r="CN1024" s="5"/>
      <c r="CO1024" s="5"/>
      <c r="CP1024" s="5"/>
      <c r="CQ1024" s="5"/>
      <c r="CR1024" s="5"/>
      <c r="CS1024" s="5"/>
      <c r="CT1024" s="5"/>
      <c r="CU1024" s="5"/>
      <c r="CV1024" s="5"/>
      <c r="CW1024" s="5"/>
      <c r="CX1024" s="5"/>
      <c r="CY1024" s="5"/>
      <c r="CZ1024" s="5"/>
      <c r="DA1024" s="5"/>
      <c r="DB1024" s="5"/>
      <c r="DC1024" s="5"/>
      <c r="DD1024" s="5"/>
      <c r="DE1024" s="5"/>
      <c r="DF1024" s="5"/>
      <c r="DG1024" s="5"/>
      <c r="DH1024" s="5"/>
      <c r="DI1024" s="5"/>
      <c r="DJ1024" s="5"/>
      <c r="DK1024" s="5"/>
      <c r="DL1024" s="5"/>
      <c r="DM1024" s="5"/>
      <c r="DN1024" s="5"/>
      <c r="DO1024" s="5"/>
      <c r="DP1024" s="5"/>
      <c r="DQ1024" s="5"/>
      <c r="DR1024" s="5"/>
      <c r="DS1024" s="6"/>
      <c r="DT1024" s="6"/>
      <c r="DU1024" s="5"/>
      <c r="DV1024" s="5"/>
      <c r="DW1024" s="5"/>
      <c r="DX1024" s="5" t="s">
        <v>135</v>
      </c>
      <c r="DY1024" s="5"/>
      <c r="DZ1024" s="5"/>
      <c r="EA1024" s="5"/>
      <c r="EB1024" s="5"/>
      <c r="EC1024" s="5"/>
      <c r="ED1024" s="5"/>
      <c r="EE1024" s="5"/>
      <c r="EF1024" s="5"/>
    </row>
    <row r="1025" spans="1:143" s="42" customFormat="1" ht="30">
      <c r="A1025" s="41"/>
      <c r="B1025" s="41"/>
      <c r="C1025" s="41"/>
      <c r="D1025" s="41" t="s">
        <v>1780</v>
      </c>
      <c r="E1025" s="42" t="s">
        <v>514</v>
      </c>
      <c r="F1025" s="41" t="s">
        <v>1776</v>
      </c>
      <c r="G1025" s="41"/>
      <c r="H1025" s="41" t="s">
        <v>311</v>
      </c>
      <c r="I1025" s="41"/>
      <c r="J1025" s="5"/>
      <c r="K1025" s="5"/>
      <c r="L1025" s="5"/>
      <c r="M1025" s="5"/>
      <c r="N1025" s="5"/>
      <c r="O1025" s="5"/>
      <c r="P1025" s="5">
        <v>29</v>
      </c>
      <c r="Q1025" s="39" t="s">
        <v>1777</v>
      </c>
      <c r="R1025" s="5">
        <v>29</v>
      </c>
      <c r="S1025" s="5"/>
      <c r="T1025" s="5"/>
      <c r="U1025" s="5"/>
      <c r="V1025" s="5"/>
      <c r="W1025" s="5"/>
      <c r="X1025" s="5"/>
      <c r="Y1025" s="5"/>
      <c r="Z1025" s="5"/>
      <c r="AA1025" s="5">
        <v>29</v>
      </c>
      <c r="AB1025" s="5"/>
      <c r="AC1025" s="5"/>
      <c r="AD1025" s="5"/>
      <c r="AE1025" s="5"/>
      <c r="AF1025" s="5"/>
      <c r="AG1025" s="5"/>
      <c r="AH1025" s="5">
        <v>29</v>
      </c>
      <c r="AI1025" s="5"/>
      <c r="AJ1025" s="5"/>
      <c r="AK1025" s="5"/>
      <c r="AL1025" s="5"/>
      <c r="AM1025" s="5"/>
      <c r="AN1025" s="5"/>
      <c r="AO1025" s="5"/>
      <c r="AP1025" s="5"/>
      <c r="AQ1025" s="5"/>
      <c r="AR1025" s="5"/>
      <c r="AS1025" s="5"/>
      <c r="AT1025" s="5"/>
      <c r="AU1025" s="5"/>
      <c r="AV1025" s="5"/>
      <c r="AW1025" s="5"/>
      <c r="AX1025" s="5"/>
      <c r="AY1025" s="5"/>
      <c r="AZ1025" s="5"/>
      <c r="BA1025" s="5"/>
      <c r="BB1025" s="5"/>
      <c r="BC1025" s="5"/>
      <c r="BD1025" s="5"/>
      <c r="BE1025" s="5"/>
      <c r="BF1025" s="5"/>
      <c r="BG1025" s="5"/>
      <c r="BH1025" s="5"/>
      <c r="BI1025" s="5"/>
      <c r="BJ1025" s="5"/>
      <c r="BK1025" s="5"/>
      <c r="BL1025" s="5"/>
      <c r="BM1025" s="5"/>
      <c r="BN1025" s="5"/>
      <c r="BO1025" s="5"/>
      <c r="BP1025" s="5"/>
      <c r="BQ1025" s="5"/>
      <c r="BR1025" s="5"/>
      <c r="BS1025" s="5"/>
      <c r="BT1025" s="5"/>
      <c r="BU1025" s="5"/>
      <c r="BV1025" s="5"/>
      <c r="BW1025" s="5"/>
      <c r="BX1025" s="5"/>
      <c r="BY1025" s="5"/>
      <c r="BZ1025" s="5"/>
      <c r="CA1025" s="5"/>
      <c r="CB1025" s="5"/>
      <c r="CC1025" s="5"/>
      <c r="CD1025" s="5"/>
      <c r="CE1025" s="5"/>
      <c r="CF1025" s="5"/>
      <c r="CG1025" s="5"/>
      <c r="CH1025" s="5"/>
      <c r="CI1025" s="5"/>
      <c r="CJ1025" s="5"/>
      <c r="CK1025" s="5"/>
      <c r="CL1025" s="5"/>
      <c r="CM1025" s="5"/>
      <c r="CN1025" s="5"/>
      <c r="CO1025" s="5"/>
      <c r="CP1025" s="5"/>
      <c r="CQ1025" s="5"/>
      <c r="CR1025" s="5"/>
      <c r="CS1025" s="5"/>
      <c r="CT1025" s="5"/>
      <c r="CU1025" s="5"/>
      <c r="CV1025" s="5"/>
      <c r="CW1025" s="5"/>
      <c r="CX1025" s="5"/>
      <c r="CY1025" s="5"/>
      <c r="CZ1025" s="5"/>
      <c r="DA1025" s="5"/>
      <c r="DB1025" s="5"/>
      <c r="DC1025" s="5"/>
      <c r="DD1025" s="5"/>
      <c r="DE1025" s="5"/>
      <c r="DF1025" s="5"/>
      <c r="DG1025" s="5"/>
      <c r="DH1025" s="5"/>
      <c r="DI1025" s="5"/>
      <c r="DJ1025" s="5"/>
      <c r="DK1025" s="5"/>
      <c r="DL1025" s="5"/>
      <c r="DM1025" s="5"/>
      <c r="DN1025" s="5"/>
      <c r="DO1025" s="5"/>
      <c r="DP1025" s="5"/>
      <c r="DQ1025" s="5"/>
      <c r="DR1025" s="5"/>
      <c r="DS1025" s="6"/>
      <c r="DT1025" s="6"/>
      <c r="DU1025" s="5"/>
      <c r="DV1025" s="5"/>
      <c r="DW1025" s="5"/>
      <c r="DX1025" s="5" t="s">
        <v>135</v>
      </c>
      <c r="DY1025" s="5"/>
      <c r="DZ1025" s="5"/>
      <c r="EA1025" s="5"/>
      <c r="EB1025" s="5"/>
      <c r="EC1025" s="5"/>
      <c r="ED1025" s="5"/>
      <c r="EE1025" s="5"/>
      <c r="EF1025" s="5"/>
    </row>
    <row r="1026" spans="1:143" ht="30">
      <c r="A1026" s="41"/>
      <c r="B1026" s="41"/>
      <c r="C1026" s="41"/>
      <c r="D1026" s="41" t="s">
        <v>1781</v>
      </c>
      <c r="E1026" s="42" t="s">
        <v>1782</v>
      </c>
      <c r="F1026" s="41" t="s">
        <v>1776</v>
      </c>
      <c r="G1026" s="41"/>
      <c r="H1026" s="41" t="s">
        <v>311</v>
      </c>
      <c r="I1026" s="41"/>
      <c r="J1026" s="5">
        <v>23</v>
      </c>
      <c r="K1026" s="5">
        <v>23</v>
      </c>
      <c r="P1026" s="5">
        <v>23</v>
      </c>
      <c r="Q1026" s="39" t="s">
        <v>1777</v>
      </c>
      <c r="R1026" s="5">
        <v>23</v>
      </c>
      <c r="AA1026" s="5">
        <v>23</v>
      </c>
      <c r="AH1026" s="5">
        <v>23</v>
      </c>
      <c r="DX1026" s="5" t="s">
        <v>135</v>
      </c>
      <c r="EG1026" s="42"/>
      <c r="EH1026" s="42"/>
      <c r="EI1026" s="42"/>
      <c r="EJ1026" s="42"/>
      <c r="EK1026" s="42"/>
      <c r="EL1026" s="42"/>
      <c r="EM1026" s="42"/>
    </row>
    <row r="1027" spans="1:143" s="42" customFormat="1" ht="75">
      <c r="A1027" s="46" t="s">
        <v>1783</v>
      </c>
      <c r="B1027" s="41">
        <v>1</v>
      </c>
      <c r="C1027" s="41">
        <v>1</v>
      </c>
      <c r="D1027" s="41" t="s">
        <v>1784</v>
      </c>
      <c r="E1027" s="42" t="s">
        <v>514</v>
      </c>
      <c r="F1027" s="41" t="s">
        <v>1785</v>
      </c>
      <c r="G1027" s="41"/>
      <c r="H1027" s="41" t="s">
        <v>135</v>
      </c>
      <c r="I1027" s="41"/>
      <c r="J1027" s="5">
        <v>1</v>
      </c>
      <c r="K1027" s="5"/>
      <c r="L1027" s="5">
        <v>1</v>
      </c>
      <c r="M1027" s="5"/>
      <c r="N1027" s="5"/>
      <c r="O1027" s="5"/>
      <c r="P1027" s="5">
        <v>1</v>
      </c>
      <c r="Q1027" s="39" t="s">
        <v>1786</v>
      </c>
      <c r="R1027" s="5">
        <v>1</v>
      </c>
      <c r="S1027" s="5"/>
      <c r="T1027" s="5"/>
      <c r="U1027" s="5"/>
      <c r="V1027" s="5"/>
      <c r="W1027" s="5"/>
      <c r="X1027" s="5"/>
      <c r="Y1027" s="5"/>
      <c r="Z1027" s="5"/>
      <c r="AA1027" s="5">
        <v>1</v>
      </c>
      <c r="AB1027" s="5"/>
      <c r="AC1027" s="5"/>
      <c r="AD1027" s="5"/>
      <c r="AE1027" s="5"/>
      <c r="AF1027" s="5"/>
      <c r="AG1027" s="5"/>
      <c r="AH1027" s="5">
        <v>1</v>
      </c>
      <c r="AI1027" s="5"/>
      <c r="AJ1027" s="5"/>
      <c r="AK1027" s="5"/>
      <c r="AL1027" s="5"/>
      <c r="AM1027" s="5"/>
      <c r="AN1027" s="5"/>
      <c r="AO1027" s="5"/>
      <c r="AP1027" s="5"/>
      <c r="AQ1027" s="5"/>
      <c r="AR1027" s="5"/>
      <c r="AS1027" s="5"/>
      <c r="AT1027" s="5"/>
      <c r="AU1027" s="5"/>
      <c r="AV1027" s="5"/>
      <c r="AW1027" s="5"/>
      <c r="AX1027" s="5"/>
      <c r="AY1027" s="5"/>
      <c r="AZ1027" s="5"/>
      <c r="BA1027" s="5"/>
      <c r="BB1027" s="5"/>
      <c r="BC1027" s="5"/>
      <c r="BD1027" s="5"/>
      <c r="BE1027" s="5"/>
      <c r="BF1027" s="5"/>
      <c r="BG1027" s="5"/>
      <c r="BH1027" s="5"/>
      <c r="BI1027" s="5"/>
      <c r="BJ1027" s="5"/>
      <c r="BK1027" s="5"/>
      <c r="BL1027" s="5"/>
      <c r="BM1027" s="5"/>
      <c r="BN1027" s="5"/>
      <c r="BO1027" s="5"/>
      <c r="BP1027" s="5"/>
      <c r="BQ1027" s="5"/>
      <c r="BR1027" s="5"/>
      <c r="BS1027" s="5"/>
      <c r="BT1027" s="5"/>
      <c r="BU1027" s="5"/>
      <c r="BV1027" s="5"/>
      <c r="BW1027" s="5"/>
      <c r="BX1027" s="5"/>
      <c r="BY1027" s="5"/>
      <c r="BZ1027" s="5"/>
      <c r="CA1027" s="5"/>
      <c r="CB1027" s="5"/>
      <c r="CC1027" s="5"/>
      <c r="CD1027" s="5"/>
      <c r="CE1027" s="5"/>
      <c r="CF1027" s="5"/>
      <c r="CG1027" s="5"/>
      <c r="CH1027" s="5"/>
      <c r="CI1027" s="5"/>
      <c r="CJ1027" s="5"/>
      <c r="CK1027" s="5"/>
      <c r="CL1027" s="5"/>
      <c r="CM1027" s="5"/>
      <c r="CN1027" s="5"/>
      <c r="CO1027" s="5"/>
      <c r="CP1027" s="5"/>
      <c r="CQ1027" s="5"/>
      <c r="CR1027" s="5"/>
      <c r="CS1027" s="5"/>
      <c r="CT1027" s="5"/>
      <c r="CU1027" s="5"/>
      <c r="CV1027" s="5"/>
      <c r="CW1027" s="5"/>
      <c r="CX1027" s="5"/>
      <c r="CY1027" s="5"/>
      <c r="CZ1027" s="5"/>
      <c r="DA1027" s="5"/>
      <c r="DB1027" s="5"/>
      <c r="DC1027" s="5"/>
      <c r="DD1027" s="5"/>
      <c r="DE1027" s="5"/>
      <c r="DF1027" s="5"/>
      <c r="DG1027" s="5"/>
      <c r="DH1027" s="5"/>
      <c r="DI1027" s="5"/>
      <c r="DJ1027" s="5"/>
      <c r="DK1027" s="5"/>
      <c r="DL1027" s="5"/>
      <c r="DM1027" s="5"/>
      <c r="DN1027" s="5"/>
      <c r="DO1027" s="5"/>
      <c r="DP1027" s="5"/>
      <c r="DQ1027" s="5"/>
      <c r="DR1027" s="5"/>
      <c r="DS1027" s="6">
        <v>1</v>
      </c>
      <c r="DT1027" s="6">
        <v>0</v>
      </c>
      <c r="DU1027" s="5">
        <v>0</v>
      </c>
      <c r="DV1027" s="5"/>
      <c r="DW1027" s="5" t="s">
        <v>135</v>
      </c>
      <c r="DX1027" s="5"/>
      <c r="DY1027" s="5"/>
      <c r="DZ1027" s="5"/>
      <c r="EA1027" s="5"/>
      <c r="EB1027" s="5"/>
      <c r="EC1027" s="5"/>
      <c r="ED1027" s="5"/>
      <c r="EE1027" s="5"/>
      <c r="EF1027" s="5"/>
    </row>
    <row r="1028" spans="1:143" s="42" customFormat="1" ht="75">
      <c r="A1028" s="41"/>
      <c r="B1028" s="41"/>
      <c r="C1028" s="41"/>
      <c r="D1028" s="41" t="s">
        <v>1787</v>
      </c>
      <c r="E1028" s="42" t="s">
        <v>1788</v>
      </c>
      <c r="F1028" s="41" t="s">
        <v>1785</v>
      </c>
      <c r="G1028" s="41"/>
      <c r="H1028" s="41" t="s">
        <v>135</v>
      </c>
      <c r="I1028" s="41"/>
      <c r="J1028" s="5">
        <v>1</v>
      </c>
      <c r="K1028" s="5"/>
      <c r="L1028" s="5"/>
      <c r="M1028" s="5"/>
      <c r="N1028" s="5"/>
      <c r="O1028" s="5">
        <v>1</v>
      </c>
      <c r="P1028" s="5">
        <v>1</v>
      </c>
      <c r="Q1028" s="39" t="s">
        <v>1786</v>
      </c>
      <c r="R1028" s="5">
        <v>1</v>
      </c>
      <c r="S1028" s="5"/>
      <c r="T1028" s="5"/>
      <c r="U1028" s="5"/>
      <c r="V1028" s="5"/>
      <c r="W1028" s="5"/>
      <c r="X1028" s="5"/>
      <c r="Y1028" s="5"/>
      <c r="Z1028" s="5"/>
      <c r="AA1028" s="5">
        <v>1</v>
      </c>
      <c r="AB1028" s="5"/>
      <c r="AC1028" s="5"/>
      <c r="AD1028" s="5"/>
      <c r="AE1028" s="5"/>
      <c r="AF1028" s="5"/>
      <c r="AG1028" s="5"/>
      <c r="AH1028" s="5">
        <v>1</v>
      </c>
      <c r="AI1028" s="5"/>
      <c r="AJ1028" s="5"/>
      <c r="AK1028" s="5"/>
      <c r="AL1028" s="5"/>
      <c r="AM1028" s="5"/>
      <c r="AN1028" s="5"/>
      <c r="AO1028" s="5"/>
      <c r="AP1028" s="5"/>
      <c r="AQ1028" s="5"/>
      <c r="AR1028" s="5"/>
      <c r="AS1028" s="5"/>
      <c r="AT1028" s="5"/>
      <c r="AU1028" s="5"/>
      <c r="AV1028" s="5"/>
      <c r="AW1028" s="5"/>
      <c r="AX1028" s="5"/>
      <c r="AY1028" s="5"/>
      <c r="AZ1028" s="5"/>
      <c r="BA1028" s="5"/>
      <c r="BB1028" s="5"/>
      <c r="BC1028" s="5"/>
      <c r="BD1028" s="5"/>
      <c r="BE1028" s="5"/>
      <c r="BF1028" s="5"/>
      <c r="BG1028" s="5"/>
      <c r="BH1028" s="5"/>
      <c r="BI1028" s="5"/>
      <c r="BJ1028" s="5"/>
      <c r="BK1028" s="5"/>
      <c r="BL1028" s="5"/>
      <c r="BM1028" s="5"/>
      <c r="BN1028" s="5"/>
      <c r="BO1028" s="5"/>
      <c r="BP1028" s="5"/>
      <c r="BQ1028" s="5"/>
      <c r="BR1028" s="5"/>
      <c r="BS1028" s="5"/>
      <c r="BT1028" s="5"/>
      <c r="BU1028" s="5"/>
      <c r="BV1028" s="5"/>
      <c r="BW1028" s="5"/>
      <c r="BX1028" s="5"/>
      <c r="BY1028" s="5"/>
      <c r="BZ1028" s="5"/>
      <c r="CA1028" s="5"/>
      <c r="CB1028" s="5"/>
      <c r="CC1028" s="5"/>
      <c r="CD1028" s="5"/>
      <c r="CE1028" s="5"/>
      <c r="CF1028" s="5"/>
      <c r="CG1028" s="5"/>
      <c r="CH1028" s="5"/>
      <c r="CI1028" s="5"/>
      <c r="CJ1028" s="5"/>
      <c r="CK1028" s="5"/>
      <c r="CL1028" s="5"/>
      <c r="CM1028" s="5"/>
      <c r="CN1028" s="5"/>
      <c r="CO1028" s="5"/>
      <c r="CP1028" s="5"/>
      <c r="CQ1028" s="5"/>
      <c r="CR1028" s="5"/>
      <c r="CS1028" s="5"/>
      <c r="CT1028" s="5"/>
      <c r="CU1028" s="5"/>
      <c r="CV1028" s="5"/>
      <c r="CW1028" s="5"/>
      <c r="CX1028" s="5"/>
      <c r="CY1028" s="5"/>
      <c r="CZ1028" s="5"/>
      <c r="DA1028" s="5"/>
      <c r="DB1028" s="5"/>
      <c r="DC1028" s="5"/>
      <c r="DD1028" s="5"/>
      <c r="DE1028" s="5"/>
      <c r="DF1028" s="5"/>
      <c r="DG1028" s="5"/>
      <c r="DH1028" s="5"/>
      <c r="DI1028" s="5"/>
      <c r="DJ1028" s="5"/>
      <c r="DK1028" s="5"/>
      <c r="DL1028" s="5"/>
      <c r="DM1028" s="5"/>
      <c r="DN1028" s="5"/>
      <c r="DO1028" s="5"/>
      <c r="DP1028" s="5"/>
      <c r="DQ1028" s="5"/>
      <c r="DR1028" s="5"/>
      <c r="DS1028" s="6"/>
      <c r="DT1028" s="6"/>
      <c r="DU1028" s="5"/>
      <c r="DV1028" s="5"/>
      <c r="DW1028" s="5" t="s">
        <v>135</v>
      </c>
      <c r="DX1028" s="5"/>
      <c r="DY1028" s="5"/>
      <c r="DZ1028" s="5"/>
      <c r="EA1028" s="5"/>
      <c r="EB1028" s="5"/>
      <c r="EC1028" s="5"/>
      <c r="ED1028" s="5"/>
      <c r="EE1028" s="5"/>
      <c r="EF1028" s="5"/>
    </row>
    <row r="1029" spans="1:143" s="42" customFormat="1" ht="75">
      <c r="A1029" s="46" t="s">
        <v>1789</v>
      </c>
      <c r="B1029" s="41">
        <v>2</v>
      </c>
      <c r="C1029" s="41">
        <v>1</v>
      </c>
      <c r="D1029" s="41" t="s">
        <v>288</v>
      </c>
      <c r="E1029" s="42" t="s">
        <v>153</v>
      </c>
      <c r="F1029" s="41" t="s">
        <v>1790</v>
      </c>
      <c r="G1029" s="41" t="s">
        <v>135</v>
      </c>
      <c r="H1029" s="41" t="s">
        <v>1791</v>
      </c>
      <c r="I1029" s="41"/>
      <c r="J1029" s="5"/>
      <c r="K1029" s="5"/>
      <c r="L1029" s="5"/>
      <c r="M1029" s="5"/>
      <c r="N1029" s="5"/>
      <c r="O1029" s="5"/>
      <c r="P1029" s="5">
        <v>1</v>
      </c>
      <c r="Q1029" s="39" t="s">
        <v>1792</v>
      </c>
      <c r="R1029" s="5">
        <v>1</v>
      </c>
      <c r="S1029" s="5"/>
      <c r="T1029" s="5"/>
      <c r="U1029" s="5"/>
      <c r="V1029" s="5"/>
      <c r="W1029" s="5"/>
      <c r="X1029" s="5"/>
      <c r="Y1029" s="5"/>
      <c r="Z1029" s="5"/>
      <c r="AA1029" s="5">
        <v>1</v>
      </c>
      <c r="AB1029" s="5"/>
      <c r="AC1029" s="5"/>
      <c r="AD1029" s="5"/>
      <c r="AE1029" s="5"/>
      <c r="AF1029" s="5">
        <v>1</v>
      </c>
      <c r="AG1029" s="5"/>
      <c r="AH1029" s="5">
        <v>1</v>
      </c>
      <c r="AI1029" s="5"/>
      <c r="AJ1029" s="5"/>
      <c r="AK1029" s="5"/>
      <c r="AL1029" s="5"/>
      <c r="AM1029" s="5"/>
      <c r="AN1029" s="5"/>
      <c r="AO1029" s="5"/>
      <c r="AP1029" s="5"/>
      <c r="AQ1029" s="5"/>
      <c r="AR1029" s="5"/>
      <c r="AS1029" s="5"/>
      <c r="AT1029" s="5"/>
      <c r="AU1029" s="5"/>
      <c r="AV1029" s="5"/>
      <c r="AW1029" s="5"/>
      <c r="AX1029" s="5"/>
      <c r="AY1029" s="5"/>
      <c r="AZ1029" s="5"/>
      <c r="BA1029" s="5"/>
      <c r="BB1029" s="5"/>
      <c r="BC1029" s="5"/>
      <c r="BD1029" s="5"/>
      <c r="BE1029" s="5"/>
      <c r="BF1029" s="5"/>
      <c r="BG1029" s="5"/>
      <c r="BH1029" s="5"/>
      <c r="BI1029" s="5"/>
      <c r="BJ1029" s="5"/>
      <c r="BK1029" s="5"/>
      <c r="BL1029" s="5"/>
      <c r="BM1029" s="5"/>
      <c r="BN1029" s="5"/>
      <c r="BO1029" s="5"/>
      <c r="BP1029" s="5"/>
      <c r="BQ1029" s="5"/>
      <c r="BR1029" s="5"/>
      <c r="BS1029" s="5"/>
      <c r="BT1029" s="5"/>
      <c r="BU1029" s="5"/>
      <c r="BV1029" s="5"/>
      <c r="BW1029" s="5"/>
      <c r="BX1029" s="5"/>
      <c r="BY1029" s="5"/>
      <c r="BZ1029" s="5"/>
      <c r="CA1029" s="5"/>
      <c r="CB1029" s="5"/>
      <c r="CC1029" s="5"/>
      <c r="CD1029" s="5"/>
      <c r="CE1029" s="5"/>
      <c r="CF1029" s="5"/>
      <c r="CG1029" s="5"/>
      <c r="CH1029" s="5"/>
      <c r="CI1029" s="5"/>
      <c r="CJ1029" s="5"/>
      <c r="CK1029" s="5"/>
      <c r="CL1029" s="5"/>
      <c r="CM1029" s="5"/>
      <c r="CN1029" s="5"/>
      <c r="CO1029" s="5"/>
      <c r="CP1029" s="5"/>
      <c r="CQ1029" s="5"/>
      <c r="CR1029" s="5"/>
      <c r="CS1029" s="5"/>
      <c r="CT1029" s="5"/>
      <c r="CU1029" s="5"/>
      <c r="CV1029" s="5"/>
      <c r="CW1029" s="5"/>
      <c r="CX1029" s="5"/>
      <c r="CY1029" s="5"/>
      <c r="CZ1029" s="5"/>
      <c r="DA1029" s="5"/>
      <c r="DB1029" s="5"/>
      <c r="DC1029" s="5"/>
      <c r="DD1029" s="5"/>
      <c r="DE1029" s="5"/>
      <c r="DF1029" s="5"/>
      <c r="DG1029" s="5"/>
      <c r="DH1029" s="5"/>
      <c r="DI1029" s="5"/>
      <c r="DJ1029" s="5"/>
      <c r="DK1029" s="5"/>
      <c r="DL1029" s="5"/>
      <c r="DM1029" s="5"/>
      <c r="DN1029" s="5"/>
      <c r="DO1029" s="5"/>
      <c r="DP1029" s="5"/>
      <c r="DQ1029" s="5"/>
      <c r="DR1029" s="5"/>
      <c r="DS1029" s="6">
        <v>2</v>
      </c>
      <c r="DT1029" s="6">
        <v>1</v>
      </c>
      <c r="DU1029" s="5">
        <v>1</v>
      </c>
      <c r="DV1029" s="5"/>
      <c r="DW1029" s="5" t="s">
        <v>135</v>
      </c>
      <c r="DX1029" s="5"/>
      <c r="DY1029" s="5"/>
      <c r="DZ1029" s="5"/>
      <c r="EA1029" s="5"/>
      <c r="EB1029" s="5"/>
      <c r="EC1029" s="5"/>
      <c r="ED1029" s="5"/>
      <c r="EE1029" s="5"/>
      <c r="EF1029" s="5"/>
    </row>
    <row r="1030" spans="1:143" s="42" customFormat="1" ht="60">
      <c r="A1030" s="41"/>
      <c r="B1030" s="41"/>
      <c r="C1030" s="41"/>
      <c r="D1030" s="41" t="s">
        <v>1793</v>
      </c>
      <c r="E1030" s="42" t="s">
        <v>199</v>
      </c>
      <c r="F1030" s="41" t="s">
        <v>1790</v>
      </c>
      <c r="G1030" s="41" t="s">
        <v>135</v>
      </c>
      <c r="H1030" s="41" t="s">
        <v>1791</v>
      </c>
      <c r="I1030" s="41"/>
      <c r="J1030" s="5"/>
      <c r="K1030" s="5"/>
      <c r="L1030" s="5"/>
      <c r="M1030" s="5"/>
      <c r="N1030" s="5"/>
      <c r="O1030" s="5"/>
      <c r="P1030" s="5">
        <v>1</v>
      </c>
      <c r="Q1030" s="39" t="s">
        <v>1794</v>
      </c>
      <c r="R1030" s="5">
        <v>1</v>
      </c>
      <c r="S1030" s="5"/>
      <c r="T1030" s="5"/>
      <c r="U1030" s="5"/>
      <c r="V1030" s="5"/>
      <c r="W1030" s="5"/>
      <c r="X1030" s="5"/>
      <c r="Y1030" s="5"/>
      <c r="Z1030" s="5"/>
      <c r="AA1030" s="5">
        <v>1</v>
      </c>
      <c r="AB1030" s="5"/>
      <c r="AC1030" s="5"/>
      <c r="AD1030" s="5"/>
      <c r="AE1030" s="5"/>
      <c r="AF1030" s="5">
        <v>1</v>
      </c>
      <c r="AG1030" s="5"/>
      <c r="AH1030" s="5">
        <v>1</v>
      </c>
      <c r="AI1030" s="5"/>
      <c r="AJ1030" s="5"/>
      <c r="AK1030" s="5"/>
      <c r="AL1030" s="5"/>
      <c r="AM1030" s="5"/>
      <c r="AN1030" s="5"/>
      <c r="AO1030" s="5"/>
      <c r="AP1030" s="5"/>
      <c r="AQ1030" s="5"/>
      <c r="AR1030" s="5"/>
      <c r="AS1030" s="5"/>
      <c r="AT1030" s="5"/>
      <c r="AU1030" s="5"/>
      <c r="AV1030" s="5"/>
      <c r="AW1030" s="5"/>
      <c r="AX1030" s="5"/>
      <c r="AY1030" s="5"/>
      <c r="AZ1030" s="5"/>
      <c r="BA1030" s="5"/>
      <c r="BB1030" s="5"/>
      <c r="BC1030" s="5"/>
      <c r="BD1030" s="5"/>
      <c r="BE1030" s="5"/>
      <c r="BF1030" s="5"/>
      <c r="BG1030" s="5"/>
      <c r="BH1030" s="5"/>
      <c r="BI1030" s="5"/>
      <c r="BJ1030" s="5"/>
      <c r="BK1030" s="5"/>
      <c r="BL1030" s="5"/>
      <c r="BM1030" s="5"/>
      <c r="BN1030" s="5"/>
      <c r="BO1030" s="5"/>
      <c r="BP1030" s="5"/>
      <c r="BQ1030" s="5"/>
      <c r="BR1030" s="5"/>
      <c r="BS1030" s="5"/>
      <c r="BT1030" s="5"/>
      <c r="BU1030" s="5"/>
      <c r="BV1030" s="5"/>
      <c r="BW1030" s="5"/>
      <c r="BX1030" s="5"/>
      <c r="BY1030" s="5"/>
      <c r="BZ1030" s="5"/>
      <c r="CA1030" s="5"/>
      <c r="CB1030" s="5"/>
      <c r="CC1030" s="5"/>
      <c r="CD1030" s="5"/>
      <c r="CE1030" s="5"/>
      <c r="CF1030" s="5"/>
      <c r="CG1030" s="5"/>
      <c r="CH1030" s="5"/>
      <c r="CI1030" s="5"/>
      <c r="CJ1030" s="5"/>
      <c r="CK1030" s="5"/>
      <c r="CL1030" s="5"/>
      <c r="CM1030" s="5"/>
      <c r="CN1030" s="5"/>
      <c r="CO1030" s="5"/>
      <c r="CP1030" s="5"/>
      <c r="CQ1030" s="5"/>
      <c r="CR1030" s="5"/>
      <c r="CS1030" s="5"/>
      <c r="CT1030" s="5"/>
      <c r="CU1030" s="5"/>
      <c r="CV1030" s="5"/>
      <c r="CW1030" s="5"/>
      <c r="CX1030" s="5"/>
      <c r="CY1030" s="5"/>
      <c r="CZ1030" s="5"/>
      <c r="DA1030" s="5"/>
      <c r="DB1030" s="5"/>
      <c r="DC1030" s="5"/>
      <c r="DD1030" s="5"/>
      <c r="DE1030" s="5"/>
      <c r="DF1030" s="5"/>
      <c r="DG1030" s="5"/>
      <c r="DH1030" s="5"/>
      <c r="DI1030" s="5"/>
      <c r="DJ1030" s="5"/>
      <c r="DK1030" s="5"/>
      <c r="DL1030" s="5"/>
      <c r="DM1030" s="5"/>
      <c r="DN1030" s="5"/>
      <c r="DO1030" s="5"/>
      <c r="DP1030" s="5"/>
      <c r="DQ1030" s="5"/>
      <c r="DR1030" s="5"/>
      <c r="DS1030" s="6"/>
      <c r="DT1030" s="6"/>
      <c r="DU1030" s="5"/>
      <c r="DV1030" s="5"/>
      <c r="DW1030" s="5" t="s">
        <v>135</v>
      </c>
      <c r="DX1030" s="5"/>
      <c r="DY1030" s="5"/>
      <c r="DZ1030" s="5"/>
      <c r="EA1030" s="5"/>
      <c r="EB1030" s="5"/>
      <c r="EC1030" s="5"/>
      <c r="ED1030" s="5"/>
      <c r="EE1030" s="5"/>
      <c r="EF1030" s="5"/>
    </row>
    <row r="1031" spans="1:143" s="42" customFormat="1" ht="60">
      <c r="A1031" s="41"/>
      <c r="B1031" s="41"/>
      <c r="C1031" s="41"/>
      <c r="D1031" s="41" t="s">
        <v>1795</v>
      </c>
      <c r="E1031" s="42" t="s">
        <v>1796</v>
      </c>
      <c r="F1031" s="41" t="s">
        <v>1790</v>
      </c>
      <c r="G1031" s="41" t="s">
        <v>135</v>
      </c>
      <c r="H1031" s="41" t="s">
        <v>1791</v>
      </c>
      <c r="I1031" s="41"/>
      <c r="J1031" s="5"/>
      <c r="K1031" s="5"/>
      <c r="L1031" s="5"/>
      <c r="M1031" s="5"/>
      <c r="N1031" s="5"/>
      <c r="O1031" s="5"/>
      <c r="P1031" s="5">
        <v>1</v>
      </c>
      <c r="Q1031" s="39" t="s">
        <v>1794</v>
      </c>
      <c r="R1031" s="5">
        <v>1</v>
      </c>
      <c r="S1031" s="5"/>
      <c r="T1031" s="5"/>
      <c r="U1031" s="5"/>
      <c r="V1031" s="5"/>
      <c r="W1031" s="5"/>
      <c r="X1031" s="5"/>
      <c r="Y1031" s="5"/>
      <c r="Z1031" s="5"/>
      <c r="AA1031" s="5">
        <v>1</v>
      </c>
      <c r="AB1031" s="5"/>
      <c r="AC1031" s="5"/>
      <c r="AD1031" s="5"/>
      <c r="AE1031" s="5"/>
      <c r="AF1031" s="5">
        <v>1</v>
      </c>
      <c r="AG1031" s="5"/>
      <c r="AH1031" s="5">
        <v>1</v>
      </c>
      <c r="AI1031" s="5"/>
      <c r="AJ1031" s="5"/>
      <c r="AK1031" s="5"/>
      <c r="AL1031" s="5"/>
      <c r="AM1031" s="5"/>
      <c r="AN1031" s="5"/>
      <c r="AO1031" s="5"/>
      <c r="AP1031" s="5"/>
      <c r="AQ1031" s="5"/>
      <c r="AR1031" s="5"/>
      <c r="AS1031" s="5"/>
      <c r="AT1031" s="5"/>
      <c r="AU1031" s="5"/>
      <c r="AV1031" s="5"/>
      <c r="AW1031" s="5"/>
      <c r="AX1031" s="5"/>
      <c r="AY1031" s="5"/>
      <c r="AZ1031" s="5"/>
      <c r="BA1031" s="5"/>
      <c r="BB1031" s="5"/>
      <c r="BC1031" s="5"/>
      <c r="BD1031" s="5"/>
      <c r="BE1031" s="5"/>
      <c r="BF1031" s="5"/>
      <c r="BG1031" s="5"/>
      <c r="BH1031" s="5"/>
      <c r="BI1031" s="5"/>
      <c r="BJ1031" s="5"/>
      <c r="BK1031" s="5"/>
      <c r="BL1031" s="5"/>
      <c r="BM1031" s="5"/>
      <c r="BN1031" s="5"/>
      <c r="BO1031" s="5"/>
      <c r="BP1031" s="5"/>
      <c r="BQ1031" s="5"/>
      <c r="BR1031" s="5"/>
      <c r="BS1031" s="5"/>
      <c r="BT1031" s="5"/>
      <c r="BU1031" s="5"/>
      <c r="BV1031" s="5"/>
      <c r="BW1031" s="5"/>
      <c r="BX1031" s="5"/>
      <c r="BY1031" s="5"/>
      <c r="BZ1031" s="5"/>
      <c r="CA1031" s="5"/>
      <c r="CB1031" s="5"/>
      <c r="CC1031" s="5"/>
      <c r="CD1031" s="5"/>
      <c r="CE1031" s="5"/>
      <c r="CF1031" s="5"/>
      <c r="CG1031" s="5"/>
      <c r="CH1031" s="5"/>
      <c r="CI1031" s="5"/>
      <c r="CJ1031" s="5"/>
      <c r="CK1031" s="5"/>
      <c r="CL1031" s="5"/>
      <c r="CM1031" s="5"/>
      <c r="CN1031" s="5"/>
      <c r="CO1031" s="5"/>
      <c r="CP1031" s="5"/>
      <c r="CQ1031" s="5"/>
      <c r="CR1031" s="5"/>
      <c r="CS1031" s="5"/>
      <c r="CT1031" s="5"/>
      <c r="CU1031" s="5"/>
      <c r="CV1031" s="5"/>
      <c r="CW1031" s="5"/>
      <c r="CX1031" s="5"/>
      <c r="CY1031" s="5"/>
      <c r="CZ1031" s="5"/>
      <c r="DA1031" s="5"/>
      <c r="DB1031" s="5"/>
      <c r="DC1031" s="5"/>
      <c r="DD1031" s="5"/>
      <c r="DE1031" s="5"/>
      <c r="DF1031" s="5"/>
      <c r="DG1031" s="5"/>
      <c r="DH1031" s="5"/>
      <c r="DI1031" s="5"/>
      <c r="DJ1031" s="5"/>
      <c r="DK1031" s="5"/>
      <c r="DL1031" s="5"/>
      <c r="DM1031" s="5"/>
      <c r="DN1031" s="5"/>
      <c r="DO1031" s="5"/>
      <c r="DP1031" s="5"/>
      <c r="DQ1031" s="5"/>
      <c r="DR1031" s="5"/>
      <c r="DS1031" s="6"/>
      <c r="DT1031" s="6"/>
      <c r="DU1031" s="5"/>
      <c r="DV1031" s="5"/>
      <c r="DW1031" s="5" t="s">
        <v>135</v>
      </c>
      <c r="DX1031" s="5"/>
      <c r="DY1031" s="5"/>
      <c r="DZ1031" s="5"/>
      <c r="EA1031" s="5"/>
      <c r="EB1031" s="5"/>
      <c r="EC1031" s="5"/>
      <c r="ED1031" s="5"/>
      <c r="EE1031" s="5"/>
      <c r="EF1031" s="5"/>
    </row>
    <row r="1032" spans="1:143" s="42" customFormat="1" ht="60">
      <c r="A1032" s="41"/>
      <c r="B1032" s="41"/>
      <c r="C1032" s="41"/>
      <c r="D1032" s="41" t="s">
        <v>1797</v>
      </c>
      <c r="E1032" s="42" t="s">
        <v>1798</v>
      </c>
      <c r="F1032" s="41" t="s">
        <v>1790</v>
      </c>
      <c r="G1032" s="41" t="s">
        <v>135</v>
      </c>
      <c r="H1032" s="41" t="s">
        <v>1791</v>
      </c>
      <c r="I1032" s="41"/>
      <c r="J1032" s="5"/>
      <c r="K1032" s="5"/>
      <c r="L1032" s="5"/>
      <c r="M1032" s="5"/>
      <c r="N1032" s="5"/>
      <c r="O1032" s="5"/>
      <c r="P1032" s="5">
        <v>1</v>
      </c>
      <c r="Q1032" s="39" t="s">
        <v>1794</v>
      </c>
      <c r="R1032" s="5">
        <v>1</v>
      </c>
      <c r="S1032" s="5"/>
      <c r="T1032" s="5"/>
      <c r="U1032" s="5"/>
      <c r="V1032" s="5"/>
      <c r="W1032" s="5"/>
      <c r="X1032" s="5"/>
      <c r="Y1032" s="5"/>
      <c r="Z1032" s="5"/>
      <c r="AA1032" s="5">
        <v>1</v>
      </c>
      <c r="AB1032" s="5"/>
      <c r="AC1032" s="5"/>
      <c r="AD1032" s="5"/>
      <c r="AE1032" s="5"/>
      <c r="AF1032" s="5">
        <v>1</v>
      </c>
      <c r="AG1032" s="5"/>
      <c r="AH1032" s="5">
        <v>1</v>
      </c>
      <c r="AI1032" s="5"/>
      <c r="AJ1032" s="5"/>
      <c r="AK1032" s="5"/>
      <c r="AL1032" s="5"/>
      <c r="AM1032" s="5"/>
      <c r="AN1032" s="5"/>
      <c r="AO1032" s="5"/>
      <c r="AP1032" s="5"/>
      <c r="AQ1032" s="5"/>
      <c r="AR1032" s="5"/>
      <c r="AS1032" s="5"/>
      <c r="AT1032" s="5"/>
      <c r="AU1032" s="5"/>
      <c r="AV1032" s="5"/>
      <c r="AW1032" s="5"/>
      <c r="AX1032" s="5"/>
      <c r="AY1032" s="5"/>
      <c r="AZ1032" s="5"/>
      <c r="BA1032" s="5"/>
      <c r="BB1032" s="5"/>
      <c r="BC1032" s="5"/>
      <c r="BD1032" s="5"/>
      <c r="BE1032" s="5"/>
      <c r="BF1032" s="5"/>
      <c r="BG1032" s="5"/>
      <c r="BH1032" s="5"/>
      <c r="BI1032" s="5"/>
      <c r="BJ1032" s="5"/>
      <c r="BK1032" s="5"/>
      <c r="BL1032" s="5"/>
      <c r="BM1032" s="5"/>
      <c r="BN1032" s="5"/>
      <c r="BO1032" s="5"/>
      <c r="BP1032" s="5"/>
      <c r="BQ1032" s="5"/>
      <c r="BR1032" s="5"/>
      <c r="BS1032" s="5"/>
      <c r="BT1032" s="5"/>
      <c r="BU1032" s="5"/>
      <c r="BV1032" s="5"/>
      <c r="BW1032" s="5"/>
      <c r="BX1032" s="5"/>
      <c r="BY1032" s="5"/>
      <c r="BZ1032" s="5"/>
      <c r="CA1032" s="5"/>
      <c r="CB1032" s="5"/>
      <c r="CC1032" s="5"/>
      <c r="CD1032" s="5"/>
      <c r="CE1032" s="5"/>
      <c r="CF1032" s="5"/>
      <c r="CG1032" s="5"/>
      <c r="CH1032" s="5"/>
      <c r="CI1032" s="5"/>
      <c r="CJ1032" s="5"/>
      <c r="CK1032" s="5"/>
      <c r="CL1032" s="5"/>
      <c r="CM1032" s="5"/>
      <c r="CN1032" s="5"/>
      <c r="CO1032" s="5"/>
      <c r="CP1032" s="5"/>
      <c r="CQ1032" s="5"/>
      <c r="CR1032" s="5"/>
      <c r="CS1032" s="5"/>
      <c r="CT1032" s="5"/>
      <c r="CU1032" s="5"/>
      <c r="CV1032" s="5"/>
      <c r="CW1032" s="5"/>
      <c r="CX1032" s="5"/>
      <c r="CY1032" s="5"/>
      <c r="CZ1032" s="5"/>
      <c r="DA1032" s="5"/>
      <c r="DB1032" s="5"/>
      <c r="DC1032" s="5"/>
      <c r="DD1032" s="5"/>
      <c r="DE1032" s="5"/>
      <c r="DF1032" s="5"/>
      <c r="DG1032" s="5"/>
      <c r="DH1032" s="5"/>
      <c r="DI1032" s="5"/>
      <c r="DJ1032" s="5"/>
      <c r="DK1032" s="5"/>
      <c r="DL1032" s="5"/>
      <c r="DM1032" s="5"/>
      <c r="DN1032" s="5"/>
      <c r="DO1032" s="5"/>
      <c r="DP1032" s="5"/>
      <c r="DQ1032" s="5"/>
      <c r="DR1032" s="5"/>
      <c r="DS1032" s="6"/>
      <c r="DT1032" s="6"/>
      <c r="DU1032" s="5"/>
      <c r="DV1032" s="5"/>
      <c r="DW1032" s="5" t="s">
        <v>135</v>
      </c>
      <c r="DX1032" s="5"/>
      <c r="DY1032" s="5"/>
      <c r="DZ1032" s="5"/>
      <c r="EA1032" s="5"/>
      <c r="EB1032" s="5"/>
      <c r="EC1032" s="5"/>
      <c r="ED1032" s="5"/>
      <c r="EE1032" s="5"/>
      <c r="EF1032" s="5"/>
    </row>
    <row r="1033" spans="1:143" s="42" customFormat="1" ht="75">
      <c r="A1033" s="41" t="s">
        <v>1799</v>
      </c>
      <c r="B1033" s="41">
        <v>42</v>
      </c>
      <c r="C1033" s="41">
        <v>3</v>
      </c>
      <c r="D1033" s="41" t="s">
        <v>1800</v>
      </c>
      <c r="E1033" s="42" t="s">
        <v>403</v>
      </c>
      <c r="F1033" s="41" t="s">
        <v>1801</v>
      </c>
      <c r="G1033" s="41" t="s">
        <v>135</v>
      </c>
      <c r="H1033" s="41" t="s">
        <v>135</v>
      </c>
      <c r="I1033" s="41"/>
      <c r="J1033" s="5"/>
      <c r="K1033" s="5"/>
      <c r="L1033" s="5"/>
      <c r="M1033" s="5"/>
      <c r="N1033" s="5"/>
      <c r="O1033" s="5"/>
      <c r="P1033" s="5">
        <v>1</v>
      </c>
      <c r="Q1033" s="39" t="s">
        <v>1802</v>
      </c>
      <c r="R1033" s="5"/>
      <c r="S1033" s="5"/>
      <c r="T1033" s="5"/>
      <c r="U1033" s="5"/>
      <c r="V1033" s="5"/>
      <c r="W1033" s="5"/>
      <c r="X1033" s="5"/>
      <c r="Y1033" s="5"/>
      <c r="Z1033" s="5"/>
      <c r="AA1033" s="5"/>
      <c r="AB1033" s="5"/>
      <c r="AC1033" s="5"/>
      <c r="AD1033" s="5"/>
      <c r="AE1033" s="5"/>
      <c r="AF1033" s="5"/>
      <c r="AG1033" s="5"/>
      <c r="AH1033" s="5"/>
      <c r="AI1033" s="5"/>
      <c r="AJ1033" s="5"/>
      <c r="AK1033" s="5"/>
      <c r="AL1033" s="5">
        <v>1</v>
      </c>
      <c r="AM1033" s="5"/>
      <c r="AN1033" s="5"/>
      <c r="AO1033" s="5"/>
      <c r="AP1033" s="5"/>
      <c r="AQ1033" s="5"/>
      <c r="AR1033" s="5"/>
      <c r="AS1033" s="5"/>
      <c r="AT1033" s="5"/>
      <c r="AU1033" s="5"/>
      <c r="AV1033" s="5"/>
      <c r="AW1033" s="5"/>
      <c r="AX1033" s="5"/>
      <c r="AY1033" s="5"/>
      <c r="AZ1033" s="5"/>
      <c r="BA1033" s="5"/>
      <c r="BB1033" s="5"/>
      <c r="BC1033" s="5"/>
      <c r="BD1033" s="5"/>
      <c r="BE1033" s="5"/>
      <c r="BF1033" s="5"/>
      <c r="BG1033" s="5"/>
      <c r="BH1033" s="5">
        <v>1</v>
      </c>
      <c r="BI1033" s="5"/>
      <c r="BJ1033" s="5"/>
      <c r="BK1033" s="5"/>
      <c r="BL1033" s="5"/>
      <c r="BM1033" s="5"/>
      <c r="BN1033" s="5"/>
      <c r="BO1033" s="5"/>
      <c r="BP1033" s="5"/>
      <c r="BQ1033" s="5"/>
      <c r="BR1033" s="5"/>
      <c r="BS1033" s="5"/>
      <c r="BT1033" s="5"/>
      <c r="BU1033" s="5"/>
      <c r="BV1033" s="5"/>
      <c r="BW1033" s="5"/>
      <c r="BX1033" s="5"/>
      <c r="BY1033" s="5"/>
      <c r="BZ1033" s="5"/>
      <c r="CA1033" s="5"/>
      <c r="CB1033" s="5"/>
      <c r="CC1033" s="5"/>
      <c r="CD1033" s="5"/>
      <c r="CE1033" s="5"/>
      <c r="CF1033" s="5"/>
      <c r="CG1033" s="5"/>
      <c r="CH1033" s="5"/>
      <c r="CI1033" s="5"/>
      <c r="CJ1033" s="5"/>
      <c r="CK1033" s="5"/>
      <c r="CL1033" s="5"/>
      <c r="CM1033" s="5"/>
      <c r="CN1033" s="5"/>
      <c r="CO1033" s="5"/>
      <c r="CP1033" s="5"/>
      <c r="CQ1033" s="5"/>
      <c r="CR1033" s="5"/>
      <c r="CS1033" s="5"/>
      <c r="CT1033" s="5"/>
      <c r="CU1033" s="5"/>
      <c r="CV1033" s="5"/>
      <c r="CW1033" s="5"/>
      <c r="CX1033" s="5"/>
      <c r="CY1033" s="5"/>
      <c r="CZ1033" s="5"/>
      <c r="DA1033" s="5"/>
      <c r="DB1033" s="5"/>
      <c r="DC1033" s="5"/>
      <c r="DD1033" s="5"/>
      <c r="DE1033" s="5"/>
      <c r="DF1033" s="5"/>
      <c r="DG1033" s="5"/>
      <c r="DH1033" s="5"/>
      <c r="DI1033" s="5"/>
      <c r="DJ1033" s="5"/>
      <c r="DK1033" s="5"/>
      <c r="DL1033" s="5"/>
      <c r="DM1033" s="5"/>
      <c r="DN1033" s="5"/>
      <c r="DO1033" s="5"/>
      <c r="DP1033" s="5"/>
      <c r="DQ1033" s="5"/>
      <c r="DR1033" s="5"/>
      <c r="DS1033" s="6">
        <v>42</v>
      </c>
      <c r="DT1033" s="6">
        <v>39</v>
      </c>
      <c r="DU1033" s="5">
        <v>42</v>
      </c>
      <c r="DV1033" s="5"/>
      <c r="DW1033" s="5"/>
      <c r="DX1033" s="5" t="s">
        <v>135</v>
      </c>
      <c r="DY1033" s="5"/>
      <c r="DZ1033" s="5"/>
      <c r="EA1033" s="5"/>
      <c r="EB1033" s="5"/>
      <c r="EC1033" s="5"/>
      <c r="ED1033" s="5"/>
      <c r="EE1033" s="5"/>
      <c r="EF1033" s="5"/>
    </row>
    <row r="1034" spans="1:143" s="42" customFormat="1" ht="30">
      <c r="A1034" s="41"/>
      <c r="B1034" s="41"/>
      <c r="C1034" s="41"/>
      <c r="D1034" s="41" t="s">
        <v>1800</v>
      </c>
      <c r="E1034" s="42" t="s">
        <v>403</v>
      </c>
      <c r="F1034" s="41" t="s">
        <v>1801</v>
      </c>
      <c r="G1034" s="41" t="s">
        <v>135</v>
      </c>
      <c r="H1034" s="41" t="s">
        <v>135</v>
      </c>
      <c r="I1034" s="41"/>
      <c r="J1034" s="5"/>
      <c r="K1034" s="5"/>
      <c r="L1034" s="5"/>
      <c r="M1034" s="5"/>
      <c r="N1034" s="5"/>
      <c r="O1034" s="5"/>
      <c r="P1034" s="5">
        <v>1</v>
      </c>
      <c r="Q1034" s="39" t="s">
        <v>1803</v>
      </c>
      <c r="R1034" s="5"/>
      <c r="S1034" s="5"/>
      <c r="T1034" s="5"/>
      <c r="U1034" s="5"/>
      <c r="V1034" s="5"/>
      <c r="W1034" s="5"/>
      <c r="X1034" s="5"/>
      <c r="Y1034" s="5"/>
      <c r="Z1034" s="5"/>
      <c r="AA1034" s="5"/>
      <c r="AB1034" s="5"/>
      <c r="AC1034" s="5"/>
      <c r="AD1034" s="5"/>
      <c r="AE1034" s="5"/>
      <c r="AF1034" s="5"/>
      <c r="AG1034" s="5"/>
      <c r="AH1034" s="5"/>
      <c r="AI1034" s="5"/>
      <c r="AJ1034" s="5"/>
      <c r="AK1034" s="5"/>
      <c r="AL1034" s="5">
        <v>1</v>
      </c>
      <c r="AM1034" s="5"/>
      <c r="AN1034" s="5">
        <v>1</v>
      </c>
      <c r="AO1034" s="5"/>
      <c r="AP1034" s="5"/>
      <c r="AQ1034" s="5">
        <v>1</v>
      </c>
      <c r="AR1034" s="5"/>
      <c r="AS1034" s="5"/>
      <c r="AT1034" s="5"/>
      <c r="AU1034" s="5"/>
      <c r="AV1034" s="5"/>
      <c r="AW1034" s="5"/>
      <c r="AX1034" s="5"/>
      <c r="AY1034" s="5"/>
      <c r="AZ1034" s="5"/>
      <c r="BA1034" s="5"/>
      <c r="BB1034" s="5"/>
      <c r="BC1034" s="5"/>
      <c r="BD1034" s="5"/>
      <c r="BE1034" s="5"/>
      <c r="BF1034" s="5"/>
      <c r="BG1034" s="5"/>
      <c r="BH1034" s="5"/>
      <c r="BI1034" s="5"/>
      <c r="BJ1034" s="5"/>
      <c r="BK1034" s="5"/>
      <c r="BL1034" s="5"/>
      <c r="BM1034" s="5"/>
      <c r="BN1034" s="5"/>
      <c r="BO1034" s="5"/>
      <c r="BP1034" s="5"/>
      <c r="BQ1034" s="5"/>
      <c r="BR1034" s="5"/>
      <c r="BS1034" s="5"/>
      <c r="BT1034" s="5"/>
      <c r="BU1034" s="5"/>
      <c r="BV1034" s="5"/>
      <c r="BW1034" s="5"/>
      <c r="BX1034" s="5"/>
      <c r="BY1034" s="5"/>
      <c r="BZ1034" s="5"/>
      <c r="CA1034" s="5"/>
      <c r="CB1034" s="5"/>
      <c r="CC1034" s="5"/>
      <c r="CD1034" s="5"/>
      <c r="CE1034" s="5"/>
      <c r="CF1034" s="5"/>
      <c r="CG1034" s="5"/>
      <c r="CH1034" s="5"/>
      <c r="CI1034" s="5"/>
      <c r="CJ1034" s="5"/>
      <c r="CK1034" s="5"/>
      <c r="CL1034" s="5"/>
      <c r="CM1034" s="5"/>
      <c r="CN1034" s="5"/>
      <c r="CO1034" s="5"/>
      <c r="CP1034" s="5"/>
      <c r="CQ1034" s="5"/>
      <c r="CR1034" s="5"/>
      <c r="CS1034" s="5"/>
      <c r="CT1034" s="5"/>
      <c r="CU1034" s="5"/>
      <c r="CV1034" s="5"/>
      <c r="CW1034" s="5"/>
      <c r="CX1034" s="5"/>
      <c r="CY1034" s="5"/>
      <c r="CZ1034" s="5"/>
      <c r="DA1034" s="5"/>
      <c r="DB1034" s="5"/>
      <c r="DC1034" s="5"/>
      <c r="DD1034" s="5"/>
      <c r="DE1034" s="5"/>
      <c r="DF1034" s="5"/>
      <c r="DG1034" s="5"/>
      <c r="DH1034" s="5"/>
      <c r="DI1034" s="5"/>
      <c r="DJ1034" s="5"/>
      <c r="DK1034" s="5"/>
      <c r="DL1034" s="5"/>
      <c r="DM1034" s="5"/>
      <c r="DN1034" s="5"/>
      <c r="DO1034" s="5"/>
      <c r="DP1034" s="5"/>
      <c r="DQ1034" s="5"/>
      <c r="DR1034" s="5"/>
      <c r="DS1034" s="6"/>
      <c r="DT1034" s="6"/>
      <c r="DU1034" s="5"/>
      <c r="DV1034" s="5"/>
      <c r="DW1034" s="5"/>
      <c r="DX1034" s="5" t="s">
        <v>135</v>
      </c>
      <c r="DY1034" s="5"/>
      <c r="DZ1034" s="5"/>
      <c r="EA1034" s="5"/>
      <c r="EB1034" s="5"/>
      <c r="EC1034" s="5"/>
      <c r="ED1034" s="5"/>
      <c r="EE1034" s="5"/>
      <c r="EF1034" s="5"/>
    </row>
    <row r="1035" spans="1:143" s="42" customFormat="1" ht="30">
      <c r="A1035" s="41"/>
      <c r="B1035" s="41"/>
      <c r="C1035" s="41"/>
      <c r="D1035" s="41" t="s">
        <v>399</v>
      </c>
      <c r="E1035" s="42" t="s">
        <v>235</v>
      </c>
      <c r="F1035" s="41" t="s">
        <v>1804</v>
      </c>
      <c r="G1035" s="41" t="s">
        <v>135</v>
      </c>
      <c r="H1035" s="41" t="s">
        <v>135</v>
      </c>
      <c r="I1035" s="41"/>
      <c r="J1035" s="5"/>
      <c r="K1035" s="5"/>
      <c r="L1035" s="5"/>
      <c r="M1035" s="5"/>
      <c r="N1035" s="5"/>
      <c r="O1035" s="5"/>
      <c r="P1035" s="5">
        <v>1</v>
      </c>
      <c r="Q1035" s="39" t="s">
        <v>1805</v>
      </c>
      <c r="R1035" s="5"/>
      <c r="S1035" s="5"/>
      <c r="T1035" s="5"/>
      <c r="U1035" s="5"/>
      <c r="V1035" s="5"/>
      <c r="W1035" s="5"/>
      <c r="X1035" s="5"/>
      <c r="Y1035" s="5"/>
      <c r="Z1035" s="5"/>
      <c r="AA1035" s="5"/>
      <c r="AB1035" s="5"/>
      <c r="AC1035" s="5"/>
      <c r="AD1035" s="5"/>
      <c r="AE1035" s="5"/>
      <c r="AF1035" s="5"/>
      <c r="AG1035" s="5"/>
      <c r="AH1035" s="5"/>
      <c r="AI1035" s="5"/>
      <c r="AJ1035" s="5"/>
      <c r="AK1035" s="5"/>
      <c r="AL1035" s="5">
        <v>1</v>
      </c>
      <c r="AM1035" s="5"/>
      <c r="AN1035" s="5"/>
      <c r="AO1035" s="5"/>
      <c r="AP1035" s="5"/>
      <c r="AQ1035" s="5"/>
      <c r="AR1035" s="5"/>
      <c r="AS1035" s="5"/>
      <c r="AT1035" s="5"/>
      <c r="AU1035" s="5"/>
      <c r="AV1035" s="5"/>
      <c r="AW1035" s="5"/>
      <c r="AX1035" s="5"/>
      <c r="AY1035" s="5"/>
      <c r="AZ1035" s="5"/>
      <c r="BA1035" s="5"/>
      <c r="BB1035" s="5"/>
      <c r="BC1035" s="5"/>
      <c r="BD1035" s="5">
        <v>1</v>
      </c>
      <c r="BE1035" s="5"/>
      <c r="BF1035" s="5"/>
      <c r="BG1035" s="5"/>
      <c r="BH1035" s="5">
        <v>1</v>
      </c>
      <c r="BI1035" s="5"/>
      <c r="BJ1035" s="5"/>
      <c r="BK1035" s="5"/>
      <c r="BL1035" s="5"/>
      <c r="BM1035" s="5"/>
      <c r="BN1035" s="5"/>
      <c r="BO1035" s="5"/>
      <c r="BP1035" s="5"/>
      <c r="BQ1035" s="5"/>
      <c r="BR1035" s="5"/>
      <c r="BS1035" s="5"/>
      <c r="BT1035" s="5"/>
      <c r="BU1035" s="5"/>
      <c r="BV1035" s="5"/>
      <c r="BW1035" s="5"/>
      <c r="BX1035" s="5"/>
      <c r="BY1035" s="5"/>
      <c r="BZ1035" s="5"/>
      <c r="CA1035" s="5"/>
      <c r="CB1035" s="5"/>
      <c r="CC1035" s="5"/>
      <c r="CD1035" s="5"/>
      <c r="CE1035" s="5"/>
      <c r="CF1035" s="5"/>
      <c r="CG1035" s="5"/>
      <c r="CH1035" s="5"/>
      <c r="CI1035" s="5"/>
      <c r="CJ1035" s="5"/>
      <c r="CK1035" s="5"/>
      <c r="CL1035" s="5"/>
      <c r="CM1035" s="5"/>
      <c r="CN1035" s="5"/>
      <c r="CO1035" s="5"/>
      <c r="CP1035" s="5"/>
      <c r="CQ1035" s="5"/>
      <c r="CR1035" s="5"/>
      <c r="CS1035" s="5"/>
      <c r="CT1035" s="5"/>
      <c r="CU1035" s="5"/>
      <c r="CV1035" s="5"/>
      <c r="CW1035" s="5"/>
      <c r="CX1035" s="5"/>
      <c r="CY1035" s="5"/>
      <c r="CZ1035" s="5"/>
      <c r="DA1035" s="5"/>
      <c r="DB1035" s="5"/>
      <c r="DC1035" s="5"/>
      <c r="DD1035" s="5"/>
      <c r="DE1035" s="5"/>
      <c r="DF1035" s="5"/>
      <c r="DG1035" s="5"/>
      <c r="DH1035" s="5"/>
      <c r="DI1035" s="5"/>
      <c r="DJ1035" s="5"/>
      <c r="DK1035" s="5"/>
      <c r="DL1035" s="5"/>
      <c r="DM1035" s="5"/>
      <c r="DN1035" s="5"/>
      <c r="DO1035" s="5"/>
      <c r="DP1035" s="5"/>
      <c r="DQ1035" s="5"/>
      <c r="DR1035" s="5"/>
      <c r="DS1035" s="6"/>
      <c r="DT1035" s="6"/>
      <c r="DU1035" s="5"/>
      <c r="DV1035" s="5"/>
      <c r="DW1035" s="5"/>
      <c r="DX1035" s="5" t="s">
        <v>135</v>
      </c>
      <c r="DY1035" s="5"/>
      <c r="DZ1035" s="5"/>
      <c r="EA1035" s="5"/>
      <c r="EB1035" s="5"/>
      <c r="EC1035" s="5"/>
      <c r="ED1035" s="5"/>
      <c r="EE1035" s="5"/>
      <c r="EF1035" s="5"/>
    </row>
    <row r="1036" spans="1:143" s="42" customFormat="1" ht="135">
      <c r="A1036" s="41" t="s">
        <v>1806</v>
      </c>
      <c r="B1036" s="41">
        <v>1</v>
      </c>
      <c r="C1036" s="41">
        <v>1</v>
      </c>
      <c r="D1036" s="41" t="s">
        <v>1807</v>
      </c>
      <c r="E1036" s="42" t="s">
        <v>403</v>
      </c>
      <c r="F1036" s="41" t="s">
        <v>1808</v>
      </c>
      <c r="G1036" s="41"/>
      <c r="H1036" s="41" t="s">
        <v>1397</v>
      </c>
      <c r="I1036" s="41"/>
      <c r="J1036" s="5"/>
      <c r="K1036" s="5"/>
      <c r="L1036" s="5"/>
      <c r="M1036" s="5"/>
      <c r="N1036" s="5"/>
      <c r="O1036" s="5"/>
      <c r="P1036" s="5">
        <v>1</v>
      </c>
      <c r="Q1036" s="39" t="s">
        <v>1809</v>
      </c>
      <c r="R1036" s="5"/>
      <c r="S1036" s="5"/>
      <c r="T1036" s="5"/>
      <c r="U1036" s="5"/>
      <c r="V1036" s="5"/>
      <c r="W1036" s="5"/>
      <c r="X1036" s="5"/>
      <c r="Y1036" s="5"/>
      <c r="Z1036" s="5"/>
      <c r="AA1036" s="5"/>
      <c r="AB1036" s="5"/>
      <c r="AC1036" s="5"/>
      <c r="AD1036" s="5"/>
      <c r="AE1036" s="5"/>
      <c r="AF1036" s="5"/>
      <c r="AG1036" s="5"/>
      <c r="AH1036" s="5"/>
      <c r="AI1036" s="5"/>
      <c r="AJ1036" s="5"/>
      <c r="AK1036" s="5"/>
      <c r="AL1036" s="5"/>
      <c r="AM1036" s="5"/>
      <c r="AN1036" s="5"/>
      <c r="AO1036" s="5"/>
      <c r="AP1036" s="5"/>
      <c r="AQ1036" s="5"/>
      <c r="AR1036" s="5"/>
      <c r="AS1036" s="5"/>
      <c r="AT1036" s="5"/>
      <c r="AU1036" s="5"/>
      <c r="AV1036" s="5"/>
      <c r="AW1036" s="5"/>
      <c r="AX1036" s="5"/>
      <c r="AY1036" s="5"/>
      <c r="AZ1036" s="5"/>
      <c r="BA1036" s="5"/>
      <c r="BB1036" s="5"/>
      <c r="BC1036" s="5"/>
      <c r="BD1036" s="5"/>
      <c r="BE1036" s="5"/>
      <c r="BF1036" s="5"/>
      <c r="BG1036" s="5"/>
      <c r="BH1036" s="5"/>
      <c r="BI1036" s="5"/>
      <c r="BJ1036" s="5"/>
      <c r="BK1036" s="5"/>
      <c r="BL1036" s="5"/>
      <c r="BM1036" s="5"/>
      <c r="BN1036" s="5"/>
      <c r="BO1036" s="5"/>
      <c r="BP1036" s="5"/>
      <c r="BQ1036" s="5"/>
      <c r="BR1036" s="5"/>
      <c r="BS1036" s="5"/>
      <c r="BT1036" s="5"/>
      <c r="BU1036" s="5"/>
      <c r="BV1036" s="5"/>
      <c r="BW1036" s="5"/>
      <c r="BX1036" s="5"/>
      <c r="BY1036" s="5"/>
      <c r="BZ1036" s="5"/>
      <c r="CA1036" s="5"/>
      <c r="CB1036" s="5"/>
      <c r="CC1036" s="5"/>
      <c r="CD1036" s="5"/>
      <c r="CE1036" s="5"/>
      <c r="CF1036" s="5"/>
      <c r="CG1036" s="5"/>
      <c r="CH1036" s="5"/>
      <c r="CI1036" s="5"/>
      <c r="CJ1036" s="5"/>
      <c r="CK1036" s="5"/>
      <c r="CL1036" s="5"/>
      <c r="CM1036" s="5"/>
      <c r="CN1036" s="5"/>
      <c r="CO1036" s="5"/>
      <c r="CP1036" s="5"/>
      <c r="CQ1036" s="5"/>
      <c r="CR1036" s="5"/>
      <c r="CS1036" s="5"/>
      <c r="CT1036" s="5"/>
      <c r="CU1036" s="5"/>
      <c r="CV1036" s="5"/>
      <c r="CW1036" s="5"/>
      <c r="CX1036" s="5"/>
      <c r="CY1036" s="5"/>
      <c r="CZ1036" s="5"/>
      <c r="DA1036" s="5"/>
      <c r="DB1036" s="5"/>
      <c r="DC1036" s="5"/>
      <c r="DD1036" s="5"/>
      <c r="DE1036" s="5"/>
      <c r="DF1036" s="5"/>
      <c r="DG1036" s="5"/>
      <c r="DH1036" s="5"/>
      <c r="DI1036" s="5"/>
      <c r="DJ1036" s="5"/>
      <c r="DK1036" s="5"/>
      <c r="DL1036" s="5"/>
      <c r="DM1036" s="5"/>
      <c r="DN1036" s="5"/>
      <c r="DO1036" s="5">
        <v>1</v>
      </c>
      <c r="DP1036" s="5"/>
      <c r="DQ1036" s="5"/>
      <c r="DR1036" s="5"/>
      <c r="DS1036" s="6">
        <v>1</v>
      </c>
      <c r="DT1036" s="6">
        <v>0</v>
      </c>
      <c r="DU1036" s="5">
        <v>0</v>
      </c>
      <c r="DV1036" s="5"/>
      <c r="DW1036" s="5" t="s">
        <v>135</v>
      </c>
      <c r="DX1036" s="5"/>
      <c r="DY1036" s="5"/>
      <c r="DZ1036" s="5"/>
      <c r="EA1036" s="5"/>
      <c r="EB1036" s="5"/>
      <c r="EC1036" s="5"/>
      <c r="ED1036" s="5"/>
      <c r="EE1036" s="5"/>
      <c r="EF1036" s="5"/>
    </row>
    <row r="1037" spans="1:143" s="42" customFormat="1" ht="135">
      <c r="A1037" s="41"/>
      <c r="B1037" s="41"/>
      <c r="C1037" s="41"/>
      <c r="D1037" s="41" t="s">
        <v>246</v>
      </c>
      <c r="E1037" s="42" t="s">
        <v>1810</v>
      </c>
      <c r="F1037" s="41" t="s">
        <v>1808</v>
      </c>
      <c r="G1037" s="41"/>
      <c r="H1037" s="41" t="s">
        <v>1397</v>
      </c>
      <c r="I1037" s="41"/>
      <c r="J1037" s="5"/>
      <c r="K1037" s="5"/>
      <c r="L1037" s="5"/>
      <c r="M1037" s="5"/>
      <c r="N1037" s="5"/>
      <c r="O1037" s="5"/>
      <c r="P1037" s="5">
        <v>1</v>
      </c>
      <c r="Q1037" s="39" t="s">
        <v>1809</v>
      </c>
      <c r="R1037" s="5"/>
      <c r="S1037" s="5"/>
      <c r="T1037" s="5"/>
      <c r="U1037" s="5"/>
      <c r="V1037" s="5"/>
      <c r="W1037" s="5"/>
      <c r="X1037" s="5"/>
      <c r="Y1037" s="5"/>
      <c r="Z1037" s="5"/>
      <c r="AA1037" s="5"/>
      <c r="AB1037" s="5"/>
      <c r="AC1037" s="5"/>
      <c r="AD1037" s="5"/>
      <c r="AE1037" s="5"/>
      <c r="AF1037" s="5"/>
      <c r="AG1037" s="5"/>
      <c r="AH1037" s="5"/>
      <c r="AI1037" s="5"/>
      <c r="AJ1037" s="5"/>
      <c r="AK1037" s="5"/>
      <c r="AL1037" s="5"/>
      <c r="AM1037" s="5"/>
      <c r="AN1037" s="5"/>
      <c r="AO1037" s="5"/>
      <c r="AP1037" s="5"/>
      <c r="AQ1037" s="5"/>
      <c r="AR1037" s="5"/>
      <c r="AS1037" s="5"/>
      <c r="AT1037" s="5"/>
      <c r="AU1037" s="5"/>
      <c r="AV1037" s="5"/>
      <c r="AW1037" s="5"/>
      <c r="AX1037" s="5"/>
      <c r="AY1037" s="5"/>
      <c r="AZ1037" s="5"/>
      <c r="BA1037" s="5"/>
      <c r="BB1037" s="5"/>
      <c r="BC1037" s="5"/>
      <c r="BD1037" s="5"/>
      <c r="BE1037" s="5"/>
      <c r="BF1037" s="5"/>
      <c r="BG1037" s="5"/>
      <c r="BH1037" s="5"/>
      <c r="BI1037" s="5"/>
      <c r="BJ1037" s="5"/>
      <c r="BK1037" s="5"/>
      <c r="BL1037" s="5"/>
      <c r="BM1037" s="5"/>
      <c r="BN1037" s="5"/>
      <c r="BO1037" s="5"/>
      <c r="BP1037" s="5"/>
      <c r="BQ1037" s="5"/>
      <c r="BR1037" s="5"/>
      <c r="BS1037" s="5"/>
      <c r="BT1037" s="5"/>
      <c r="BU1037" s="5"/>
      <c r="BV1037" s="5"/>
      <c r="BW1037" s="5"/>
      <c r="BX1037" s="5"/>
      <c r="BY1037" s="5"/>
      <c r="BZ1037" s="5"/>
      <c r="CA1037" s="5"/>
      <c r="CB1037" s="5"/>
      <c r="CC1037" s="5"/>
      <c r="CD1037" s="5"/>
      <c r="CE1037" s="5"/>
      <c r="CF1037" s="5"/>
      <c r="CG1037" s="5"/>
      <c r="CH1037" s="5"/>
      <c r="CI1037" s="5"/>
      <c r="CJ1037" s="5"/>
      <c r="CK1037" s="5"/>
      <c r="CL1037" s="5"/>
      <c r="CM1037" s="5"/>
      <c r="CN1037" s="5"/>
      <c r="CO1037" s="5"/>
      <c r="CP1037" s="5"/>
      <c r="CQ1037" s="5"/>
      <c r="CR1037" s="5"/>
      <c r="CS1037" s="5"/>
      <c r="CT1037" s="5"/>
      <c r="CU1037" s="5"/>
      <c r="CV1037" s="5"/>
      <c r="CW1037" s="5"/>
      <c r="CX1037" s="5"/>
      <c r="CY1037" s="5"/>
      <c r="CZ1037" s="5"/>
      <c r="DA1037" s="5"/>
      <c r="DB1037" s="5"/>
      <c r="DC1037" s="5"/>
      <c r="DD1037" s="5"/>
      <c r="DE1037" s="5"/>
      <c r="DF1037" s="5"/>
      <c r="DG1037" s="5"/>
      <c r="DH1037" s="5"/>
      <c r="DI1037" s="5"/>
      <c r="DJ1037" s="5"/>
      <c r="DK1037" s="5"/>
      <c r="DL1037" s="5"/>
      <c r="DM1037" s="5"/>
      <c r="DN1037" s="5"/>
      <c r="DO1037" s="5">
        <v>1</v>
      </c>
      <c r="DP1037" s="5"/>
      <c r="DQ1037" s="5"/>
      <c r="DR1037" s="5"/>
      <c r="DS1037" s="6"/>
      <c r="DT1037" s="6"/>
      <c r="DU1037" s="5"/>
      <c r="DV1037" s="5"/>
      <c r="DW1037" s="5" t="s">
        <v>135</v>
      </c>
      <c r="DX1037" s="5"/>
      <c r="DY1037" s="5"/>
      <c r="DZ1037" s="5"/>
      <c r="EA1037" s="5"/>
      <c r="EB1037" s="5"/>
      <c r="EC1037" s="5"/>
      <c r="ED1037" s="5"/>
      <c r="EE1037" s="5"/>
      <c r="EF1037" s="5"/>
    </row>
    <row r="1038" spans="1:143" s="42" customFormat="1" ht="75">
      <c r="A1038" s="41" t="s">
        <v>1811</v>
      </c>
      <c r="B1038" s="41">
        <v>19</v>
      </c>
      <c r="C1038" s="41">
        <v>9</v>
      </c>
      <c r="D1038" s="41" t="s">
        <v>1812</v>
      </c>
      <c r="E1038" s="5" t="s">
        <v>1812</v>
      </c>
      <c r="F1038" s="41" t="s">
        <v>1813</v>
      </c>
      <c r="G1038" s="41"/>
      <c r="H1038" s="41" t="s">
        <v>135</v>
      </c>
      <c r="I1038" s="41"/>
      <c r="J1038" s="5"/>
      <c r="K1038" s="5"/>
      <c r="L1038" s="5"/>
      <c r="M1038" s="5"/>
      <c r="N1038" s="5"/>
      <c r="O1038" s="5"/>
      <c r="P1038" s="5">
        <v>1</v>
      </c>
      <c r="Q1038" s="39" t="s">
        <v>1814</v>
      </c>
      <c r="R1038" s="5">
        <v>1</v>
      </c>
      <c r="S1038" s="5"/>
      <c r="T1038" s="5"/>
      <c r="U1038" s="5"/>
      <c r="V1038" s="5"/>
      <c r="W1038" s="5"/>
      <c r="X1038" s="5"/>
      <c r="Y1038" s="5"/>
      <c r="Z1038" s="5"/>
      <c r="AA1038" s="5">
        <v>1</v>
      </c>
      <c r="AB1038" s="5"/>
      <c r="AC1038" s="5"/>
      <c r="AD1038" s="5"/>
      <c r="AE1038" s="5"/>
      <c r="AF1038" s="5"/>
      <c r="AG1038" s="5"/>
      <c r="AH1038" s="5">
        <v>1</v>
      </c>
      <c r="AI1038" s="5"/>
      <c r="AJ1038" s="5"/>
      <c r="AK1038" s="5"/>
      <c r="AL1038" s="5"/>
      <c r="AM1038" s="5"/>
      <c r="AN1038" s="5"/>
      <c r="AO1038" s="5"/>
      <c r="AP1038" s="5"/>
      <c r="AQ1038" s="5"/>
      <c r="AR1038" s="5"/>
      <c r="AS1038" s="5"/>
      <c r="AT1038" s="5"/>
      <c r="AU1038" s="5"/>
      <c r="AV1038" s="5"/>
      <c r="AW1038" s="5"/>
      <c r="AX1038" s="5"/>
      <c r="AY1038" s="5"/>
      <c r="AZ1038" s="5"/>
      <c r="BA1038" s="5"/>
      <c r="BB1038" s="5"/>
      <c r="BC1038" s="5"/>
      <c r="BD1038" s="5"/>
      <c r="BE1038" s="5"/>
      <c r="BF1038" s="5"/>
      <c r="BG1038" s="5"/>
      <c r="BH1038" s="5"/>
      <c r="BI1038" s="5"/>
      <c r="BJ1038" s="5"/>
      <c r="BK1038" s="5"/>
      <c r="BL1038" s="5"/>
      <c r="BM1038" s="5"/>
      <c r="BN1038" s="5"/>
      <c r="BO1038" s="5"/>
      <c r="BP1038" s="5"/>
      <c r="BQ1038" s="5"/>
      <c r="BR1038" s="5"/>
      <c r="BS1038" s="5"/>
      <c r="BT1038" s="5"/>
      <c r="BU1038" s="5"/>
      <c r="BV1038" s="5"/>
      <c r="BW1038" s="5"/>
      <c r="BX1038" s="5"/>
      <c r="BY1038" s="5"/>
      <c r="BZ1038" s="5"/>
      <c r="CA1038" s="5"/>
      <c r="CB1038" s="5"/>
      <c r="CC1038" s="5"/>
      <c r="CD1038" s="5"/>
      <c r="CE1038" s="5"/>
      <c r="CF1038" s="5"/>
      <c r="CG1038" s="5"/>
      <c r="CH1038" s="5"/>
      <c r="CI1038" s="5"/>
      <c r="CJ1038" s="5"/>
      <c r="CK1038" s="5"/>
      <c r="CL1038" s="5"/>
      <c r="CM1038" s="5"/>
      <c r="CN1038" s="5"/>
      <c r="CO1038" s="5"/>
      <c r="CP1038" s="5"/>
      <c r="CQ1038" s="5"/>
      <c r="CR1038" s="5"/>
      <c r="CS1038" s="5"/>
      <c r="CT1038" s="5"/>
      <c r="CU1038" s="5"/>
      <c r="CV1038" s="5"/>
      <c r="CW1038" s="5"/>
      <c r="CX1038" s="5"/>
      <c r="CY1038" s="5"/>
      <c r="CZ1038" s="5"/>
      <c r="DA1038" s="5"/>
      <c r="DB1038" s="5"/>
      <c r="DC1038" s="5"/>
      <c r="DD1038" s="5"/>
      <c r="DE1038" s="5"/>
      <c r="DF1038" s="5"/>
      <c r="DG1038" s="5"/>
      <c r="DH1038" s="5"/>
      <c r="DI1038" s="5"/>
      <c r="DJ1038" s="5"/>
      <c r="DK1038" s="5"/>
      <c r="DL1038" s="5"/>
      <c r="DM1038" s="5"/>
      <c r="DN1038" s="5"/>
      <c r="DO1038" s="5"/>
      <c r="DP1038" s="5"/>
      <c r="DQ1038" s="5"/>
      <c r="DR1038" s="5"/>
      <c r="DS1038" s="6">
        <v>19</v>
      </c>
      <c r="DT1038" s="6">
        <v>10</v>
      </c>
      <c r="DU1038" s="5">
        <v>3</v>
      </c>
      <c r="DV1038" s="5"/>
      <c r="DW1038" s="5" t="s">
        <v>135</v>
      </c>
      <c r="DX1038" s="5"/>
      <c r="DY1038" s="5"/>
      <c r="DZ1038" s="5"/>
      <c r="EA1038" s="5"/>
      <c r="EB1038" s="5"/>
      <c r="EC1038" s="5"/>
      <c r="ED1038" s="5"/>
      <c r="EE1038" s="5"/>
      <c r="EF1038" s="5"/>
    </row>
    <row r="1039" spans="1:143" s="42" customFormat="1">
      <c r="A1039" s="41"/>
      <c r="B1039" s="41"/>
      <c r="C1039" s="41"/>
      <c r="D1039" s="41" t="s">
        <v>403</v>
      </c>
      <c r="E1039" s="5" t="s">
        <v>403</v>
      </c>
      <c r="F1039" s="41" t="s">
        <v>1813</v>
      </c>
      <c r="G1039" s="41"/>
      <c r="H1039" s="41" t="s">
        <v>135</v>
      </c>
      <c r="I1039" s="41"/>
      <c r="J1039" s="5"/>
      <c r="K1039" s="5"/>
      <c r="L1039" s="5"/>
      <c r="M1039" s="5"/>
      <c r="N1039" s="5"/>
      <c r="O1039" s="5"/>
      <c r="P1039" s="5">
        <v>5</v>
      </c>
      <c r="Q1039" s="39" t="s">
        <v>1815</v>
      </c>
      <c r="R1039" s="5"/>
      <c r="S1039" s="5"/>
      <c r="T1039" s="5"/>
      <c r="U1039" s="5"/>
      <c r="V1039" s="5"/>
      <c r="W1039" s="5"/>
      <c r="X1039" s="5"/>
      <c r="Y1039" s="5"/>
      <c r="Z1039" s="5"/>
      <c r="AA1039" s="5"/>
      <c r="AB1039" s="5"/>
      <c r="AC1039" s="5"/>
      <c r="AD1039" s="5"/>
      <c r="AE1039" s="5"/>
      <c r="AF1039" s="5"/>
      <c r="AG1039" s="5"/>
      <c r="AH1039" s="5"/>
      <c r="AI1039" s="5"/>
      <c r="AJ1039" s="5"/>
      <c r="AK1039" s="5"/>
      <c r="AL1039" s="5"/>
      <c r="AM1039" s="5"/>
      <c r="AN1039" s="5"/>
      <c r="AO1039" s="5"/>
      <c r="AP1039" s="5"/>
      <c r="AQ1039" s="5"/>
      <c r="AR1039" s="5"/>
      <c r="AS1039" s="5"/>
      <c r="AT1039" s="5"/>
      <c r="AU1039" s="5"/>
      <c r="AV1039" s="5"/>
      <c r="AW1039" s="5"/>
      <c r="AX1039" s="5"/>
      <c r="AY1039" s="5"/>
      <c r="AZ1039" s="5"/>
      <c r="BA1039" s="5"/>
      <c r="BB1039" s="5"/>
      <c r="BC1039" s="5"/>
      <c r="BD1039" s="5"/>
      <c r="BE1039" s="5"/>
      <c r="BF1039" s="5"/>
      <c r="BG1039" s="5"/>
      <c r="BH1039" s="5"/>
      <c r="BI1039" s="5"/>
      <c r="BJ1039" s="5"/>
      <c r="BK1039" s="5"/>
      <c r="BL1039" s="5"/>
      <c r="BM1039" s="5"/>
      <c r="BN1039" s="5"/>
      <c r="BO1039" s="5"/>
      <c r="BP1039" s="5"/>
      <c r="BQ1039" s="5"/>
      <c r="BR1039" s="5"/>
      <c r="BS1039" s="5"/>
      <c r="BT1039" s="5"/>
      <c r="BU1039" s="5"/>
      <c r="BV1039" s="5"/>
      <c r="BW1039" s="5"/>
      <c r="BX1039" s="5"/>
      <c r="BY1039" s="5"/>
      <c r="BZ1039" s="5"/>
      <c r="CA1039" s="5"/>
      <c r="CB1039" s="5"/>
      <c r="CC1039" s="5"/>
      <c r="CD1039" s="5"/>
      <c r="CE1039" s="5"/>
      <c r="CF1039" s="5"/>
      <c r="CG1039" s="5"/>
      <c r="CH1039" s="5"/>
      <c r="CI1039" s="5"/>
      <c r="CJ1039" s="5"/>
      <c r="CK1039" s="5"/>
      <c r="CL1039" s="5"/>
      <c r="CM1039" s="5"/>
      <c r="CN1039" s="5"/>
      <c r="CO1039" s="5"/>
      <c r="CP1039" s="5"/>
      <c r="CQ1039" s="5"/>
      <c r="CR1039" s="5"/>
      <c r="CS1039" s="5"/>
      <c r="CT1039" s="5"/>
      <c r="CU1039" s="5"/>
      <c r="CV1039" s="5"/>
      <c r="CW1039" s="5"/>
      <c r="CX1039" s="5"/>
      <c r="CY1039" s="5"/>
      <c r="CZ1039" s="5"/>
      <c r="DA1039" s="5"/>
      <c r="DB1039" s="5"/>
      <c r="DC1039" s="5"/>
      <c r="DD1039" s="5">
        <v>5</v>
      </c>
      <c r="DE1039" s="5"/>
      <c r="DF1039" s="5"/>
      <c r="DG1039" s="5"/>
      <c r="DH1039" s="5"/>
      <c r="DI1039" s="5"/>
      <c r="DJ1039" s="5"/>
      <c r="DK1039" s="5"/>
      <c r="DL1039" s="5"/>
      <c r="DM1039" s="5"/>
      <c r="DN1039" s="5"/>
      <c r="DO1039" s="5"/>
      <c r="DP1039" s="5"/>
      <c r="DQ1039" s="5"/>
      <c r="DR1039" s="5"/>
      <c r="DS1039" s="6"/>
      <c r="DT1039" s="6"/>
      <c r="DU1039" s="5"/>
      <c r="DV1039" s="5"/>
      <c r="DW1039" s="5" t="s">
        <v>135</v>
      </c>
      <c r="DX1039" s="5"/>
      <c r="DY1039" s="5"/>
      <c r="DZ1039" s="5"/>
      <c r="EA1039" s="5"/>
      <c r="EB1039" s="5"/>
      <c r="EC1039" s="5"/>
      <c r="ED1039" s="5"/>
      <c r="EE1039" s="5"/>
      <c r="EF1039" s="5"/>
    </row>
    <row r="1040" spans="1:143" s="42" customFormat="1">
      <c r="A1040" s="41"/>
      <c r="B1040" s="41"/>
      <c r="C1040" s="41"/>
      <c r="D1040" s="41" t="s">
        <v>1812</v>
      </c>
      <c r="E1040" s="5" t="s">
        <v>1812</v>
      </c>
      <c r="F1040" s="41" t="s">
        <v>1816</v>
      </c>
      <c r="G1040" s="41" t="s">
        <v>135</v>
      </c>
      <c r="H1040" s="41" t="s">
        <v>135</v>
      </c>
      <c r="I1040" s="41"/>
      <c r="J1040" s="5"/>
      <c r="K1040" s="5"/>
      <c r="L1040" s="5"/>
      <c r="M1040" s="5"/>
      <c r="N1040" s="5"/>
      <c r="O1040" s="5"/>
      <c r="P1040" s="5">
        <v>2</v>
      </c>
      <c r="Q1040" s="39" t="s">
        <v>1817</v>
      </c>
      <c r="R1040" s="5">
        <v>2</v>
      </c>
      <c r="S1040" s="5"/>
      <c r="T1040" s="5"/>
      <c r="U1040" s="5"/>
      <c r="V1040" s="5"/>
      <c r="W1040" s="5"/>
      <c r="X1040" s="5"/>
      <c r="Y1040" s="5"/>
      <c r="Z1040" s="5"/>
      <c r="AA1040" s="5">
        <v>2</v>
      </c>
      <c r="AB1040" s="5"/>
      <c r="AC1040" s="5"/>
      <c r="AD1040" s="5"/>
      <c r="AE1040" s="5"/>
      <c r="AF1040" s="5"/>
      <c r="AG1040" s="5"/>
      <c r="AH1040" s="5">
        <v>2</v>
      </c>
      <c r="AI1040" s="5"/>
      <c r="AJ1040" s="5"/>
      <c r="AK1040" s="5"/>
      <c r="AL1040" s="5"/>
      <c r="AM1040" s="5"/>
      <c r="AN1040" s="5"/>
      <c r="AO1040" s="5"/>
      <c r="AP1040" s="5"/>
      <c r="AQ1040" s="5"/>
      <c r="AR1040" s="5"/>
      <c r="AS1040" s="5"/>
      <c r="AT1040" s="5"/>
      <c r="AU1040" s="5"/>
      <c r="AV1040" s="5"/>
      <c r="AW1040" s="5"/>
      <c r="AX1040" s="5"/>
      <c r="AY1040" s="5"/>
      <c r="AZ1040" s="5"/>
      <c r="BA1040" s="5"/>
      <c r="BB1040" s="5"/>
      <c r="BC1040" s="5"/>
      <c r="BD1040" s="5"/>
      <c r="BE1040" s="5"/>
      <c r="BF1040" s="5"/>
      <c r="BG1040" s="5"/>
      <c r="BH1040" s="5"/>
      <c r="BI1040" s="5"/>
      <c r="BJ1040" s="5"/>
      <c r="BK1040" s="5"/>
      <c r="BL1040" s="5"/>
      <c r="BM1040" s="5"/>
      <c r="BN1040" s="5"/>
      <c r="BO1040" s="5"/>
      <c r="BP1040" s="5"/>
      <c r="BQ1040" s="5"/>
      <c r="BR1040" s="5"/>
      <c r="BS1040" s="5"/>
      <c r="BT1040" s="5"/>
      <c r="BU1040" s="5"/>
      <c r="BV1040" s="5"/>
      <c r="BW1040" s="5"/>
      <c r="BX1040" s="5"/>
      <c r="BY1040" s="5"/>
      <c r="BZ1040" s="5"/>
      <c r="CA1040" s="5"/>
      <c r="CB1040" s="5"/>
      <c r="CC1040" s="5"/>
      <c r="CD1040" s="5"/>
      <c r="CE1040" s="5"/>
      <c r="CF1040" s="5"/>
      <c r="CG1040" s="5"/>
      <c r="CH1040" s="5"/>
      <c r="CI1040" s="5"/>
      <c r="CJ1040" s="5"/>
      <c r="CK1040" s="5"/>
      <c r="CL1040" s="5"/>
      <c r="CM1040" s="5"/>
      <c r="CN1040" s="5"/>
      <c r="CO1040" s="5"/>
      <c r="CP1040" s="5"/>
      <c r="CQ1040" s="5"/>
      <c r="CR1040" s="5"/>
      <c r="CS1040" s="5"/>
      <c r="CT1040" s="5"/>
      <c r="CU1040" s="5"/>
      <c r="CV1040" s="5"/>
      <c r="CW1040" s="5"/>
      <c r="CX1040" s="5"/>
      <c r="CY1040" s="5"/>
      <c r="CZ1040" s="5"/>
      <c r="DA1040" s="5"/>
      <c r="DB1040" s="5"/>
      <c r="DC1040" s="5"/>
      <c r="DD1040" s="5"/>
      <c r="DE1040" s="5"/>
      <c r="DF1040" s="5"/>
      <c r="DG1040" s="5"/>
      <c r="DH1040" s="5"/>
      <c r="DI1040" s="5"/>
      <c r="DJ1040" s="5"/>
      <c r="DK1040" s="5"/>
      <c r="DL1040" s="5"/>
      <c r="DM1040" s="5"/>
      <c r="DN1040" s="5"/>
      <c r="DO1040" s="5"/>
      <c r="DP1040" s="5"/>
      <c r="DQ1040" s="5"/>
      <c r="DR1040" s="5"/>
      <c r="DS1040" s="6"/>
      <c r="DT1040" s="6"/>
      <c r="DU1040" s="5"/>
      <c r="DV1040" s="5"/>
      <c r="DW1040" s="5" t="s">
        <v>135</v>
      </c>
      <c r="DX1040" s="5"/>
      <c r="DY1040" s="5"/>
      <c r="DZ1040" s="5"/>
      <c r="EA1040" s="5"/>
      <c r="EB1040" s="5"/>
      <c r="EC1040" s="5"/>
      <c r="ED1040" s="5"/>
      <c r="EE1040" s="5"/>
      <c r="EF1040" s="5"/>
    </row>
    <row r="1041" spans="1:136" s="42" customFormat="1">
      <c r="A1041" s="41"/>
      <c r="B1041" s="41"/>
      <c r="C1041" s="41"/>
      <c r="D1041" s="41" t="s">
        <v>685</v>
      </c>
      <c r="E1041" s="5" t="s">
        <v>685</v>
      </c>
      <c r="F1041" s="41" t="s">
        <v>1816</v>
      </c>
      <c r="G1041" s="41" t="s">
        <v>135</v>
      </c>
      <c r="H1041" s="41" t="s">
        <v>135</v>
      </c>
      <c r="I1041" s="41"/>
      <c r="J1041" s="5"/>
      <c r="K1041" s="5"/>
      <c r="L1041" s="5"/>
      <c r="M1041" s="5"/>
      <c r="N1041" s="5"/>
      <c r="O1041" s="5"/>
      <c r="P1041" s="5">
        <v>1</v>
      </c>
      <c r="Q1041" s="39" t="s">
        <v>1818</v>
      </c>
      <c r="R1041" s="5"/>
      <c r="S1041" s="5"/>
      <c r="T1041" s="5"/>
      <c r="U1041" s="5"/>
      <c r="V1041" s="5"/>
      <c r="W1041" s="5"/>
      <c r="X1041" s="5"/>
      <c r="Y1041" s="5"/>
      <c r="Z1041" s="5"/>
      <c r="AA1041" s="5"/>
      <c r="AB1041" s="5"/>
      <c r="AC1041" s="5"/>
      <c r="AD1041" s="5"/>
      <c r="AE1041" s="5"/>
      <c r="AF1041" s="5"/>
      <c r="AG1041" s="5"/>
      <c r="AH1041" s="5"/>
      <c r="AI1041" s="5"/>
      <c r="AJ1041" s="5"/>
      <c r="AK1041" s="5"/>
      <c r="AL1041" s="5"/>
      <c r="AM1041" s="5"/>
      <c r="AN1041" s="5"/>
      <c r="AO1041" s="5"/>
      <c r="AP1041" s="5"/>
      <c r="AQ1041" s="5"/>
      <c r="AR1041" s="5"/>
      <c r="AS1041" s="5"/>
      <c r="AT1041" s="5"/>
      <c r="AU1041" s="5"/>
      <c r="AV1041" s="5"/>
      <c r="AW1041" s="5"/>
      <c r="AX1041" s="5"/>
      <c r="AY1041" s="5"/>
      <c r="AZ1041" s="5"/>
      <c r="BA1041" s="5"/>
      <c r="BB1041" s="5"/>
      <c r="BC1041" s="5"/>
      <c r="BD1041" s="5"/>
      <c r="BE1041" s="5"/>
      <c r="BF1041" s="5"/>
      <c r="BG1041" s="5"/>
      <c r="BH1041" s="5"/>
      <c r="BI1041" s="5"/>
      <c r="BJ1041" s="5"/>
      <c r="BK1041" s="5"/>
      <c r="BL1041" s="5"/>
      <c r="BM1041" s="5"/>
      <c r="BN1041" s="5"/>
      <c r="BO1041" s="5"/>
      <c r="BP1041" s="5"/>
      <c r="BQ1041" s="5"/>
      <c r="BR1041" s="5"/>
      <c r="BS1041" s="5"/>
      <c r="BT1041" s="5"/>
      <c r="BU1041" s="5"/>
      <c r="BV1041" s="5"/>
      <c r="BW1041" s="5"/>
      <c r="BX1041" s="5"/>
      <c r="BY1041" s="5"/>
      <c r="BZ1041" s="5"/>
      <c r="CA1041" s="5"/>
      <c r="CB1041" s="5"/>
      <c r="CC1041" s="5"/>
      <c r="CD1041" s="5"/>
      <c r="CE1041" s="5"/>
      <c r="CF1041" s="5"/>
      <c r="CG1041" s="5"/>
      <c r="CH1041" s="5"/>
      <c r="CI1041" s="5"/>
      <c r="CJ1041" s="5"/>
      <c r="CK1041" s="5"/>
      <c r="CL1041" s="5"/>
      <c r="CM1041" s="5"/>
      <c r="CN1041" s="5"/>
      <c r="CO1041" s="5"/>
      <c r="CP1041" s="5"/>
      <c r="CQ1041" s="5"/>
      <c r="CR1041" s="5"/>
      <c r="CS1041" s="5"/>
      <c r="CT1041" s="5"/>
      <c r="CU1041" s="5"/>
      <c r="CV1041" s="5"/>
      <c r="CW1041" s="5"/>
      <c r="CX1041" s="5"/>
      <c r="CY1041" s="5"/>
      <c r="CZ1041" s="5"/>
      <c r="DA1041" s="5"/>
      <c r="DB1041" s="5"/>
      <c r="DC1041" s="5"/>
      <c r="DD1041" s="5">
        <v>1</v>
      </c>
      <c r="DE1041" s="5"/>
      <c r="DF1041" s="5"/>
      <c r="DG1041" s="5"/>
      <c r="DH1041" s="5"/>
      <c r="DI1041" s="5"/>
      <c r="DJ1041" s="5"/>
      <c r="DK1041" s="5"/>
      <c r="DL1041" s="5"/>
      <c r="DM1041" s="5"/>
      <c r="DN1041" s="5"/>
      <c r="DO1041" s="5"/>
      <c r="DP1041" s="5"/>
      <c r="DQ1041" s="5"/>
      <c r="DR1041" s="5"/>
      <c r="DS1041" s="6"/>
      <c r="DT1041" s="6"/>
      <c r="DU1041" s="5"/>
      <c r="DV1041" s="5"/>
      <c r="DW1041" s="5" t="s">
        <v>135</v>
      </c>
      <c r="DX1041" s="5"/>
      <c r="DY1041" s="5"/>
      <c r="DZ1041" s="5"/>
      <c r="EA1041" s="5"/>
      <c r="EB1041" s="5"/>
      <c r="EC1041" s="5"/>
      <c r="ED1041" s="5"/>
      <c r="EE1041" s="5"/>
      <c r="EF1041" s="5"/>
    </row>
    <row r="1042" spans="1:136" s="42" customFormat="1" ht="90">
      <c r="A1042" s="41" t="s">
        <v>1819</v>
      </c>
      <c r="B1042" s="41">
        <v>1</v>
      </c>
      <c r="C1042" s="41">
        <v>1</v>
      </c>
      <c r="D1042" s="41" t="s">
        <v>1820</v>
      </c>
      <c r="E1042" s="42" t="s">
        <v>1821</v>
      </c>
      <c r="F1042" s="41" t="s">
        <v>1822</v>
      </c>
      <c r="G1042" s="41"/>
      <c r="H1042" s="41"/>
      <c r="I1042" s="41" t="s">
        <v>1823</v>
      </c>
      <c r="J1042" s="5">
        <v>1</v>
      </c>
      <c r="K1042" s="5">
        <v>1</v>
      </c>
      <c r="L1042" s="5"/>
      <c r="M1042" s="5"/>
      <c r="N1042" s="5"/>
      <c r="O1042" s="5"/>
      <c r="P1042" s="5">
        <v>1</v>
      </c>
      <c r="Q1042" s="39" t="s">
        <v>1824</v>
      </c>
      <c r="R1042" s="5"/>
      <c r="S1042" s="5"/>
      <c r="T1042" s="5"/>
      <c r="U1042" s="5"/>
      <c r="V1042" s="5"/>
      <c r="W1042" s="5"/>
      <c r="X1042" s="5"/>
      <c r="Y1042" s="5"/>
      <c r="Z1042" s="5"/>
      <c r="AA1042" s="5"/>
      <c r="AB1042" s="5"/>
      <c r="AC1042" s="5"/>
      <c r="AD1042" s="5"/>
      <c r="AE1042" s="5"/>
      <c r="AF1042" s="5"/>
      <c r="AG1042" s="5"/>
      <c r="AH1042" s="5"/>
      <c r="AI1042" s="5"/>
      <c r="AJ1042" s="5"/>
      <c r="AK1042" s="5"/>
      <c r="AL1042" s="5">
        <v>1</v>
      </c>
      <c r="AM1042" s="5"/>
      <c r="AN1042" s="5"/>
      <c r="AO1042" s="5"/>
      <c r="AP1042" s="5"/>
      <c r="AQ1042" s="5"/>
      <c r="AR1042" s="5"/>
      <c r="AS1042" s="5"/>
      <c r="AT1042" s="5"/>
      <c r="AU1042" s="5"/>
      <c r="AV1042" s="5">
        <v>1</v>
      </c>
      <c r="AW1042" s="5"/>
      <c r="AX1042" s="5"/>
      <c r="AY1042" s="5"/>
      <c r="AZ1042" s="5"/>
      <c r="BA1042" s="5"/>
      <c r="BB1042" s="5"/>
      <c r="BC1042" s="5"/>
      <c r="BD1042" s="5"/>
      <c r="BE1042" s="5"/>
      <c r="BF1042" s="5"/>
      <c r="BG1042" s="5"/>
      <c r="BH1042" s="5"/>
      <c r="BI1042" s="5"/>
      <c r="BJ1042" s="5"/>
      <c r="BK1042" s="5"/>
      <c r="BL1042" s="5"/>
      <c r="BM1042" s="5"/>
      <c r="BN1042" s="5"/>
      <c r="BO1042" s="5"/>
      <c r="BP1042" s="5"/>
      <c r="BQ1042" s="5"/>
      <c r="BR1042" s="5">
        <v>1</v>
      </c>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5"/>
      <c r="DC1042" s="5"/>
      <c r="DD1042" s="5"/>
      <c r="DE1042" s="5"/>
      <c r="DF1042" s="5"/>
      <c r="DG1042" s="5"/>
      <c r="DH1042" s="5"/>
      <c r="DI1042" s="5"/>
      <c r="DJ1042" s="5"/>
      <c r="DK1042" s="5"/>
      <c r="DL1042" s="5"/>
      <c r="DM1042" s="5"/>
      <c r="DN1042" s="5"/>
      <c r="DO1042" s="5"/>
      <c r="DP1042" s="5"/>
      <c r="DQ1042" s="5"/>
      <c r="DR1042" s="5"/>
      <c r="DS1042" s="6">
        <v>1</v>
      </c>
      <c r="DT1042" s="6">
        <v>0</v>
      </c>
      <c r="DU1042" s="5">
        <v>1</v>
      </c>
      <c r="DV1042" s="5" t="s">
        <v>135</v>
      </c>
      <c r="DW1042" s="5"/>
      <c r="DX1042" s="5"/>
      <c r="DY1042" s="5"/>
      <c r="DZ1042" s="5"/>
      <c r="EA1042" s="5"/>
      <c r="EB1042" s="5"/>
      <c r="EC1042" s="5"/>
      <c r="ED1042" s="5"/>
      <c r="EE1042" s="5"/>
      <c r="EF1042" s="5"/>
    </row>
    <row r="1043" spans="1:136" s="42" customFormat="1" ht="75">
      <c r="A1043" s="41"/>
      <c r="B1043" s="41"/>
      <c r="C1043" s="41"/>
      <c r="D1043" s="41" t="s">
        <v>1825</v>
      </c>
      <c r="E1043" s="42" t="s">
        <v>1826</v>
      </c>
      <c r="F1043" s="41" t="s">
        <v>1822</v>
      </c>
      <c r="G1043" s="41"/>
      <c r="H1043" s="41"/>
      <c r="I1043" s="41" t="s">
        <v>1823</v>
      </c>
      <c r="J1043" s="5"/>
      <c r="K1043" s="5"/>
      <c r="L1043" s="5"/>
      <c r="M1043" s="5"/>
      <c r="N1043" s="5"/>
      <c r="O1043" s="5"/>
      <c r="P1043" s="5">
        <v>1</v>
      </c>
      <c r="Q1043" s="39" t="s">
        <v>1827</v>
      </c>
      <c r="R1043" s="5"/>
      <c r="S1043" s="5"/>
      <c r="T1043" s="5"/>
      <c r="U1043" s="5"/>
      <c r="V1043" s="5"/>
      <c r="W1043" s="5"/>
      <c r="X1043" s="5"/>
      <c r="Y1043" s="5"/>
      <c r="Z1043" s="5"/>
      <c r="AA1043" s="5"/>
      <c r="AB1043" s="5"/>
      <c r="AC1043" s="5"/>
      <c r="AD1043" s="5"/>
      <c r="AE1043" s="5"/>
      <c r="AF1043" s="5"/>
      <c r="AG1043" s="5"/>
      <c r="AH1043" s="5"/>
      <c r="AI1043" s="5"/>
      <c r="AJ1043" s="5"/>
      <c r="AK1043" s="5"/>
      <c r="AL1043" s="5">
        <v>1</v>
      </c>
      <c r="AM1043" s="5"/>
      <c r="AN1043" s="5"/>
      <c r="AO1043" s="5"/>
      <c r="AP1043" s="5"/>
      <c r="AQ1043" s="5"/>
      <c r="AR1043" s="5"/>
      <c r="AS1043" s="5"/>
      <c r="AT1043" s="5"/>
      <c r="AU1043" s="5"/>
      <c r="AV1043" s="5">
        <v>1</v>
      </c>
      <c r="AW1043" s="5"/>
      <c r="AX1043" s="5"/>
      <c r="AY1043" s="5"/>
      <c r="AZ1043" s="5"/>
      <c r="BA1043" s="5"/>
      <c r="BB1043" s="5"/>
      <c r="BC1043" s="5"/>
      <c r="BD1043" s="5"/>
      <c r="BE1043" s="5"/>
      <c r="BF1043" s="5"/>
      <c r="BG1043" s="5"/>
      <c r="BH1043" s="5"/>
      <c r="BI1043" s="5"/>
      <c r="BJ1043" s="5"/>
      <c r="BK1043" s="5"/>
      <c r="BL1043" s="5"/>
      <c r="BM1043" s="5"/>
      <c r="BN1043" s="5"/>
      <c r="BO1043" s="5"/>
      <c r="BP1043" s="5"/>
      <c r="BQ1043" s="5"/>
      <c r="BR1043" s="5">
        <v>1</v>
      </c>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5"/>
      <c r="DC1043" s="5"/>
      <c r="DD1043" s="5"/>
      <c r="DE1043" s="5"/>
      <c r="DF1043" s="5"/>
      <c r="DG1043" s="5"/>
      <c r="DH1043" s="5"/>
      <c r="DI1043" s="5"/>
      <c r="DJ1043" s="5"/>
      <c r="DK1043" s="5"/>
      <c r="DL1043" s="5"/>
      <c r="DM1043" s="5"/>
      <c r="DN1043" s="5"/>
      <c r="DO1043" s="5"/>
      <c r="DP1043" s="5"/>
      <c r="DQ1043" s="5"/>
      <c r="DR1043" s="5"/>
      <c r="DS1043" s="6"/>
      <c r="DT1043" s="6"/>
      <c r="DU1043" s="5"/>
      <c r="DV1043" s="5" t="s">
        <v>135</v>
      </c>
      <c r="DW1043" s="5"/>
      <c r="DX1043" s="5"/>
      <c r="DY1043" s="5"/>
      <c r="DZ1043" s="5"/>
      <c r="EA1043" s="5"/>
      <c r="EB1043" s="5"/>
      <c r="EC1043" s="5"/>
      <c r="ED1043" s="5"/>
      <c r="EE1043" s="5"/>
      <c r="EF1043" s="5"/>
    </row>
    <row r="1044" spans="1:136" s="42" customFormat="1" ht="45">
      <c r="A1044" s="41"/>
      <c r="B1044" s="41"/>
      <c r="C1044" s="41"/>
      <c r="D1044" s="41" t="s">
        <v>1828</v>
      </c>
      <c r="E1044" s="42" t="s">
        <v>1829</v>
      </c>
      <c r="F1044" s="41" t="s">
        <v>134</v>
      </c>
      <c r="G1044" s="41"/>
      <c r="H1044" s="41"/>
      <c r="I1044" s="41" t="s">
        <v>134</v>
      </c>
      <c r="J1044" s="5">
        <v>1</v>
      </c>
      <c r="K1044" s="5">
        <v>1</v>
      </c>
      <c r="L1044" s="5"/>
      <c r="M1044" s="5"/>
      <c r="N1044" s="5"/>
      <c r="O1044" s="5"/>
      <c r="P1044" s="5">
        <v>1</v>
      </c>
      <c r="Q1044" s="39" t="s">
        <v>1830</v>
      </c>
      <c r="R1044" s="5"/>
      <c r="S1044" s="5"/>
      <c r="T1044" s="5"/>
      <c r="U1044" s="5"/>
      <c r="V1044" s="5"/>
      <c r="W1044" s="5"/>
      <c r="X1044" s="5"/>
      <c r="Y1044" s="5"/>
      <c r="Z1044" s="5"/>
      <c r="AA1044" s="5"/>
      <c r="AB1044" s="5"/>
      <c r="AC1044" s="5"/>
      <c r="AD1044" s="5"/>
      <c r="AE1044" s="5"/>
      <c r="AF1044" s="5"/>
      <c r="AG1044" s="5"/>
      <c r="AH1044" s="5"/>
      <c r="AI1044" s="5"/>
      <c r="AJ1044" s="5"/>
      <c r="AK1044" s="5"/>
      <c r="AL1044" s="5">
        <v>1</v>
      </c>
      <c r="AM1044" s="5"/>
      <c r="AN1044" s="5"/>
      <c r="AO1044" s="5"/>
      <c r="AP1044" s="5"/>
      <c r="AQ1044" s="5"/>
      <c r="AR1044" s="5"/>
      <c r="AS1044" s="5"/>
      <c r="AT1044" s="5"/>
      <c r="AU1044" s="5"/>
      <c r="AV1044" s="5">
        <v>1</v>
      </c>
      <c r="AW1044" s="5"/>
      <c r="AX1044" s="5"/>
      <c r="AY1044" s="5"/>
      <c r="AZ1044" s="5"/>
      <c r="BA1044" s="5"/>
      <c r="BB1044" s="5"/>
      <c r="BC1044" s="5"/>
      <c r="BD1044" s="5"/>
      <c r="BE1044" s="5"/>
      <c r="BF1044" s="5"/>
      <c r="BG1044" s="5"/>
      <c r="BH1044" s="5"/>
      <c r="BI1044" s="5"/>
      <c r="BJ1044" s="5"/>
      <c r="BK1044" s="5"/>
      <c r="BL1044" s="5"/>
      <c r="BM1044" s="5"/>
      <c r="BN1044" s="5"/>
      <c r="BO1044" s="5"/>
      <c r="BP1044" s="5"/>
      <c r="BQ1044" s="5"/>
      <c r="BR1044" s="5">
        <v>1</v>
      </c>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5"/>
      <c r="DC1044" s="5"/>
      <c r="DD1044" s="5"/>
      <c r="DE1044" s="5"/>
      <c r="DF1044" s="5"/>
      <c r="DG1044" s="5"/>
      <c r="DH1044" s="5"/>
      <c r="DI1044" s="5"/>
      <c r="DJ1044" s="5"/>
      <c r="DK1044" s="5"/>
      <c r="DL1044" s="5"/>
      <c r="DM1044" s="5"/>
      <c r="DN1044" s="5"/>
      <c r="DO1044" s="5"/>
      <c r="DP1044" s="5"/>
      <c r="DQ1044" s="5"/>
      <c r="DR1044" s="5"/>
      <c r="DS1044" s="6"/>
      <c r="DT1044" s="6"/>
      <c r="DU1044" s="5"/>
      <c r="DV1044" s="5" t="s">
        <v>135</v>
      </c>
      <c r="DW1044" s="5"/>
      <c r="DX1044" s="5"/>
      <c r="DY1044" s="5"/>
      <c r="DZ1044" s="5"/>
      <c r="EA1044" s="5"/>
      <c r="EB1044" s="5"/>
      <c r="EC1044" s="5"/>
      <c r="ED1044" s="5"/>
      <c r="EE1044" s="5"/>
      <c r="EF1044" s="5"/>
    </row>
    <row r="1045" spans="1:136" s="42" customFormat="1" ht="60">
      <c r="A1045" s="41"/>
      <c r="B1045" s="41"/>
      <c r="C1045" s="41"/>
      <c r="D1045" s="41" t="s">
        <v>1831</v>
      </c>
      <c r="E1045" s="42" t="s">
        <v>1832</v>
      </c>
      <c r="F1045" s="41" t="s">
        <v>134</v>
      </c>
      <c r="G1045" s="41"/>
      <c r="H1045" s="41"/>
      <c r="I1045" s="41" t="s">
        <v>134</v>
      </c>
      <c r="J1045" s="5"/>
      <c r="K1045" s="5"/>
      <c r="L1045" s="5"/>
      <c r="M1045" s="5"/>
      <c r="N1045" s="5"/>
      <c r="O1045" s="5"/>
      <c r="P1045" s="5">
        <v>1</v>
      </c>
      <c r="Q1045" s="39" t="s">
        <v>1833</v>
      </c>
      <c r="R1045" s="5"/>
      <c r="S1045" s="5"/>
      <c r="T1045" s="5"/>
      <c r="U1045" s="5"/>
      <c r="V1045" s="5"/>
      <c r="W1045" s="5"/>
      <c r="X1045" s="5"/>
      <c r="Y1045" s="5"/>
      <c r="Z1045" s="5"/>
      <c r="AA1045" s="5"/>
      <c r="AB1045" s="5"/>
      <c r="AC1045" s="5"/>
      <c r="AD1045" s="5"/>
      <c r="AE1045" s="5"/>
      <c r="AF1045" s="5"/>
      <c r="AG1045" s="5"/>
      <c r="AH1045" s="5"/>
      <c r="AI1045" s="5"/>
      <c r="AJ1045" s="5"/>
      <c r="AK1045" s="5"/>
      <c r="AL1045" s="5">
        <v>1</v>
      </c>
      <c r="AM1045" s="5"/>
      <c r="AN1045" s="5"/>
      <c r="AO1045" s="5"/>
      <c r="AP1045" s="5"/>
      <c r="AQ1045" s="5"/>
      <c r="AR1045" s="5"/>
      <c r="AS1045" s="5"/>
      <c r="AT1045" s="5"/>
      <c r="AU1045" s="5"/>
      <c r="AV1045" s="5">
        <v>1</v>
      </c>
      <c r="AW1045" s="5"/>
      <c r="AX1045" s="5"/>
      <c r="AY1045" s="5"/>
      <c r="AZ1045" s="5"/>
      <c r="BA1045" s="5"/>
      <c r="BB1045" s="5"/>
      <c r="BC1045" s="5"/>
      <c r="BD1045" s="5"/>
      <c r="BE1045" s="5"/>
      <c r="BF1045" s="5"/>
      <c r="BG1045" s="5"/>
      <c r="BH1045" s="5"/>
      <c r="BI1045" s="5"/>
      <c r="BJ1045" s="5"/>
      <c r="BK1045" s="5"/>
      <c r="BL1045" s="5"/>
      <c r="BM1045" s="5"/>
      <c r="BN1045" s="5"/>
      <c r="BO1045" s="5"/>
      <c r="BP1045" s="5"/>
      <c r="BQ1045" s="5"/>
      <c r="BR1045" s="5">
        <v>1</v>
      </c>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5"/>
      <c r="DC1045" s="5"/>
      <c r="DD1045" s="5"/>
      <c r="DE1045" s="5"/>
      <c r="DF1045" s="5"/>
      <c r="DG1045" s="5"/>
      <c r="DH1045" s="5"/>
      <c r="DI1045" s="5"/>
      <c r="DJ1045" s="5"/>
      <c r="DK1045" s="5"/>
      <c r="DL1045" s="5"/>
      <c r="DM1045" s="5"/>
      <c r="DN1045" s="5"/>
      <c r="DO1045" s="5"/>
      <c r="DP1045" s="5"/>
      <c r="DQ1045" s="5"/>
      <c r="DR1045" s="5"/>
      <c r="DS1045" s="6"/>
      <c r="DT1045" s="6"/>
      <c r="DU1045" s="5"/>
      <c r="DV1045" s="5" t="s">
        <v>135</v>
      </c>
      <c r="DW1045" s="5"/>
      <c r="DX1045" s="5"/>
      <c r="DY1045" s="5"/>
      <c r="DZ1045" s="5"/>
      <c r="EA1045" s="5"/>
      <c r="EB1045" s="5"/>
      <c r="EC1045" s="5"/>
      <c r="ED1045" s="5"/>
      <c r="EE1045" s="5"/>
      <c r="EF1045" s="5"/>
    </row>
    <row r="1046" spans="1:136" s="42" customFormat="1" ht="60">
      <c r="A1046" s="41"/>
      <c r="B1046" s="41"/>
      <c r="C1046" s="41"/>
      <c r="D1046" s="41" t="s">
        <v>1834</v>
      </c>
      <c r="E1046" s="42" t="s">
        <v>1835</v>
      </c>
      <c r="F1046" s="41" t="s">
        <v>134</v>
      </c>
      <c r="G1046" s="41"/>
      <c r="H1046" s="41"/>
      <c r="I1046" s="41" t="s">
        <v>134</v>
      </c>
      <c r="J1046" s="5">
        <v>1</v>
      </c>
      <c r="K1046" s="5">
        <v>1</v>
      </c>
      <c r="L1046" s="5"/>
      <c r="M1046" s="5"/>
      <c r="N1046" s="5"/>
      <c r="O1046" s="5"/>
      <c r="P1046" s="5">
        <v>1</v>
      </c>
      <c r="Q1046" s="39" t="s">
        <v>1833</v>
      </c>
      <c r="R1046" s="5"/>
      <c r="S1046" s="5"/>
      <c r="T1046" s="5"/>
      <c r="U1046" s="5"/>
      <c r="V1046" s="5"/>
      <c r="W1046" s="5"/>
      <c r="X1046" s="5"/>
      <c r="Y1046" s="5"/>
      <c r="Z1046" s="5"/>
      <c r="AA1046" s="5"/>
      <c r="AB1046" s="5"/>
      <c r="AC1046" s="5"/>
      <c r="AD1046" s="5"/>
      <c r="AE1046" s="5"/>
      <c r="AF1046" s="5"/>
      <c r="AG1046" s="5"/>
      <c r="AH1046" s="5"/>
      <c r="AI1046" s="5"/>
      <c r="AJ1046" s="5"/>
      <c r="AK1046" s="5"/>
      <c r="AL1046" s="5">
        <v>1</v>
      </c>
      <c r="AM1046" s="5"/>
      <c r="AN1046" s="5"/>
      <c r="AO1046" s="5"/>
      <c r="AP1046" s="5"/>
      <c r="AQ1046" s="5"/>
      <c r="AR1046" s="5"/>
      <c r="AS1046" s="5"/>
      <c r="AT1046" s="5"/>
      <c r="AU1046" s="5"/>
      <c r="AV1046" s="5">
        <v>1</v>
      </c>
      <c r="AW1046" s="5"/>
      <c r="AX1046" s="5"/>
      <c r="AY1046" s="5"/>
      <c r="AZ1046" s="5"/>
      <c r="BA1046" s="5"/>
      <c r="BB1046" s="5"/>
      <c r="BC1046" s="5"/>
      <c r="BD1046" s="5"/>
      <c r="BE1046" s="5"/>
      <c r="BF1046" s="5"/>
      <c r="BG1046" s="5"/>
      <c r="BH1046" s="5"/>
      <c r="BI1046" s="5"/>
      <c r="BJ1046" s="5"/>
      <c r="BK1046" s="5"/>
      <c r="BL1046" s="5"/>
      <c r="BM1046" s="5"/>
      <c r="BN1046" s="5"/>
      <c r="BO1046" s="5"/>
      <c r="BP1046" s="5"/>
      <c r="BQ1046" s="5"/>
      <c r="BR1046" s="5">
        <v>1</v>
      </c>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5"/>
      <c r="DC1046" s="5"/>
      <c r="DD1046" s="5"/>
      <c r="DE1046" s="5"/>
      <c r="DF1046" s="5"/>
      <c r="DG1046" s="5"/>
      <c r="DH1046" s="5"/>
      <c r="DI1046" s="5"/>
      <c r="DJ1046" s="5"/>
      <c r="DK1046" s="5"/>
      <c r="DL1046" s="5"/>
      <c r="DM1046" s="5"/>
      <c r="DN1046" s="5"/>
      <c r="DO1046" s="5"/>
      <c r="DP1046" s="5"/>
      <c r="DQ1046" s="5"/>
      <c r="DR1046" s="5"/>
      <c r="DS1046" s="6"/>
      <c r="DT1046" s="6"/>
      <c r="DU1046" s="5"/>
      <c r="DV1046" s="5" t="s">
        <v>135</v>
      </c>
      <c r="DW1046" s="5"/>
      <c r="DX1046" s="5"/>
      <c r="DY1046" s="5"/>
      <c r="DZ1046" s="5"/>
      <c r="EA1046" s="5"/>
      <c r="EB1046" s="5"/>
      <c r="EC1046" s="5"/>
      <c r="ED1046" s="5"/>
      <c r="EE1046" s="5"/>
      <c r="EF1046" s="5"/>
    </row>
    <row r="1047" spans="1:136" s="42" customFormat="1" ht="105">
      <c r="A1047" s="41" t="s">
        <v>1836</v>
      </c>
      <c r="B1047" s="41">
        <v>7</v>
      </c>
      <c r="C1047" s="41">
        <v>6</v>
      </c>
      <c r="D1047" s="41" t="s">
        <v>1837</v>
      </c>
      <c r="E1047" s="5" t="s">
        <v>1838</v>
      </c>
      <c r="F1047" s="41" t="s">
        <v>1839</v>
      </c>
      <c r="G1047" s="41" t="s">
        <v>135</v>
      </c>
      <c r="H1047" s="41" t="s">
        <v>1840</v>
      </c>
      <c r="I1047" s="41" t="s">
        <v>135</v>
      </c>
      <c r="J1047" s="5">
        <v>1</v>
      </c>
      <c r="K1047" s="5"/>
      <c r="L1047" s="5"/>
      <c r="M1047" s="5"/>
      <c r="N1047" s="5"/>
      <c r="O1047" s="5"/>
      <c r="P1047" s="5">
        <v>1</v>
      </c>
      <c r="Q1047" s="39" t="s">
        <v>1841</v>
      </c>
      <c r="R1047" s="5"/>
      <c r="S1047" s="5"/>
      <c r="T1047" s="5"/>
      <c r="U1047" s="5"/>
      <c r="V1047" s="5"/>
      <c r="W1047" s="5"/>
      <c r="X1047" s="5"/>
      <c r="Y1047" s="5"/>
      <c r="Z1047" s="5"/>
      <c r="AA1047" s="5"/>
      <c r="AB1047" s="5"/>
      <c r="AC1047" s="5"/>
      <c r="AD1047" s="5"/>
      <c r="AE1047" s="5"/>
      <c r="AF1047" s="5"/>
      <c r="AG1047" s="5"/>
      <c r="AH1047" s="5"/>
      <c r="AI1047" s="5"/>
      <c r="AJ1047" s="5"/>
      <c r="AK1047" s="5"/>
      <c r="AL1047" s="5">
        <v>1</v>
      </c>
      <c r="AM1047" s="5"/>
      <c r="AN1047" s="5"/>
      <c r="AO1047" s="5"/>
      <c r="AP1047" s="5"/>
      <c r="AQ1047" s="5"/>
      <c r="AR1047" s="5"/>
      <c r="AS1047" s="5"/>
      <c r="AT1047" s="5"/>
      <c r="AU1047" s="5"/>
      <c r="AV1047" s="5"/>
      <c r="AW1047" s="5"/>
      <c r="AX1047" s="5"/>
      <c r="AY1047" s="5"/>
      <c r="AZ1047" s="5"/>
      <c r="BA1047" s="5"/>
      <c r="BB1047" s="5"/>
      <c r="BC1047" s="5"/>
      <c r="BD1047" s="5"/>
      <c r="BE1047" s="5"/>
      <c r="BF1047" s="5"/>
      <c r="BG1047" s="5"/>
      <c r="BH1047" s="5"/>
      <c r="BI1047" s="5"/>
      <c r="BJ1047" s="5"/>
      <c r="BK1047" s="5"/>
      <c r="BL1047" s="5"/>
      <c r="BM1047" s="5"/>
      <c r="BN1047" s="5"/>
      <c r="BO1047" s="5"/>
      <c r="BP1047" s="5"/>
      <c r="BQ1047" s="5"/>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5"/>
      <c r="DC1047" s="5"/>
      <c r="DD1047" s="5"/>
      <c r="DE1047" s="5"/>
      <c r="DF1047" s="5"/>
      <c r="DG1047" s="5"/>
      <c r="DH1047" s="5"/>
      <c r="DI1047" s="5"/>
      <c r="DJ1047" s="5"/>
      <c r="DK1047" s="5"/>
      <c r="DL1047" s="5"/>
      <c r="DM1047" s="5"/>
      <c r="DN1047" s="5"/>
      <c r="DO1047" s="5"/>
      <c r="DP1047" s="5"/>
      <c r="DQ1047" s="5"/>
      <c r="DR1047" s="5"/>
      <c r="DS1047" s="6">
        <v>7</v>
      </c>
      <c r="DT1047" s="6">
        <v>1</v>
      </c>
      <c r="DU1047" s="5">
        <v>2</v>
      </c>
      <c r="DV1047" s="5"/>
      <c r="DW1047" s="5" t="s">
        <v>135</v>
      </c>
      <c r="DX1047" s="5"/>
      <c r="DY1047" s="5"/>
      <c r="DZ1047" s="5"/>
      <c r="EA1047" s="5"/>
      <c r="EB1047" s="5"/>
      <c r="EC1047" s="5"/>
      <c r="ED1047" s="5"/>
      <c r="EE1047" s="5"/>
      <c r="EF1047" s="5"/>
    </row>
    <row r="1048" spans="1:136" s="42" customFormat="1" ht="60">
      <c r="A1048" s="41"/>
      <c r="B1048" s="41"/>
      <c r="C1048" s="41"/>
      <c r="D1048" s="41" t="s">
        <v>1837</v>
      </c>
      <c r="E1048" s="5" t="s">
        <v>1838</v>
      </c>
      <c r="F1048" s="41" t="s">
        <v>1839</v>
      </c>
      <c r="G1048" s="41" t="s">
        <v>135</v>
      </c>
      <c r="H1048" s="41" t="s">
        <v>1842</v>
      </c>
      <c r="I1048" s="41" t="s">
        <v>135</v>
      </c>
      <c r="J1048" s="5">
        <v>1</v>
      </c>
      <c r="K1048" s="5"/>
      <c r="L1048" s="5"/>
      <c r="M1048" s="5"/>
      <c r="N1048" s="5"/>
      <c r="O1048" s="5"/>
      <c r="P1048" s="5">
        <v>1</v>
      </c>
      <c r="Q1048" s="39" t="s">
        <v>1843</v>
      </c>
      <c r="R1048" s="5"/>
      <c r="S1048" s="5"/>
      <c r="T1048" s="5"/>
      <c r="U1048" s="5"/>
      <c r="V1048" s="5"/>
      <c r="W1048" s="5"/>
      <c r="X1048" s="5"/>
      <c r="Y1048" s="5"/>
      <c r="Z1048" s="5"/>
      <c r="AA1048" s="5"/>
      <c r="AB1048" s="5"/>
      <c r="AC1048" s="5"/>
      <c r="AD1048" s="5"/>
      <c r="AE1048" s="5"/>
      <c r="AF1048" s="5"/>
      <c r="AG1048" s="5"/>
      <c r="AH1048" s="5"/>
      <c r="AI1048" s="5"/>
      <c r="AJ1048" s="5"/>
      <c r="AK1048" s="5"/>
      <c r="AL1048" s="5">
        <v>1</v>
      </c>
      <c r="AM1048" s="5"/>
      <c r="AN1048" s="5"/>
      <c r="AO1048" s="5"/>
      <c r="AP1048" s="5"/>
      <c r="AQ1048" s="5"/>
      <c r="AR1048" s="5"/>
      <c r="AS1048" s="5"/>
      <c r="AT1048" s="5"/>
      <c r="AU1048" s="5"/>
      <c r="AV1048" s="5"/>
      <c r="AW1048" s="5"/>
      <c r="AX1048" s="5"/>
      <c r="AY1048" s="5"/>
      <c r="AZ1048" s="5"/>
      <c r="BA1048" s="5"/>
      <c r="BB1048" s="5"/>
      <c r="BC1048" s="5"/>
      <c r="BD1048" s="5"/>
      <c r="BE1048" s="5"/>
      <c r="BF1048" s="5"/>
      <c r="BG1048" s="5"/>
      <c r="BH1048" s="5"/>
      <c r="BI1048" s="5"/>
      <c r="BJ1048" s="5"/>
      <c r="BK1048" s="5"/>
      <c r="BL1048" s="5"/>
      <c r="BM1048" s="5"/>
      <c r="BN1048" s="5"/>
      <c r="BO1048" s="5"/>
      <c r="BP1048" s="5"/>
      <c r="BQ1048" s="5"/>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5"/>
      <c r="DC1048" s="5"/>
      <c r="DD1048" s="5"/>
      <c r="DE1048" s="5"/>
      <c r="DF1048" s="5"/>
      <c r="DG1048" s="5"/>
      <c r="DH1048" s="5"/>
      <c r="DI1048" s="5"/>
      <c r="DJ1048" s="5"/>
      <c r="DK1048" s="5"/>
      <c r="DL1048" s="5"/>
      <c r="DM1048" s="5"/>
      <c r="DN1048" s="5"/>
      <c r="DO1048" s="5"/>
      <c r="DP1048" s="5"/>
      <c r="DQ1048" s="5"/>
      <c r="DR1048" s="5"/>
      <c r="DS1048" s="6"/>
      <c r="DT1048" s="6"/>
      <c r="DU1048" s="5"/>
      <c r="DV1048" s="5"/>
      <c r="DW1048" s="5" t="s">
        <v>135</v>
      </c>
      <c r="DX1048" s="5"/>
      <c r="DY1048" s="5"/>
      <c r="DZ1048" s="5"/>
      <c r="EA1048" s="5"/>
      <c r="EB1048" s="5"/>
      <c r="EC1048" s="5"/>
      <c r="ED1048" s="5"/>
      <c r="EE1048" s="5"/>
      <c r="EF1048" s="5"/>
    </row>
    <row r="1049" spans="1:136" s="42" customFormat="1" ht="45">
      <c r="A1049" s="41"/>
      <c r="B1049" s="41"/>
      <c r="C1049" s="41"/>
      <c r="D1049" s="41" t="s">
        <v>1837</v>
      </c>
      <c r="E1049" s="5" t="s">
        <v>1838</v>
      </c>
      <c r="F1049" s="41" t="s">
        <v>1844</v>
      </c>
      <c r="G1049" s="41"/>
      <c r="H1049" s="41" t="s">
        <v>1840</v>
      </c>
      <c r="I1049" s="41" t="s">
        <v>135</v>
      </c>
      <c r="J1049" s="5">
        <v>1</v>
      </c>
      <c r="K1049" s="5"/>
      <c r="L1049" s="5"/>
      <c r="M1049" s="5"/>
      <c r="N1049" s="5"/>
      <c r="O1049" s="5"/>
      <c r="P1049" s="5">
        <v>1</v>
      </c>
      <c r="Q1049" s="39" t="s">
        <v>1845</v>
      </c>
      <c r="R1049" s="5"/>
      <c r="S1049" s="5"/>
      <c r="T1049" s="5"/>
      <c r="U1049" s="5"/>
      <c r="V1049" s="5"/>
      <c r="W1049" s="5"/>
      <c r="X1049" s="5"/>
      <c r="Y1049" s="5"/>
      <c r="Z1049" s="5"/>
      <c r="AA1049" s="5"/>
      <c r="AB1049" s="5"/>
      <c r="AC1049" s="5"/>
      <c r="AD1049" s="5"/>
      <c r="AE1049" s="5"/>
      <c r="AF1049" s="5"/>
      <c r="AG1049" s="5"/>
      <c r="AH1049" s="5"/>
      <c r="AI1049" s="5"/>
      <c r="AJ1049" s="5"/>
      <c r="AK1049" s="5"/>
      <c r="AL1049" s="5"/>
      <c r="AM1049" s="5"/>
      <c r="AN1049" s="5"/>
      <c r="AO1049" s="5"/>
      <c r="AP1049" s="5"/>
      <c r="AQ1049" s="5"/>
      <c r="AR1049" s="5"/>
      <c r="AS1049" s="5"/>
      <c r="AT1049" s="5"/>
      <c r="AU1049" s="5"/>
      <c r="AV1049" s="5"/>
      <c r="AW1049" s="5"/>
      <c r="AX1049" s="5"/>
      <c r="AY1049" s="5"/>
      <c r="AZ1049" s="5"/>
      <c r="BA1049" s="5"/>
      <c r="BB1049" s="5"/>
      <c r="BC1049" s="5"/>
      <c r="BD1049" s="5"/>
      <c r="BE1049" s="5"/>
      <c r="BF1049" s="5"/>
      <c r="BG1049" s="5"/>
      <c r="BH1049" s="5"/>
      <c r="BI1049" s="5"/>
      <c r="BJ1049" s="5"/>
      <c r="BK1049" s="5"/>
      <c r="BL1049" s="5"/>
      <c r="BM1049" s="5"/>
      <c r="BN1049" s="5"/>
      <c r="BO1049" s="5"/>
      <c r="BP1049" s="5"/>
      <c r="BQ1049" s="5"/>
      <c r="BR1049" s="5"/>
      <c r="BS1049" s="5"/>
      <c r="BT1049" s="5"/>
      <c r="BU1049" s="5"/>
      <c r="BV1049" s="5"/>
      <c r="BW1049" s="5"/>
      <c r="BX1049" s="5"/>
      <c r="BY1049" s="5"/>
      <c r="BZ1049" s="5"/>
      <c r="CA1049" s="5"/>
      <c r="CB1049" s="5">
        <v>1</v>
      </c>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5"/>
      <c r="DC1049" s="5"/>
      <c r="DD1049" s="5"/>
      <c r="DE1049" s="5"/>
      <c r="DF1049" s="5"/>
      <c r="DG1049" s="5"/>
      <c r="DH1049" s="5"/>
      <c r="DI1049" s="5"/>
      <c r="DJ1049" s="5"/>
      <c r="DK1049" s="5"/>
      <c r="DL1049" s="5"/>
      <c r="DM1049" s="5"/>
      <c r="DN1049" s="5"/>
      <c r="DO1049" s="5"/>
      <c r="DP1049" s="5"/>
      <c r="DQ1049" s="5"/>
      <c r="DR1049" s="5"/>
      <c r="DS1049" s="6"/>
      <c r="DT1049" s="6"/>
      <c r="DU1049" s="5"/>
      <c r="DV1049" s="5"/>
      <c r="DW1049" s="5" t="s">
        <v>135</v>
      </c>
      <c r="DX1049" s="5"/>
      <c r="DY1049" s="5"/>
      <c r="DZ1049" s="5"/>
      <c r="EA1049" s="5"/>
      <c r="EB1049" s="5"/>
      <c r="EC1049" s="5"/>
      <c r="ED1049" s="5"/>
      <c r="EE1049" s="5"/>
      <c r="EF1049" s="5"/>
    </row>
    <row r="1050" spans="1:136" s="42" customFormat="1" ht="45">
      <c r="A1050" s="41"/>
      <c r="B1050" s="41"/>
      <c r="C1050" s="41"/>
      <c r="D1050" s="41" t="s">
        <v>1837</v>
      </c>
      <c r="E1050" s="5" t="s">
        <v>1838</v>
      </c>
      <c r="F1050" s="41" t="s">
        <v>1846</v>
      </c>
      <c r="G1050" s="41"/>
      <c r="H1050" s="41" t="s">
        <v>1847</v>
      </c>
      <c r="I1050" s="41" t="s">
        <v>135</v>
      </c>
      <c r="J1050" s="5">
        <v>1</v>
      </c>
      <c r="K1050" s="5"/>
      <c r="L1050" s="5"/>
      <c r="M1050" s="5"/>
      <c r="N1050" s="5"/>
      <c r="O1050" s="5"/>
      <c r="P1050" s="5">
        <v>1</v>
      </c>
      <c r="Q1050" s="39" t="s">
        <v>1848</v>
      </c>
      <c r="R1050" s="5"/>
      <c r="S1050" s="5"/>
      <c r="T1050" s="5"/>
      <c r="U1050" s="5"/>
      <c r="V1050" s="5"/>
      <c r="W1050" s="5"/>
      <c r="X1050" s="5"/>
      <c r="Y1050" s="5"/>
      <c r="Z1050" s="5"/>
      <c r="AA1050" s="5"/>
      <c r="AB1050" s="5"/>
      <c r="AC1050" s="5"/>
      <c r="AD1050" s="5"/>
      <c r="AE1050" s="5"/>
      <c r="AF1050" s="5"/>
      <c r="AG1050" s="5"/>
      <c r="AH1050" s="5"/>
      <c r="AI1050" s="5"/>
      <c r="AJ1050" s="5"/>
      <c r="AK1050" s="5"/>
      <c r="AL1050" s="5"/>
      <c r="AM1050" s="5"/>
      <c r="AN1050" s="5"/>
      <c r="AO1050" s="5"/>
      <c r="AP1050" s="5"/>
      <c r="AQ1050" s="5"/>
      <c r="AR1050" s="5"/>
      <c r="AS1050" s="5"/>
      <c r="AT1050" s="5"/>
      <c r="AU1050" s="5"/>
      <c r="AV1050" s="5"/>
      <c r="AW1050" s="5"/>
      <c r="AX1050" s="5"/>
      <c r="AY1050" s="5"/>
      <c r="AZ1050" s="5"/>
      <c r="BA1050" s="5"/>
      <c r="BB1050" s="5"/>
      <c r="BC1050" s="5"/>
      <c r="BD1050" s="5"/>
      <c r="BE1050" s="5"/>
      <c r="BF1050" s="5"/>
      <c r="BG1050" s="5"/>
      <c r="BH1050" s="5"/>
      <c r="BI1050" s="5"/>
      <c r="BJ1050" s="5"/>
      <c r="BK1050" s="5"/>
      <c r="BL1050" s="5"/>
      <c r="BM1050" s="5"/>
      <c r="BN1050" s="5"/>
      <c r="BO1050" s="5"/>
      <c r="BP1050" s="5"/>
      <c r="BQ1050" s="5"/>
      <c r="BR1050" s="5"/>
      <c r="BS1050" s="5"/>
      <c r="BT1050" s="5"/>
      <c r="BU1050" s="5"/>
      <c r="BV1050" s="5"/>
      <c r="BW1050" s="5"/>
      <c r="BX1050" s="5"/>
      <c r="BY1050" s="5"/>
      <c r="BZ1050" s="5"/>
      <c r="CA1050" s="5"/>
      <c r="CB1050" s="5"/>
      <c r="CC1050" s="5"/>
      <c r="CD1050" s="5"/>
      <c r="CE1050" s="5"/>
      <c r="CF1050" s="5"/>
      <c r="CG1050" s="5"/>
      <c r="CH1050" s="5"/>
      <c r="CI1050" s="5"/>
      <c r="CJ1050" s="5"/>
      <c r="CK1050" s="5">
        <v>1</v>
      </c>
      <c r="CL1050" s="5"/>
      <c r="CM1050" s="5"/>
      <c r="CN1050" s="5"/>
      <c r="CO1050" s="5"/>
      <c r="CP1050" s="5"/>
      <c r="CQ1050" s="5"/>
      <c r="CR1050" s="5"/>
      <c r="CS1050" s="5"/>
      <c r="CT1050" s="5"/>
      <c r="CU1050" s="5"/>
      <c r="CV1050" s="5"/>
      <c r="CW1050" s="5"/>
      <c r="CX1050" s="5"/>
      <c r="CY1050" s="5"/>
      <c r="CZ1050" s="5"/>
      <c r="DA1050" s="5"/>
      <c r="DB1050" s="5"/>
      <c r="DC1050" s="5"/>
      <c r="DD1050" s="5"/>
      <c r="DE1050" s="5"/>
      <c r="DF1050" s="5"/>
      <c r="DG1050" s="5"/>
      <c r="DH1050" s="5"/>
      <c r="DI1050" s="5"/>
      <c r="DJ1050" s="5"/>
      <c r="DK1050" s="5"/>
      <c r="DL1050" s="5"/>
      <c r="DM1050" s="5"/>
      <c r="DN1050" s="5"/>
      <c r="DO1050" s="5"/>
      <c r="DP1050" s="5"/>
      <c r="DQ1050" s="5"/>
      <c r="DR1050" s="5"/>
      <c r="DS1050" s="6"/>
      <c r="DT1050" s="6"/>
      <c r="DU1050" s="5"/>
      <c r="DV1050" s="5"/>
      <c r="DW1050" s="5" t="s">
        <v>135</v>
      </c>
      <c r="DX1050" s="5"/>
      <c r="DY1050" s="5"/>
      <c r="DZ1050" s="5"/>
      <c r="EA1050" s="5"/>
      <c r="EB1050" s="5"/>
      <c r="EC1050" s="5"/>
      <c r="ED1050" s="5"/>
      <c r="EE1050" s="5"/>
      <c r="EF1050" s="5"/>
    </row>
    <row r="1051" spans="1:136" s="42" customFormat="1" ht="45">
      <c r="A1051" s="41"/>
      <c r="B1051" s="41"/>
      <c r="C1051" s="41"/>
      <c r="D1051" s="41" t="s">
        <v>1837</v>
      </c>
      <c r="E1051" s="5" t="s">
        <v>1838</v>
      </c>
      <c r="F1051" s="41" t="s">
        <v>1849</v>
      </c>
      <c r="G1051" s="41"/>
      <c r="H1051" s="41" t="s">
        <v>1850</v>
      </c>
      <c r="I1051" s="41" t="s">
        <v>135</v>
      </c>
      <c r="J1051" s="5">
        <v>1</v>
      </c>
      <c r="K1051" s="5"/>
      <c r="L1051" s="5"/>
      <c r="M1051" s="5"/>
      <c r="N1051" s="5"/>
      <c r="O1051" s="5"/>
      <c r="P1051" s="5">
        <v>1</v>
      </c>
      <c r="Q1051" s="39" t="s">
        <v>864</v>
      </c>
      <c r="R1051" s="5"/>
      <c r="S1051" s="5"/>
      <c r="T1051" s="5"/>
      <c r="U1051" s="5"/>
      <c r="V1051" s="5"/>
      <c r="W1051" s="5"/>
      <c r="X1051" s="5"/>
      <c r="Y1051" s="5"/>
      <c r="Z1051" s="5"/>
      <c r="AA1051" s="5"/>
      <c r="AB1051" s="5"/>
      <c r="AC1051" s="5"/>
      <c r="AD1051" s="5"/>
      <c r="AE1051" s="5"/>
      <c r="AF1051" s="5"/>
      <c r="AG1051" s="5"/>
      <c r="AH1051" s="5"/>
      <c r="AI1051" s="5"/>
      <c r="AJ1051" s="5"/>
      <c r="AK1051" s="5"/>
      <c r="AL1051" s="5">
        <v>1</v>
      </c>
      <c r="AM1051" s="5"/>
      <c r="AN1051" s="5"/>
      <c r="AO1051" s="5"/>
      <c r="AP1051" s="5"/>
      <c r="AQ1051" s="5"/>
      <c r="AR1051" s="5"/>
      <c r="AS1051" s="5"/>
      <c r="AT1051" s="5"/>
      <c r="AU1051" s="5"/>
      <c r="AV1051" s="5"/>
      <c r="AW1051" s="5"/>
      <c r="AX1051" s="5"/>
      <c r="AY1051" s="5"/>
      <c r="AZ1051" s="5"/>
      <c r="BA1051" s="5"/>
      <c r="BB1051" s="5"/>
      <c r="BC1051" s="5"/>
      <c r="BD1051" s="5"/>
      <c r="BE1051" s="5"/>
      <c r="BF1051" s="5"/>
      <c r="BG1051" s="5"/>
      <c r="BH1051" s="5"/>
      <c r="BI1051" s="5"/>
      <c r="BJ1051" s="5"/>
      <c r="BK1051" s="5"/>
      <c r="BL1051" s="5"/>
      <c r="BM1051" s="5"/>
      <c r="BN1051" s="5"/>
      <c r="BO1051" s="5"/>
      <c r="BP1051" s="5"/>
      <c r="BQ1051" s="5"/>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5"/>
      <c r="DC1051" s="5"/>
      <c r="DD1051" s="5"/>
      <c r="DE1051" s="5"/>
      <c r="DF1051" s="5"/>
      <c r="DG1051" s="5"/>
      <c r="DH1051" s="5"/>
      <c r="DI1051" s="5"/>
      <c r="DJ1051" s="5"/>
      <c r="DK1051" s="5"/>
      <c r="DL1051" s="5"/>
      <c r="DM1051" s="5"/>
      <c r="DN1051" s="5"/>
      <c r="DO1051" s="5"/>
      <c r="DP1051" s="5"/>
      <c r="DQ1051" s="5"/>
      <c r="DR1051" s="5"/>
      <c r="DS1051" s="6"/>
      <c r="DT1051" s="6"/>
      <c r="DU1051" s="5"/>
      <c r="DV1051" s="5"/>
      <c r="DW1051" s="5" t="s">
        <v>135</v>
      </c>
      <c r="DX1051" s="5"/>
      <c r="DY1051" s="5"/>
      <c r="DZ1051" s="5"/>
      <c r="EA1051" s="5"/>
      <c r="EB1051" s="5"/>
      <c r="EC1051" s="5"/>
      <c r="ED1051" s="5"/>
      <c r="EE1051" s="5"/>
      <c r="EF1051" s="5"/>
    </row>
    <row r="1052" spans="1:136" s="42" customFormat="1" ht="45">
      <c r="A1052" s="41"/>
      <c r="B1052" s="41"/>
      <c r="C1052" s="41"/>
      <c r="D1052" s="41" t="s">
        <v>1837</v>
      </c>
      <c r="E1052" s="5" t="s">
        <v>1838</v>
      </c>
      <c r="F1052" s="41" t="s">
        <v>1849</v>
      </c>
      <c r="G1052" s="41"/>
      <c r="H1052" s="41" t="s">
        <v>1851</v>
      </c>
      <c r="I1052" s="41" t="s">
        <v>135</v>
      </c>
      <c r="J1052" s="5">
        <v>1</v>
      </c>
      <c r="K1052" s="5"/>
      <c r="L1052" s="5"/>
      <c r="M1052" s="5"/>
      <c r="N1052" s="5"/>
      <c r="O1052" s="5"/>
      <c r="P1052" s="5">
        <v>1</v>
      </c>
      <c r="Q1052" s="39" t="s">
        <v>864</v>
      </c>
      <c r="R1052" s="5"/>
      <c r="S1052" s="5"/>
      <c r="T1052" s="5"/>
      <c r="U1052" s="5"/>
      <c r="V1052" s="5"/>
      <c r="W1052" s="5"/>
      <c r="X1052" s="5"/>
      <c r="Y1052" s="5"/>
      <c r="Z1052" s="5"/>
      <c r="AA1052" s="5"/>
      <c r="AB1052" s="5"/>
      <c r="AC1052" s="5"/>
      <c r="AD1052" s="5"/>
      <c r="AE1052" s="5"/>
      <c r="AF1052" s="5"/>
      <c r="AG1052" s="5"/>
      <c r="AH1052" s="5"/>
      <c r="AI1052" s="5"/>
      <c r="AJ1052" s="5"/>
      <c r="AK1052" s="5"/>
      <c r="AL1052" s="5">
        <v>1</v>
      </c>
      <c r="AM1052" s="5"/>
      <c r="AN1052" s="5"/>
      <c r="AO1052" s="5"/>
      <c r="AP1052" s="5"/>
      <c r="AQ1052" s="5"/>
      <c r="AR1052" s="5"/>
      <c r="AS1052" s="5"/>
      <c r="AT1052" s="5"/>
      <c r="AU1052" s="5"/>
      <c r="AV1052" s="5"/>
      <c r="AW1052" s="5"/>
      <c r="AX1052" s="5"/>
      <c r="AY1052" s="5"/>
      <c r="AZ1052" s="5"/>
      <c r="BA1052" s="5"/>
      <c r="BB1052" s="5"/>
      <c r="BC1052" s="5"/>
      <c r="BD1052" s="5"/>
      <c r="BE1052" s="5"/>
      <c r="BF1052" s="5"/>
      <c r="BG1052" s="5"/>
      <c r="BH1052" s="5"/>
      <c r="BI1052" s="5"/>
      <c r="BJ1052" s="5"/>
      <c r="BK1052" s="5"/>
      <c r="BL1052" s="5"/>
      <c r="BM1052" s="5"/>
      <c r="BN1052" s="5"/>
      <c r="BO1052" s="5"/>
      <c r="BP1052" s="5"/>
      <c r="BQ1052" s="5"/>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5"/>
      <c r="DC1052" s="5"/>
      <c r="DD1052" s="5"/>
      <c r="DE1052" s="5"/>
      <c r="DF1052" s="5"/>
      <c r="DG1052" s="5"/>
      <c r="DH1052" s="5"/>
      <c r="DI1052" s="5"/>
      <c r="DJ1052" s="5"/>
      <c r="DK1052" s="5"/>
      <c r="DL1052" s="5"/>
      <c r="DM1052" s="5"/>
      <c r="DN1052" s="5"/>
      <c r="DO1052" s="5"/>
      <c r="DP1052" s="5"/>
      <c r="DQ1052" s="5"/>
      <c r="DR1052" s="5"/>
      <c r="DS1052" s="6"/>
      <c r="DT1052" s="6"/>
      <c r="DU1052" s="5"/>
      <c r="DV1052" s="5"/>
      <c r="DW1052" s="5" t="s">
        <v>135</v>
      </c>
      <c r="DX1052" s="5"/>
      <c r="DY1052" s="5"/>
      <c r="DZ1052" s="5"/>
      <c r="EA1052" s="5"/>
      <c r="EB1052" s="5"/>
      <c r="EC1052" s="5"/>
      <c r="ED1052" s="5"/>
      <c r="EE1052" s="5"/>
      <c r="EF1052" s="5"/>
    </row>
    <row r="1053" spans="1:136" s="42" customFormat="1" ht="90">
      <c r="A1053" s="41" t="s">
        <v>1852</v>
      </c>
      <c r="B1053" s="41">
        <v>1</v>
      </c>
      <c r="C1053" s="41">
        <v>1</v>
      </c>
      <c r="D1053" s="41" t="s">
        <v>1853</v>
      </c>
      <c r="E1053" s="5" t="s">
        <v>1838</v>
      </c>
      <c r="F1053" s="41" t="s">
        <v>1854</v>
      </c>
      <c r="G1053" s="41" t="s">
        <v>135</v>
      </c>
      <c r="H1053" s="41" t="s">
        <v>1855</v>
      </c>
      <c r="I1053" s="41" t="s">
        <v>134</v>
      </c>
      <c r="J1053" s="5"/>
      <c r="K1053" s="5"/>
      <c r="L1053" s="5"/>
      <c r="M1053" s="5">
        <v>1</v>
      </c>
      <c r="N1053" s="5"/>
      <c r="O1053" s="5"/>
      <c r="P1053" s="5">
        <v>1</v>
      </c>
      <c r="Q1053" s="39" t="s">
        <v>1856</v>
      </c>
      <c r="R1053" s="5"/>
      <c r="S1053" s="5"/>
      <c r="T1053" s="5"/>
      <c r="U1053" s="5"/>
      <c r="V1053" s="5"/>
      <c r="W1053" s="5"/>
      <c r="X1053" s="5"/>
      <c r="Y1053" s="5"/>
      <c r="Z1053" s="5"/>
      <c r="AA1053" s="5"/>
      <c r="AB1053" s="5"/>
      <c r="AC1053" s="5"/>
      <c r="AD1053" s="5"/>
      <c r="AE1053" s="5"/>
      <c r="AF1053" s="5"/>
      <c r="AG1053" s="5"/>
      <c r="AH1053" s="5"/>
      <c r="AI1053" s="5"/>
      <c r="AJ1053" s="5"/>
      <c r="AK1053" s="5"/>
      <c r="AL1053" s="5">
        <v>1</v>
      </c>
      <c r="AM1053" s="5"/>
      <c r="AN1053" s="5"/>
      <c r="AO1053" s="5"/>
      <c r="AP1053" s="5"/>
      <c r="AQ1053" s="5"/>
      <c r="AR1053" s="5"/>
      <c r="AS1053" s="5"/>
      <c r="AT1053" s="5"/>
      <c r="AU1053" s="5"/>
      <c r="AV1053" s="5"/>
      <c r="AW1053" s="5"/>
      <c r="AX1053" s="5"/>
      <c r="AY1053" s="5"/>
      <c r="AZ1053" s="5"/>
      <c r="BA1053" s="5"/>
      <c r="BB1053" s="5"/>
      <c r="BC1053" s="5"/>
      <c r="BD1053" s="5"/>
      <c r="BE1053" s="5"/>
      <c r="BF1053" s="5"/>
      <c r="BG1053" s="5"/>
      <c r="BH1053" s="5"/>
      <c r="BI1053" s="5"/>
      <c r="BJ1053" s="5"/>
      <c r="BK1053" s="5"/>
      <c r="BL1053" s="5">
        <v>1</v>
      </c>
      <c r="BM1053" s="5"/>
      <c r="BN1053" s="5"/>
      <c r="BO1053" s="5"/>
      <c r="BP1053" s="5"/>
      <c r="BQ1053" s="5"/>
      <c r="BR1053" s="5"/>
      <c r="BS1053" s="5">
        <v>1</v>
      </c>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5"/>
      <c r="DC1053" s="5"/>
      <c r="DD1053" s="5"/>
      <c r="DE1053" s="5"/>
      <c r="DF1053" s="5"/>
      <c r="DG1053" s="5"/>
      <c r="DH1053" s="5"/>
      <c r="DI1053" s="5"/>
      <c r="DJ1053" s="5"/>
      <c r="DK1053" s="5"/>
      <c r="DL1053" s="5"/>
      <c r="DM1053" s="5"/>
      <c r="DN1053" s="5"/>
      <c r="DO1053" s="5"/>
      <c r="DP1053" s="5"/>
      <c r="DQ1053" s="5"/>
      <c r="DR1053" s="5"/>
      <c r="DS1053" s="6">
        <v>1</v>
      </c>
      <c r="DT1053" s="6">
        <v>0</v>
      </c>
      <c r="DU1053" s="5">
        <v>1</v>
      </c>
      <c r="DV1053" s="5" t="s">
        <v>135</v>
      </c>
      <c r="DW1053" s="5" t="s">
        <v>135</v>
      </c>
      <c r="DX1053" s="5"/>
      <c r="DY1053" s="5"/>
      <c r="DZ1053" s="5"/>
      <c r="EA1053" s="5"/>
      <c r="EB1053" s="5"/>
      <c r="EC1053" s="5"/>
      <c r="ED1053" s="5"/>
      <c r="EE1053" s="5"/>
      <c r="EF1053" s="5"/>
    </row>
    <row r="1054" spans="1:136" s="42" customFormat="1" ht="90">
      <c r="A1054" s="41" t="s">
        <v>1857</v>
      </c>
      <c r="B1054" s="41">
        <v>16</v>
      </c>
      <c r="C1054" s="41">
        <v>16</v>
      </c>
      <c r="D1054" s="41" t="s">
        <v>1858</v>
      </c>
      <c r="E1054" s="42" t="s">
        <v>1859</v>
      </c>
      <c r="F1054" s="41" t="s">
        <v>134</v>
      </c>
      <c r="G1054" s="41"/>
      <c r="H1054" s="41"/>
      <c r="I1054" s="41" t="s">
        <v>134</v>
      </c>
      <c r="J1054" s="5"/>
      <c r="K1054" s="5"/>
      <c r="L1054" s="5"/>
      <c r="M1054" s="5"/>
      <c r="N1054" s="5"/>
      <c r="O1054" s="5"/>
      <c r="P1054" s="5">
        <v>7</v>
      </c>
      <c r="Q1054" s="39" t="s">
        <v>1860</v>
      </c>
      <c r="R1054" s="5"/>
      <c r="S1054" s="5"/>
      <c r="T1054" s="5"/>
      <c r="U1054" s="5"/>
      <c r="V1054" s="5"/>
      <c r="W1054" s="5"/>
      <c r="X1054" s="5"/>
      <c r="Y1054" s="5"/>
      <c r="Z1054" s="5"/>
      <c r="AA1054" s="5"/>
      <c r="AB1054" s="5"/>
      <c r="AC1054" s="5"/>
      <c r="AD1054" s="5"/>
      <c r="AE1054" s="5"/>
      <c r="AF1054" s="5"/>
      <c r="AG1054" s="5"/>
      <c r="AH1054" s="5"/>
      <c r="AI1054" s="5"/>
      <c r="AJ1054" s="5"/>
      <c r="AK1054" s="5"/>
      <c r="AL1054" s="5">
        <v>7</v>
      </c>
      <c r="AM1054" s="5"/>
      <c r="AN1054" s="5">
        <v>7</v>
      </c>
      <c r="AO1054" s="5"/>
      <c r="AP1054" s="5">
        <v>7</v>
      </c>
      <c r="AQ1054" s="5"/>
      <c r="AR1054" s="5"/>
      <c r="AS1054" s="5"/>
      <c r="AT1054" s="5"/>
      <c r="AU1054" s="5"/>
      <c r="AV1054" s="5"/>
      <c r="AW1054" s="5"/>
      <c r="AX1054" s="5"/>
      <c r="AY1054" s="5"/>
      <c r="AZ1054" s="5"/>
      <c r="BA1054" s="5"/>
      <c r="BB1054" s="5"/>
      <c r="BC1054" s="5"/>
      <c r="BD1054" s="5"/>
      <c r="BE1054" s="5"/>
      <c r="BF1054" s="5"/>
      <c r="BG1054" s="5"/>
      <c r="BH1054" s="5"/>
      <c r="BI1054" s="5"/>
      <c r="BJ1054" s="5"/>
      <c r="BK1054" s="5"/>
      <c r="BL1054" s="5"/>
      <c r="BM1054" s="5"/>
      <c r="BN1054" s="5"/>
      <c r="BO1054" s="5"/>
      <c r="BP1054" s="5"/>
      <c r="BQ1054" s="5"/>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5"/>
      <c r="DC1054" s="5"/>
      <c r="DD1054" s="5"/>
      <c r="DE1054" s="5"/>
      <c r="DF1054" s="5"/>
      <c r="DG1054" s="5"/>
      <c r="DH1054" s="5"/>
      <c r="DI1054" s="5"/>
      <c r="DJ1054" s="5"/>
      <c r="DK1054" s="5"/>
      <c r="DL1054" s="5"/>
      <c r="DM1054" s="5"/>
      <c r="DN1054" s="5"/>
      <c r="DO1054" s="5"/>
      <c r="DP1054" s="5"/>
      <c r="DQ1054" s="5"/>
      <c r="DR1054" s="5" t="s">
        <v>135</v>
      </c>
      <c r="DS1054" s="6">
        <v>16</v>
      </c>
      <c r="DT1054" s="6">
        <v>0</v>
      </c>
      <c r="DU1054" s="5">
        <v>0</v>
      </c>
      <c r="DV1054" s="5" t="s">
        <v>135</v>
      </c>
      <c r="DW1054" s="5"/>
      <c r="DX1054" s="5"/>
      <c r="DY1054" s="5"/>
      <c r="DZ1054" s="5"/>
      <c r="EA1054" s="5"/>
      <c r="EB1054" s="5"/>
      <c r="EC1054" s="5"/>
      <c r="ED1054" s="5"/>
      <c r="EE1054" s="5"/>
      <c r="EF1054" s="5"/>
    </row>
    <row r="1055" spans="1:136" s="42" customFormat="1" ht="30">
      <c r="A1055" s="41"/>
      <c r="B1055" s="41"/>
      <c r="C1055" s="41"/>
      <c r="D1055" s="41" t="s">
        <v>1861</v>
      </c>
      <c r="E1055" s="42" t="s">
        <v>1859</v>
      </c>
      <c r="F1055" s="41" t="s">
        <v>134</v>
      </c>
      <c r="G1055" s="41"/>
      <c r="H1055" s="41"/>
      <c r="I1055" s="41" t="s">
        <v>134</v>
      </c>
      <c r="J1055" s="5"/>
      <c r="K1055" s="5"/>
      <c r="L1055" s="5"/>
      <c r="M1055" s="5"/>
      <c r="N1055" s="5"/>
      <c r="O1055" s="5"/>
      <c r="P1055" s="5">
        <v>1</v>
      </c>
      <c r="Q1055" s="39" t="s">
        <v>1860</v>
      </c>
      <c r="R1055" s="5"/>
      <c r="S1055" s="5"/>
      <c r="T1055" s="5"/>
      <c r="U1055" s="5"/>
      <c r="V1055" s="5"/>
      <c r="W1055" s="5"/>
      <c r="X1055" s="5"/>
      <c r="Y1055" s="5"/>
      <c r="Z1055" s="5"/>
      <c r="AA1055" s="5"/>
      <c r="AB1055" s="5"/>
      <c r="AC1055" s="5"/>
      <c r="AD1055" s="5"/>
      <c r="AE1055" s="5"/>
      <c r="AF1055" s="5"/>
      <c r="AG1055" s="5"/>
      <c r="AH1055" s="5"/>
      <c r="AI1055" s="5"/>
      <c r="AJ1055" s="5"/>
      <c r="AK1055" s="5"/>
      <c r="AL1055" s="5">
        <v>1</v>
      </c>
      <c r="AM1055" s="5"/>
      <c r="AN1055" s="5">
        <v>1</v>
      </c>
      <c r="AO1055" s="5"/>
      <c r="AP1055" s="5">
        <v>1</v>
      </c>
      <c r="AQ1055" s="5"/>
      <c r="AR1055" s="5"/>
      <c r="AS1055" s="5"/>
      <c r="AT1055" s="5"/>
      <c r="AU1055" s="5"/>
      <c r="AV1055" s="5"/>
      <c r="AW1055" s="5"/>
      <c r="AX1055" s="5"/>
      <c r="AY1055" s="5"/>
      <c r="AZ1055" s="5"/>
      <c r="BA1055" s="5"/>
      <c r="BB1055" s="5"/>
      <c r="BC1055" s="5"/>
      <c r="BD1055" s="5"/>
      <c r="BE1055" s="5"/>
      <c r="BF1055" s="5"/>
      <c r="BG1055" s="5"/>
      <c r="BH1055" s="5"/>
      <c r="BI1055" s="5"/>
      <c r="BJ1055" s="5"/>
      <c r="BK1055" s="5"/>
      <c r="BL1055" s="5"/>
      <c r="BM1055" s="5"/>
      <c r="BN1055" s="5"/>
      <c r="BO1055" s="5"/>
      <c r="BP1055" s="5"/>
      <c r="BQ1055" s="5"/>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5"/>
      <c r="DC1055" s="5"/>
      <c r="DD1055" s="5"/>
      <c r="DE1055" s="5"/>
      <c r="DF1055" s="5"/>
      <c r="DG1055" s="5"/>
      <c r="DH1055" s="5"/>
      <c r="DI1055" s="5"/>
      <c r="DJ1055" s="5"/>
      <c r="DK1055" s="5"/>
      <c r="DL1055" s="5"/>
      <c r="DM1055" s="5"/>
      <c r="DN1055" s="5"/>
      <c r="DO1055" s="5"/>
      <c r="DP1055" s="5"/>
      <c r="DQ1055" s="5"/>
      <c r="DR1055" s="5" t="s">
        <v>135</v>
      </c>
      <c r="DS1055" s="6"/>
      <c r="DT1055" s="6"/>
      <c r="DU1055" s="5"/>
      <c r="DV1055" s="5" t="s">
        <v>135</v>
      </c>
      <c r="DW1055" s="5"/>
      <c r="DX1055" s="5"/>
      <c r="DY1055" s="5"/>
      <c r="DZ1055" s="5"/>
      <c r="EA1055" s="5"/>
      <c r="EB1055" s="5"/>
      <c r="EC1055" s="5"/>
      <c r="ED1055" s="5"/>
      <c r="EE1055" s="5"/>
      <c r="EF1055" s="5"/>
    </row>
    <row r="1056" spans="1:136" s="42" customFormat="1" ht="30">
      <c r="A1056" s="41"/>
      <c r="B1056" s="41"/>
      <c r="C1056" s="41"/>
      <c r="D1056" s="41" t="s">
        <v>1862</v>
      </c>
      <c r="E1056" s="42" t="s">
        <v>1859</v>
      </c>
      <c r="F1056" s="41" t="s">
        <v>134</v>
      </c>
      <c r="G1056" s="41"/>
      <c r="H1056" s="41"/>
      <c r="I1056" s="41" t="s">
        <v>134</v>
      </c>
      <c r="J1056" s="5"/>
      <c r="K1056" s="5"/>
      <c r="L1056" s="5"/>
      <c r="M1056" s="5"/>
      <c r="N1056" s="5"/>
      <c r="O1056" s="5"/>
      <c r="P1056" s="5">
        <v>2</v>
      </c>
      <c r="Q1056" s="39" t="s">
        <v>1860</v>
      </c>
      <c r="R1056" s="5"/>
      <c r="S1056" s="5"/>
      <c r="T1056" s="5"/>
      <c r="U1056" s="5"/>
      <c r="V1056" s="5"/>
      <c r="W1056" s="5"/>
      <c r="X1056" s="5"/>
      <c r="Y1056" s="5"/>
      <c r="Z1056" s="5"/>
      <c r="AA1056" s="5"/>
      <c r="AB1056" s="5"/>
      <c r="AC1056" s="5"/>
      <c r="AD1056" s="5"/>
      <c r="AE1056" s="5"/>
      <c r="AF1056" s="5"/>
      <c r="AG1056" s="5"/>
      <c r="AH1056" s="5"/>
      <c r="AI1056" s="5"/>
      <c r="AJ1056" s="5"/>
      <c r="AK1056" s="5"/>
      <c r="AL1056" s="5">
        <v>2</v>
      </c>
      <c r="AM1056" s="5"/>
      <c r="AN1056" s="5">
        <v>2</v>
      </c>
      <c r="AO1056" s="5"/>
      <c r="AP1056" s="5">
        <v>2</v>
      </c>
      <c r="AQ1056" s="5"/>
      <c r="AR1056" s="5"/>
      <c r="AS1056" s="5"/>
      <c r="AT1056" s="5"/>
      <c r="AU1056" s="5"/>
      <c r="AV1056" s="5"/>
      <c r="AW1056" s="5"/>
      <c r="AX1056" s="5"/>
      <c r="AY1056" s="5"/>
      <c r="AZ1056" s="5"/>
      <c r="BA1056" s="5"/>
      <c r="BB1056" s="5"/>
      <c r="BC1056" s="5"/>
      <c r="BD1056" s="5"/>
      <c r="BE1056" s="5"/>
      <c r="BF1056" s="5"/>
      <c r="BG1056" s="5"/>
      <c r="BH1056" s="5"/>
      <c r="BI1056" s="5"/>
      <c r="BJ1056" s="5"/>
      <c r="BK1056" s="5"/>
      <c r="BL1056" s="5"/>
      <c r="BM1056" s="5"/>
      <c r="BN1056" s="5"/>
      <c r="BO1056" s="5"/>
      <c r="BP1056" s="5"/>
      <c r="BQ1056" s="5"/>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5"/>
      <c r="DC1056" s="5"/>
      <c r="DD1056" s="5"/>
      <c r="DE1056" s="5"/>
      <c r="DF1056" s="5"/>
      <c r="DG1056" s="5"/>
      <c r="DH1056" s="5"/>
      <c r="DI1056" s="5"/>
      <c r="DJ1056" s="5"/>
      <c r="DK1056" s="5"/>
      <c r="DL1056" s="5"/>
      <c r="DM1056" s="5"/>
      <c r="DN1056" s="5"/>
      <c r="DO1056" s="5"/>
      <c r="DP1056" s="5"/>
      <c r="DQ1056" s="5"/>
      <c r="DR1056" s="5" t="s">
        <v>135</v>
      </c>
      <c r="DS1056" s="6"/>
      <c r="DT1056" s="6"/>
      <c r="DU1056" s="5"/>
      <c r="DV1056" s="5" t="s">
        <v>135</v>
      </c>
      <c r="DW1056" s="5"/>
      <c r="DX1056" s="5"/>
      <c r="DY1056" s="5"/>
      <c r="DZ1056" s="5"/>
      <c r="EA1056" s="5"/>
      <c r="EB1056" s="5"/>
      <c r="EC1056" s="5"/>
      <c r="ED1056" s="5"/>
      <c r="EE1056" s="5"/>
      <c r="EF1056" s="5"/>
    </row>
    <row r="1057" spans="1:136" s="42" customFormat="1" ht="30">
      <c r="A1057" s="41"/>
      <c r="B1057" s="41"/>
      <c r="C1057" s="41"/>
      <c r="D1057" s="41" t="s">
        <v>1863</v>
      </c>
      <c r="E1057" s="42" t="s">
        <v>1859</v>
      </c>
      <c r="F1057" s="41" t="s">
        <v>134</v>
      </c>
      <c r="G1057" s="41"/>
      <c r="H1057" s="41"/>
      <c r="I1057" s="41" t="s">
        <v>134</v>
      </c>
      <c r="J1057" s="5"/>
      <c r="K1057" s="5"/>
      <c r="L1057" s="5"/>
      <c r="M1057" s="5"/>
      <c r="N1057" s="5"/>
      <c r="O1057" s="5"/>
      <c r="P1057" s="5">
        <v>1</v>
      </c>
      <c r="Q1057" s="39" t="s">
        <v>1860</v>
      </c>
      <c r="R1057" s="5"/>
      <c r="S1057" s="5"/>
      <c r="T1057" s="5"/>
      <c r="U1057" s="5"/>
      <c r="V1057" s="5"/>
      <c r="W1057" s="5"/>
      <c r="X1057" s="5"/>
      <c r="Y1057" s="5"/>
      <c r="Z1057" s="5"/>
      <c r="AA1057" s="5"/>
      <c r="AB1057" s="5"/>
      <c r="AC1057" s="5"/>
      <c r="AD1057" s="5"/>
      <c r="AE1057" s="5"/>
      <c r="AF1057" s="5"/>
      <c r="AG1057" s="5"/>
      <c r="AH1057" s="5"/>
      <c r="AI1057" s="5"/>
      <c r="AJ1057" s="5"/>
      <c r="AK1057" s="5"/>
      <c r="AL1057" s="5">
        <v>1</v>
      </c>
      <c r="AM1057" s="5"/>
      <c r="AN1057" s="5">
        <v>1</v>
      </c>
      <c r="AO1057" s="5"/>
      <c r="AP1057" s="5">
        <v>1</v>
      </c>
      <c r="AQ1057" s="5"/>
      <c r="AR1057" s="5"/>
      <c r="AS1057" s="5"/>
      <c r="AT1057" s="5"/>
      <c r="AU1057" s="5"/>
      <c r="AV1057" s="5"/>
      <c r="AW1057" s="5"/>
      <c r="AX1057" s="5"/>
      <c r="AY1057" s="5"/>
      <c r="AZ1057" s="5"/>
      <c r="BA1057" s="5"/>
      <c r="BB1057" s="5"/>
      <c r="BC1057" s="5"/>
      <c r="BD1057" s="5"/>
      <c r="BE1057" s="5"/>
      <c r="BF1057" s="5"/>
      <c r="BG1057" s="5"/>
      <c r="BH1057" s="5"/>
      <c r="BI1057" s="5"/>
      <c r="BJ1057" s="5"/>
      <c r="BK1057" s="5"/>
      <c r="BL1057" s="5"/>
      <c r="BM1057" s="5"/>
      <c r="BN1057" s="5"/>
      <c r="BO1057" s="5"/>
      <c r="BP1057" s="5"/>
      <c r="BQ1057" s="5"/>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5"/>
      <c r="DC1057" s="5"/>
      <c r="DD1057" s="5"/>
      <c r="DE1057" s="5"/>
      <c r="DF1057" s="5"/>
      <c r="DG1057" s="5"/>
      <c r="DH1057" s="5"/>
      <c r="DI1057" s="5"/>
      <c r="DJ1057" s="5"/>
      <c r="DK1057" s="5"/>
      <c r="DL1057" s="5"/>
      <c r="DM1057" s="5"/>
      <c r="DN1057" s="5"/>
      <c r="DO1057" s="5"/>
      <c r="DP1057" s="5"/>
      <c r="DQ1057" s="5"/>
      <c r="DR1057" s="5" t="s">
        <v>135</v>
      </c>
      <c r="DS1057" s="6"/>
      <c r="DT1057" s="6"/>
      <c r="DU1057" s="5"/>
      <c r="DV1057" s="5" t="s">
        <v>135</v>
      </c>
      <c r="DW1057" s="5"/>
      <c r="DX1057" s="5"/>
      <c r="DY1057" s="5"/>
      <c r="DZ1057" s="5"/>
      <c r="EA1057" s="5"/>
      <c r="EB1057" s="5"/>
      <c r="EC1057" s="5"/>
      <c r="ED1057" s="5"/>
      <c r="EE1057" s="5"/>
      <c r="EF1057" s="5"/>
    </row>
    <row r="1058" spans="1:136" s="42" customFormat="1" ht="30">
      <c r="A1058" s="41"/>
      <c r="B1058" s="41"/>
      <c r="C1058" s="41"/>
      <c r="D1058" s="41" t="s">
        <v>1864</v>
      </c>
      <c r="E1058" s="42" t="s">
        <v>1865</v>
      </c>
      <c r="F1058" s="41" t="s">
        <v>134</v>
      </c>
      <c r="G1058" s="41"/>
      <c r="H1058" s="41"/>
      <c r="I1058" s="41" t="s">
        <v>134</v>
      </c>
      <c r="J1058" s="5"/>
      <c r="K1058" s="5"/>
      <c r="L1058" s="5"/>
      <c r="M1058" s="5"/>
      <c r="N1058" s="5"/>
      <c r="O1058" s="5"/>
      <c r="P1058" s="5">
        <v>11</v>
      </c>
      <c r="Q1058" s="39" t="s">
        <v>1866</v>
      </c>
      <c r="R1058" s="5"/>
      <c r="S1058" s="5"/>
      <c r="T1058" s="5"/>
      <c r="U1058" s="5"/>
      <c r="V1058" s="5"/>
      <c r="W1058" s="5"/>
      <c r="X1058" s="5"/>
      <c r="Y1058" s="5"/>
      <c r="Z1058" s="5"/>
      <c r="AA1058" s="5"/>
      <c r="AB1058" s="5"/>
      <c r="AC1058" s="5"/>
      <c r="AD1058" s="5"/>
      <c r="AE1058" s="5"/>
      <c r="AF1058" s="5"/>
      <c r="AG1058" s="5"/>
      <c r="AH1058" s="5"/>
      <c r="AI1058" s="5"/>
      <c r="AJ1058" s="5"/>
      <c r="AK1058" s="5"/>
      <c r="AL1058" s="5">
        <v>11</v>
      </c>
      <c r="AM1058" s="5"/>
      <c r="AN1058" s="5"/>
      <c r="AO1058" s="5"/>
      <c r="AP1058" s="5"/>
      <c r="AQ1058" s="5"/>
      <c r="AR1058" s="5"/>
      <c r="AS1058" s="5"/>
      <c r="AT1058" s="5"/>
      <c r="AU1058" s="5"/>
      <c r="AV1058" s="5"/>
      <c r="AW1058" s="5">
        <v>11</v>
      </c>
      <c r="AX1058" s="5"/>
      <c r="AY1058" s="5"/>
      <c r="AZ1058" s="5"/>
      <c r="BA1058" s="5"/>
      <c r="BB1058" s="5"/>
      <c r="BC1058" s="5"/>
      <c r="BD1058" s="5"/>
      <c r="BE1058" s="5"/>
      <c r="BF1058" s="5"/>
      <c r="BG1058" s="5"/>
      <c r="BH1058" s="5"/>
      <c r="BI1058" s="5"/>
      <c r="BJ1058" s="5"/>
      <c r="BK1058" s="5"/>
      <c r="BL1058" s="5"/>
      <c r="BM1058" s="5"/>
      <c r="BN1058" s="5"/>
      <c r="BO1058" s="5"/>
      <c r="BP1058" s="5"/>
      <c r="BQ1058" s="5"/>
      <c r="BR1058" s="5">
        <v>11</v>
      </c>
      <c r="BS1058" s="5"/>
      <c r="BT1058" s="5"/>
      <c r="BU1058" s="5"/>
      <c r="BV1058" s="5"/>
      <c r="BW1058" s="5"/>
      <c r="BX1058" s="5"/>
      <c r="BY1058" s="5"/>
      <c r="BZ1058" s="5"/>
      <c r="CA1058" s="5"/>
      <c r="CB1058" s="5">
        <v>11</v>
      </c>
      <c r="CC1058" s="5">
        <v>11</v>
      </c>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5"/>
      <c r="DC1058" s="5"/>
      <c r="DD1058" s="5"/>
      <c r="DE1058" s="5"/>
      <c r="DF1058" s="5"/>
      <c r="DG1058" s="5"/>
      <c r="DH1058" s="5"/>
      <c r="DI1058" s="5"/>
      <c r="DJ1058" s="5"/>
      <c r="DK1058" s="5"/>
      <c r="DL1058" s="5"/>
      <c r="DM1058" s="5"/>
      <c r="DN1058" s="5"/>
      <c r="DO1058" s="5"/>
      <c r="DP1058" s="5"/>
      <c r="DQ1058" s="5"/>
      <c r="DR1058" s="5" t="s">
        <v>135</v>
      </c>
      <c r="DS1058" s="6"/>
      <c r="DT1058" s="6"/>
      <c r="DU1058" s="5"/>
      <c r="DV1058" s="5" t="s">
        <v>135</v>
      </c>
      <c r="DW1058" s="5"/>
      <c r="DX1058" s="5"/>
      <c r="DY1058" s="5"/>
      <c r="DZ1058" s="5"/>
      <c r="EA1058" s="5"/>
      <c r="EB1058" s="5"/>
      <c r="EC1058" s="5"/>
      <c r="ED1058" s="5"/>
      <c r="EE1058" s="5"/>
      <c r="EF1058" s="5"/>
    </row>
    <row r="1059" spans="1:136" s="42" customFormat="1" ht="30">
      <c r="A1059" s="41"/>
      <c r="B1059" s="41"/>
      <c r="C1059" s="41"/>
      <c r="D1059" s="41" t="s">
        <v>1867</v>
      </c>
      <c r="E1059" s="42" t="s">
        <v>1868</v>
      </c>
      <c r="F1059" s="41" t="s">
        <v>134</v>
      </c>
      <c r="G1059" s="41"/>
      <c r="H1059" s="41"/>
      <c r="I1059" s="41" t="s">
        <v>134</v>
      </c>
      <c r="J1059" s="5">
        <v>10</v>
      </c>
      <c r="K1059" s="5"/>
      <c r="L1059" s="5"/>
      <c r="M1059" s="5"/>
      <c r="N1059" s="5"/>
      <c r="O1059" s="5"/>
      <c r="P1059" s="5">
        <v>10</v>
      </c>
      <c r="Q1059" s="39" t="s">
        <v>1866</v>
      </c>
      <c r="R1059" s="5"/>
      <c r="S1059" s="5"/>
      <c r="T1059" s="5"/>
      <c r="U1059" s="5"/>
      <c r="V1059" s="5"/>
      <c r="W1059" s="5"/>
      <c r="X1059" s="5"/>
      <c r="Y1059" s="5"/>
      <c r="Z1059" s="5"/>
      <c r="AA1059" s="5"/>
      <c r="AB1059" s="5"/>
      <c r="AC1059" s="5"/>
      <c r="AD1059" s="5"/>
      <c r="AE1059" s="5"/>
      <c r="AF1059" s="5"/>
      <c r="AG1059" s="5"/>
      <c r="AH1059" s="5"/>
      <c r="AI1059" s="5"/>
      <c r="AJ1059" s="5"/>
      <c r="AK1059" s="5"/>
      <c r="AL1059" s="5">
        <v>10</v>
      </c>
      <c r="AM1059" s="5"/>
      <c r="AN1059" s="5"/>
      <c r="AO1059" s="5"/>
      <c r="AP1059" s="5"/>
      <c r="AQ1059" s="5"/>
      <c r="AR1059" s="5"/>
      <c r="AS1059" s="5"/>
      <c r="AT1059" s="5"/>
      <c r="AU1059" s="5"/>
      <c r="AV1059" s="5"/>
      <c r="AW1059" s="5">
        <v>10</v>
      </c>
      <c r="AX1059" s="5"/>
      <c r="AY1059" s="5"/>
      <c r="AZ1059" s="5"/>
      <c r="BA1059" s="5"/>
      <c r="BB1059" s="5"/>
      <c r="BC1059" s="5"/>
      <c r="BD1059" s="5"/>
      <c r="BE1059" s="5"/>
      <c r="BF1059" s="5"/>
      <c r="BG1059" s="5"/>
      <c r="BH1059" s="5"/>
      <c r="BI1059" s="5"/>
      <c r="BJ1059" s="5"/>
      <c r="BK1059" s="5"/>
      <c r="BL1059" s="5"/>
      <c r="BM1059" s="5"/>
      <c r="BN1059" s="5"/>
      <c r="BO1059" s="5"/>
      <c r="BP1059" s="5"/>
      <c r="BQ1059" s="5"/>
      <c r="BR1059" s="5">
        <v>10</v>
      </c>
      <c r="BS1059" s="5"/>
      <c r="BT1059" s="5"/>
      <c r="BU1059" s="5"/>
      <c r="BV1059" s="5"/>
      <c r="BW1059" s="5"/>
      <c r="BX1059" s="5"/>
      <c r="BY1059" s="5"/>
      <c r="BZ1059" s="5"/>
      <c r="CA1059" s="5"/>
      <c r="CB1059" s="5">
        <v>10</v>
      </c>
      <c r="CC1059" s="5">
        <v>10</v>
      </c>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5"/>
      <c r="DC1059" s="5"/>
      <c r="DD1059" s="5"/>
      <c r="DE1059" s="5"/>
      <c r="DF1059" s="5"/>
      <c r="DG1059" s="5"/>
      <c r="DH1059" s="5"/>
      <c r="DI1059" s="5"/>
      <c r="DJ1059" s="5"/>
      <c r="DK1059" s="5"/>
      <c r="DL1059" s="5"/>
      <c r="DM1059" s="5"/>
      <c r="DN1059" s="5"/>
      <c r="DO1059" s="5"/>
      <c r="DP1059" s="5"/>
      <c r="DQ1059" s="5"/>
      <c r="DR1059" s="5" t="s">
        <v>135</v>
      </c>
      <c r="DS1059" s="6"/>
      <c r="DT1059" s="6"/>
      <c r="DU1059" s="5"/>
      <c r="DV1059" s="5" t="s">
        <v>135</v>
      </c>
      <c r="DW1059" s="5"/>
      <c r="DX1059" s="5"/>
      <c r="DY1059" s="5"/>
      <c r="DZ1059" s="5"/>
      <c r="EA1059" s="5"/>
      <c r="EB1059" s="5"/>
      <c r="EC1059" s="5"/>
      <c r="ED1059" s="5"/>
      <c r="EE1059" s="5"/>
      <c r="EF1059" s="5"/>
    </row>
    <row r="1060" spans="1:136" s="42" customFormat="1" ht="30">
      <c r="A1060" s="41"/>
      <c r="B1060" s="41"/>
      <c r="C1060" s="41"/>
      <c r="D1060" s="41" t="s">
        <v>1869</v>
      </c>
      <c r="E1060" s="42" t="s">
        <v>1870</v>
      </c>
      <c r="F1060" s="41" t="s">
        <v>134</v>
      </c>
      <c r="G1060" s="41"/>
      <c r="H1060" s="41"/>
      <c r="I1060" s="41" t="s">
        <v>134</v>
      </c>
      <c r="J1060" s="5">
        <v>6</v>
      </c>
      <c r="K1060" s="5"/>
      <c r="L1060" s="5"/>
      <c r="M1060" s="5"/>
      <c r="N1060" s="5"/>
      <c r="O1060" s="5"/>
      <c r="P1060" s="5">
        <v>6</v>
      </c>
      <c r="Q1060" s="39" t="s">
        <v>1866</v>
      </c>
      <c r="R1060" s="5"/>
      <c r="S1060" s="5"/>
      <c r="T1060" s="5"/>
      <c r="U1060" s="5"/>
      <c r="V1060" s="5"/>
      <c r="W1060" s="5"/>
      <c r="X1060" s="5"/>
      <c r="Y1060" s="5"/>
      <c r="Z1060" s="5"/>
      <c r="AA1060" s="5"/>
      <c r="AB1060" s="5"/>
      <c r="AC1060" s="5"/>
      <c r="AD1060" s="5"/>
      <c r="AE1060" s="5"/>
      <c r="AF1060" s="5"/>
      <c r="AG1060" s="5"/>
      <c r="AH1060" s="5"/>
      <c r="AI1060" s="5"/>
      <c r="AJ1060" s="5"/>
      <c r="AK1060" s="5"/>
      <c r="AL1060" s="5">
        <v>6</v>
      </c>
      <c r="AM1060" s="5"/>
      <c r="AN1060" s="5"/>
      <c r="AO1060" s="5"/>
      <c r="AP1060" s="5"/>
      <c r="AQ1060" s="5"/>
      <c r="AR1060" s="5"/>
      <c r="AS1060" s="5"/>
      <c r="AT1060" s="5"/>
      <c r="AU1060" s="5"/>
      <c r="AV1060" s="5"/>
      <c r="AW1060" s="5">
        <v>6</v>
      </c>
      <c r="AX1060" s="5"/>
      <c r="AY1060" s="5"/>
      <c r="AZ1060" s="5"/>
      <c r="BA1060" s="5"/>
      <c r="BB1060" s="5"/>
      <c r="BC1060" s="5"/>
      <c r="BD1060" s="5"/>
      <c r="BE1060" s="5"/>
      <c r="BF1060" s="5"/>
      <c r="BG1060" s="5"/>
      <c r="BH1060" s="5"/>
      <c r="BI1060" s="5"/>
      <c r="BJ1060" s="5"/>
      <c r="BK1060" s="5"/>
      <c r="BL1060" s="5"/>
      <c r="BM1060" s="5"/>
      <c r="BN1060" s="5"/>
      <c r="BO1060" s="5"/>
      <c r="BP1060" s="5"/>
      <c r="BQ1060" s="5"/>
      <c r="BR1060" s="5">
        <v>6</v>
      </c>
      <c r="BS1060" s="5"/>
      <c r="BT1060" s="5"/>
      <c r="BU1060" s="5"/>
      <c r="BV1060" s="5"/>
      <c r="BW1060" s="5"/>
      <c r="BX1060" s="5"/>
      <c r="BY1060" s="5"/>
      <c r="BZ1060" s="5"/>
      <c r="CA1060" s="5"/>
      <c r="CB1060" s="5">
        <v>6</v>
      </c>
      <c r="CC1060" s="5">
        <v>6</v>
      </c>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5"/>
      <c r="DC1060" s="5"/>
      <c r="DD1060" s="5"/>
      <c r="DE1060" s="5"/>
      <c r="DF1060" s="5"/>
      <c r="DG1060" s="5"/>
      <c r="DH1060" s="5"/>
      <c r="DI1060" s="5"/>
      <c r="DJ1060" s="5"/>
      <c r="DK1060" s="5"/>
      <c r="DL1060" s="5"/>
      <c r="DM1060" s="5"/>
      <c r="DN1060" s="5"/>
      <c r="DO1060" s="5"/>
      <c r="DP1060" s="5"/>
      <c r="DQ1060" s="5"/>
      <c r="DR1060" s="5" t="s">
        <v>135</v>
      </c>
      <c r="DS1060" s="6"/>
      <c r="DT1060" s="6"/>
      <c r="DU1060" s="5"/>
      <c r="DV1060" s="5" t="s">
        <v>135</v>
      </c>
      <c r="DW1060" s="5"/>
      <c r="DX1060" s="5"/>
      <c r="DY1060" s="5"/>
      <c r="DZ1060" s="5"/>
      <c r="EA1060" s="5"/>
      <c r="EB1060" s="5"/>
      <c r="EC1060" s="5"/>
      <c r="ED1060" s="5"/>
      <c r="EE1060" s="5"/>
      <c r="EF1060" s="5"/>
    </row>
    <row r="1061" spans="1:136" s="42" customFormat="1" ht="30">
      <c r="A1061" s="41"/>
      <c r="B1061" s="41"/>
      <c r="C1061" s="41"/>
      <c r="D1061" s="41" t="s">
        <v>799</v>
      </c>
      <c r="E1061" s="42" t="s">
        <v>1871</v>
      </c>
      <c r="F1061" s="41" t="s">
        <v>134</v>
      </c>
      <c r="G1061" s="41"/>
      <c r="H1061" s="41"/>
      <c r="I1061" s="41" t="s">
        <v>134</v>
      </c>
      <c r="J1061" s="5">
        <v>5</v>
      </c>
      <c r="K1061" s="5"/>
      <c r="L1061" s="5"/>
      <c r="M1061" s="5"/>
      <c r="N1061" s="5"/>
      <c r="O1061" s="5"/>
      <c r="P1061" s="5">
        <v>5</v>
      </c>
      <c r="Q1061" s="39" t="s">
        <v>1866</v>
      </c>
      <c r="R1061" s="5"/>
      <c r="S1061" s="5"/>
      <c r="T1061" s="5"/>
      <c r="U1061" s="5"/>
      <c r="V1061" s="5"/>
      <c r="W1061" s="5"/>
      <c r="X1061" s="5"/>
      <c r="Y1061" s="5"/>
      <c r="Z1061" s="5"/>
      <c r="AA1061" s="5"/>
      <c r="AB1061" s="5"/>
      <c r="AC1061" s="5"/>
      <c r="AD1061" s="5"/>
      <c r="AE1061" s="5"/>
      <c r="AF1061" s="5"/>
      <c r="AG1061" s="5"/>
      <c r="AH1061" s="5"/>
      <c r="AI1061" s="5"/>
      <c r="AJ1061" s="5"/>
      <c r="AK1061" s="5"/>
      <c r="AL1061" s="5">
        <v>5</v>
      </c>
      <c r="AM1061" s="5"/>
      <c r="AN1061" s="5"/>
      <c r="AO1061" s="5"/>
      <c r="AP1061" s="5"/>
      <c r="AQ1061" s="5"/>
      <c r="AR1061" s="5"/>
      <c r="AS1061" s="5"/>
      <c r="AT1061" s="5"/>
      <c r="AU1061" s="5"/>
      <c r="AV1061" s="5"/>
      <c r="AW1061" s="5">
        <v>5</v>
      </c>
      <c r="AX1061" s="5"/>
      <c r="AY1061" s="5"/>
      <c r="AZ1061" s="5"/>
      <c r="BA1061" s="5"/>
      <c r="BB1061" s="5"/>
      <c r="BC1061" s="5"/>
      <c r="BD1061" s="5"/>
      <c r="BE1061" s="5"/>
      <c r="BF1061" s="5"/>
      <c r="BG1061" s="5"/>
      <c r="BH1061" s="5"/>
      <c r="BI1061" s="5"/>
      <c r="BJ1061" s="5"/>
      <c r="BK1061" s="5"/>
      <c r="BL1061" s="5"/>
      <c r="BM1061" s="5"/>
      <c r="BN1061" s="5"/>
      <c r="BO1061" s="5"/>
      <c r="BP1061" s="5"/>
      <c r="BQ1061" s="5"/>
      <c r="BR1061" s="5">
        <v>5</v>
      </c>
      <c r="BS1061" s="5"/>
      <c r="BT1061" s="5"/>
      <c r="BU1061" s="5"/>
      <c r="BV1061" s="5"/>
      <c r="BW1061" s="5"/>
      <c r="BX1061" s="5"/>
      <c r="BY1061" s="5"/>
      <c r="BZ1061" s="5"/>
      <c r="CA1061" s="5"/>
      <c r="CB1061" s="5">
        <v>5</v>
      </c>
      <c r="CC1061" s="5">
        <v>5</v>
      </c>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5"/>
      <c r="DC1061" s="5"/>
      <c r="DD1061" s="5"/>
      <c r="DE1061" s="5"/>
      <c r="DF1061" s="5"/>
      <c r="DG1061" s="5"/>
      <c r="DH1061" s="5"/>
      <c r="DI1061" s="5"/>
      <c r="DJ1061" s="5"/>
      <c r="DK1061" s="5"/>
      <c r="DL1061" s="5"/>
      <c r="DM1061" s="5"/>
      <c r="DN1061" s="5"/>
      <c r="DO1061" s="5"/>
      <c r="DP1061" s="5"/>
      <c r="DQ1061" s="5"/>
      <c r="DR1061" s="5" t="s">
        <v>135</v>
      </c>
      <c r="DS1061" s="6"/>
      <c r="DT1061" s="6"/>
      <c r="DU1061" s="5"/>
      <c r="DV1061" s="5" t="s">
        <v>135</v>
      </c>
      <c r="DW1061" s="5"/>
      <c r="DX1061" s="5"/>
      <c r="DY1061" s="5"/>
      <c r="DZ1061" s="5"/>
      <c r="EA1061" s="5"/>
      <c r="EB1061" s="5"/>
      <c r="EC1061" s="5"/>
      <c r="ED1061" s="5"/>
      <c r="EE1061" s="5"/>
      <c r="EF1061" s="5"/>
    </row>
    <row r="1062" spans="1:136" s="42" customFormat="1" ht="30">
      <c r="A1062" s="41"/>
      <c r="B1062" s="41"/>
      <c r="C1062" s="41"/>
      <c r="D1062" s="41" t="s">
        <v>1872</v>
      </c>
      <c r="E1062" s="42" t="s">
        <v>1873</v>
      </c>
      <c r="F1062" s="41" t="s">
        <v>134</v>
      </c>
      <c r="G1062" s="41"/>
      <c r="H1062" s="41"/>
      <c r="I1062" s="41" t="s">
        <v>134</v>
      </c>
      <c r="J1062" s="5"/>
      <c r="K1062" s="5"/>
      <c r="L1062" s="5"/>
      <c r="M1062" s="5"/>
      <c r="N1062" s="5"/>
      <c r="O1062" s="5"/>
      <c r="P1062" s="5">
        <v>11</v>
      </c>
      <c r="Q1062" s="39" t="s">
        <v>1874</v>
      </c>
      <c r="R1062" s="5"/>
      <c r="S1062" s="5"/>
      <c r="T1062" s="5"/>
      <c r="U1062" s="5"/>
      <c r="V1062" s="5"/>
      <c r="W1062" s="5"/>
      <c r="X1062" s="5"/>
      <c r="Y1062" s="5"/>
      <c r="Z1062" s="5"/>
      <c r="AA1062" s="5"/>
      <c r="AB1062" s="5"/>
      <c r="AC1062" s="5"/>
      <c r="AD1062" s="5"/>
      <c r="AE1062" s="5"/>
      <c r="AF1062" s="5"/>
      <c r="AG1062" s="5"/>
      <c r="AH1062" s="5"/>
      <c r="AI1062" s="5"/>
      <c r="AJ1062" s="5"/>
      <c r="AK1062" s="5"/>
      <c r="AL1062" s="5">
        <v>11</v>
      </c>
      <c r="AM1062" s="5"/>
      <c r="AN1062" s="5"/>
      <c r="AO1062" s="5"/>
      <c r="AP1062" s="5"/>
      <c r="AQ1062" s="5"/>
      <c r="AR1062" s="5"/>
      <c r="AS1062" s="5"/>
      <c r="AT1062" s="5"/>
      <c r="AU1062" s="5"/>
      <c r="AV1062" s="5"/>
      <c r="AW1062" s="5">
        <v>11</v>
      </c>
      <c r="AX1062" s="5"/>
      <c r="AY1062" s="5"/>
      <c r="AZ1062" s="5"/>
      <c r="BA1062" s="5"/>
      <c r="BB1062" s="5"/>
      <c r="BC1062" s="5"/>
      <c r="BD1062" s="5"/>
      <c r="BE1062" s="5"/>
      <c r="BF1062" s="5"/>
      <c r="BG1062" s="5"/>
      <c r="BH1062" s="5"/>
      <c r="BI1062" s="5"/>
      <c r="BJ1062" s="5"/>
      <c r="BK1062" s="5"/>
      <c r="BL1062" s="5"/>
      <c r="BM1062" s="5"/>
      <c r="BN1062" s="5"/>
      <c r="BO1062" s="5"/>
      <c r="BP1062" s="5"/>
      <c r="BQ1062" s="5"/>
      <c r="BR1062" s="5">
        <v>11</v>
      </c>
      <c r="BS1062" s="5"/>
      <c r="BT1062" s="5"/>
      <c r="BU1062" s="5"/>
      <c r="BV1062" s="5"/>
      <c r="BW1062" s="5"/>
      <c r="BX1062" s="5"/>
      <c r="BY1062" s="5"/>
      <c r="BZ1062" s="5"/>
      <c r="CA1062" s="5"/>
      <c r="CB1062" s="5">
        <v>11</v>
      </c>
      <c r="CC1062" s="5">
        <v>11</v>
      </c>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5"/>
      <c r="DC1062" s="5"/>
      <c r="DD1062" s="5"/>
      <c r="DE1062" s="5"/>
      <c r="DF1062" s="5"/>
      <c r="DG1062" s="5"/>
      <c r="DH1062" s="5"/>
      <c r="DI1062" s="5"/>
      <c r="DJ1062" s="5"/>
      <c r="DK1062" s="5"/>
      <c r="DL1062" s="5"/>
      <c r="DM1062" s="5"/>
      <c r="DN1062" s="5"/>
      <c r="DO1062" s="5"/>
      <c r="DP1062" s="5"/>
      <c r="DQ1062" s="5"/>
      <c r="DR1062" s="5" t="s">
        <v>135</v>
      </c>
      <c r="DS1062" s="6"/>
      <c r="DT1062" s="6"/>
      <c r="DU1062" s="5"/>
      <c r="DV1062" s="5" t="s">
        <v>135</v>
      </c>
      <c r="DW1062" s="5"/>
      <c r="DX1062" s="5"/>
      <c r="DY1062" s="5"/>
      <c r="DZ1062" s="5"/>
      <c r="EA1062" s="5"/>
      <c r="EB1062" s="5"/>
      <c r="EC1062" s="5"/>
      <c r="ED1062" s="5"/>
      <c r="EE1062" s="5"/>
      <c r="EF1062" s="5"/>
    </row>
    <row r="1063" spans="1:136" s="42" customFormat="1" ht="30">
      <c r="A1063" s="41"/>
      <c r="B1063" s="41"/>
      <c r="C1063" s="41"/>
      <c r="D1063" s="41" t="s">
        <v>1875</v>
      </c>
      <c r="E1063" s="42" t="s">
        <v>1876</v>
      </c>
      <c r="F1063" s="41" t="s">
        <v>134</v>
      </c>
      <c r="G1063" s="41"/>
      <c r="H1063" s="41"/>
      <c r="I1063" s="41" t="s">
        <v>134</v>
      </c>
      <c r="J1063" s="5">
        <v>7</v>
      </c>
      <c r="K1063" s="5"/>
      <c r="L1063" s="5"/>
      <c r="M1063" s="5"/>
      <c r="N1063" s="5"/>
      <c r="O1063" s="5"/>
      <c r="P1063" s="5">
        <v>7</v>
      </c>
      <c r="Q1063" s="39" t="s">
        <v>1874</v>
      </c>
      <c r="R1063" s="5"/>
      <c r="S1063" s="5"/>
      <c r="T1063" s="5"/>
      <c r="U1063" s="5"/>
      <c r="V1063" s="5"/>
      <c r="W1063" s="5"/>
      <c r="X1063" s="5"/>
      <c r="Y1063" s="5"/>
      <c r="Z1063" s="5"/>
      <c r="AA1063" s="5"/>
      <c r="AB1063" s="5"/>
      <c r="AC1063" s="5"/>
      <c r="AD1063" s="5"/>
      <c r="AE1063" s="5"/>
      <c r="AF1063" s="5"/>
      <c r="AG1063" s="5"/>
      <c r="AH1063" s="5"/>
      <c r="AI1063" s="5"/>
      <c r="AJ1063" s="5"/>
      <c r="AK1063" s="5"/>
      <c r="AL1063" s="5">
        <v>7</v>
      </c>
      <c r="AM1063" s="5"/>
      <c r="AN1063" s="5"/>
      <c r="AO1063" s="5"/>
      <c r="AP1063" s="5"/>
      <c r="AQ1063" s="5"/>
      <c r="AR1063" s="5"/>
      <c r="AS1063" s="5"/>
      <c r="AT1063" s="5"/>
      <c r="AU1063" s="5"/>
      <c r="AV1063" s="5"/>
      <c r="AW1063" s="5">
        <v>7</v>
      </c>
      <c r="AX1063" s="5"/>
      <c r="AY1063" s="5"/>
      <c r="AZ1063" s="5"/>
      <c r="BA1063" s="5"/>
      <c r="BB1063" s="5"/>
      <c r="BC1063" s="5"/>
      <c r="BD1063" s="5"/>
      <c r="BE1063" s="5"/>
      <c r="BF1063" s="5"/>
      <c r="BG1063" s="5"/>
      <c r="BH1063" s="5"/>
      <c r="BI1063" s="5"/>
      <c r="BJ1063" s="5"/>
      <c r="BK1063" s="5"/>
      <c r="BL1063" s="5"/>
      <c r="BM1063" s="5"/>
      <c r="BN1063" s="5"/>
      <c r="BO1063" s="5"/>
      <c r="BP1063" s="5"/>
      <c r="BQ1063" s="5"/>
      <c r="BR1063" s="5">
        <v>7</v>
      </c>
      <c r="BS1063" s="5"/>
      <c r="BT1063" s="5"/>
      <c r="BU1063" s="5"/>
      <c r="BV1063" s="5"/>
      <c r="BW1063" s="5"/>
      <c r="BX1063" s="5"/>
      <c r="BY1063" s="5"/>
      <c r="BZ1063" s="5"/>
      <c r="CA1063" s="5"/>
      <c r="CB1063" s="5">
        <v>7</v>
      </c>
      <c r="CC1063" s="5">
        <v>7</v>
      </c>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5"/>
      <c r="DC1063" s="5"/>
      <c r="DD1063" s="5"/>
      <c r="DE1063" s="5"/>
      <c r="DF1063" s="5"/>
      <c r="DG1063" s="5"/>
      <c r="DH1063" s="5"/>
      <c r="DI1063" s="5"/>
      <c r="DJ1063" s="5"/>
      <c r="DK1063" s="5"/>
      <c r="DL1063" s="5"/>
      <c r="DM1063" s="5"/>
      <c r="DN1063" s="5"/>
      <c r="DO1063" s="5"/>
      <c r="DP1063" s="5"/>
      <c r="DQ1063" s="5"/>
      <c r="DR1063" s="5" t="s">
        <v>135</v>
      </c>
      <c r="DS1063" s="6"/>
      <c r="DT1063" s="6"/>
      <c r="DU1063" s="5"/>
      <c r="DV1063" s="5" t="s">
        <v>135</v>
      </c>
      <c r="DW1063" s="5"/>
      <c r="DX1063" s="5"/>
      <c r="DY1063" s="5"/>
      <c r="DZ1063" s="5"/>
      <c r="EA1063" s="5"/>
      <c r="EB1063" s="5"/>
      <c r="EC1063" s="5"/>
      <c r="ED1063" s="5"/>
      <c r="EE1063" s="5"/>
      <c r="EF1063" s="5"/>
    </row>
    <row r="1064" spans="1:136" s="42" customFormat="1" ht="30">
      <c r="A1064" s="41"/>
      <c r="B1064" s="41"/>
      <c r="C1064" s="41"/>
      <c r="D1064" s="41" t="s">
        <v>1877</v>
      </c>
      <c r="E1064" s="42" t="s">
        <v>1878</v>
      </c>
      <c r="F1064" s="41" t="s">
        <v>134</v>
      </c>
      <c r="G1064" s="41"/>
      <c r="H1064" s="41"/>
      <c r="I1064" s="41" t="s">
        <v>134</v>
      </c>
      <c r="J1064" s="5">
        <v>2</v>
      </c>
      <c r="K1064" s="5"/>
      <c r="L1064" s="5"/>
      <c r="M1064" s="5"/>
      <c r="N1064" s="5"/>
      <c r="O1064" s="5"/>
      <c r="P1064" s="5">
        <v>2</v>
      </c>
      <c r="Q1064" s="39" t="s">
        <v>1874</v>
      </c>
      <c r="R1064" s="5"/>
      <c r="S1064" s="5"/>
      <c r="T1064" s="5"/>
      <c r="U1064" s="5"/>
      <c r="V1064" s="5"/>
      <c r="W1064" s="5"/>
      <c r="X1064" s="5"/>
      <c r="Y1064" s="5"/>
      <c r="Z1064" s="5"/>
      <c r="AA1064" s="5"/>
      <c r="AB1064" s="5"/>
      <c r="AC1064" s="5"/>
      <c r="AD1064" s="5"/>
      <c r="AE1064" s="5"/>
      <c r="AF1064" s="5"/>
      <c r="AG1064" s="5"/>
      <c r="AH1064" s="5"/>
      <c r="AI1064" s="5"/>
      <c r="AJ1064" s="5"/>
      <c r="AK1064" s="5"/>
      <c r="AL1064" s="5">
        <v>2</v>
      </c>
      <c r="AM1064" s="5"/>
      <c r="AN1064" s="5"/>
      <c r="AO1064" s="5"/>
      <c r="AP1064" s="5"/>
      <c r="AQ1064" s="5"/>
      <c r="AR1064" s="5"/>
      <c r="AS1064" s="5"/>
      <c r="AT1064" s="5"/>
      <c r="AU1064" s="5"/>
      <c r="AV1064" s="5"/>
      <c r="AW1064" s="5">
        <v>2</v>
      </c>
      <c r="AX1064" s="5"/>
      <c r="AY1064" s="5"/>
      <c r="AZ1064" s="5"/>
      <c r="BA1064" s="5"/>
      <c r="BB1064" s="5"/>
      <c r="BC1064" s="5"/>
      <c r="BD1064" s="5"/>
      <c r="BE1064" s="5"/>
      <c r="BF1064" s="5"/>
      <c r="BG1064" s="5"/>
      <c r="BH1064" s="5"/>
      <c r="BI1064" s="5"/>
      <c r="BJ1064" s="5"/>
      <c r="BK1064" s="5"/>
      <c r="BL1064" s="5"/>
      <c r="BM1064" s="5"/>
      <c r="BN1064" s="5"/>
      <c r="BO1064" s="5"/>
      <c r="BP1064" s="5"/>
      <c r="BQ1064" s="5"/>
      <c r="BR1064" s="5">
        <v>2</v>
      </c>
      <c r="BS1064" s="5"/>
      <c r="BT1064" s="5"/>
      <c r="BU1064" s="5"/>
      <c r="BV1064" s="5"/>
      <c r="BW1064" s="5"/>
      <c r="BX1064" s="5"/>
      <c r="BY1064" s="5"/>
      <c r="BZ1064" s="5"/>
      <c r="CA1064" s="5"/>
      <c r="CB1064" s="5">
        <v>2</v>
      </c>
      <c r="CC1064" s="5">
        <v>2</v>
      </c>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5"/>
      <c r="DC1064" s="5"/>
      <c r="DD1064" s="5"/>
      <c r="DE1064" s="5"/>
      <c r="DF1064" s="5"/>
      <c r="DG1064" s="5"/>
      <c r="DH1064" s="5"/>
      <c r="DI1064" s="5"/>
      <c r="DJ1064" s="5"/>
      <c r="DK1064" s="5"/>
      <c r="DL1064" s="5"/>
      <c r="DM1064" s="5"/>
      <c r="DN1064" s="5"/>
      <c r="DO1064" s="5"/>
      <c r="DP1064" s="5"/>
      <c r="DQ1064" s="5"/>
      <c r="DR1064" s="5" t="s">
        <v>135</v>
      </c>
      <c r="DS1064" s="6"/>
      <c r="DT1064" s="6"/>
      <c r="DU1064" s="5"/>
      <c r="DV1064" s="5" t="s">
        <v>135</v>
      </c>
      <c r="DW1064" s="5"/>
      <c r="DX1064" s="5"/>
      <c r="DY1064" s="5"/>
      <c r="DZ1064" s="5"/>
      <c r="EA1064" s="5"/>
      <c r="EB1064" s="5"/>
      <c r="EC1064" s="5"/>
      <c r="ED1064" s="5"/>
      <c r="EE1064" s="5"/>
      <c r="EF1064" s="5"/>
    </row>
    <row r="1065" spans="1:136" s="42" customFormat="1" ht="30">
      <c r="A1065" s="41"/>
      <c r="B1065" s="41"/>
      <c r="C1065" s="41"/>
      <c r="D1065" s="41" t="s">
        <v>1879</v>
      </c>
      <c r="E1065" s="42" t="s">
        <v>1871</v>
      </c>
      <c r="F1065" s="41" t="s">
        <v>134</v>
      </c>
      <c r="G1065" s="41"/>
      <c r="H1065" s="41"/>
      <c r="I1065" s="41" t="s">
        <v>134</v>
      </c>
      <c r="J1065" s="5">
        <v>2</v>
      </c>
      <c r="K1065" s="5"/>
      <c r="L1065" s="5"/>
      <c r="M1065" s="5"/>
      <c r="N1065" s="5"/>
      <c r="O1065" s="5"/>
      <c r="P1065" s="5">
        <v>2</v>
      </c>
      <c r="Q1065" s="39" t="s">
        <v>1880</v>
      </c>
      <c r="R1065" s="5"/>
      <c r="S1065" s="5"/>
      <c r="T1065" s="5"/>
      <c r="U1065" s="5"/>
      <c r="V1065" s="5"/>
      <c r="W1065" s="5"/>
      <c r="X1065" s="5"/>
      <c r="Y1065" s="5"/>
      <c r="Z1065" s="5"/>
      <c r="AA1065" s="5"/>
      <c r="AB1065" s="5"/>
      <c r="AC1065" s="5"/>
      <c r="AD1065" s="5"/>
      <c r="AE1065" s="5"/>
      <c r="AF1065" s="5"/>
      <c r="AG1065" s="5"/>
      <c r="AH1065" s="5"/>
      <c r="AI1065" s="5"/>
      <c r="AJ1065" s="5"/>
      <c r="AK1065" s="5"/>
      <c r="AL1065" s="5"/>
      <c r="AM1065" s="5"/>
      <c r="AN1065" s="5"/>
      <c r="AO1065" s="5"/>
      <c r="AP1065" s="5"/>
      <c r="AQ1065" s="5"/>
      <c r="AR1065" s="5"/>
      <c r="AS1065" s="5"/>
      <c r="AT1065" s="5"/>
      <c r="AU1065" s="5"/>
      <c r="AV1065" s="5"/>
      <c r="AW1065" s="5"/>
      <c r="AX1065" s="5"/>
      <c r="AY1065" s="5"/>
      <c r="AZ1065" s="5"/>
      <c r="BA1065" s="5"/>
      <c r="BB1065" s="5"/>
      <c r="BC1065" s="5"/>
      <c r="BD1065" s="5"/>
      <c r="BE1065" s="5"/>
      <c r="BF1065" s="5"/>
      <c r="BG1065" s="5"/>
      <c r="BH1065" s="5"/>
      <c r="BI1065" s="5"/>
      <c r="BJ1065" s="5"/>
      <c r="BK1065" s="5"/>
      <c r="BL1065" s="5"/>
      <c r="BM1065" s="5"/>
      <c r="BN1065" s="5"/>
      <c r="BO1065" s="5"/>
      <c r="BP1065" s="5"/>
      <c r="BQ1065" s="5"/>
      <c r="BR1065" s="5"/>
      <c r="BS1065" s="5"/>
      <c r="BT1065" s="5"/>
      <c r="BU1065" s="5"/>
      <c r="BV1065" s="5"/>
      <c r="BW1065" s="5"/>
      <c r="BX1065" s="5"/>
      <c r="BY1065" s="5"/>
      <c r="BZ1065" s="5"/>
      <c r="CA1065" s="5"/>
      <c r="CB1065" s="5"/>
      <c r="CC1065" s="5"/>
      <c r="CD1065" s="5"/>
      <c r="CE1065" s="5"/>
      <c r="CF1065" s="5"/>
      <c r="CG1065" s="5"/>
      <c r="CH1065" s="5"/>
      <c r="CI1065" s="5"/>
      <c r="CJ1065" s="5"/>
      <c r="CK1065" s="5">
        <v>2</v>
      </c>
      <c r="CL1065" s="5"/>
      <c r="CM1065" s="5"/>
      <c r="CN1065" s="5"/>
      <c r="CO1065" s="5"/>
      <c r="CP1065" s="5"/>
      <c r="CQ1065" s="5"/>
      <c r="CR1065" s="5"/>
      <c r="CS1065" s="5"/>
      <c r="CT1065" s="5"/>
      <c r="CU1065" s="5"/>
      <c r="CV1065" s="5"/>
      <c r="CW1065" s="5"/>
      <c r="CX1065" s="5"/>
      <c r="CY1065" s="5"/>
      <c r="CZ1065" s="5"/>
      <c r="DA1065" s="5"/>
      <c r="DB1065" s="5"/>
      <c r="DC1065" s="5"/>
      <c r="DD1065" s="5"/>
      <c r="DE1065" s="5"/>
      <c r="DF1065" s="5"/>
      <c r="DG1065" s="5"/>
      <c r="DH1065" s="5"/>
      <c r="DI1065" s="5"/>
      <c r="DJ1065" s="5"/>
      <c r="DK1065" s="5"/>
      <c r="DL1065" s="5"/>
      <c r="DM1065" s="5"/>
      <c r="DN1065" s="5"/>
      <c r="DO1065" s="5"/>
      <c r="DP1065" s="5"/>
      <c r="DQ1065" s="5"/>
      <c r="DR1065" s="5" t="s">
        <v>135</v>
      </c>
      <c r="DS1065" s="6"/>
      <c r="DT1065" s="6"/>
      <c r="DU1065" s="5"/>
      <c r="DV1065" s="5" t="s">
        <v>135</v>
      </c>
      <c r="DW1065" s="5"/>
      <c r="DX1065" s="5"/>
      <c r="DY1065" s="5"/>
      <c r="DZ1065" s="5"/>
      <c r="EA1065" s="5"/>
      <c r="EB1065" s="5"/>
      <c r="EC1065" s="5"/>
      <c r="ED1065" s="5"/>
      <c r="EE1065" s="5"/>
      <c r="EF1065" s="5"/>
    </row>
    <row r="1066" spans="1:136" s="42" customFormat="1" ht="30">
      <c r="A1066" s="41"/>
      <c r="B1066" s="41"/>
      <c r="C1066" s="41"/>
      <c r="D1066" s="41" t="s">
        <v>1881</v>
      </c>
      <c r="E1066" s="42" t="s">
        <v>459</v>
      </c>
      <c r="F1066" s="41" t="s">
        <v>134</v>
      </c>
      <c r="G1066" s="41"/>
      <c r="H1066" s="41"/>
      <c r="I1066" s="41" t="s">
        <v>134</v>
      </c>
      <c r="J1066" s="5"/>
      <c r="K1066" s="5"/>
      <c r="L1066" s="5"/>
      <c r="M1066" s="5"/>
      <c r="N1066" s="5"/>
      <c r="O1066" s="5"/>
      <c r="P1066" s="5">
        <v>11</v>
      </c>
      <c r="Q1066" s="39" t="s">
        <v>1880</v>
      </c>
      <c r="R1066" s="5"/>
      <c r="S1066" s="5"/>
      <c r="T1066" s="5"/>
      <c r="U1066" s="5"/>
      <c r="V1066" s="5"/>
      <c r="W1066" s="5"/>
      <c r="X1066" s="5"/>
      <c r="Y1066" s="5"/>
      <c r="Z1066" s="5"/>
      <c r="AA1066" s="5"/>
      <c r="AB1066" s="5"/>
      <c r="AC1066" s="5"/>
      <c r="AD1066" s="5"/>
      <c r="AE1066" s="5"/>
      <c r="AF1066" s="5"/>
      <c r="AG1066" s="5"/>
      <c r="AH1066" s="5"/>
      <c r="AI1066" s="5"/>
      <c r="AJ1066" s="5"/>
      <c r="AK1066" s="5"/>
      <c r="AL1066" s="5"/>
      <c r="AM1066" s="5"/>
      <c r="AN1066" s="5"/>
      <c r="AO1066" s="5"/>
      <c r="AP1066" s="5"/>
      <c r="AQ1066" s="5"/>
      <c r="AR1066" s="5"/>
      <c r="AS1066" s="5"/>
      <c r="AT1066" s="5"/>
      <c r="AU1066" s="5"/>
      <c r="AV1066" s="5"/>
      <c r="AW1066" s="5"/>
      <c r="AX1066" s="5"/>
      <c r="AY1066" s="5"/>
      <c r="AZ1066" s="5"/>
      <c r="BA1066" s="5"/>
      <c r="BB1066" s="5"/>
      <c r="BC1066" s="5"/>
      <c r="BD1066" s="5"/>
      <c r="BE1066" s="5"/>
      <c r="BF1066" s="5"/>
      <c r="BG1066" s="5"/>
      <c r="BH1066" s="5"/>
      <c r="BI1066" s="5"/>
      <c r="BJ1066" s="5"/>
      <c r="BK1066" s="5"/>
      <c r="BL1066" s="5"/>
      <c r="BM1066" s="5"/>
      <c r="BN1066" s="5"/>
      <c r="BO1066" s="5"/>
      <c r="BP1066" s="5"/>
      <c r="BQ1066" s="5"/>
      <c r="BR1066" s="5"/>
      <c r="BS1066" s="5"/>
      <c r="BT1066" s="5"/>
      <c r="BU1066" s="5"/>
      <c r="BV1066" s="5"/>
      <c r="BW1066" s="5"/>
      <c r="BX1066" s="5"/>
      <c r="BY1066" s="5"/>
      <c r="BZ1066" s="5"/>
      <c r="CA1066" s="5"/>
      <c r="CB1066" s="5"/>
      <c r="CC1066" s="5"/>
      <c r="CD1066" s="5"/>
      <c r="CE1066" s="5"/>
      <c r="CF1066" s="5"/>
      <c r="CG1066" s="5"/>
      <c r="CH1066" s="5"/>
      <c r="CI1066" s="5"/>
      <c r="CJ1066" s="5"/>
      <c r="CK1066" s="5">
        <v>11</v>
      </c>
      <c r="CL1066" s="5"/>
      <c r="CM1066" s="5"/>
      <c r="CN1066" s="5"/>
      <c r="CO1066" s="5"/>
      <c r="CP1066" s="5"/>
      <c r="CQ1066" s="5"/>
      <c r="CR1066" s="5"/>
      <c r="CS1066" s="5"/>
      <c r="CT1066" s="5"/>
      <c r="CU1066" s="5"/>
      <c r="CV1066" s="5"/>
      <c r="CW1066" s="5"/>
      <c r="CX1066" s="5"/>
      <c r="CY1066" s="5"/>
      <c r="CZ1066" s="5"/>
      <c r="DA1066" s="5"/>
      <c r="DB1066" s="5"/>
      <c r="DC1066" s="5"/>
      <c r="DD1066" s="5"/>
      <c r="DE1066" s="5"/>
      <c r="DF1066" s="5"/>
      <c r="DG1066" s="5"/>
      <c r="DH1066" s="5"/>
      <c r="DI1066" s="5"/>
      <c r="DJ1066" s="5"/>
      <c r="DK1066" s="5"/>
      <c r="DL1066" s="5"/>
      <c r="DM1066" s="5"/>
      <c r="DN1066" s="5"/>
      <c r="DO1066" s="5"/>
      <c r="DP1066" s="5"/>
      <c r="DQ1066" s="5"/>
      <c r="DR1066" s="5" t="s">
        <v>135</v>
      </c>
      <c r="DS1066" s="6"/>
      <c r="DT1066" s="6"/>
      <c r="DU1066" s="5"/>
      <c r="DV1066" s="5" t="s">
        <v>135</v>
      </c>
      <c r="DW1066" s="5"/>
      <c r="DX1066" s="5"/>
      <c r="DY1066" s="5"/>
      <c r="DZ1066" s="5"/>
      <c r="EA1066" s="5"/>
      <c r="EB1066" s="5"/>
      <c r="EC1066" s="5"/>
      <c r="ED1066" s="5"/>
      <c r="EE1066" s="5"/>
      <c r="EF1066" s="5"/>
    </row>
    <row r="1067" spans="1:136" s="42" customFormat="1" ht="30">
      <c r="A1067" s="41"/>
      <c r="B1067" s="41"/>
      <c r="C1067" s="41"/>
      <c r="D1067" s="41" t="s">
        <v>1882</v>
      </c>
      <c r="E1067" s="42" t="s">
        <v>1883</v>
      </c>
      <c r="F1067" s="41" t="s">
        <v>134</v>
      </c>
      <c r="G1067" s="41"/>
      <c r="H1067" s="41"/>
      <c r="I1067" s="41" t="s">
        <v>134</v>
      </c>
      <c r="J1067" s="5">
        <v>10</v>
      </c>
      <c r="K1067" s="5"/>
      <c r="L1067" s="5"/>
      <c r="M1067" s="5"/>
      <c r="N1067" s="5">
        <v>10</v>
      </c>
      <c r="O1067" s="5"/>
      <c r="P1067" s="5">
        <v>10</v>
      </c>
      <c r="Q1067" s="39" t="s">
        <v>1884</v>
      </c>
      <c r="R1067" s="5">
        <v>10</v>
      </c>
      <c r="S1067" s="5"/>
      <c r="T1067" s="5"/>
      <c r="U1067" s="5"/>
      <c r="V1067" s="5"/>
      <c r="W1067" s="5"/>
      <c r="X1067" s="5"/>
      <c r="Y1067" s="5"/>
      <c r="Z1067" s="5"/>
      <c r="AA1067" s="5"/>
      <c r="AB1067" s="5"/>
      <c r="AC1067" s="5"/>
      <c r="AD1067" s="5"/>
      <c r="AE1067" s="5"/>
      <c r="AF1067" s="5"/>
      <c r="AG1067" s="5"/>
      <c r="AH1067" s="5"/>
      <c r="AI1067" s="5"/>
      <c r="AJ1067" s="5"/>
      <c r="AK1067" s="5"/>
      <c r="AL1067" s="5">
        <v>10</v>
      </c>
      <c r="AM1067" s="5"/>
      <c r="AN1067" s="5"/>
      <c r="AO1067" s="5"/>
      <c r="AP1067" s="5"/>
      <c r="AQ1067" s="5"/>
      <c r="AR1067" s="5"/>
      <c r="AS1067" s="5"/>
      <c r="AT1067" s="5"/>
      <c r="AU1067" s="5"/>
      <c r="AV1067" s="5"/>
      <c r="AW1067" s="5"/>
      <c r="AX1067" s="5"/>
      <c r="AY1067" s="5"/>
      <c r="AZ1067" s="5"/>
      <c r="BA1067" s="5"/>
      <c r="BB1067" s="5"/>
      <c r="BC1067" s="5"/>
      <c r="BD1067" s="5"/>
      <c r="BE1067" s="5"/>
      <c r="BF1067" s="5"/>
      <c r="BG1067" s="5"/>
      <c r="BH1067" s="5"/>
      <c r="BI1067" s="5"/>
      <c r="BJ1067" s="5"/>
      <c r="BK1067" s="5"/>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5"/>
      <c r="DC1067" s="5"/>
      <c r="DD1067" s="5"/>
      <c r="DE1067" s="5"/>
      <c r="DF1067" s="5"/>
      <c r="DG1067" s="5"/>
      <c r="DH1067" s="5"/>
      <c r="DI1067" s="5"/>
      <c r="DJ1067" s="5"/>
      <c r="DK1067" s="5"/>
      <c r="DL1067" s="5"/>
      <c r="DM1067" s="5"/>
      <c r="DN1067" s="5"/>
      <c r="DO1067" s="5"/>
      <c r="DP1067" s="5"/>
      <c r="DQ1067" s="5"/>
      <c r="DR1067" s="5" t="s">
        <v>135</v>
      </c>
      <c r="DS1067" s="6"/>
      <c r="DT1067" s="6"/>
      <c r="DU1067" s="5"/>
      <c r="DV1067" s="5" t="s">
        <v>135</v>
      </c>
      <c r="DW1067" s="5"/>
      <c r="DX1067" s="5"/>
      <c r="DY1067" s="5"/>
      <c r="DZ1067" s="5"/>
      <c r="EA1067" s="5"/>
      <c r="EB1067" s="5"/>
      <c r="EC1067" s="5"/>
      <c r="ED1067" s="5"/>
      <c r="EE1067" s="5"/>
      <c r="EF1067" s="5"/>
    </row>
    <row r="1068" spans="1:136" s="42" customFormat="1" ht="30">
      <c r="A1068" s="41"/>
      <c r="B1068" s="41"/>
      <c r="C1068" s="41"/>
      <c r="D1068" s="41" t="s">
        <v>1885</v>
      </c>
      <c r="E1068" s="42" t="s">
        <v>1886</v>
      </c>
      <c r="F1068" s="41" t="s">
        <v>134</v>
      </c>
      <c r="G1068" s="41"/>
      <c r="H1068" s="41"/>
      <c r="I1068" s="41" t="s">
        <v>134</v>
      </c>
      <c r="J1068" s="5">
        <v>9</v>
      </c>
      <c r="K1068" s="5"/>
      <c r="L1068" s="5"/>
      <c r="M1068" s="5"/>
      <c r="N1068" s="5">
        <v>9</v>
      </c>
      <c r="O1068" s="5"/>
      <c r="P1068" s="5">
        <v>9</v>
      </c>
      <c r="Q1068" s="39" t="s">
        <v>1884</v>
      </c>
      <c r="R1068" s="5">
        <v>9</v>
      </c>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c r="AO1068" s="5"/>
      <c r="AP1068" s="5"/>
      <c r="AQ1068" s="5"/>
      <c r="AR1068" s="5"/>
      <c r="AS1068" s="5"/>
      <c r="AT1068" s="5"/>
      <c r="AU1068" s="5"/>
      <c r="AV1068" s="5"/>
      <c r="AW1068" s="5"/>
      <c r="AX1068" s="5"/>
      <c r="AY1068" s="5"/>
      <c r="AZ1068" s="5"/>
      <c r="BA1068" s="5"/>
      <c r="BB1068" s="5"/>
      <c r="BC1068" s="5"/>
      <c r="BD1068" s="5"/>
      <c r="BE1068" s="5"/>
      <c r="BF1068" s="5"/>
      <c r="BG1068" s="5"/>
      <c r="BH1068" s="5"/>
      <c r="BI1068" s="5"/>
      <c r="BJ1068" s="5"/>
      <c r="BK1068" s="5"/>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5"/>
      <c r="DC1068" s="5"/>
      <c r="DD1068" s="5"/>
      <c r="DE1068" s="5"/>
      <c r="DF1068" s="5"/>
      <c r="DG1068" s="5"/>
      <c r="DH1068" s="5"/>
      <c r="DI1068" s="5"/>
      <c r="DJ1068" s="5"/>
      <c r="DK1068" s="5"/>
      <c r="DL1068" s="5"/>
      <c r="DM1068" s="5"/>
      <c r="DN1068" s="5"/>
      <c r="DO1068" s="5"/>
      <c r="DP1068" s="5"/>
      <c r="DQ1068" s="5"/>
      <c r="DR1068" s="5" t="s">
        <v>135</v>
      </c>
      <c r="DS1068" s="6"/>
      <c r="DT1068" s="6"/>
      <c r="DU1068" s="5"/>
      <c r="DV1068" s="5" t="s">
        <v>135</v>
      </c>
      <c r="DW1068" s="5"/>
      <c r="DX1068" s="5"/>
      <c r="DY1068" s="5"/>
      <c r="DZ1068" s="5"/>
      <c r="EA1068" s="5"/>
      <c r="EB1068" s="5"/>
      <c r="EC1068" s="5"/>
      <c r="ED1068" s="5"/>
      <c r="EE1068" s="5"/>
      <c r="EF1068" s="5"/>
    </row>
    <row r="1069" spans="1:136" s="42" customFormat="1" ht="30">
      <c r="A1069" s="41"/>
      <c r="B1069" s="41"/>
      <c r="C1069" s="41"/>
      <c r="D1069" s="41" t="s">
        <v>1887</v>
      </c>
      <c r="E1069" s="42" t="s">
        <v>1051</v>
      </c>
      <c r="F1069" s="41" t="s">
        <v>134</v>
      </c>
      <c r="G1069" s="41"/>
      <c r="H1069" s="41"/>
      <c r="I1069" s="41" t="s">
        <v>134</v>
      </c>
      <c r="J1069" s="5"/>
      <c r="K1069" s="5"/>
      <c r="L1069" s="5"/>
      <c r="M1069" s="5"/>
      <c r="N1069" s="5"/>
      <c r="O1069" s="5"/>
      <c r="P1069" s="5">
        <v>5</v>
      </c>
      <c r="Q1069" s="39" t="s">
        <v>1884</v>
      </c>
      <c r="R1069" s="5">
        <v>5</v>
      </c>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c r="AO1069" s="5"/>
      <c r="AP1069" s="5"/>
      <c r="AQ1069" s="5"/>
      <c r="AR1069" s="5"/>
      <c r="AS1069" s="5"/>
      <c r="AT1069" s="5"/>
      <c r="AU1069" s="5"/>
      <c r="AV1069" s="5"/>
      <c r="AW1069" s="5"/>
      <c r="AX1069" s="5"/>
      <c r="AY1069" s="5"/>
      <c r="AZ1069" s="5"/>
      <c r="BA1069" s="5"/>
      <c r="BB1069" s="5"/>
      <c r="BC1069" s="5"/>
      <c r="BD1069" s="5"/>
      <c r="BE1069" s="5"/>
      <c r="BF1069" s="5"/>
      <c r="BG1069" s="5"/>
      <c r="BH1069" s="5"/>
      <c r="BI1069" s="5"/>
      <c r="BJ1069" s="5"/>
      <c r="BK1069" s="5"/>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5"/>
      <c r="DC1069" s="5"/>
      <c r="DD1069" s="5"/>
      <c r="DE1069" s="5"/>
      <c r="DF1069" s="5"/>
      <c r="DG1069" s="5"/>
      <c r="DH1069" s="5"/>
      <c r="DI1069" s="5"/>
      <c r="DJ1069" s="5"/>
      <c r="DK1069" s="5"/>
      <c r="DL1069" s="5"/>
      <c r="DM1069" s="5"/>
      <c r="DN1069" s="5"/>
      <c r="DO1069" s="5"/>
      <c r="DP1069" s="5"/>
      <c r="DQ1069" s="5"/>
      <c r="DR1069" s="5" t="s">
        <v>135</v>
      </c>
      <c r="DS1069" s="6"/>
      <c r="DT1069" s="6"/>
      <c r="DU1069" s="5"/>
      <c r="DV1069" s="5" t="s">
        <v>135</v>
      </c>
      <c r="DW1069" s="5"/>
      <c r="DX1069" s="5"/>
      <c r="DY1069" s="5"/>
      <c r="DZ1069" s="5"/>
      <c r="EA1069" s="5"/>
      <c r="EB1069" s="5"/>
      <c r="EC1069" s="5"/>
      <c r="ED1069" s="5"/>
      <c r="EE1069" s="5"/>
      <c r="EF1069" s="5"/>
    </row>
    <row r="1070" spans="1:136" s="42" customFormat="1" ht="75">
      <c r="A1070" s="41" t="s">
        <v>1888</v>
      </c>
      <c r="B1070" s="41">
        <v>35</v>
      </c>
      <c r="C1070" s="41">
        <v>6</v>
      </c>
      <c r="D1070" s="41" t="s">
        <v>385</v>
      </c>
      <c r="E1070" s="42" t="s">
        <v>1889</v>
      </c>
      <c r="F1070" s="41" t="s">
        <v>1890</v>
      </c>
      <c r="G1070" s="41"/>
      <c r="H1070" s="41" t="s">
        <v>135</v>
      </c>
      <c r="I1070" s="41"/>
      <c r="J1070" s="5"/>
      <c r="K1070" s="5"/>
      <c r="L1070" s="5"/>
      <c r="M1070" s="5"/>
      <c r="N1070" s="5"/>
      <c r="O1070" s="5"/>
      <c r="P1070" s="5">
        <v>1</v>
      </c>
      <c r="Q1070" s="39" t="s">
        <v>1891</v>
      </c>
      <c r="R1070" s="5"/>
      <c r="S1070" s="5"/>
      <c r="T1070" s="5"/>
      <c r="U1070" s="5"/>
      <c r="V1070" s="5"/>
      <c r="W1070" s="5"/>
      <c r="X1070" s="5"/>
      <c r="Y1070" s="5"/>
      <c r="Z1070" s="5"/>
      <c r="AA1070" s="5"/>
      <c r="AB1070" s="5"/>
      <c r="AC1070" s="5"/>
      <c r="AD1070" s="5"/>
      <c r="AE1070" s="5"/>
      <c r="AF1070" s="5"/>
      <c r="AG1070" s="5"/>
      <c r="AH1070" s="5"/>
      <c r="AI1070" s="5"/>
      <c r="AJ1070" s="5"/>
      <c r="AK1070" s="5"/>
      <c r="AL1070" s="5">
        <v>1</v>
      </c>
      <c r="AM1070" s="5"/>
      <c r="AN1070" s="5"/>
      <c r="AO1070" s="5"/>
      <c r="AP1070" s="5"/>
      <c r="AQ1070" s="5"/>
      <c r="AR1070" s="5"/>
      <c r="AS1070" s="5"/>
      <c r="AT1070" s="5"/>
      <c r="AU1070" s="5"/>
      <c r="AV1070" s="5"/>
      <c r="AW1070" s="5"/>
      <c r="AX1070" s="5"/>
      <c r="AY1070" s="5"/>
      <c r="AZ1070" s="5">
        <v>1</v>
      </c>
      <c r="BA1070" s="5"/>
      <c r="BB1070" s="5"/>
      <c r="BC1070" s="5"/>
      <c r="BD1070" s="5"/>
      <c r="BE1070" s="5"/>
      <c r="BF1070" s="5"/>
      <c r="BG1070" s="5"/>
      <c r="BH1070" s="5"/>
      <c r="BI1070" s="5"/>
      <c r="BJ1070" s="5"/>
      <c r="BK1070" s="5"/>
      <c r="BL1070" s="5"/>
      <c r="BM1070" s="5"/>
      <c r="BN1070" s="5"/>
      <c r="BO1070" s="5"/>
      <c r="BP1070" s="5"/>
      <c r="BQ1070" s="5"/>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5"/>
      <c r="DC1070" s="5"/>
      <c r="DD1070" s="5"/>
      <c r="DE1070" s="5"/>
      <c r="DF1070" s="5"/>
      <c r="DG1070" s="5"/>
      <c r="DH1070" s="5"/>
      <c r="DI1070" s="5"/>
      <c r="DJ1070" s="5"/>
      <c r="DK1070" s="5"/>
      <c r="DL1070" s="5"/>
      <c r="DM1070" s="5"/>
      <c r="DN1070" s="5"/>
      <c r="DO1070" s="5"/>
      <c r="DP1070" s="5"/>
      <c r="DQ1070" s="5"/>
      <c r="DR1070" s="5"/>
      <c r="DS1070" s="6">
        <v>35</v>
      </c>
      <c r="DT1070" s="6">
        <v>29</v>
      </c>
      <c r="DU1070" s="5">
        <v>0</v>
      </c>
      <c r="DV1070" s="5"/>
      <c r="DW1070" s="5"/>
      <c r="DX1070" s="5" t="s">
        <v>135</v>
      </c>
      <c r="DY1070" s="5"/>
      <c r="DZ1070" s="5"/>
      <c r="EA1070" s="5"/>
      <c r="EB1070" s="5"/>
      <c r="EC1070" s="5"/>
      <c r="ED1070" s="5"/>
      <c r="EE1070" s="5"/>
      <c r="EF1070" s="5"/>
    </row>
    <row r="1071" spans="1:136" s="42" customFormat="1" ht="45">
      <c r="A1071" s="41"/>
      <c r="B1071" s="41"/>
      <c r="C1071" s="41"/>
      <c r="D1071" s="41" t="s">
        <v>685</v>
      </c>
      <c r="E1071" s="42" t="s">
        <v>685</v>
      </c>
      <c r="F1071" s="41" t="s">
        <v>1890</v>
      </c>
      <c r="G1071" s="41"/>
      <c r="H1071" s="41" t="s">
        <v>135</v>
      </c>
      <c r="I1071" s="41"/>
      <c r="J1071" s="5"/>
      <c r="K1071" s="5"/>
      <c r="L1071" s="5"/>
      <c r="M1071" s="5"/>
      <c r="N1071" s="5"/>
      <c r="O1071" s="5"/>
      <c r="P1071" s="5">
        <v>1</v>
      </c>
      <c r="Q1071" s="39" t="s">
        <v>1892</v>
      </c>
      <c r="R1071" s="5"/>
      <c r="S1071" s="5"/>
      <c r="T1071" s="5"/>
      <c r="U1071" s="5"/>
      <c r="V1071" s="5"/>
      <c r="W1071" s="5"/>
      <c r="X1071" s="5"/>
      <c r="Y1071" s="5"/>
      <c r="Z1071" s="5"/>
      <c r="AA1071" s="5"/>
      <c r="AB1071" s="5"/>
      <c r="AC1071" s="5"/>
      <c r="AD1071" s="5"/>
      <c r="AE1071" s="5"/>
      <c r="AF1071" s="5"/>
      <c r="AG1071" s="5"/>
      <c r="AH1071" s="5"/>
      <c r="AI1071" s="5"/>
      <c r="AJ1071" s="5"/>
      <c r="AK1071" s="5"/>
      <c r="AL1071" s="5">
        <v>1</v>
      </c>
      <c r="AM1071" s="5"/>
      <c r="AN1071" s="5">
        <v>1</v>
      </c>
      <c r="AO1071" s="5">
        <v>1</v>
      </c>
      <c r="AP1071" s="5"/>
      <c r="AQ1071" s="5"/>
      <c r="AR1071" s="5"/>
      <c r="AS1071" s="5"/>
      <c r="AT1071" s="5"/>
      <c r="AU1071" s="5"/>
      <c r="AV1071" s="5"/>
      <c r="AW1071" s="5"/>
      <c r="AX1071" s="5"/>
      <c r="AY1071" s="5"/>
      <c r="AZ1071" s="5"/>
      <c r="BA1071" s="5"/>
      <c r="BB1071" s="5"/>
      <c r="BC1071" s="5"/>
      <c r="BD1071" s="5"/>
      <c r="BE1071" s="5"/>
      <c r="BF1071" s="5"/>
      <c r="BG1071" s="5"/>
      <c r="BH1071" s="5"/>
      <c r="BI1071" s="5"/>
      <c r="BJ1071" s="5"/>
      <c r="BK1071" s="5"/>
      <c r="BL1071" s="5"/>
      <c r="BM1071" s="5"/>
      <c r="BN1071" s="5"/>
      <c r="BO1071" s="5"/>
      <c r="BP1071" s="5"/>
      <c r="BQ1071" s="5"/>
      <c r="BR1071" s="5"/>
      <c r="BS1071" s="5"/>
      <c r="BT1071" s="5"/>
      <c r="BU1071" s="5"/>
      <c r="BV1071" s="5"/>
      <c r="BW1071" s="5"/>
      <c r="BX1071" s="5"/>
      <c r="BY1071" s="5"/>
      <c r="BZ1071" s="5"/>
      <c r="CA1071" s="5"/>
      <c r="CB1071" s="5"/>
      <c r="CC1071" s="5"/>
      <c r="CD1071" s="5"/>
      <c r="CE1071" s="5"/>
      <c r="CF1071" s="5"/>
      <c r="CG1071" s="5"/>
      <c r="CH1071" s="5"/>
      <c r="CI1071" s="5"/>
      <c r="CJ1071" s="5"/>
      <c r="CK1071" s="5"/>
      <c r="CL1071" s="5"/>
      <c r="CM1071" s="5"/>
      <c r="CN1071" s="5"/>
      <c r="CO1071" s="5"/>
      <c r="CP1071" s="5"/>
      <c r="CQ1071" s="5"/>
      <c r="CR1071" s="5"/>
      <c r="CS1071" s="5"/>
      <c r="CT1071" s="5"/>
      <c r="CU1071" s="5"/>
      <c r="CV1071" s="5"/>
      <c r="CW1071" s="5"/>
      <c r="CX1071" s="5"/>
      <c r="CY1071" s="5"/>
      <c r="CZ1071" s="5"/>
      <c r="DA1071" s="5"/>
      <c r="DB1071" s="5"/>
      <c r="DC1071" s="5"/>
      <c r="DD1071" s="5"/>
      <c r="DE1071" s="5"/>
      <c r="DF1071" s="5"/>
      <c r="DG1071" s="5"/>
      <c r="DH1071" s="5"/>
      <c r="DI1071" s="5"/>
      <c r="DJ1071" s="5"/>
      <c r="DK1071" s="5"/>
      <c r="DL1071" s="5"/>
      <c r="DM1071" s="5"/>
      <c r="DN1071" s="5"/>
      <c r="DO1071" s="5"/>
      <c r="DP1071" s="5"/>
      <c r="DQ1071" s="5"/>
      <c r="DR1071" s="5" t="s">
        <v>135</v>
      </c>
      <c r="DS1071" s="6"/>
      <c r="DT1071" s="6"/>
      <c r="DU1071" s="5"/>
      <c r="DV1071" s="5"/>
      <c r="DW1071" s="5"/>
      <c r="DX1071" s="5" t="s">
        <v>135</v>
      </c>
      <c r="DY1071" s="5"/>
      <c r="DZ1071" s="5"/>
      <c r="EA1071" s="5"/>
      <c r="EB1071" s="5"/>
      <c r="EC1071" s="5"/>
      <c r="ED1071" s="5"/>
      <c r="EE1071" s="5"/>
      <c r="EF1071" s="5"/>
    </row>
    <row r="1072" spans="1:136" s="42" customFormat="1">
      <c r="A1072" s="41"/>
      <c r="B1072" s="41"/>
      <c r="C1072" s="41"/>
      <c r="D1072" s="41" t="s">
        <v>685</v>
      </c>
      <c r="E1072" s="42" t="s">
        <v>685</v>
      </c>
      <c r="F1072" s="41" t="s">
        <v>1890</v>
      </c>
      <c r="G1072" s="41"/>
      <c r="H1072" s="41" t="s">
        <v>135</v>
      </c>
      <c r="I1072" s="41"/>
      <c r="J1072" s="5"/>
      <c r="K1072" s="5"/>
      <c r="L1072" s="5"/>
      <c r="M1072" s="5"/>
      <c r="N1072" s="5"/>
      <c r="O1072" s="5"/>
      <c r="P1072" s="5">
        <v>1</v>
      </c>
      <c r="Q1072" s="39" t="s">
        <v>1893</v>
      </c>
      <c r="R1072" s="5"/>
      <c r="S1072" s="5"/>
      <c r="T1072" s="5"/>
      <c r="U1072" s="5"/>
      <c r="V1072" s="5"/>
      <c r="W1072" s="5"/>
      <c r="X1072" s="5"/>
      <c r="Y1072" s="5"/>
      <c r="Z1072" s="5"/>
      <c r="AA1072" s="5"/>
      <c r="AB1072" s="5"/>
      <c r="AC1072" s="5"/>
      <c r="AD1072" s="5"/>
      <c r="AE1072" s="5"/>
      <c r="AF1072" s="5"/>
      <c r="AG1072" s="5"/>
      <c r="AH1072" s="5"/>
      <c r="AI1072" s="5"/>
      <c r="AJ1072" s="5"/>
      <c r="AK1072" s="5"/>
      <c r="AL1072" s="5">
        <v>1</v>
      </c>
      <c r="AM1072" s="5"/>
      <c r="AN1072" s="5"/>
      <c r="AO1072" s="5"/>
      <c r="AP1072" s="5"/>
      <c r="AQ1072" s="5"/>
      <c r="AR1072" s="5"/>
      <c r="AS1072" s="5"/>
      <c r="AT1072" s="5"/>
      <c r="AU1072" s="5"/>
      <c r="AV1072" s="5"/>
      <c r="AW1072" s="5"/>
      <c r="AX1072" s="5"/>
      <c r="AY1072" s="5"/>
      <c r="AZ1072" s="5"/>
      <c r="BA1072" s="5"/>
      <c r="BB1072" s="5"/>
      <c r="BC1072" s="5"/>
      <c r="BD1072" s="5"/>
      <c r="BE1072" s="5"/>
      <c r="BF1072" s="5"/>
      <c r="BG1072" s="5"/>
      <c r="BH1072" s="5"/>
      <c r="BI1072" s="5"/>
      <c r="BJ1072" s="5"/>
      <c r="BK1072" s="5"/>
      <c r="BL1072" s="5"/>
      <c r="BM1072" s="5"/>
      <c r="BN1072" s="5"/>
      <c r="BO1072" s="5"/>
      <c r="BP1072" s="5"/>
      <c r="BQ1072" s="5"/>
      <c r="BR1072" s="5"/>
      <c r="BS1072" s="5"/>
      <c r="BT1072" s="5"/>
      <c r="BU1072" s="5"/>
      <c r="BV1072" s="5"/>
      <c r="BW1072" s="5"/>
      <c r="BX1072" s="5"/>
      <c r="BY1072" s="5"/>
      <c r="BZ1072" s="5"/>
      <c r="CA1072" s="5"/>
      <c r="CB1072" s="5"/>
      <c r="CC1072" s="5"/>
      <c r="CD1072" s="5"/>
      <c r="CE1072" s="5"/>
      <c r="CF1072" s="5"/>
      <c r="CG1072" s="5"/>
      <c r="CH1072" s="5"/>
      <c r="CI1072" s="5"/>
      <c r="CJ1072" s="5"/>
      <c r="CK1072" s="5"/>
      <c r="CL1072" s="5"/>
      <c r="CM1072" s="5"/>
      <c r="CN1072" s="5"/>
      <c r="CO1072" s="5"/>
      <c r="CP1072" s="5"/>
      <c r="CQ1072" s="5"/>
      <c r="CR1072" s="5"/>
      <c r="CS1072" s="5"/>
      <c r="CT1072" s="5"/>
      <c r="CU1072" s="5"/>
      <c r="CV1072" s="5"/>
      <c r="CW1072" s="5"/>
      <c r="CX1072" s="5"/>
      <c r="CY1072" s="5"/>
      <c r="CZ1072" s="5"/>
      <c r="DA1072" s="5"/>
      <c r="DB1072" s="5"/>
      <c r="DC1072" s="5"/>
      <c r="DD1072" s="5"/>
      <c r="DE1072" s="5"/>
      <c r="DF1072" s="5"/>
      <c r="DG1072" s="5"/>
      <c r="DH1072" s="5"/>
      <c r="DI1072" s="5"/>
      <c r="DJ1072" s="5"/>
      <c r="DK1072" s="5"/>
      <c r="DL1072" s="5"/>
      <c r="DM1072" s="5"/>
      <c r="DN1072" s="5"/>
      <c r="DO1072" s="5"/>
      <c r="DP1072" s="5"/>
      <c r="DQ1072" s="5"/>
      <c r="DR1072" s="5"/>
      <c r="DS1072" s="6"/>
      <c r="DT1072" s="6"/>
      <c r="DU1072" s="5"/>
      <c r="DV1072" s="5"/>
      <c r="DW1072" s="5"/>
      <c r="DX1072" s="5" t="s">
        <v>135</v>
      </c>
      <c r="DY1072" s="5"/>
      <c r="DZ1072" s="5"/>
      <c r="EA1072" s="5"/>
      <c r="EB1072" s="5"/>
      <c r="EC1072" s="5"/>
      <c r="ED1072" s="5"/>
      <c r="EE1072" s="5"/>
      <c r="EF1072" s="5"/>
    </row>
    <row r="1073" spans="1:136" s="42" customFormat="1" ht="30">
      <c r="A1073" s="41"/>
      <c r="B1073" s="41"/>
      <c r="C1073" s="41"/>
      <c r="D1073" s="41" t="s">
        <v>1894</v>
      </c>
      <c r="E1073" s="42" t="s">
        <v>349</v>
      </c>
      <c r="F1073" s="41" t="s">
        <v>1890</v>
      </c>
      <c r="G1073" s="41"/>
      <c r="H1073" s="41" t="s">
        <v>135</v>
      </c>
      <c r="I1073" s="41"/>
      <c r="J1073" s="5">
        <v>1</v>
      </c>
      <c r="K1073" s="5"/>
      <c r="L1073" s="5"/>
      <c r="M1073" s="5"/>
      <c r="N1073" s="5"/>
      <c r="O1073" s="5"/>
      <c r="P1073" s="5">
        <v>1</v>
      </c>
      <c r="Q1073" s="39" t="s">
        <v>1895</v>
      </c>
      <c r="R1073" s="5"/>
      <c r="S1073" s="5"/>
      <c r="T1073" s="5"/>
      <c r="U1073" s="5"/>
      <c r="V1073" s="5"/>
      <c r="W1073" s="5"/>
      <c r="X1073" s="5"/>
      <c r="Y1073" s="5"/>
      <c r="Z1073" s="5"/>
      <c r="AA1073" s="5"/>
      <c r="AB1073" s="5"/>
      <c r="AC1073" s="5"/>
      <c r="AD1073" s="5"/>
      <c r="AE1073" s="5"/>
      <c r="AF1073" s="5"/>
      <c r="AG1073" s="5"/>
      <c r="AH1073" s="5"/>
      <c r="AI1073" s="5"/>
      <c r="AJ1073" s="5"/>
      <c r="AK1073" s="5"/>
      <c r="AL1073" s="5">
        <v>1</v>
      </c>
      <c r="AM1073" s="5"/>
      <c r="AN1073" s="5">
        <v>1</v>
      </c>
      <c r="AO1073" s="5"/>
      <c r="AP1073" s="5"/>
      <c r="AQ1073" s="5">
        <v>1</v>
      </c>
      <c r="AR1073" s="5"/>
      <c r="AS1073" s="5"/>
      <c r="AT1073" s="5"/>
      <c r="AU1073" s="5"/>
      <c r="AV1073" s="5"/>
      <c r="AW1073" s="5"/>
      <c r="AX1073" s="5"/>
      <c r="AY1073" s="5"/>
      <c r="AZ1073" s="5"/>
      <c r="BA1073" s="5"/>
      <c r="BB1073" s="5"/>
      <c r="BC1073" s="5"/>
      <c r="BD1073" s="5"/>
      <c r="BE1073" s="5"/>
      <c r="BF1073" s="5"/>
      <c r="BG1073" s="5"/>
      <c r="BH1073" s="5">
        <v>1</v>
      </c>
      <c r="BI1073" s="5"/>
      <c r="BJ1073" s="5"/>
      <c r="BK1073" s="5"/>
      <c r="BL1073" s="5"/>
      <c r="BM1073" s="5"/>
      <c r="BN1073" s="5"/>
      <c r="BO1073" s="5"/>
      <c r="BP1073" s="5"/>
      <c r="BQ1073" s="5"/>
      <c r="BR1073" s="5"/>
      <c r="BS1073" s="5"/>
      <c r="BT1073" s="5"/>
      <c r="BU1073" s="5"/>
      <c r="BV1073" s="5"/>
      <c r="BW1073" s="5"/>
      <c r="BX1073" s="5"/>
      <c r="BY1073" s="5"/>
      <c r="BZ1073" s="5"/>
      <c r="CA1073" s="5"/>
      <c r="CB1073" s="5"/>
      <c r="CC1073" s="5"/>
      <c r="CD1073" s="5"/>
      <c r="CE1073" s="5"/>
      <c r="CF1073" s="5"/>
      <c r="CG1073" s="5"/>
      <c r="CH1073" s="5"/>
      <c r="CI1073" s="5"/>
      <c r="CJ1073" s="5"/>
      <c r="CK1073" s="5"/>
      <c r="CL1073" s="5"/>
      <c r="CM1073" s="5"/>
      <c r="CN1073" s="5"/>
      <c r="CO1073" s="5"/>
      <c r="CP1073" s="5"/>
      <c r="CQ1073" s="5"/>
      <c r="CR1073" s="5"/>
      <c r="CS1073" s="5"/>
      <c r="CT1073" s="5"/>
      <c r="CU1073" s="5"/>
      <c r="CV1073" s="5"/>
      <c r="CW1073" s="5"/>
      <c r="CX1073" s="5"/>
      <c r="CY1073" s="5"/>
      <c r="CZ1073" s="5"/>
      <c r="DA1073" s="5"/>
      <c r="DB1073" s="5"/>
      <c r="DC1073" s="5"/>
      <c r="DD1073" s="5"/>
      <c r="DE1073" s="5"/>
      <c r="DF1073" s="5"/>
      <c r="DG1073" s="5"/>
      <c r="DH1073" s="5"/>
      <c r="DI1073" s="5"/>
      <c r="DJ1073" s="5"/>
      <c r="DK1073" s="5"/>
      <c r="DL1073" s="5"/>
      <c r="DM1073" s="5"/>
      <c r="DN1073" s="5"/>
      <c r="DO1073" s="5"/>
      <c r="DP1073" s="5"/>
      <c r="DQ1073" s="5"/>
      <c r="DR1073" s="5" t="s">
        <v>135</v>
      </c>
      <c r="DS1073" s="6"/>
      <c r="DT1073" s="6"/>
      <c r="DU1073" s="5"/>
      <c r="DV1073" s="5"/>
      <c r="DW1073" s="5"/>
      <c r="DX1073" s="5" t="s">
        <v>135</v>
      </c>
      <c r="DY1073" s="5"/>
      <c r="DZ1073" s="5"/>
      <c r="EA1073" s="5"/>
      <c r="EB1073" s="5"/>
      <c r="EC1073" s="5"/>
      <c r="ED1073" s="5"/>
      <c r="EE1073" s="5"/>
      <c r="EF1073" s="5"/>
    </row>
    <row r="1074" spans="1:136" s="42" customFormat="1" ht="45">
      <c r="A1074" s="41"/>
      <c r="B1074" s="41"/>
      <c r="C1074" s="41"/>
      <c r="D1074" s="41" t="s">
        <v>1896</v>
      </c>
      <c r="E1074" s="42" t="s">
        <v>447</v>
      </c>
      <c r="F1074" s="41" t="s">
        <v>1890</v>
      </c>
      <c r="G1074" s="41"/>
      <c r="H1074" s="41" t="s">
        <v>135</v>
      </c>
      <c r="I1074" s="41"/>
      <c r="J1074" s="5">
        <v>1</v>
      </c>
      <c r="K1074" s="5"/>
      <c r="L1074" s="5"/>
      <c r="M1074" s="5"/>
      <c r="N1074" s="5"/>
      <c r="O1074" s="5"/>
      <c r="P1074" s="5">
        <v>1</v>
      </c>
      <c r="Q1074" s="39" t="s">
        <v>1897</v>
      </c>
      <c r="R1074" s="5"/>
      <c r="S1074" s="5"/>
      <c r="T1074" s="5"/>
      <c r="U1074" s="5"/>
      <c r="V1074" s="5"/>
      <c r="W1074" s="5"/>
      <c r="X1074" s="5"/>
      <c r="Y1074" s="5"/>
      <c r="Z1074" s="5"/>
      <c r="AA1074" s="5"/>
      <c r="AB1074" s="5"/>
      <c r="AC1074" s="5"/>
      <c r="AD1074" s="5"/>
      <c r="AE1074" s="5"/>
      <c r="AF1074" s="5"/>
      <c r="AG1074" s="5"/>
      <c r="AH1074" s="5"/>
      <c r="AI1074" s="5"/>
      <c r="AJ1074" s="5"/>
      <c r="AK1074" s="5"/>
      <c r="AL1074" s="5">
        <v>1</v>
      </c>
      <c r="AM1074" s="5"/>
      <c r="AN1074" s="5"/>
      <c r="AO1074" s="5"/>
      <c r="AP1074" s="5"/>
      <c r="AQ1074" s="5"/>
      <c r="AR1074" s="5"/>
      <c r="AS1074" s="5"/>
      <c r="AT1074" s="5"/>
      <c r="AU1074" s="5"/>
      <c r="AV1074" s="5"/>
      <c r="AW1074" s="5">
        <v>1</v>
      </c>
      <c r="AX1074" s="5"/>
      <c r="AY1074" s="5"/>
      <c r="AZ1074" s="5"/>
      <c r="BA1074" s="5"/>
      <c r="BB1074" s="5"/>
      <c r="BC1074" s="5"/>
      <c r="BD1074" s="5"/>
      <c r="BE1074" s="5"/>
      <c r="BF1074" s="5"/>
      <c r="BG1074" s="5"/>
      <c r="BH1074" s="5"/>
      <c r="BI1074" s="5"/>
      <c r="BJ1074" s="5"/>
      <c r="BK1074" s="5"/>
      <c r="BL1074" s="5"/>
      <c r="BM1074" s="5"/>
      <c r="BN1074" s="5"/>
      <c r="BO1074" s="5"/>
      <c r="BP1074" s="5"/>
      <c r="BQ1074" s="5"/>
      <c r="BR1074" s="5">
        <v>1</v>
      </c>
      <c r="BS1074" s="5"/>
      <c r="BT1074" s="5"/>
      <c r="BU1074" s="5"/>
      <c r="BV1074" s="5"/>
      <c r="BW1074" s="5"/>
      <c r="BX1074" s="5"/>
      <c r="BY1074" s="5"/>
      <c r="BZ1074" s="5"/>
      <c r="CA1074" s="5"/>
      <c r="CB1074" s="5"/>
      <c r="CC1074" s="5"/>
      <c r="CD1074" s="5"/>
      <c r="CE1074" s="5"/>
      <c r="CF1074" s="5"/>
      <c r="CG1074" s="5"/>
      <c r="CH1074" s="5"/>
      <c r="CI1074" s="5"/>
      <c r="CJ1074" s="5"/>
      <c r="CK1074" s="5"/>
      <c r="CL1074" s="5"/>
      <c r="CM1074" s="5"/>
      <c r="CN1074" s="5"/>
      <c r="CO1074" s="5"/>
      <c r="CP1074" s="5"/>
      <c r="CQ1074" s="5"/>
      <c r="CR1074" s="5"/>
      <c r="CS1074" s="5"/>
      <c r="CT1074" s="5"/>
      <c r="CU1074" s="5"/>
      <c r="CV1074" s="5"/>
      <c r="CW1074" s="5"/>
      <c r="CX1074" s="5"/>
      <c r="CY1074" s="5"/>
      <c r="CZ1074" s="5"/>
      <c r="DA1074" s="5"/>
      <c r="DB1074" s="5"/>
      <c r="DC1074" s="5"/>
      <c r="DD1074" s="5"/>
      <c r="DE1074" s="5"/>
      <c r="DF1074" s="5"/>
      <c r="DG1074" s="5"/>
      <c r="DH1074" s="5"/>
      <c r="DI1074" s="5"/>
      <c r="DJ1074" s="5"/>
      <c r="DK1074" s="5"/>
      <c r="DL1074" s="5"/>
      <c r="DM1074" s="5"/>
      <c r="DN1074" s="5"/>
      <c r="DO1074" s="5"/>
      <c r="DP1074" s="5"/>
      <c r="DQ1074" s="5"/>
      <c r="DR1074" s="5" t="s">
        <v>135</v>
      </c>
      <c r="DS1074" s="6"/>
      <c r="DT1074" s="6"/>
      <c r="DU1074" s="5"/>
      <c r="DV1074" s="5"/>
      <c r="DW1074" s="5"/>
      <c r="DX1074" s="5" t="s">
        <v>135</v>
      </c>
      <c r="DY1074" s="5"/>
      <c r="DZ1074" s="5"/>
      <c r="EA1074" s="5"/>
      <c r="EB1074" s="5"/>
      <c r="EC1074" s="5"/>
      <c r="ED1074" s="5"/>
      <c r="EE1074" s="5"/>
      <c r="EF1074" s="5"/>
    </row>
    <row r="1075" spans="1:136" s="42" customFormat="1" ht="30">
      <c r="A1075" s="41"/>
      <c r="B1075" s="41"/>
      <c r="C1075" s="41"/>
      <c r="D1075" s="41" t="s">
        <v>1256</v>
      </c>
      <c r="E1075" s="42" t="s">
        <v>459</v>
      </c>
      <c r="F1075" s="41" t="s">
        <v>1890</v>
      </c>
      <c r="G1075" s="41"/>
      <c r="H1075" s="41" t="s">
        <v>135</v>
      </c>
      <c r="I1075" s="41"/>
      <c r="J1075" s="5"/>
      <c r="K1075" s="5"/>
      <c r="L1075" s="5"/>
      <c r="M1075" s="5"/>
      <c r="N1075" s="5"/>
      <c r="O1075" s="5"/>
      <c r="P1075" s="5">
        <v>1</v>
      </c>
      <c r="Q1075" s="39" t="s">
        <v>1898</v>
      </c>
      <c r="R1075" s="5"/>
      <c r="S1075" s="5"/>
      <c r="T1075" s="5"/>
      <c r="U1075" s="5"/>
      <c r="V1075" s="5"/>
      <c r="W1075" s="5"/>
      <c r="X1075" s="5"/>
      <c r="Y1075" s="5"/>
      <c r="Z1075" s="5"/>
      <c r="AA1075" s="5"/>
      <c r="AB1075" s="5"/>
      <c r="AC1075" s="5"/>
      <c r="AD1075" s="5"/>
      <c r="AE1075" s="5"/>
      <c r="AF1075" s="5"/>
      <c r="AG1075" s="5"/>
      <c r="AH1075" s="5"/>
      <c r="AI1075" s="5"/>
      <c r="AJ1075" s="5"/>
      <c r="AK1075" s="5"/>
      <c r="AL1075" s="5">
        <v>1</v>
      </c>
      <c r="AM1075" s="5"/>
      <c r="AN1075" s="5"/>
      <c r="AO1075" s="5"/>
      <c r="AP1075" s="5"/>
      <c r="AQ1075" s="5"/>
      <c r="AR1075" s="5"/>
      <c r="AS1075" s="5"/>
      <c r="AT1075" s="5"/>
      <c r="AU1075" s="5"/>
      <c r="AV1075" s="5">
        <v>1</v>
      </c>
      <c r="AW1075" s="5"/>
      <c r="AX1075" s="5"/>
      <c r="AY1075" s="5"/>
      <c r="AZ1075" s="5"/>
      <c r="BA1075" s="5"/>
      <c r="BB1075" s="5"/>
      <c r="BC1075" s="5"/>
      <c r="BD1075" s="5"/>
      <c r="BE1075" s="5"/>
      <c r="BF1075" s="5"/>
      <c r="BG1075" s="5"/>
      <c r="BH1075" s="5"/>
      <c r="BI1075" s="5"/>
      <c r="BJ1075" s="5"/>
      <c r="BK1075" s="5"/>
      <c r="BL1075" s="5"/>
      <c r="BM1075" s="5"/>
      <c r="BN1075" s="5"/>
      <c r="BO1075" s="5"/>
      <c r="BP1075" s="5"/>
      <c r="BQ1075" s="5"/>
      <c r="BR1075" s="5"/>
      <c r="BS1075" s="5"/>
      <c r="BT1075" s="5"/>
      <c r="BU1075" s="5"/>
      <c r="BV1075" s="5"/>
      <c r="BW1075" s="5"/>
      <c r="BX1075" s="5"/>
      <c r="BY1075" s="5"/>
      <c r="BZ1075" s="5"/>
      <c r="CA1075" s="5"/>
      <c r="CB1075" s="5"/>
      <c r="CC1075" s="5"/>
      <c r="CD1075" s="5"/>
      <c r="CE1075" s="5"/>
      <c r="CF1075" s="5"/>
      <c r="CG1075" s="5"/>
      <c r="CH1075" s="5"/>
      <c r="CI1075" s="5"/>
      <c r="CJ1075" s="5"/>
      <c r="CK1075" s="5"/>
      <c r="CL1075" s="5"/>
      <c r="CM1075" s="5"/>
      <c r="CN1075" s="5"/>
      <c r="CO1075" s="5"/>
      <c r="CP1075" s="5"/>
      <c r="CQ1075" s="5"/>
      <c r="CR1075" s="5"/>
      <c r="CS1075" s="5"/>
      <c r="CT1075" s="5"/>
      <c r="CU1075" s="5"/>
      <c r="CV1075" s="5"/>
      <c r="CW1075" s="5"/>
      <c r="CX1075" s="5"/>
      <c r="CY1075" s="5"/>
      <c r="CZ1075" s="5"/>
      <c r="DA1075" s="5"/>
      <c r="DB1075" s="5"/>
      <c r="DC1075" s="5"/>
      <c r="DD1075" s="5"/>
      <c r="DE1075" s="5"/>
      <c r="DF1075" s="5"/>
      <c r="DG1075" s="5"/>
      <c r="DH1075" s="5"/>
      <c r="DI1075" s="5"/>
      <c r="DJ1075" s="5"/>
      <c r="DK1075" s="5"/>
      <c r="DL1075" s="5"/>
      <c r="DM1075" s="5"/>
      <c r="DN1075" s="5"/>
      <c r="DO1075" s="5"/>
      <c r="DP1075" s="5"/>
      <c r="DQ1075" s="5"/>
      <c r="DR1075" s="5"/>
      <c r="DS1075" s="6"/>
      <c r="DT1075" s="6"/>
      <c r="DU1075" s="5"/>
      <c r="DV1075" s="5"/>
      <c r="DW1075" s="5"/>
      <c r="DX1075" s="5" t="s">
        <v>135</v>
      </c>
      <c r="DY1075" s="5"/>
      <c r="DZ1075" s="5"/>
      <c r="EA1075" s="5"/>
      <c r="EB1075" s="5"/>
      <c r="EC1075" s="5"/>
      <c r="ED1075" s="5"/>
      <c r="EE1075" s="5"/>
      <c r="EF1075" s="5"/>
    </row>
    <row r="1076" spans="1:136" s="42" customFormat="1" ht="45">
      <c r="A1076" s="41" t="s">
        <v>1899</v>
      </c>
      <c r="B1076" s="41">
        <v>3</v>
      </c>
      <c r="C1076" s="41">
        <v>3</v>
      </c>
      <c r="D1076" s="41" t="s">
        <v>1900</v>
      </c>
      <c r="E1076" s="42" t="s">
        <v>153</v>
      </c>
      <c r="F1076" s="41" t="s">
        <v>430</v>
      </c>
      <c r="G1076" s="41"/>
      <c r="H1076" s="41" t="s">
        <v>135</v>
      </c>
      <c r="I1076" s="41"/>
      <c r="J1076" s="5"/>
      <c r="K1076" s="5"/>
      <c r="L1076" s="5"/>
      <c r="M1076" s="5"/>
      <c r="N1076" s="5"/>
      <c r="O1076" s="5"/>
      <c r="P1076" s="5">
        <v>1</v>
      </c>
      <c r="Q1076" s="39" t="s">
        <v>1901</v>
      </c>
      <c r="R1076" s="5">
        <v>1</v>
      </c>
      <c r="S1076" s="5"/>
      <c r="T1076" s="5"/>
      <c r="U1076" s="5"/>
      <c r="V1076" s="5"/>
      <c r="W1076" s="5"/>
      <c r="X1076" s="5"/>
      <c r="Y1076" s="5"/>
      <c r="Z1076" s="5"/>
      <c r="AA1076" s="5">
        <v>1</v>
      </c>
      <c r="AB1076" s="5"/>
      <c r="AC1076" s="5"/>
      <c r="AD1076" s="5"/>
      <c r="AE1076" s="5"/>
      <c r="AF1076" s="5"/>
      <c r="AG1076" s="5"/>
      <c r="AH1076" s="5">
        <v>1</v>
      </c>
      <c r="AI1076" s="5"/>
      <c r="AJ1076" s="5"/>
      <c r="AK1076" s="5"/>
      <c r="AL1076" s="5"/>
      <c r="AM1076" s="5"/>
      <c r="AN1076" s="5"/>
      <c r="AO1076" s="5"/>
      <c r="AP1076" s="5"/>
      <c r="AQ1076" s="5"/>
      <c r="AR1076" s="5"/>
      <c r="AS1076" s="5"/>
      <c r="AT1076" s="5"/>
      <c r="AU1076" s="5"/>
      <c r="AV1076" s="5"/>
      <c r="AW1076" s="5"/>
      <c r="AX1076" s="5"/>
      <c r="AY1076" s="5"/>
      <c r="AZ1076" s="5"/>
      <c r="BA1076" s="5"/>
      <c r="BB1076" s="5"/>
      <c r="BC1076" s="5"/>
      <c r="BD1076" s="5"/>
      <c r="BE1076" s="5"/>
      <c r="BF1076" s="5"/>
      <c r="BG1076" s="5"/>
      <c r="BH1076" s="5"/>
      <c r="BI1076" s="5"/>
      <c r="BJ1076" s="5"/>
      <c r="BK1076" s="5"/>
      <c r="BL1076" s="5"/>
      <c r="BM1076" s="5"/>
      <c r="BN1076" s="5"/>
      <c r="BO1076" s="5"/>
      <c r="BP1076" s="5"/>
      <c r="BQ1076" s="5"/>
      <c r="BR1076" s="5"/>
      <c r="BS1076" s="5"/>
      <c r="BT1076" s="5"/>
      <c r="BU1076" s="5"/>
      <c r="BV1076" s="5"/>
      <c r="BW1076" s="5"/>
      <c r="BX1076" s="5"/>
      <c r="BY1076" s="5"/>
      <c r="BZ1076" s="5"/>
      <c r="CA1076" s="5"/>
      <c r="CB1076" s="5"/>
      <c r="CC1076" s="5"/>
      <c r="CD1076" s="5"/>
      <c r="CE1076" s="5"/>
      <c r="CF1076" s="5"/>
      <c r="CG1076" s="5"/>
      <c r="CH1076" s="5"/>
      <c r="CI1076" s="5"/>
      <c r="CJ1076" s="5"/>
      <c r="CK1076" s="5"/>
      <c r="CL1076" s="5"/>
      <c r="CM1076" s="5"/>
      <c r="CN1076" s="5"/>
      <c r="CO1076" s="5"/>
      <c r="CP1076" s="5"/>
      <c r="CQ1076" s="5"/>
      <c r="CR1076" s="5"/>
      <c r="CS1076" s="5"/>
      <c r="CT1076" s="5"/>
      <c r="CU1076" s="5"/>
      <c r="CV1076" s="5"/>
      <c r="CW1076" s="5"/>
      <c r="CX1076" s="5"/>
      <c r="CY1076" s="5"/>
      <c r="CZ1076" s="5"/>
      <c r="DA1076" s="5"/>
      <c r="DB1076" s="5"/>
      <c r="DC1076" s="5"/>
      <c r="DD1076" s="5"/>
      <c r="DE1076" s="5"/>
      <c r="DF1076" s="5"/>
      <c r="DG1076" s="5"/>
      <c r="DH1076" s="5"/>
      <c r="DI1076" s="5"/>
      <c r="DJ1076" s="5"/>
      <c r="DK1076" s="5"/>
      <c r="DL1076" s="5"/>
      <c r="DM1076" s="5"/>
      <c r="DN1076" s="5"/>
      <c r="DO1076" s="5"/>
      <c r="DP1076" s="5"/>
      <c r="DQ1076" s="5"/>
      <c r="DR1076" s="5"/>
      <c r="DS1076" s="6">
        <v>3</v>
      </c>
      <c r="DT1076" s="6">
        <v>0</v>
      </c>
      <c r="DU1076" s="5">
        <v>0</v>
      </c>
      <c r="DV1076" s="5"/>
      <c r="DW1076" s="5" t="s">
        <v>135</v>
      </c>
      <c r="DX1076" s="5"/>
      <c r="DY1076" s="5"/>
      <c r="DZ1076" s="5"/>
      <c r="EA1076" s="5"/>
      <c r="EB1076" s="5"/>
      <c r="EC1076" s="5"/>
      <c r="ED1076" s="5"/>
      <c r="EE1076" s="5"/>
      <c r="EF1076" s="5"/>
    </row>
    <row r="1077" spans="1:136" s="42" customFormat="1" ht="45">
      <c r="A1077" s="41"/>
      <c r="B1077" s="41"/>
      <c r="C1077" s="41"/>
      <c r="D1077" s="41" t="s">
        <v>1902</v>
      </c>
      <c r="E1077" s="42" t="s">
        <v>303</v>
      </c>
      <c r="F1077" s="41" t="s">
        <v>430</v>
      </c>
      <c r="G1077" s="41"/>
      <c r="H1077" s="41" t="s">
        <v>135</v>
      </c>
      <c r="I1077" s="41"/>
      <c r="J1077" s="5"/>
      <c r="K1077" s="5"/>
      <c r="L1077" s="5"/>
      <c r="M1077" s="5"/>
      <c r="N1077" s="5"/>
      <c r="O1077" s="5"/>
      <c r="P1077" s="5">
        <v>1</v>
      </c>
      <c r="Q1077" s="39" t="s">
        <v>1901</v>
      </c>
      <c r="R1077" s="5">
        <v>1</v>
      </c>
      <c r="S1077" s="5"/>
      <c r="T1077" s="5"/>
      <c r="U1077" s="5"/>
      <c r="V1077" s="5"/>
      <c r="W1077" s="5"/>
      <c r="X1077" s="5"/>
      <c r="Y1077" s="5"/>
      <c r="Z1077" s="5"/>
      <c r="AA1077" s="5">
        <v>1</v>
      </c>
      <c r="AB1077" s="5"/>
      <c r="AC1077" s="5"/>
      <c r="AD1077" s="5"/>
      <c r="AE1077" s="5"/>
      <c r="AF1077" s="5"/>
      <c r="AG1077" s="5"/>
      <c r="AH1077" s="5">
        <v>1</v>
      </c>
      <c r="AI1077" s="5"/>
      <c r="AJ1077" s="5"/>
      <c r="AK1077" s="5"/>
      <c r="AL1077" s="5"/>
      <c r="AM1077" s="5"/>
      <c r="AN1077" s="5"/>
      <c r="AO1077" s="5"/>
      <c r="AP1077" s="5"/>
      <c r="AQ1077" s="5"/>
      <c r="AR1077" s="5"/>
      <c r="AS1077" s="5"/>
      <c r="AT1077" s="5"/>
      <c r="AU1077" s="5"/>
      <c r="AV1077" s="5"/>
      <c r="AW1077" s="5"/>
      <c r="AX1077" s="5"/>
      <c r="AY1077" s="5"/>
      <c r="AZ1077" s="5"/>
      <c r="BA1077" s="5"/>
      <c r="BB1077" s="5"/>
      <c r="BC1077" s="5"/>
      <c r="BD1077" s="5"/>
      <c r="BE1077" s="5"/>
      <c r="BF1077" s="5"/>
      <c r="BG1077" s="5"/>
      <c r="BH1077" s="5"/>
      <c r="BI1077" s="5"/>
      <c r="BJ1077" s="5"/>
      <c r="BK1077" s="5"/>
      <c r="BL1077" s="5"/>
      <c r="BM1077" s="5"/>
      <c r="BN1077" s="5"/>
      <c r="BO1077" s="5"/>
      <c r="BP1077" s="5"/>
      <c r="BQ1077" s="5"/>
      <c r="BR1077" s="5"/>
      <c r="BS1077" s="5"/>
      <c r="BT1077" s="5"/>
      <c r="BU1077" s="5"/>
      <c r="BV1077" s="5"/>
      <c r="BW1077" s="5"/>
      <c r="BX1077" s="5"/>
      <c r="BY1077" s="5"/>
      <c r="BZ1077" s="5"/>
      <c r="CA1077" s="5"/>
      <c r="CB1077" s="5"/>
      <c r="CC1077" s="5"/>
      <c r="CD1077" s="5"/>
      <c r="CE1077" s="5"/>
      <c r="CF1077" s="5"/>
      <c r="CG1077" s="5"/>
      <c r="CH1077" s="5"/>
      <c r="CI1077" s="5"/>
      <c r="CJ1077" s="5"/>
      <c r="CK1077" s="5"/>
      <c r="CL1077" s="5"/>
      <c r="CM1077" s="5"/>
      <c r="CN1077" s="5"/>
      <c r="CO1077" s="5"/>
      <c r="CP1077" s="5"/>
      <c r="CQ1077" s="5"/>
      <c r="CR1077" s="5"/>
      <c r="CS1077" s="5"/>
      <c r="CT1077" s="5"/>
      <c r="CU1077" s="5"/>
      <c r="CV1077" s="5"/>
      <c r="CW1077" s="5"/>
      <c r="CX1077" s="5"/>
      <c r="CY1077" s="5"/>
      <c r="CZ1077" s="5"/>
      <c r="DA1077" s="5"/>
      <c r="DB1077" s="5"/>
      <c r="DC1077" s="5"/>
      <c r="DD1077" s="5"/>
      <c r="DE1077" s="5"/>
      <c r="DF1077" s="5"/>
      <c r="DG1077" s="5"/>
      <c r="DH1077" s="5"/>
      <c r="DI1077" s="5"/>
      <c r="DJ1077" s="5"/>
      <c r="DK1077" s="5"/>
      <c r="DL1077" s="5"/>
      <c r="DM1077" s="5"/>
      <c r="DN1077" s="5"/>
      <c r="DO1077" s="5"/>
      <c r="DP1077" s="5"/>
      <c r="DQ1077" s="5"/>
      <c r="DR1077" s="5"/>
      <c r="DS1077" s="6"/>
      <c r="DT1077" s="6"/>
      <c r="DU1077" s="5"/>
      <c r="DV1077" s="5"/>
      <c r="DW1077" s="5" t="s">
        <v>135</v>
      </c>
      <c r="DX1077" s="5"/>
      <c r="DY1077" s="5"/>
      <c r="DZ1077" s="5"/>
      <c r="EA1077" s="5"/>
      <c r="EB1077" s="5"/>
      <c r="EC1077" s="5"/>
      <c r="ED1077" s="5"/>
      <c r="EE1077" s="5"/>
      <c r="EF1077" s="5"/>
    </row>
    <row r="1078" spans="1:136" s="42" customFormat="1" ht="30">
      <c r="A1078" s="41"/>
      <c r="B1078" s="41"/>
      <c r="C1078" s="41"/>
      <c r="D1078" s="41" t="s">
        <v>1903</v>
      </c>
      <c r="E1078" s="42" t="s">
        <v>1904</v>
      </c>
      <c r="F1078" s="41" t="s">
        <v>430</v>
      </c>
      <c r="G1078" s="41"/>
      <c r="H1078" s="41" t="s">
        <v>135</v>
      </c>
      <c r="I1078" s="41"/>
      <c r="J1078" s="5"/>
      <c r="K1078" s="5"/>
      <c r="L1078" s="5"/>
      <c r="M1078" s="5"/>
      <c r="N1078" s="5"/>
      <c r="O1078" s="5"/>
      <c r="P1078" s="5">
        <v>1</v>
      </c>
      <c r="Q1078" s="39" t="s">
        <v>1905</v>
      </c>
      <c r="R1078" s="5">
        <v>1</v>
      </c>
      <c r="S1078" s="5"/>
      <c r="T1078" s="5"/>
      <c r="U1078" s="5"/>
      <c r="V1078" s="5"/>
      <c r="W1078" s="5"/>
      <c r="X1078" s="5"/>
      <c r="Y1078" s="5"/>
      <c r="Z1078" s="5"/>
      <c r="AA1078" s="5">
        <v>1</v>
      </c>
      <c r="AB1078" s="5"/>
      <c r="AC1078" s="5"/>
      <c r="AD1078" s="5"/>
      <c r="AE1078" s="5"/>
      <c r="AF1078" s="5"/>
      <c r="AG1078" s="5"/>
      <c r="AH1078" s="5">
        <v>1</v>
      </c>
      <c r="AI1078" s="5"/>
      <c r="AJ1078" s="5"/>
      <c r="AK1078" s="5"/>
      <c r="AL1078" s="5"/>
      <c r="AM1078" s="5"/>
      <c r="AN1078" s="5"/>
      <c r="AO1078" s="5"/>
      <c r="AP1078" s="5"/>
      <c r="AQ1078" s="5"/>
      <c r="AR1078" s="5"/>
      <c r="AS1078" s="5"/>
      <c r="AT1078" s="5"/>
      <c r="AU1078" s="5"/>
      <c r="AV1078" s="5"/>
      <c r="AW1078" s="5"/>
      <c r="AX1078" s="5"/>
      <c r="AY1078" s="5"/>
      <c r="AZ1078" s="5"/>
      <c r="BA1078" s="5"/>
      <c r="BB1078" s="5"/>
      <c r="BC1078" s="5"/>
      <c r="BD1078" s="5"/>
      <c r="BE1078" s="5"/>
      <c r="BF1078" s="5"/>
      <c r="BG1078" s="5"/>
      <c r="BH1078" s="5"/>
      <c r="BI1078" s="5"/>
      <c r="BJ1078" s="5"/>
      <c r="BK1078" s="5"/>
      <c r="BL1078" s="5"/>
      <c r="BM1078" s="5"/>
      <c r="BN1078" s="5"/>
      <c r="BO1078" s="5"/>
      <c r="BP1078" s="5"/>
      <c r="BQ1078" s="5"/>
      <c r="BR1078" s="5"/>
      <c r="BS1078" s="5"/>
      <c r="BT1078" s="5"/>
      <c r="BU1078" s="5"/>
      <c r="BV1078" s="5"/>
      <c r="BW1078" s="5"/>
      <c r="BX1078" s="5"/>
      <c r="BY1078" s="5"/>
      <c r="BZ1078" s="5"/>
      <c r="CA1078" s="5"/>
      <c r="CB1078" s="5"/>
      <c r="CC1078" s="5"/>
      <c r="CD1078" s="5"/>
      <c r="CE1078" s="5"/>
      <c r="CF1078" s="5"/>
      <c r="CG1078" s="5"/>
      <c r="CH1078" s="5"/>
      <c r="CI1078" s="5"/>
      <c r="CJ1078" s="5"/>
      <c r="CK1078" s="5"/>
      <c r="CL1078" s="5"/>
      <c r="CM1078" s="5"/>
      <c r="CN1078" s="5"/>
      <c r="CO1078" s="5"/>
      <c r="CP1078" s="5"/>
      <c r="CQ1078" s="5"/>
      <c r="CR1078" s="5"/>
      <c r="CS1078" s="5"/>
      <c r="CT1078" s="5"/>
      <c r="CU1078" s="5"/>
      <c r="CV1078" s="5"/>
      <c r="CW1078" s="5"/>
      <c r="CX1078" s="5"/>
      <c r="CY1078" s="5"/>
      <c r="CZ1078" s="5"/>
      <c r="DA1078" s="5"/>
      <c r="DB1078" s="5"/>
      <c r="DC1078" s="5"/>
      <c r="DD1078" s="5"/>
      <c r="DE1078" s="5"/>
      <c r="DF1078" s="5"/>
      <c r="DG1078" s="5"/>
      <c r="DH1078" s="5"/>
      <c r="DI1078" s="5"/>
      <c r="DJ1078" s="5"/>
      <c r="DK1078" s="5"/>
      <c r="DL1078" s="5"/>
      <c r="DM1078" s="5"/>
      <c r="DN1078" s="5"/>
      <c r="DO1078" s="5"/>
      <c r="DP1078" s="5"/>
      <c r="DQ1078" s="5"/>
      <c r="DR1078" s="5"/>
      <c r="DS1078" s="6"/>
      <c r="DT1078" s="6"/>
      <c r="DU1078" s="5"/>
      <c r="DV1078" s="5"/>
      <c r="DW1078" s="5" t="s">
        <v>135</v>
      </c>
      <c r="DX1078" s="5"/>
      <c r="DY1078" s="5"/>
      <c r="DZ1078" s="5"/>
      <c r="EA1078" s="5"/>
      <c r="EB1078" s="5"/>
      <c r="EC1078" s="5"/>
      <c r="ED1078" s="5"/>
      <c r="EE1078" s="5"/>
      <c r="EF1078" s="5"/>
    </row>
    <row r="1079" spans="1:136" s="42" customFormat="1" ht="30">
      <c r="A1079" s="41"/>
      <c r="B1079" s="41"/>
      <c r="C1079" s="41"/>
      <c r="D1079" s="41" t="s">
        <v>1906</v>
      </c>
      <c r="E1079" s="42" t="s">
        <v>303</v>
      </c>
      <c r="F1079" s="41" t="s">
        <v>430</v>
      </c>
      <c r="G1079" s="41"/>
      <c r="H1079" s="41" t="s">
        <v>135</v>
      </c>
      <c r="I1079" s="41"/>
      <c r="J1079" s="5"/>
      <c r="K1079" s="5"/>
      <c r="L1079" s="5"/>
      <c r="M1079" s="5"/>
      <c r="N1079" s="5"/>
      <c r="O1079" s="5"/>
      <c r="P1079" s="5">
        <v>1</v>
      </c>
      <c r="Q1079" s="39" t="s">
        <v>1907</v>
      </c>
      <c r="R1079" s="5">
        <v>1</v>
      </c>
      <c r="S1079" s="5"/>
      <c r="T1079" s="5"/>
      <c r="U1079" s="5"/>
      <c r="V1079" s="5"/>
      <c r="W1079" s="5"/>
      <c r="X1079" s="5"/>
      <c r="Y1079" s="5"/>
      <c r="Z1079" s="5"/>
      <c r="AA1079" s="5">
        <v>1</v>
      </c>
      <c r="AB1079" s="5"/>
      <c r="AC1079" s="5"/>
      <c r="AD1079" s="5"/>
      <c r="AE1079" s="5"/>
      <c r="AF1079" s="5"/>
      <c r="AG1079" s="5"/>
      <c r="AH1079" s="5">
        <v>1</v>
      </c>
      <c r="AI1079" s="5"/>
      <c r="AJ1079" s="5"/>
      <c r="AK1079" s="5"/>
      <c r="AL1079" s="5"/>
      <c r="AM1079" s="5"/>
      <c r="AN1079" s="5"/>
      <c r="AO1079" s="5"/>
      <c r="AP1079" s="5"/>
      <c r="AQ1079" s="5"/>
      <c r="AR1079" s="5"/>
      <c r="AS1079" s="5"/>
      <c r="AT1079" s="5"/>
      <c r="AU1079" s="5"/>
      <c r="AV1079" s="5"/>
      <c r="AW1079" s="5"/>
      <c r="AX1079" s="5"/>
      <c r="AY1079" s="5"/>
      <c r="AZ1079" s="5"/>
      <c r="BA1079" s="5"/>
      <c r="BB1079" s="5"/>
      <c r="BC1079" s="5"/>
      <c r="BD1079" s="5"/>
      <c r="BE1079" s="5"/>
      <c r="BF1079" s="5"/>
      <c r="BG1079" s="5"/>
      <c r="BH1079" s="5"/>
      <c r="BI1079" s="5"/>
      <c r="BJ1079" s="5"/>
      <c r="BK1079" s="5"/>
      <c r="BL1079" s="5"/>
      <c r="BM1079" s="5"/>
      <c r="BN1079" s="5"/>
      <c r="BO1079" s="5"/>
      <c r="BP1079" s="5"/>
      <c r="BQ1079" s="5"/>
      <c r="BR1079" s="5"/>
      <c r="BS1079" s="5"/>
      <c r="BT1079" s="5"/>
      <c r="BU1079" s="5"/>
      <c r="BV1079" s="5"/>
      <c r="BW1079" s="5"/>
      <c r="BX1079" s="5"/>
      <c r="BY1079" s="5"/>
      <c r="BZ1079" s="5"/>
      <c r="CA1079" s="5"/>
      <c r="CB1079" s="5"/>
      <c r="CC1079" s="5"/>
      <c r="CD1079" s="5"/>
      <c r="CE1079" s="5"/>
      <c r="CF1079" s="5"/>
      <c r="CG1079" s="5"/>
      <c r="CH1079" s="5"/>
      <c r="CI1079" s="5"/>
      <c r="CJ1079" s="5"/>
      <c r="CK1079" s="5"/>
      <c r="CL1079" s="5"/>
      <c r="CM1079" s="5"/>
      <c r="CN1079" s="5"/>
      <c r="CO1079" s="5"/>
      <c r="CP1079" s="5"/>
      <c r="CQ1079" s="5"/>
      <c r="CR1079" s="5"/>
      <c r="CS1079" s="5"/>
      <c r="CT1079" s="5"/>
      <c r="CU1079" s="5"/>
      <c r="CV1079" s="5"/>
      <c r="CW1079" s="5"/>
      <c r="CX1079" s="5"/>
      <c r="CY1079" s="5"/>
      <c r="CZ1079" s="5"/>
      <c r="DA1079" s="5"/>
      <c r="DB1079" s="5"/>
      <c r="DC1079" s="5"/>
      <c r="DD1079" s="5"/>
      <c r="DE1079" s="5"/>
      <c r="DF1079" s="5"/>
      <c r="DG1079" s="5"/>
      <c r="DH1079" s="5"/>
      <c r="DI1079" s="5"/>
      <c r="DJ1079" s="5"/>
      <c r="DK1079" s="5"/>
      <c r="DL1079" s="5"/>
      <c r="DM1079" s="5"/>
      <c r="DN1079" s="5"/>
      <c r="DO1079" s="5"/>
      <c r="DP1079" s="5"/>
      <c r="DQ1079" s="5"/>
      <c r="DR1079" s="5"/>
      <c r="DS1079" s="6"/>
      <c r="DT1079" s="6"/>
      <c r="DU1079" s="5"/>
      <c r="DV1079" s="5"/>
      <c r="DW1079" s="5" t="s">
        <v>135</v>
      </c>
      <c r="DX1079" s="5"/>
      <c r="DY1079" s="5"/>
      <c r="DZ1079" s="5"/>
      <c r="EA1079" s="5"/>
      <c r="EB1079" s="5"/>
      <c r="EC1079" s="5"/>
      <c r="ED1079" s="5"/>
      <c r="EE1079" s="5"/>
      <c r="EF1079" s="5"/>
    </row>
    <row r="1080" spans="1:136" s="42" customFormat="1" ht="30">
      <c r="A1080" s="41"/>
      <c r="B1080" s="41"/>
      <c r="C1080" s="41"/>
      <c r="D1080" s="41" t="s">
        <v>1908</v>
      </c>
      <c r="E1080" s="42" t="s">
        <v>1909</v>
      </c>
      <c r="F1080" s="41" t="s">
        <v>430</v>
      </c>
      <c r="G1080" s="41"/>
      <c r="H1080" s="41" t="s">
        <v>135</v>
      </c>
      <c r="I1080" s="41"/>
      <c r="J1080" s="5"/>
      <c r="K1080" s="5"/>
      <c r="L1080" s="5"/>
      <c r="M1080" s="5"/>
      <c r="N1080" s="5"/>
      <c r="O1080" s="5"/>
      <c r="P1080" s="5">
        <v>1</v>
      </c>
      <c r="Q1080" s="39" t="s">
        <v>1907</v>
      </c>
      <c r="R1080" s="5">
        <v>1</v>
      </c>
      <c r="S1080" s="5"/>
      <c r="T1080" s="5"/>
      <c r="U1080" s="5"/>
      <c r="V1080" s="5"/>
      <c r="W1080" s="5"/>
      <c r="X1080" s="5"/>
      <c r="Y1080" s="5"/>
      <c r="Z1080" s="5"/>
      <c r="AA1080" s="5">
        <v>1</v>
      </c>
      <c r="AB1080" s="5"/>
      <c r="AC1080" s="5"/>
      <c r="AD1080" s="5"/>
      <c r="AE1080" s="5"/>
      <c r="AF1080" s="5"/>
      <c r="AG1080" s="5"/>
      <c r="AH1080" s="5">
        <v>1</v>
      </c>
      <c r="AI1080" s="5"/>
      <c r="AJ1080" s="5"/>
      <c r="AK1080" s="5"/>
      <c r="AL1080" s="5"/>
      <c r="AM1080" s="5"/>
      <c r="AN1080" s="5"/>
      <c r="AO1080" s="5"/>
      <c r="AP1080" s="5"/>
      <c r="AQ1080" s="5"/>
      <c r="AR1080" s="5"/>
      <c r="AS1080" s="5"/>
      <c r="AT1080" s="5"/>
      <c r="AU1080" s="5"/>
      <c r="AV1080" s="5"/>
      <c r="AW1080" s="5"/>
      <c r="AX1080" s="5"/>
      <c r="AY1080" s="5"/>
      <c r="AZ1080" s="5"/>
      <c r="BA1080" s="5"/>
      <c r="BB1080" s="5"/>
      <c r="BC1080" s="5"/>
      <c r="BD1080" s="5"/>
      <c r="BE1080" s="5"/>
      <c r="BF1080" s="5"/>
      <c r="BG1080" s="5"/>
      <c r="BH1080" s="5"/>
      <c r="BI1080" s="5"/>
      <c r="BJ1080" s="5"/>
      <c r="BK1080" s="5"/>
      <c r="BL1080" s="5"/>
      <c r="BM1080" s="5"/>
      <c r="BN1080" s="5"/>
      <c r="BO1080" s="5"/>
      <c r="BP1080" s="5"/>
      <c r="BQ1080" s="5"/>
      <c r="BR1080" s="5"/>
      <c r="BS1080" s="5"/>
      <c r="BT1080" s="5"/>
      <c r="BU1080" s="5"/>
      <c r="BV1080" s="5"/>
      <c r="BW1080" s="5"/>
      <c r="BX1080" s="5"/>
      <c r="BY1080" s="5"/>
      <c r="BZ1080" s="5"/>
      <c r="CA1080" s="5"/>
      <c r="CB1080" s="5"/>
      <c r="CC1080" s="5"/>
      <c r="CD1080" s="5"/>
      <c r="CE1080" s="5"/>
      <c r="CF1080" s="5"/>
      <c r="CG1080" s="5"/>
      <c r="CH1080" s="5"/>
      <c r="CI1080" s="5"/>
      <c r="CJ1080" s="5"/>
      <c r="CK1080" s="5"/>
      <c r="CL1080" s="5"/>
      <c r="CM1080" s="5"/>
      <c r="CN1080" s="5"/>
      <c r="CO1080" s="5"/>
      <c r="CP1080" s="5"/>
      <c r="CQ1080" s="5"/>
      <c r="CR1080" s="5"/>
      <c r="CS1080" s="5"/>
      <c r="CT1080" s="5"/>
      <c r="CU1080" s="5"/>
      <c r="CV1080" s="5"/>
      <c r="CW1080" s="5"/>
      <c r="CX1080" s="5"/>
      <c r="CY1080" s="5"/>
      <c r="CZ1080" s="5"/>
      <c r="DA1080" s="5"/>
      <c r="DB1080" s="5"/>
      <c r="DC1080" s="5"/>
      <c r="DD1080" s="5"/>
      <c r="DE1080" s="5"/>
      <c r="DF1080" s="5"/>
      <c r="DG1080" s="5"/>
      <c r="DH1080" s="5"/>
      <c r="DI1080" s="5"/>
      <c r="DJ1080" s="5"/>
      <c r="DK1080" s="5"/>
      <c r="DL1080" s="5"/>
      <c r="DM1080" s="5"/>
      <c r="DN1080" s="5"/>
      <c r="DO1080" s="5"/>
      <c r="DP1080" s="5"/>
      <c r="DQ1080" s="5"/>
      <c r="DR1080" s="5"/>
      <c r="DS1080" s="6"/>
      <c r="DT1080" s="6"/>
      <c r="DU1080" s="5"/>
      <c r="DV1080" s="5"/>
      <c r="DW1080" s="5" t="s">
        <v>135</v>
      </c>
      <c r="DX1080" s="5"/>
      <c r="DY1080" s="5"/>
      <c r="DZ1080" s="5"/>
      <c r="EA1080" s="5"/>
      <c r="EB1080" s="5"/>
      <c r="EC1080" s="5"/>
      <c r="ED1080" s="5"/>
      <c r="EE1080" s="5"/>
      <c r="EF1080" s="5"/>
    </row>
    <row r="1081" spans="1:136" s="42" customFormat="1" ht="90">
      <c r="A1081" s="41" t="s">
        <v>1910</v>
      </c>
      <c r="B1081" s="41">
        <v>10</v>
      </c>
      <c r="C1081" s="41">
        <v>5</v>
      </c>
      <c r="D1081" s="41" t="s">
        <v>1911</v>
      </c>
      <c r="E1081" s="42" t="s">
        <v>139</v>
      </c>
      <c r="F1081" s="41" t="s">
        <v>1912</v>
      </c>
      <c r="G1081" s="41"/>
      <c r="H1081" s="41" t="s">
        <v>135</v>
      </c>
      <c r="I1081" s="41"/>
      <c r="J1081" s="5"/>
      <c r="K1081" s="5"/>
      <c r="L1081" s="5"/>
      <c r="M1081" s="5"/>
      <c r="N1081" s="5"/>
      <c r="O1081" s="5"/>
      <c r="P1081" s="5">
        <v>1</v>
      </c>
      <c r="Q1081" s="39" t="s">
        <v>1913</v>
      </c>
      <c r="R1081" s="5"/>
      <c r="S1081" s="5"/>
      <c r="T1081" s="5"/>
      <c r="U1081" s="5"/>
      <c r="V1081" s="5"/>
      <c r="W1081" s="5"/>
      <c r="X1081" s="5"/>
      <c r="Y1081" s="5"/>
      <c r="Z1081" s="5"/>
      <c r="AA1081" s="5"/>
      <c r="AB1081" s="5"/>
      <c r="AC1081" s="5"/>
      <c r="AD1081" s="5"/>
      <c r="AE1081" s="5"/>
      <c r="AF1081" s="5"/>
      <c r="AG1081" s="5"/>
      <c r="AH1081" s="5"/>
      <c r="AI1081" s="5"/>
      <c r="AJ1081" s="5"/>
      <c r="AK1081" s="5"/>
      <c r="AL1081" s="5"/>
      <c r="AM1081" s="5"/>
      <c r="AN1081" s="5"/>
      <c r="AO1081" s="5"/>
      <c r="AP1081" s="5"/>
      <c r="AQ1081" s="5"/>
      <c r="AR1081" s="5"/>
      <c r="AS1081" s="5"/>
      <c r="AT1081" s="5"/>
      <c r="AU1081" s="5"/>
      <c r="AV1081" s="5"/>
      <c r="AW1081" s="5"/>
      <c r="AX1081" s="5"/>
      <c r="AY1081" s="5"/>
      <c r="AZ1081" s="5"/>
      <c r="BA1081" s="5"/>
      <c r="BB1081" s="5"/>
      <c r="BC1081" s="5"/>
      <c r="BD1081" s="5"/>
      <c r="BE1081" s="5"/>
      <c r="BF1081" s="5"/>
      <c r="BG1081" s="5"/>
      <c r="BH1081" s="5"/>
      <c r="BI1081" s="5"/>
      <c r="BJ1081" s="5"/>
      <c r="BK1081" s="5"/>
      <c r="BL1081" s="5"/>
      <c r="BM1081" s="5"/>
      <c r="BN1081" s="5"/>
      <c r="BO1081" s="5"/>
      <c r="BP1081" s="5"/>
      <c r="BQ1081" s="5"/>
      <c r="BR1081" s="5"/>
      <c r="BS1081" s="5"/>
      <c r="BT1081" s="5"/>
      <c r="BU1081" s="5"/>
      <c r="BV1081" s="5"/>
      <c r="BW1081" s="5"/>
      <c r="BX1081" s="5"/>
      <c r="BY1081" s="5"/>
      <c r="BZ1081" s="5"/>
      <c r="CA1081" s="5"/>
      <c r="CB1081" s="5"/>
      <c r="CC1081" s="5"/>
      <c r="CD1081" s="5"/>
      <c r="CE1081" s="5"/>
      <c r="CF1081" s="5"/>
      <c r="CG1081" s="5"/>
      <c r="CH1081" s="5"/>
      <c r="CI1081" s="5"/>
      <c r="CJ1081" s="5"/>
      <c r="CK1081" s="5"/>
      <c r="CL1081" s="5"/>
      <c r="CM1081" s="5"/>
      <c r="CN1081" s="5"/>
      <c r="CO1081" s="5"/>
      <c r="CP1081" s="5"/>
      <c r="CQ1081" s="5"/>
      <c r="CR1081" s="5"/>
      <c r="CS1081" s="5"/>
      <c r="CT1081" s="5"/>
      <c r="CU1081" s="5"/>
      <c r="CV1081" s="5"/>
      <c r="CW1081" s="5"/>
      <c r="CX1081" s="5"/>
      <c r="CY1081" s="5"/>
      <c r="CZ1081" s="5"/>
      <c r="DA1081" s="5"/>
      <c r="DB1081" s="5"/>
      <c r="DC1081" s="5"/>
      <c r="DD1081" s="5"/>
      <c r="DE1081" s="5"/>
      <c r="DF1081" s="5"/>
      <c r="DG1081" s="5"/>
      <c r="DH1081" s="5"/>
      <c r="DI1081" s="5"/>
      <c r="DJ1081" s="5"/>
      <c r="DK1081" s="5">
        <v>1</v>
      </c>
      <c r="DL1081" s="5"/>
      <c r="DM1081" s="5"/>
      <c r="DN1081" s="5"/>
      <c r="DO1081" s="5"/>
      <c r="DP1081" s="5"/>
      <c r="DQ1081" s="5"/>
      <c r="DR1081" s="5"/>
      <c r="DS1081" s="6">
        <v>10</v>
      </c>
      <c r="DT1081" s="6">
        <v>5</v>
      </c>
      <c r="DU1081" s="5">
        <v>1</v>
      </c>
      <c r="DV1081" s="5"/>
      <c r="DW1081" s="5" t="s">
        <v>135</v>
      </c>
      <c r="DX1081" s="5"/>
      <c r="DY1081" s="5"/>
      <c r="DZ1081" s="5"/>
      <c r="EA1081" s="5"/>
      <c r="EB1081" s="5"/>
      <c r="EC1081" s="5"/>
      <c r="ED1081" s="5"/>
      <c r="EE1081" s="5"/>
      <c r="EF1081" s="5"/>
    </row>
    <row r="1082" spans="1:136" s="42" customFormat="1" ht="60">
      <c r="A1082" s="41"/>
      <c r="B1082" s="41"/>
      <c r="C1082" s="41"/>
      <c r="D1082" s="41" t="s">
        <v>1914</v>
      </c>
      <c r="E1082" s="42" t="s">
        <v>459</v>
      </c>
      <c r="F1082" s="41" t="s">
        <v>1912</v>
      </c>
      <c r="G1082" s="41"/>
      <c r="H1082" s="41" t="s">
        <v>135</v>
      </c>
      <c r="I1082" s="41"/>
      <c r="J1082" s="5"/>
      <c r="K1082" s="5"/>
      <c r="L1082" s="5"/>
      <c r="M1082" s="5"/>
      <c r="N1082" s="5"/>
      <c r="O1082" s="5"/>
      <c r="P1082" s="5">
        <v>1</v>
      </c>
      <c r="Q1082" s="39" t="s">
        <v>1915</v>
      </c>
      <c r="R1082" s="5"/>
      <c r="S1082" s="5"/>
      <c r="T1082" s="5"/>
      <c r="U1082" s="5"/>
      <c r="V1082" s="5"/>
      <c r="W1082" s="5"/>
      <c r="X1082" s="5"/>
      <c r="Y1082" s="5"/>
      <c r="Z1082" s="5"/>
      <c r="AA1082" s="5"/>
      <c r="AB1082" s="5"/>
      <c r="AC1082" s="5"/>
      <c r="AD1082" s="5"/>
      <c r="AE1082" s="5"/>
      <c r="AF1082" s="5"/>
      <c r="AG1082" s="5"/>
      <c r="AH1082" s="5"/>
      <c r="AI1082" s="5"/>
      <c r="AJ1082" s="5"/>
      <c r="AK1082" s="5"/>
      <c r="AL1082" s="5"/>
      <c r="AM1082" s="5"/>
      <c r="AN1082" s="5"/>
      <c r="AO1082" s="5"/>
      <c r="AP1082" s="5"/>
      <c r="AQ1082" s="5"/>
      <c r="AR1082" s="5"/>
      <c r="AS1082" s="5"/>
      <c r="AT1082" s="5"/>
      <c r="AU1082" s="5"/>
      <c r="AV1082" s="5"/>
      <c r="AW1082" s="5"/>
      <c r="AX1082" s="5"/>
      <c r="AY1082" s="5"/>
      <c r="AZ1082" s="5"/>
      <c r="BA1082" s="5"/>
      <c r="BB1082" s="5"/>
      <c r="BC1082" s="5"/>
      <c r="BD1082" s="5"/>
      <c r="BE1082" s="5"/>
      <c r="BF1082" s="5"/>
      <c r="BG1082" s="5"/>
      <c r="BH1082" s="5"/>
      <c r="BI1082" s="5"/>
      <c r="BJ1082" s="5"/>
      <c r="BK1082" s="5"/>
      <c r="BL1082" s="5"/>
      <c r="BM1082" s="5"/>
      <c r="BN1082" s="5"/>
      <c r="BO1082" s="5"/>
      <c r="BP1082" s="5"/>
      <c r="BQ1082" s="5"/>
      <c r="BR1082" s="5"/>
      <c r="BS1082" s="5"/>
      <c r="BT1082" s="5"/>
      <c r="BU1082" s="5"/>
      <c r="BV1082" s="5"/>
      <c r="BW1082" s="5"/>
      <c r="BX1082" s="5"/>
      <c r="BY1082" s="5"/>
      <c r="BZ1082" s="5"/>
      <c r="CA1082" s="5"/>
      <c r="CB1082" s="5"/>
      <c r="CC1082" s="5"/>
      <c r="CD1082" s="5"/>
      <c r="CE1082" s="5"/>
      <c r="CF1082" s="5"/>
      <c r="CG1082" s="5"/>
      <c r="CH1082" s="5"/>
      <c r="CI1082" s="5"/>
      <c r="CJ1082" s="5"/>
      <c r="CK1082" s="5">
        <v>1</v>
      </c>
      <c r="CL1082" s="5"/>
      <c r="CM1082" s="5"/>
      <c r="CN1082" s="5"/>
      <c r="CO1082" s="5"/>
      <c r="CP1082" s="5"/>
      <c r="CQ1082" s="5"/>
      <c r="CR1082" s="5"/>
      <c r="CS1082" s="5"/>
      <c r="CT1082" s="5"/>
      <c r="CU1082" s="5"/>
      <c r="CV1082" s="5"/>
      <c r="CW1082" s="5"/>
      <c r="CX1082" s="5"/>
      <c r="CY1082" s="5"/>
      <c r="CZ1082" s="5"/>
      <c r="DA1082" s="5"/>
      <c r="DB1082" s="5"/>
      <c r="DC1082" s="5"/>
      <c r="DD1082" s="5"/>
      <c r="DE1082" s="5"/>
      <c r="DF1082" s="5"/>
      <c r="DG1082" s="5"/>
      <c r="DH1082" s="5"/>
      <c r="DI1082" s="5"/>
      <c r="DJ1082" s="5"/>
      <c r="DK1082" s="5"/>
      <c r="DL1082" s="5"/>
      <c r="DM1082" s="5"/>
      <c r="DN1082" s="5"/>
      <c r="DO1082" s="5"/>
      <c r="DP1082" s="5"/>
      <c r="DQ1082" s="5"/>
      <c r="DR1082" s="5"/>
      <c r="DS1082" s="6"/>
      <c r="DT1082" s="6"/>
      <c r="DU1082" s="5"/>
      <c r="DV1082" s="5"/>
      <c r="DW1082" s="5" t="s">
        <v>135</v>
      </c>
      <c r="DX1082" s="5"/>
      <c r="DY1082" s="5"/>
      <c r="DZ1082" s="5"/>
      <c r="EA1082" s="5"/>
      <c r="EB1082" s="5"/>
      <c r="EC1082" s="5"/>
      <c r="ED1082" s="5"/>
      <c r="EE1082" s="5"/>
      <c r="EF1082" s="5"/>
    </row>
    <row r="1083" spans="1:136" s="42" customFormat="1" ht="60">
      <c r="A1083" s="41"/>
      <c r="B1083" s="41"/>
      <c r="C1083" s="41"/>
      <c r="D1083" s="41" t="s">
        <v>1916</v>
      </c>
      <c r="E1083" s="42" t="s">
        <v>1917</v>
      </c>
      <c r="F1083" s="41" t="s">
        <v>1912</v>
      </c>
      <c r="G1083" s="41"/>
      <c r="H1083" s="41" t="s">
        <v>135</v>
      </c>
      <c r="I1083" s="41"/>
      <c r="J1083" s="5"/>
      <c r="K1083" s="5"/>
      <c r="L1083" s="5"/>
      <c r="M1083" s="5"/>
      <c r="N1083" s="5"/>
      <c r="O1083" s="5"/>
      <c r="P1083" s="5">
        <v>1</v>
      </c>
      <c r="Q1083" s="39" t="s">
        <v>1918</v>
      </c>
      <c r="R1083" s="5"/>
      <c r="S1083" s="5"/>
      <c r="T1083" s="5"/>
      <c r="U1083" s="5"/>
      <c r="V1083" s="5"/>
      <c r="W1083" s="5"/>
      <c r="X1083" s="5"/>
      <c r="Y1083" s="5"/>
      <c r="Z1083" s="5"/>
      <c r="AA1083" s="5"/>
      <c r="AB1083" s="5"/>
      <c r="AC1083" s="5"/>
      <c r="AD1083" s="5"/>
      <c r="AE1083" s="5"/>
      <c r="AF1083" s="5"/>
      <c r="AG1083" s="5"/>
      <c r="AH1083" s="5"/>
      <c r="AI1083" s="5"/>
      <c r="AJ1083" s="5"/>
      <c r="AK1083" s="5"/>
      <c r="AL1083" s="5"/>
      <c r="AM1083" s="5"/>
      <c r="AN1083" s="5"/>
      <c r="AO1083" s="5"/>
      <c r="AP1083" s="5"/>
      <c r="AQ1083" s="5"/>
      <c r="AR1083" s="5"/>
      <c r="AS1083" s="5"/>
      <c r="AT1083" s="5"/>
      <c r="AU1083" s="5"/>
      <c r="AV1083" s="5"/>
      <c r="AW1083" s="5"/>
      <c r="AX1083" s="5"/>
      <c r="AY1083" s="5"/>
      <c r="AZ1083" s="5"/>
      <c r="BA1083" s="5"/>
      <c r="BB1083" s="5"/>
      <c r="BC1083" s="5"/>
      <c r="BD1083" s="5"/>
      <c r="BE1083" s="5"/>
      <c r="BF1083" s="5"/>
      <c r="BG1083" s="5"/>
      <c r="BH1083" s="5"/>
      <c r="BI1083" s="5"/>
      <c r="BJ1083" s="5"/>
      <c r="BK1083" s="5"/>
      <c r="BL1083" s="5"/>
      <c r="BM1083" s="5"/>
      <c r="BN1083" s="5"/>
      <c r="BO1083" s="5"/>
      <c r="BP1083" s="5"/>
      <c r="BQ1083" s="5"/>
      <c r="BR1083" s="5"/>
      <c r="BS1083" s="5"/>
      <c r="BT1083" s="5"/>
      <c r="BU1083" s="5"/>
      <c r="BV1083" s="5"/>
      <c r="BW1083" s="5"/>
      <c r="BX1083" s="5"/>
      <c r="BY1083" s="5"/>
      <c r="BZ1083" s="5"/>
      <c r="CA1083" s="5"/>
      <c r="CB1083" s="5"/>
      <c r="CC1083" s="5"/>
      <c r="CD1083" s="5"/>
      <c r="CE1083" s="5"/>
      <c r="CF1083" s="5"/>
      <c r="CG1083" s="5"/>
      <c r="CH1083" s="5"/>
      <c r="CI1083" s="5"/>
      <c r="CJ1083" s="5"/>
      <c r="CK1083" s="5">
        <v>1</v>
      </c>
      <c r="CL1083" s="5"/>
      <c r="CM1083" s="5"/>
      <c r="CN1083" s="5"/>
      <c r="CO1083" s="5"/>
      <c r="CP1083" s="5"/>
      <c r="CQ1083" s="5"/>
      <c r="CR1083" s="5"/>
      <c r="CS1083" s="5"/>
      <c r="CT1083" s="5"/>
      <c r="CU1083" s="5"/>
      <c r="CV1083" s="5"/>
      <c r="CW1083" s="5"/>
      <c r="CX1083" s="5"/>
      <c r="CY1083" s="5"/>
      <c r="CZ1083" s="5"/>
      <c r="DA1083" s="5"/>
      <c r="DB1083" s="5"/>
      <c r="DC1083" s="5"/>
      <c r="DD1083" s="5"/>
      <c r="DE1083" s="5"/>
      <c r="DF1083" s="5"/>
      <c r="DG1083" s="5"/>
      <c r="DH1083" s="5"/>
      <c r="DI1083" s="5"/>
      <c r="DJ1083" s="5"/>
      <c r="DK1083" s="5"/>
      <c r="DL1083" s="5"/>
      <c r="DM1083" s="5"/>
      <c r="DN1083" s="5"/>
      <c r="DO1083" s="5"/>
      <c r="DP1083" s="5"/>
      <c r="DQ1083" s="5"/>
      <c r="DR1083" s="5"/>
      <c r="DS1083" s="6"/>
      <c r="DT1083" s="6"/>
      <c r="DU1083" s="5"/>
      <c r="DV1083" s="5"/>
      <c r="DW1083" s="5" t="s">
        <v>135</v>
      </c>
      <c r="DX1083" s="5"/>
      <c r="DY1083" s="5"/>
      <c r="DZ1083" s="5"/>
      <c r="EA1083" s="5"/>
      <c r="EB1083" s="5"/>
      <c r="EC1083" s="5"/>
      <c r="ED1083" s="5"/>
      <c r="EE1083" s="5"/>
      <c r="EF1083" s="5"/>
    </row>
    <row r="1084" spans="1:136" s="42" customFormat="1" ht="60">
      <c r="A1084" s="41"/>
      <c r="B1084" s="41"/>
      <c r="C1084" s="41"/>
      <c r="D1084" s="41" t="s">
        <v>1919</v>
      </c>
      <c r="E1084" s="42" t="s">
        <v>1920</v>
      </c>
      <c r="F1084" s="41" t="s">
        <v>1912</v>
      </c>
      <c r="G1084" s="41"/>
      <c r="H1084" s="41" t="s">
        <v>135</v>
      </c>
      <c r="I1084" s="41"/>
      <c r="J1084" s="5"/>
      <c r="K1084" s="5"/>
      <c r="L1084" s="5"/>
      <c r="M1084" s="5"/>
      <c r="N1084" s="5"/>
      <c r="O1084" s="5"/>
      <c r="P1084" s="5">
        <v>1</v>
      </c>
      <c r="Q1084" s="39" t="s">
        <v>1921</v>
      </c>
      <c r="R1084" s="5">
        <v>1</v>
      </c>
      <c r="S1084" s="5"/>
      <c r="T1084" s="5"/>
      <c r="U1084" s="5">
        <v>1</v>
      </c>
      <c r="V1084" s="5"/>
      <c r="W1084" s="5"/>
      <c r="X1084" s="5"/>
      <c r="Y1084" s="5"/>
      <c r="Z1084" s="5"/>
      <c r="AA1084" s="5"/>
      <c r="AB1084" s="5"/>
      <c r="AC1084" s="5"/>
      <c r="AD1084" s="5"/>
      <c r="AE1084" s="5"/>
      <c r="AF1084" s="5"/>
      <c r="AG1084" s="5"/>
      <c r="AH1084" s="5"/>
      <c r="AI1084" s="5"/>
      <c r="AJ1084" s="5"/>
      <c r="AK1084" s="5"/>
      <c r="AL1084" s="5"/>
      <c r="AM1084" s="5"/>
      <c r="AN1084" s="5"/>
      <c r="AO1084" s="5"/>
      <c r="AP1084" s="5"/>
      <c r="AQ1084" s="5"/>
      <c r="AR1084" s="5"/>
      <c r="AS1084" s="5"/>
      <c r="AT1084" s="5"/>
      <c r="AU1084" s="5"/>
      <c r="AV1084" s="5"/>
      <c r="AW1084" s="5"/>
      <c r="AX1084" s="5"/>
      <c r="AY1084" s="5"/>
      <c r="AZ1084" s="5"/>
      <c r="BA1084" s="5"/>
      <c r="BB1084" s="5"/>
      <c r="BC1084" s="5"/>
      <c r="BD1084" s="5"/>
      <c r="BE1084" s="5"/>
      <c r="BF1084" s="5"/>
      <c r="BG1084" s="5"/>
      <c r="BH1084" s="5"/>
      <c r="BI1084" s="5"/>
      <c r="BJ1084" s="5"/>
      <c r="BK1084" s="5"/>
      <c r="BL1084" s="5"/>
      <c r="BM1084" s="5"/>
      <c r="BN1084" s="5"/>
      <c r="BO1084" s="5"/>
      <c r="BP1084" s="5"/>
      <c r="BQ1084" s="5"/>
      <c r="BR1084" s="5"/>
      <c r="BS1084" s="5"/>
      <c r="BT1084" s="5"/>
      <c r="BU1084" s="5"/>
      <c r="BV1084" s="5"/>
      <c r="BW1084" s="5"/>
      <c r="BX1084" s="5"/>
      <c r="BY1084" s="5"/>
      <c r="BZ1084" s="5"/>
      <c r="CA1084" s="5"/>
      <c r="CB1084" s="5"/>
      <c r="CC1084" s="5"/>
      <c r="CD1084" s="5"/>
      <c r="CE1084" s="5"/>
      <c r="CF1084" s="5"/>
      <c r="CG1084" s="5"/>
      <c r="CH1084" s="5"/>
      <c r="CI1084" s="5"/>
      <c r="CJ1084" s="5"/>
      <c r="CK1084" s="5"/>
      <c r="CL1084" s="5"/>
      <c r="CM1084" s="5"/>
      <c r="CN1084" s="5"/>
      <c r="CO1084" s="5"/>
      <c r="CP1084" s="5"/>
      <c r="CQ1084" s="5"/>
      <c r="CR1084" s="5"/>
      <c r="CS1084" s="5"/>
      <c r="CT1084" s="5"/>
      <c r="CU1084" s="5"/>
      <c r="CV1084" s="5"/>
      <c r="CW1084" s="5"/>
      <c r="CX1084" s="5"/>
      <c r="CY1084" s="5"/>
      <c r="CZ1084" s="5"/>
      <c r="DA1084" s="5"/>
      <c r="DB1084" s="5"/>
      <c r="DC1084" s="5"/>
      <c r="DD1084" s="5"/>
      <c r="DE1084" s="5"/>
      <c r="DF1084" s="5"/>
      <c r="DG1084" s="5"/>
      <c r="DH1084" s="5"/>
      <c r="DI1084" s="5"/>
      <c r="DJ1084" s="5"/>
      <c r="DK1084" s="5"/>
      <c r="DL1084" s="5"/>
      <c r="DM1084" s="5"/>
      <c r="DN1084" s="5"/>
      <c r="DO1084" s="5"/>
      <c r="DP1084" s="5"/>
      <c r="DQ1084" s="5"/>
      <c r="DR1084" s="5"/>
      <c r="DS1084" s="6"/>
      <c r="DT1084" s="6"/>
      <c r="DU1084" s="5"/>
      <c r="DV1084" s="5"/>
      <c r="DW1084" s="5" t="s">
        <v>135</v>
      </c>
      <c r="DX1084" s="5"/>
      <c r="DY1084" s="5"/>
      <c r="DZ1084" s="5"/>
      <c r="EA1084" s="5"/>
      <c r="EB1084" s="5"/>
      <c r="EC1084" s="5"/>
      <c r="ED1084" s="5"/>
      <c r="EE1084" s="5"/>
      <c r="EF1084" s="5"/>
    </row>
    <row r="1085" spans="1:136" s="42" customFormat="1" ht="45">
      <c r="A1085" s="41"/>
      <c r="B1085" s="41"/>
      <c r="C1085" s="41"/>
      <c r="D1085" s="41" t="s">
        <v>1922</v>
      </c>
      <c r="E1085" s="42" t="s">
        <v>186</v>
      </c>
      <c r="F1085" s="41" t="s">
        <v>1912</v>
      </c>
      <c r="G1085" s="41"/>
      <c r="H1085" s="41" t="s">
        <v>135</v>
      </c>
      <c r="I1085" s="41"/>
      <c r="J1085" s="5"/>
      <c r="K1085" s="5"/>
      <c r="L1085" s="5"/>
      <c r="M1085" s="5"/>
      <c r="N1085" s="5"/>
      <c r="O1085" s="5"/>
      <c r="P1085" s="5">
        <v>1</v>
      </c>
      <c r="Q1085" s="39" t="s">
        <v>1923</v>
      </c>
      <c r="R1085" s="5">
        <v>1</v>
      </c>
      <c r="S1085" s="5"/>
      <c r="T1085" s="5"/>
      <c r="U1085" s="5"/>
      <c r="V1085" s="5"/>
      <c r="W1085" s="5"/>
      <c r="X1085" s="5"/>
      <c r="Y1085" s="5"/>
      <c r="Z1085" s="5"/>
      <c r="AA1085" s="5">
        <v>1</v>
      </c>
      <c r="AB1085" s="5"/>
      <c r="AC1085" s="5"/>
      <c r="AD1085" s="5"/>
      <c r="AE1085" s="5"/>
      <c r="AF1085" s="5"/>
      <c r="AG1085" s="5"/>
      <c r="AH1085" s="5">
        <v>1</v>
      </c>
      <c r="AI1085" s="5"/>
      <c r="AJ1085" s="5"/>
      <c r="AK1085" s="5"/>
      <c r="AL1085" s="5"/>
      <c r="AM1085" s="5"/>
      <c r="AN1085" s="5"/>
      <c r="AO1085" s="5"/>
      <c r="AP1085" s="5"/>
      <c r="AQ1085" s="5"/>
      <c r="AR1085" s="5"/>
      <c r="AS1085" s="5"/>
      <c r="AT1085" s="5"/>
      <c r="AU1085" s="5"/>
      <c r="AV1085" s="5"/>
      <c r="AW1085" s="5"/>
      <c r="AX1085" s="5"/>
      <c r="AY1085" s="5"/>
      <c r="AZ1085" s="5"/>
      <c r="BA1085" s="5"/>
      <c r="BB1085" s="5"/>
      <c r="BC1085" s="5"/>
      <c r="BD1085" s="5"/>
      <c r="BE1085" s="5"/>
      <c r="BF1085" s="5"/>
      <c r="BG1085" s="5"/>
      <c r="BH1085" s="5"/>
      <c r="BI1085" s="5"/>
      <c r="BJ1085" s="5"/>
      <c r="BK1085" s="5"/>
      <c r="BL1085" s="5"/>
      <c r="BM1085" s="5"/>
      <c r="BN1085" s="5"/>
      <c r="BO1085" s="5"/>
      <c r="BP1085" s="5"/>
      <c r="BQ1085" s="5"/>
      <c r="BR1085" s="5"/>
      <c r="BS1085" s="5"/>
      <c r="BT1085" s="5"/>
      <c r="BU1085" s="5"/>
      <c r="BV1085" s="5"/>
      <c r="BW1085" s="5"/>
      <c r="BX1085" s="5"/>
      <c r="BY1085" s="5"/>
      <c r="BZ1085" s="5"/>
      <c r="CA1085" s="5"/>
      <c r="CB1085" s="5"/>
      <c r="CC1085" s="5"/>
      <c r="CD1085" s="5"/>
      <c r="CE1085" s="5"/>
      <c r="CF1085" s="5"/>
      <c r="CG1085" s="5"/>
      <c r="CH1085" s="5"/>
      <c r="CI1085" s="5"/>
      <c r="CJ1085" s="5"/>
      <c r="CK1085" s="5"/>
      <c r="CL1085" s="5"/>
      <c r="CM1085" s="5"/>
      <c r="CN1085" s="5"/>
      <c r="CO1085" s="5"/>
      <c r="CP1085" s="5"/>
      <c r="CQ1085" s="5"/>
      <c r="CR1085" s="5"/>
      <c r="CS1085" s="5"/>
      <c r="CT1085" s="5"/>
      <c r="CU1085" s="5"/>
      <c r="CV1085" s="5"/>
      <c r="CW1085" s="5"/>
      <c r="CX1085" s="5"/>
      <c r="CY1085" s="5"/>
      <c r="CZ1085" s="5"/>
      <c r="DA1085" s="5"/>
      <c r="DB1085" s="5"/>
      <c r="DC1085" s="5"/>
      <c r="DD1085" s="5"/>
      <c r="DE1085" s="5"/>
      <c r="DF1085" s="5"/>
      <c r="DG1085" s="5"/>
      <c r="DH1085" s="5"/>
      <c r="DI1085" s="5"/>
      <c r="DJ1085" s="5"/>
      <c r="DK1085" s="5"/>
      <c r="DL1085" s="5"/>
      <c r="DM1085" s="5"/>
      <c r="DN1085" s="5"/>
      <c r="DO1085" s="5"/>
      <c r="DP1085" s="5"/>
      <c r="DQ1085" s="5"/>
      <c r="DR1085" s="5"/>
      <c r="DS1085" s="6"/>
      <c r="DT1085" s="6"/>
      <c r="DU1085" s="5"/>
      <c r="DV1085" s="5"/>
      <c r="DW1085" s="5" t="s">
        <v>135</v>
      </c>
      <c r="DX1085" s="5"/>
      <c r="DY1085" s="5"/>
      <c r="DZ1085" s="5"/>
      <c r="EA1085" s="5"/>
      <c r="EB1085" s="5"/>
      <c r="EC1085" s="5"/>
      <c r="ED1085" s="5"/>
      <c r="EE1085" s="5"/>
      <c r="EF1085" s="5"/>
    </row>
    <row r="1086" spans="1:136" s="42" customFormat="1" ht="165">
      <c r="A1086" s="41"/>
      <c r="B1086" s="41"/>
      <c r="C1086" s="41"/>
      <c r="D1086" s="41" t="s">
        <v>1924</v>
      </c>
      <c r="E1086" s="42" t="s">
        <v>1925</v>
      </c>
      <c r="F1086" s="41" t="s">
        <v>1912</v>
      </c>
      <c r="G1086" s="41"/>
      <c r="H1086" s="41" t="s">
        <v>135</v>
      </c>
      <c r="I1086" s="41"/>
      <c r="J1086" s="5"/>
      <c r="K1086" s="5"/>
      <c r="L1086" s="5"/>
      <c r="M1086" s="5"/>
      <c r="N1086" s="5"/>
      <c r="O1086" s="5"/>
      <c r="P1086" s="5">
        <v>1</v>
      </c>
      <c r="Q1086" s="39" t="s">
        <v>1926</v>
      </c>
      <c r="R1086" s="5">
        <v>1</v>
      </c>
      <c r="S1086" s="5"/>
      <c r="T1086" s="5"/>
      <c r="U1086" s="5"/>
      <c r="V1086" s="5"/>
      <c r="W1086" s="5"/>
      <c r="X1086" s="5"/>
      <c r="Y1086" s="5"/>
      <c r="Z1086" s="5"/>
      <c r="AA1086" s="5">
        <v>1</v>
      </c>
      <c r="AB1086" s="5"/>
      <c r="AC1086" s="5"/>
      <c r="AD1086" s="5"/>
      <c r="AE1086" s="5"/>
      <c r="AF1086" s="5">
        <v>1</v>
      </c>
      <c r="AG1086" s="5"/>
      <c r="AH1086" s="5"/>
      <c r="AI1086" s="5"/>
      <c r="AJ1086" s="5"/>
      <c r="AK1086" s="5"/>
      <c r="AL1086" s="5"/>
      <c r="AM1086" s="5"/>
      <c r="AN1086" s="5"/>
      <c r="AO1086" s="5"/>
      <c r="AP1086" s="5"/>
      <c r="AQ1086" s="5"/>
      <c r="AR1086" s="5"/>
      <c r="AS1086" s="5"/>
      <c r="AT1086" s="5"/>
      <c r="AU1086" s="5"/>
      <c r="AV1086" s="5"/>
      <c r="AW1086" s="5"/>
      <c r="AX1086" s="5"/>
      <c r="AY1086" s="5"/>
      <c r="AZ1086" s="5"/>
      <c r="BA1086" s="5"/>
      <c r="BB1086" s="5"/>
      <c r="BC1086" s="5"/>
      <c r="BD1086" s="5"/>
      <c r="BE1086" s="5"/>
      <c r="BF1086" s="5"/>
      <c r="BG1086" s="5"/>
      <c r="BH1086" s="5"/>
      <c r="BI1086" s="5"/>
      <c r="BJ1086" s="5"/>
      <c r="BK1086" s="5"/>
      <c r="BL1086" s="5"/>
      <c r="BM1086" s="5"/>
      <c r="BN1086" s="5"/>
      <c r="BO1086" s="5"/>
      <c r="BP1086" s="5"/>
      <c r="BQ1086" s="5"/>
      <c r="BR1086" s="5"/>
      <c r="BS1086" s="5"/>
      <c r="BT1086" s="5"/>
      <c r="BU1086" s="5"/>
      <c r="BV1086" s="5"/>
      <c r="BW1086" s="5"/>
      <c r="BX1086" s="5"/>
      <c r="BY1086" s="5"/>
      <c r="BZ1086" s="5"/>
      <c r="CA1086" s="5"/>
      <c r="CB1086" s="5"/>
      <c r="CC1086" s="5"/>
      <c r="CD1086" s="5"/>
      <c r="CE1086" s="5"/>
      <c r="CF1086" s="5"/>
      <c r="CG1086" s="5"/>
      <c r="CH1086" s="5"/>
      <c r="CI1086" s="5"/>
      <c r="CJ1086" s="5"/>
      <c r="CK1086" s="5"/>
      <c r="CL1086" s="5"/>
      <c r="CM1086" s="5"/>
      <c r="CN1086" s="5"/>
      <c r="CO1086" s="5"/>
      <c r="CP1086" s="5"/>
      <c r="CQ1086" s="5"/>
      <c r="CR1086" s="5"/>
      <c r="CS1086" s="5"/>
      <c r="CT1086" s="5"/>
      <c r="CU1086" s="5"/>
      <c r="CV1086" s="5"/>
      <c r="CW1086" s="5"/>
      <c r="CX1086" s="5"/>
      <c r="CY1086" s="5"/>
      <c r="CZ1086" s="5"/>
      <c r="DA1086" s="5"/>
      <c r="DB1086" s="5"/>
      <c r="DC1086" s="5"/>
      <c r="DD1086" s="5"/>
      <c r="DE1086" s="5"/>
      <c r="DF1086" s="5"/>
      <c r="DG1086" s="5"/>
      <c r="DH1086" s="5"/>
      <c r="DI1086" s="5"/>
      <c r="DJ1086" s="5"/>
      <c r="DK1086" s="5"/>
      <c r="DL1086" s="5"/>
      <c r="DM1086" s="5"/>
      <c r="DN1086" s="5"/>
      <c r="DO1086" s="5"/>
      <c r="DP1086" s="5"/>
      <c r="DQ1086" s="5"/>
      <c r="DR1086" s="5"/>
      <c r="DS1086" s="6"/>
      <c r="DT1086" s="6"/>
      <c r="DU1086" s="5"/>
      <c r="DV1086" s="5"/>
      <c r="DW1086" s="5" t="s">
        <v>135</v>
      </c>
      <c r="DX1086" s="5"/>
      <c r="DY1086" s="5"/>
      <c r="DZ1086" s="5"/>
      <c r="EA1086" s="5"/>
      <c r="EB1086" s="5"/>
      <c r="EC1086" s="5"/>
      <c r="ED1086" s="5"/>
      <c r="EE1086" s="5"/>
      <c r="EF1086" s="5"/>
    </row>
    <row r="1087" spans="1:136" s="42" customFormat="1" ht="90">
      <c r="A1087" s="41" t="s">
        <v>1927</v>
      </c>
      <c r="B1087" s="41">
        <v>14</v>
      </c>
      <c r="C1087" s="41">
        <v>14</v>
      </c>
      <c r="D1087" s="41" t="s">
        <v>1928</v>
      </c>
      <c r="E1087" s="42" t="s">
        <v>882</v>
      </c>
      <c r="F1087" s="41" t="s">
        <v>1912</v>
      </c>
      <c r="G1087" s="41"/>
      <c r="H1087" s="41" t="s">
        <v>135</v>
      </c>
      <c r="I1087" s="41"/>
      <c r="J1087" s="5"/>
      <c r="K1087" s="5"/>
      <c r="L1087" s="5"/>
      <c r="M1087" s="5"/>
      <c r="N1087" s="5"/>
      <c r="O1087" s="5"/>
      <c r="P1087" s="5">
        <v>2</v>
      </c>
      <c r="Q1087" s="39" t="s">
        <v>1929</v>
      </c>
      <c r="R1087" s="5">
        <v>2</v>
      </c>
      <c r="S1087" s="5"/>
      <c r="T1087" s="5"/>
      <c r="U1087" s="5"/>
      <c r="V1087" s="5"/>
      <c r="W1087" s="5"/>
      <c r="X1087" s="5"/>
      <c r="Y1087" s="5"/>
      <c r="Z1087" s="5"/>
      <c r="AA1087" s="5"/>
      <c r="AB1087" s="5"/>
      <c r="AC1087" s="5"/>
      <c r="AD1087" s="5"/>
      <c r="AE1087" s="5"/>
      <c r="AF1087" s="5"/>
      <c r="AG1087" s="5"/>
      <c r="AH1087" s="5">
        <v>2</v>
      </c>
      <c r="AI1087" s="5"/>
      <c r="AJ1087" s="5"/>
      <c r="AK1087" s="5"/>
      <c r="AL1087" s="5"/>
      <c r="AM1087" s="5"/>
      <c r="AN1087" s="5"/>
      <c r="AO1087" s="5"/>
      <c r="AP1087" s="5"/>
      <c r="AQ1087" s="5"/>
      <c r="AR1087" s="5"/>
      <c r="AS1087" s="5"/>
      <c r="AT1087" s="5"/>
      <c r="AU1087" s="5"/>
      <c r="AV1087" s="5"/>
      <c r="AW1087" s="5"/>
      <c r="AX1087" s="5"/>
      <c r="AY1087" s="5"/>
      <c r="AZ1087" s="5"/>
      <c r="BA1087" s="5"/>
      <c r="BB1087" s="5"/>
      <c r="BC1087" s="5"/>
      <c r="BD1087" s="5"/>
      <c r="BE1087" s="5"/>
      <c r="BF1087" s="5"/>
      <c r="BG1087" s="5"/>
      <c r="BH1087" s="5"/>
      <c r="BI1087" s="5"/>
      <c r="BJ1087" s="5"/>
      <c r="BK1087" s="5"/>
      <c r="BL1087" s="5"/>
      <c r="BM1087" s="5"/>
      <c r="BN1087" s="5"/>
      <c r="BO1087" s="5"/>
      <c r="BP1087" s="5"/>
      <c r="BQ1087" s="5"/>
      <c r="BR1087" s="5"/>
      <c r="BS1087" s="5"/>
      <c r="BT1087" s="5"/>
      <c r="BU1087" s="5"/>
      <c r="BV1087" s="5"/>
      <c r="BW1087" s="5"/>
      <c r="BX1087" s="5"/>
      <c r="BY1087" s="5"/>
      <c r="BZ1087" s="5"/>
      <c r="CA1087" s="5"/>
      <c r="CB1087" s="5"/>
      <c r="CC1087" s="5"/>
      <c r="CD1087" s="5"/>
      <c r="CE1087" s="5"/>
      <c r="CF1087" s="5"/>
      <c r="CG1087" s="5"/>
      <c r="CH1087" s="5"/>
      <c r="CI1087" s="5"/>
      <c r="CJ1087" s="5"/>
      <c r="CK1087" s="5"/>
      <c r="CL1087" s="5"/>
      <c r="CM1087" s="5"/>
      <c r="CN1087" s="5"/>
      <c r="CO1087" s="5"/>
      <c r="CP1087" s="5"/>
      <c r="CQ1087" s="5"/>
      <c r="CR1087" s="5"/>
      <c r="CS1087" s="5"/>
      <c r="CT1087" s="5"/>
      <c r="CU1087" s="5"/>
      <c r="CV1087" s="5"/>
      <c r="CW1087" s="5"/>
      <c r="CX1087" s="5"/>
      <c r="CY1087" s="5"/>
      <c r="CZ1087" s="5"/>
      <c r="DA1087" s="5"/>
      <c r="DB1087" s="5"/>
      <c r="DC1087" s="5"/>
      <c r="DD1087" s="5"/>
      <c r="DE1087" s="5"/>
      <c r="DF1087" s="5"/>
      <c r="DG1087" s="5"/>
      <c r="DH1087" s="5"/>
      <c r="DI1087" s="5"/>
      <c r="DJ1087" s="5"/>
      <c r="DK1087" s="5"/>
      <c r="DL1087" s="5"/>
      <c r="DM1087" s="5"/>
      <c r="DN1087" s="5"/>
      <c r="DO1087" s="5"/>
      <c r="DP1087" s="5"/>
      <c r="DQ1087" s="5"/>
      <c r="DR1087" s="5"/>
      <c r="DS1087" s="6">
        <v>14</v>
      </c>
      <c r="DT1087" s="6">
        <v>0</v>
      </c>
      <c r="DU1087" s="5">
        <v>0</v>
      </c>
      <c r="DV1087" s="5"/>
      <c r="DW1087" s="5" t="s">
        <v>135</v>
      </c>
      <c r="DX1087" s="5"/>
      <c r="DY1087" s="5"/>
      <c r="DZ1087" s="5"/>
      <c r="EA1087" s="5"/>
      <c r="EB1087" s="5"/>
      <c r="EC1087" s="5"/>
      <c r="ED1087" s="5"/>
      <c r="EE1087" s="5"/>
      <c r="EF1087" s="5"/>
    </row>
    <row r="1088" spans="1:136" s="42" customFormat="1" ht="30">
      <c r="A1088" s="41"/>
      <c r="B1088" s="41"/>
      <c r="C1088" s="41"/>
      <c r="D1088" s="41" t="s">
        <v>1930</v>
      </c>
      <c r="E1088" s="42" t="s">
        <v>228</v>
      </c>
      <c r="F1088" s="41" t="s">
        <v>1912</v>
      </c>
      <c r="G1088" s="41"/>
      <c r="H1088" s="41" t="s">
        <v>135</v>
      </c>
      <c r="I1088" s="41"/>
      <c r="J1088" s="5"/>
      <c r="K1088" s="5"/>
      <c r="L1088" s="5"/>
      <c r="M1088" s="5"/>
      <c r="N1088" s="5"/>
      <c r="O1088" s="5"/>
      <c r="P1088" s="5">
        <v>2</v>
      </c>
      <c r="Q1088" s="39" t="s">
        <v>1929</v>
      </c>
      <c r="R1088" s="5">
        <v>2</v>
      </c>
      <c r="S1088" s="5"/>
      <c r="T1088" s="5"/>
      <c r="U1088" s="5"/>
      <c r="V1088" s="5"/>
      <c r="W1088" s="5"/>
      <c r="X1088" s="5"/>
      <c r="Y1088" s="5"/>
      <c r="Z1088" s="5"/>
      <c r="AA1088" s="5">
        <v>2</v>
      </c>
      <c r="AB1088" s="5"/>
      <c r="AC1088" s="5"/>
      <c r="AD1088" s="5"/>
      <c r="AE1088" s="5"/>
      <c r="AF1088" s="5"/>
      <c r="AG1088" s="5"/>
      <c r="AH1088" s="5">
        <v>2</v>
      </c>
      <c r="AI1088" s="5"/>
      <c r="AJ1088" s="5"/>
      <c r="AK1088" s="5"/>
      <c r="AL1088" s="5"/>
      <c r="AM1088" s="5"/>
      <c r="AN1088" s="5"/>
      <c r="AO1088" s="5"/>
      <c r="AP1088" s="5"/>
      <c r="AQ1088" s="5"/>
      <c r="AR1088" s="5"/>
      <c r="AS1088" s="5"/>
      <c r="AT1088" s="5"/>
      <c r="AU1088" s="5"/>
      <c r="AV1088" s="5"/>
      <c r="AW1088" s="5"/>
      <c r="AX1088" s="5"/>
      <c r="AY1088" s="5"/>
      <c r="AZ1088" s="5"/>
      <c r="BA1088" s="5"/>
      <c r="BB1088" s="5"/>
      <c r="BC1088" s="5"/>
      <c r="BD1088" s="5"/>
      <c r="BE1088" s="5"/>
      <c r="BF1088" s="5"/>
      <c r="BG1088" s="5"/>
      <c r="BH1088" s="5"/>
      <c r="BI1088" s="5"/>
      <c r="BJ1088" s="5"/>
      <c r="BK1088" s="5"/>
      <c r="BL1088" s="5"/>
      <c r="BM1088" s="5"/>
      <c r="BN1088" s="5"/>
      <c r="BO1088" s="5"/>
      <c r="BP1088" s="5"/>
      <c r="BQ1088" s="5"/>
      <c r="BR1088" s="5"/>
      <c r="BS1088" s="5"/>
      <c r="BT1088" s="5"/>
      <c r="BU1088" s="5"/>
      <c r="BV1088" s="5"/>
      <c r="BW1088" s="5"/>
      <c r="BX1088" s="5"/>
      <c r="BY1088" s="5"/>
      <c r="BZ1088" s="5"/>
      <c r="CA1088" s="5"/>
      <c r="CB1088" s="5"/>
      <c r="CC1088" s="5"/>
      <c r="CD1088" s="5"/>
      <c r="CE1088" s="5"/>
      <c r="CF1088" s="5"/>
      <c r="CG1088" s="5"/>
      <c r="CH1088" s="5"/>
      <c r="CI1088" s="5"/>
      <c r="CJ1088" s="5"/>
      <c r="CK1088" s="5"/>
      <c r="CL1088" s="5"/>
      <c r="CM1088" s="5"/>
      <c r="CN1088" s="5"/>
      <c r="CO1088" s="5"/>
      <c r="CP1088" s="5"/>
      <c r="CQ1088" s="5"/>
      <c r="CR1088" s="5"/>
      <c r="CS1088" s="5"/>
      <c r="CT1088" s="5"/>
      <c r="CU1088" s="5"/>
      <c r="CV1088" s="5"/>
      <c r="CW1088" s="5"/>
      <c r="CX1088" s="5"/>
      <c r="CY1088" s="5"/>
      <c r="CZ1088" s="5"/>
      <c r="DA1088" s="5"/>
      <c r="DB1088" s="5"/>
      <c r="DC1088" s="5"/>
      <c r="DD1088" s="5"/>
      <c r="DE1088" s="5"/>
      <c r="DF1088" s="5"/>
      <c r="DG1088" s="5"/>
      <c r="DH1088" s="5"/>
      <c r="DI1088" s="5"/>
      <c r="DJ1088" s="5"/>
      <c r="DK1088" s="5"/>
      <c r="DL1088" s="5"/>
      <c r="DM1088" s="5"/>
      <c r="DN1088" s="5"/>
      <c r="DO1088" s="5"/>
      <c r="DP1088" s="5"/>
      <c r="DQ1088" s="5"/>
      <c r="DR1088" s="5"/>
      <c r="DS1088" s="6"/>
      <c r="DT1088" s="6"/>
      <c r="DU1088" s="5"/>
      <c r="DV1088" s="5"/>
      <c r="DW1088" s="5" t="s">
        <v>135</v>
      </c>
      <c r="DX1088" s="5"/>
      <c r="DY1088" s="5"/>
      <c r="DZ1088" s="5"/>
      <c r="EA1088" s="5"/>
      <c r="EB1088" s="5"/>
      <c r="EC1088" s="5"/>
      <c r="ED1088" s="5"/>
      <c r="EE1088" s="5"/>
      <c r="EF1088" s="5"/>
    </row>
    <row r="1089" spans="1:136" s="42" customFormat="1" ht="30">
      <c r="A1089" s="41"/>
      <c r="B1089" s="41"/>
      <c r="C1089" s="41"/>
      <c r="D1089" s="41" t="s">
        <v>1931</v>
      </c>
      <c r="E1089" s="42" t="s">
        <v>978</v>
      </c>
      <c r="F1089" s="41" t="s">
        <v>1912</v>
      </c>
      <c r="G1089" s="41"/>
      <c r="H1089" s="41" t="s">
        <v>135</v>
      </c>
      <c r="I1089" s="41"/>
      <c r="J1089" s="5"/>
      <c r="K1089" s="5"/>
      <c r="L1089" s="5"/>
      <c r="M1089" s="5"/>
      <c r="N1089" s="5"/>
      <c r="O1089" s="5"/>
      <c r="P1089" s="5">
        <v>1</v>
      </c>
      <c r="Q1089" s="39" t="s">
        <v>1929</v>
      </c>
      <c r="R1089" s="5">
        <v>1</v>
      </c>
      <c r="S1089" s="5"/>
      <c r="T1089" s="5"/>
      <c r="U1089" s="5"/>
      <c r="V1089" s="5"/>
      <c r="W1089" s="5"/>
      <c r="X1089" s="5"/>
      <c r="Y1089" s="5"/>
      <c r="Z1089" s="5"/>
      <c r="AA1089" s="5">
        <v>1</v>
      </c>
      <c r="AB1089" s="5"/>
      <c r="AC1089" s="5"/>
      <c r="AD1089" s="5"/>
      <c r="AE1089" s="5"/>
      <c r="AF1089" s="5"/>
      <c r="AG1089" s="5"/>
      <c r="AH1089" s="5">
        <v>1</v>
      </c>
      <c r="AI1089" s="5"/>
      <c r="AJ1089" s="5"/>
      <c r="AK1089" s="5"/>
      <c r="AL1089" s="5"/>
      <c r="AM1089" s="5"/>
      <c r="AN1089" s="5"/>
      <c r="AO1089" s="5"/>
      <c r="AP1089" s="5"/>
      <c r="AQ1089" s="5"/>
      <c r="AR1089" s="5"/>
      <c r="AS1089" s="5"/>
      <c r="AT1089" s="5"/>
      <c r="AU1089" s="5"/>
      <c r="AV1089" s="5"/>
      <c r="AW1089" s="5"/>
      <c r="AX1089" s="5"/>
      <c r="AY1089" s="5"/>
      <c r="AZ1089" s="5"/>
      <c r="BA1089" s="5"/>
      <c r="BB1089" s="5"/>
      <c r="BC1089" s="5"/>
      <c r="BD1089" s="5"/>
      <c r="BE1089" s="5"/>
      <c r="BF1089" s="5"/>
      <c r="BG1089" s="5"/>
      <c r="BH1089" s="5"/>
      <c r="BI1089" s="5"/>
      <c r="BJ1089" s="5"/>
      <c r="BK1089" s="5"/>
      <c r="BL1089" s="5"/>
      <c r="BM1089" s="5"/>
      <c r="BN1089" s="5"/>
      <c r="BO1089" s="5"/>
      <c r="BP1089" s="5"/>
      <c r="BQ1089" s="5"/>
      <c r="BR1089" s="5"/>
      <c r="BS1089" s="5"/>
      <c r="BT1089" s="5"/>
      <c r="BU1089" s="5"/>
      <c r="BV1089" s="5"/>
      <c r="BW1089" s="5"/>
      <c r="BX1089" s="5"/>
      <c r="BY1089" s="5"/>
      <c r="BZ1089" s="5"/>
      <c r="CA1089" s="5"/>
      <c r="CB1089" s="5"/>
      <c r="CC1089" s="5"/>
      <c r="CD1089" s="5"/>
      <c r="CE1089" s="5"/>
      <c r="CF1089" s="5"/>
      <c r="CG1089" s="5"/>
      <c r="CH1089" s="5"/>
      <c r="CI1089" s="5"/>
      <c r="CJ1089" s="5"/>
      <c r="CK1089" s="5"/>
      <c r="CL1089" s="5"/>
      <c r="CM1089" s="5"/>
      <c r="CN1089" s="5"/>
      <c r="CO1089" s="5"/>
      <c r="CP1089" s="5"/>
      <c r="CQ1089" s="5"/>
      <c r="CR1089" s="5"/>
      <c r="CS1089" s="5"/>
      <c r="CT1089" s="5"/>
      <c r="CU1089" s="5"/>
      <c r="CV1089" s="5"/>
      <c r="CW1089" s="5"/>
      <c r="CX1089" s="5"/>
      <c r="CY1089" s="5"/>
      <c r="CZ1089" s="5"/>
      <c r="DA1089" s="5"/>
      <c r="DB1089" s="5"/>
      <c r="DC1089" s="5"/>
      <c r="DD1089" s="5"/>
      <c r="DE1089" s="5"/>
      <c r="DF1089" s="5"/>
      <c r="DG1089" s="5"/>
      <c r="DH1089" s="5"/>
      <c r="DI1089" s="5"/>
      <c r="DJ1089" s="5"/>
      <c r="DK1089" s="5"/>
      <c r="DL1089" s="5"/>
      <c r="DM1089" s="5"/>
      <c r="DN1089" s="5"/>
      <c r="DO1089" s="5"/>
      <c r="DP1089" s="5"/>
      <c r="DQ1089" s="5"/>
      <c r="DR1089" s="5"/>
      <c r="DS1089" s="6"/>
      <c r="DT1089" s="6"/>
      <c r="DU1089" s="5"/>
      <c r="DV1089" s="5"/>
      <c r="DW1089" s="5" t="s">
        <v>135</v>
      </c>
      <c r="DX1089" s="5"/>
      <c r="DY1089" s="5"/>
      <c r="DZ1089" s="5"/>
      <c r="EA1089" s="5"/>
      <c r="EB1089" s="5"/>
      <c r="EC1089" s="5"/>
      <c r="ED1089" s="5"/>
      <c r="EE1089" s="5"/>
      <c r="EF1089" s="5"/>
    </row>
    <row r="1090" spans="1:136" s="42" customFormat="1" ht="30">
      <c r="A1090" s="41"/>
      <c r="B1090" s="41"/>
      <c r="C1090" s="41"/>
      <c r="D1090" s="41" t="s">
        <v>1928</v>
      </c>
      <c r="E1090" s="42" t="s">
        <v>882</v>
      </c>
      <c r="F1090" s="41" t="s">
        <v>1912</v>
      </c>
      <c r="G1090" s="41"/>
      <c r="H1090" s="41" t="s">
        <v>135</v>
      </c>
      <c r="I1090" s="41"/>
      <c r="J1090" s="5"/>
      <c r="K1090" s="5"/>
      <c r="L1090" s="5"/>
      <c r="M1090" s="5"/>
      <c r="N1090" s="5"/>
      <c r="O1090" s="5"/>
      <c r="P1090" s="5">
        <v>3</v>
      </c>
      <c r="Q1090" s="39" t="s">
        <v>1932</v>
      </c>
      <c r="R1090" s="5">
        <v>3</v>
      </c>
      <c r="S1090" s="5">
        <v>3</v>
      </c>
      <c r="T1090" s="5"/>
      <c r="U1090" s="5"/>
      <c r="V1090" s="5"/>
      <c r="W1090" s="5"/>
      <c r="X1090" s="5"/>
      <c r="Y1090" s="5"/>
      <c r="Z1090" s="5"/>
      <c r="AA1090" s="5"/>
      <c r="AB1090" s="5"/>
      <c r="AC1090" s="5"/>
      <c r="AD1090" s="5"/>
      <c r="AE1090" s="5"/>
      <c r="AF1090" s="5"/>
      <c r="AG1090" s="5"/>
      <c r="AH1090" s="5"/>
      <c r="AI1090" s="5"/>
      <c r="AJ1090" s="5"/>
      <c r="AK1090" s="5"/>
      <c r="AL1090" s="5"/>
      <c r="AM1090" s="5"/>
      <c r="AN1090" s="5"/>
      <c r="AO1090" s="5"/>
      <c r="AP1090" s="5"/>
      <c r="AQ1090" s="5"/>
      <c r="AR1090" s="5"/>
      <c r="AS1090" s="5"/>
      <c r="AT1090" s="5"/>
      <c r="AU1090" s="5"/>
      <c r="AV1090" s="5"/>
      <c r="AW1090" s="5"/>
      <c r="AX1090" s="5"/>
      <c r="AY1090" s="5"/>
      <c r="AZ1090" s="5"/>
      <c r="BA1090" s="5"/>
      <c r="BB1090" s="5"/>
      <c r="BC1090" s="5"/>
      <c r="BD1090" s="5"/>
      <c r="BE1090" s="5"/>
      <c r="BF1090" s="5"/>
      <c r="BG1090" s="5"/>
      <c r="BH1090" s="5"/>
      <c r="BI1090" s="5"/>
      <c r="BJ1090" s="5"/>
      <c r="BK1090" s="5"/>
      <c r="BL1090" s="5"/>
      <c r="BM1090" s="5"/>
      <c r="BN1090" s="5"/>
      <c r="BO1090" s="5"/>
      <c r="BP1090" s="5"/>
      <c r="BQ1090" s="5"/>
      <c r="BR1090" s="5"/>
      <c r="BS1090" s="5"/>
      <c r="BT1090" s="5"/>
      <c r="BU1090" s="5"/>
      <c r="BV1090" s="5"/>
      <c r="BW1090" s="5"/>
      <c r="BX1090" s="5"/>
      <c r="BY1090" s="5"/>
      <c r="BZ1090" s="5"/>
      <c r="CA1090" s="5"/>
      <c r="CB1090" s="5"/>
      <c r="CC1090" s="5"/>
      <c r="CD1090" s="5"/>
      <c r="CE1090" s="5"/>
      <c r="CF1090" s="5"/>
      <c r="CG1090" s="5"/>
      <c r="CH1090" s="5"/>
      <c r="CI1090" s="5"/>
      <c r="CJ1090" s="5"/>
      <c r="CK1090" s="5"/>
      <c r="CL1090" s="5"/>
      <c r="CM1090" s="5"/>
      <c r="CN1090" s="5"/>
      <c r="CO1090" s="5"/>
      <c r="CP1090" s="5"/>
      <c r="CQ1090" s="5"/>
      <c r="CR1090" s="5"/>
      <c r="CS1090" s="5"/>
      <c r="CT1090" s="5"/>
      <c r="CU1090" s="5"/>
      <c r="CV1090" s="5"/>
      <c r="CW1090" s="5"/>
      <c r="CX1090" s="5"/>
      <c r="CY1090" s="5"/>
      <c r="CZ1090" s="5"/>
      <c r="DA1090" s="5"/>
      <c r="DB1090" s="5"/>
      <c r="DC1090" s="5"/>
      <c r="DD1090" s="5"/>
      <c r="DE1090" s="5"/>
      <c r="DF1090" s="5"/>
      <c r="DG1090" s="5"/>
      <c r="DH1090" s="5"/>
      <c r="DI1090" s="5"/>
      <c r="DJ1090" s="5"/>
      <c r="DK1090" s="5"/>
      <c r="DL1090" s="5"/>
      <c r="DM1090" s="5"/>
      <c r="DN1090" s="5"/>
      <c r="DO1090" s="5"/>
      <c r="DP1090" s="5"/>
      <c r="DQ1090" s="5"/>
      <c r="DR1090" s="5"/>
      <c r="DS1090" s="6"/>
      <c r="DT1090" s="6"/>
      <c r="DU1090" s="5"/>
      <c r="DV1090" s="5"/>
      <c r="DW1090" s="5" t="s">
        <v>135</v>
      </c>
      <c r="DX1090" s="5"/>
      <c r="DY1090" s="5"/>
      <c r="DZ1090" s="5"/>
      <c r="EA1090" s="5"/>
      <c r="EB1090" s="5"/>
      <c r="EC1090" s="5"/>
      <c r="ED1090" s="5"/>
      <c r="EE1090" s="5"/>
      <c r="EF1090" s="5"/>
    </row>
    <row r="1091" spans="1:136" s="42" customFormat="1" ht="30">
      <c r="A1091" s="41"/>
      <c r="B1091" s="41"/>
      <c r="C1091" s="41"/>
      <c r="D1091" s="41" t="s">
        <v>1933</v>
      </c>
      <c r="E1091" s="42" t="s">
        <v>514</v>
      </c>
      <c r="F1091" s="41" t="s">
        <v>1912</v>
      </c>
      <c r="G1091" s="41"/>
      <c r="H1091" s="41" t="s">
        <v>135</v>
      </c>
      <c r="I1091" s="41"/>
      <c r="J1091" s="5"/>
      <c r="K1091" s="5"/>
      <c r="L1091" s="5"/>
      <c r="M1091" s="5"/>
      <c r="N1091" s="5"/>
      <c r="O1091" s="5"/>
      <c r="P1091" s="5">
        <v>3</v>
      </c>
      <c r="Q1091" s="39" t="s">
        <v>1932</v>
      </c>
      <c r="R1091" s="5">
        <v>3</v>
      </c>
      <c r="S1091" s="5">
        <v>3</v>
      </c>
      <c r="T1091" s="5"/>
      <c r="U1091" s="5"/>
      <c r="V1091" s="5"/>
      <c r="W1091" s="5"/>
      <c r="X1091" s="5"/>
      <c r="Y1091" s="5"/>
      <c r="Z1091" s="5"/>
      <c r="AA1091" s="5"/>
      <c r="AB1091" s="5"/>
      <c r="AC1091" s="5"/>
      <c r="AD1091" s="5"/>
      <c r="AE1091" s="5"/>
      <c r="AF1091" s="5"/>
      <c r="AG1091" s="5"/>
      <c r="AH1091" s="5"/>
      <c r="AI1091" s="5"/>
      <c r="AJ1091" s="5"/>
      <c r="AK1091" s="5"/>
      <c r="AL1091" s="5"/>
      <c r="AM1091" s="5"/>
      <c r="AN1091" s="5"/>
      <c r="AO1091" s="5"/>
      <c r="AP1091" s="5"/>
      <c r="AQ1091" s="5"/>
      <c r="AR1091" s="5"/>
      <c r="AS1091" s="5"/>
      <c r="AT1091" s="5"/>
      <c r="AU1091" s="5"/>
      <c r="AV1091" s="5"/>
      <c r="AW1091" s="5"/>
      <c r="AX1091" s="5"/>
      <c r="AY1091" s="5"/>
      <c r="AZ1091" s="5"/>
      <c r="BA1091" s="5"/>
      <c r="BB1091" s="5"/>
      <c r="BC1091" s="5"/>
      <c r="BD1091" s="5"/>
      <c r="BE1091" s="5"/>
      <c r="BF1091" s="5"/>
      <c r="BG1091" s="5"/>
      <c r="BH1091" s="5"/>
      <c r="BI1091" s="5"/>
      <c r="BJ1091" s="5"/>
      <c r="BK1091" s="5"/>
      <c r="BL1091" s="5"/>
      <c r="BM1091" s="5"/>
      <c r="BN1091" s="5"/>
      <c r="BO1091" s="5"/>
      <c r="BP1091" s="5"/>
      <c r="BQ1091" s="5"/>
      <c r="BR1091" s="5"/>
      <c r="BS1091" s="5"/>
      <c r="BT1091" s="5"/>
      <c r="BU1091" s="5"/>
      <c r="BV1091" s="5"/>
      <c r="BW1091" s="5"/>
      <c r="BX1091" s="5"/>
      <c r="BY1091" s="5"/>
      <c r="BZ1091" s="5"/>
      <c r="CA1091" s="5"/>
      <c r="CB1091" s="5"/>
      <c r="CC1091" s="5"/>
      <c r="CD1091" s="5"/>
      <c r="CE1091" s="5"/>
      <c r="CF1091" s="5"/>
      <c r="CG1091" s="5"/>
      <c r="CH1091" s="5"/>
      <c r="CI1091" s="5"/>
      <c r="CJ1091" s="5"/>
      <c r="CK1091" s="5"/>
      <c r="CL1091" s="5"/>
      <c r="CM1091" s="5"/>
      <c r="CN1091" s="5"/>
      <c r="CO1091" s="5"/>
      <c r="CP1091" s="5"/>
      <c r="CQ1091" s="5"/>
      <c r="CR1091" s="5"/>
      <c r="CS1091" s="5"/>
      <c r="CT1091" s="5"/>
      <c r="CU1091" s="5"/>
      <c r="CV1091" s="5"/>
      <c r="CW1091" s="5"/>
      <c r="CX1091" s="5"/>
      <c r="CY1091" s="5"/>
      <c r="CZ1091" s="5"/>
      <c r="DA1091" s="5"/>
      <c r="DB1091" s="5"/>
      <c r="DC1091" s="5"/>
      <c r="DD1091" s="5"/>
      <c r="DE1091" s="5"/>
      <c r="DF1091" s="5"/>
      <c r="DG1091" s="5"/>
      <c r="DH1091" s="5"/>
      <c r="DI1091" s="5"/>
      <c r="DJ1091" s="5"/>
      <c r="DK1091" s="5"/>
      <c r="DL1091" s="5"/>
      <c r="DM1091" s="5"/>
      <c r="DN1091" s="5"/>
      <c r="DO1091" s="5"/>
      <c r="DP1091" s="5"/>
      <c r="DQ1091" s="5"/>
      <c r="DR1091" s="5"/>
      <c r="DS1091" s="6"/>
      <c r="DT1091" s="6"/>
      <c r="DU1091" s="5"/>
      <c r="DV1091" s="5"/>
      <c r="DW1091" s="5" t="s">
        <v>135</v>
      </c>
      <c r="DX1091" s="5"/>
      <c r="DY1091" s="5"/>
      <c r="DZ1091" s="5"/>
      <c r="EA1091" s="5"/>
      <c r="EB1091" s="5"/>
      <c r="EC1091" s="5"/>
      <c r="ED1091" s="5"/>
      <c r="EE1091" s="5"/>
      <c r="EF1091" s="5"/>
    </row>
    <row r="1092" spans="1:136" s="42" customFormat="1" ht="30">
      <c r="A1092" s="41"/>
      <c r="B1092" s="41"/>
      <c r="C1092" s="41"/>
      <c r="D1092" s="41" t="s">
        <v>1933</v>
      </c>
      <c r="E1092" s="42" t="s">
        <v>514</v>
      </c>
      <c r="F1092" s="41" t="s">
        <v>1912</v>
      </c>
      <c r="G1092" s="41"/>
      <c r="H1092" s="41" t="s">
        <v>135</v>
      </c>
      <c r="I1092" s="41"/>
      <c r="J1092" s="5"/>
      <c r="K1092" s="5"/>
      <c r="L1092" s="5"/>
      <c r="M1092" s="5"/>
      <c r="N1092" s="5"/>
      <c r="O1092" s="5"/>
      <c r="P1092" s="5">
        <v>1</v>
      </c>
      <c r="Q1092" s="39" t="s">
        <v>1934</v>
      </c>
      <c r="R1092" s="5">
        <v>1</v>
      </c>
      <c r="S1092" s="5"/>
      <c r="T1092" s="5"/>
      <c r="U1092" s="5"/>
      <c r="V1092" s="5"/>
      <c r="W1092" s="5"/>
      <c r="X1092" s="5"/>
      <c r="Y1092" s="5"/>
      <c r="Z1092" s="5"/>
      <c r="AA1092" s="5"/>
      <c r="AB1092" s="5"/>
      <c r="AC1092" s="5"/>
      <c r="AD1092" s="5"/>
      <c r="AE1092" s="5"/>
      <c r="AF1092" s="5"/>
      <c r="AG1092" s="5"/>
      <c r="AH1092" s="5"/>
      <c r="AI1092" s="5"/>
      <c r="AJ1092" s="5"/>
      <c r="AK1092" s="5"/>
      <c r="AL1092" s="5"/>
      <c r="AM1092" s="5"/>
      <c r="AN1092" s="5"/>
      <c r="AO1092" s="5"/>
      <c r="AP1092" s="5"/>
      <c r="AQ1092" s="5"/>
      <c r="AR1092" s="5"/>
      <c r="AS1092" s="5"/>
      <c r="AT1092" s="5"/>
      <c r="AU1092" s="5"/>
      <c r="AV1092" s="5"/>
      <c r="AW1092" s="5"/>
      <c r="AX1092" s="5"/>
      <c r="AY1092" s="5"/>
      <c r="AZ1092" s="5"/>
      <c r="BA1092" s="5"/>
      <c r="BB1092" s="5"/>
      <c r="BC1092" s="5"/>
      <c r="BD1092" s="5"/>
      <c r="BE1092" s="5"/>
      <c r="BF1092" s="5"/>
      <c r="BG1092" s="5"/>
      <c r="BH1092" s="5"/>
      <c r="BI1092" s="5"/>
      <c r="BJ1092" s="5"/>
      <c r="BK1092" s="5"/>
      <c r="BL1092" s="5"/>
      <c r="BM1092" s="5"/>
      <c r="BN1092" s="5"/>
      <c r="BO1092" s="5"/>
      <c r="BP1092" s="5"/>
      <c r="BQ1092" s="5"/>
      <c r="BR1092" s="5"/>
      <c r="BS1092" s="5"/>
      <c r="BT1092" s="5"/>
      <c r="BU1092" s="5"/>
      <c r="BV1092" s="5"/>
      <c r="BW1092" s="5"/>
      <c r="BX1092" s="5"/>
      <c r="BY1092" s="5"/>
      <c r="BZ1092" s="5"/>
      <c r="CA1092" s="5"/>
      <c r="CB1092" s="5"/>
      <c r="CC1092" s="5"/>
      <c r="CD1092" s="5"/>
      <c r="CE1092" s="5"/>
      <c r="CF1092" s="5"/>
      <c r="CG1092" s="5"/>
      <c r="CH1092" s="5"/>
      <c r="CI1092" s="5"/>
      <c r="CJ1092" s="5"/>
      <c r="CK1092" s="5"/>
      <c r="CL1092" s="5"/>
      <c r="CM1092" s="5"/>
      <c r="CN1092" s="5"/>
      <c r="CO1092" s="5"/>
      <c r="CP1092" s="5"/>
      <c r="CQ1092" s="5"/>
      <c r="CR1092" s="5"/>
      <c r="CS1092" s="5"/>
      <c r="CT1092" s="5"/>
      <c r="CU1092" s="5"/>
      <c r="CV1092" s="5"/>
      <c r="CW1092" s="5"/>
      <c r="CX1092" s="5"/>
      <c r="CY1092" s="5"/>
      <c r="CZ1092" s="5"/>
      <c r="DA1092" s="5"/>
      <c r="DB1092" s="5"/>
      <c r="DC1092" s="5"/>
      <c r="DD1092" s="5"/>
      <c r="DE1092" s="5"/>
      <c r="DF1092" s="5"/>
      <c r="DG1092" s="5"/>
      <c r="DH1092" s="5"/>
      <c r="DI1092" s="5"/>
      <c r="DJ1092" s="5"/>
      <c r="DK1092" s="5"/>
      <c r="DL1092" s="5"/>
      <c r="DM1092" s="5"/>
      <c r="DN1092" s="5"/>
      <c r="DO1092" s="5"/>
      <c r="DP1092" s="5"/>
      <c r="DQ1092" s="5"/>
      <c r="DR1092" s="5"/>
      <c r="DS1092" s="6"/>
      <c r="DT1092" s="6"/>
      <c r="DU1092" s="5"/>
      <c r="DV1092" s="5"/>
      <c r="DW1092" s="5" t="s">
        <v>135</v>
      </c>
      <c r="DX1092" s="5"/>
      <c r="DY1092" s="5"/>
      <c r="DZ1092" s="5"/>
      <c r="EA1092" s="5"/>
      <c r="EB1092" s="5"/>
      <c r="EC1092" s="5"/>
      <c r="ED1092" s="5"/>
      <c r="EE1092" s="5"/>
      <c r="EF1092" s="5"/>
    </row>
    <row r="1093" spans="1:136" s="42" customFormat="1" ht="30">
      <c r="A1093" s="41"/>
      <c r="B1093" s="41"/>
      <c r="C1093" s="41"/>
      <c r="D1093" s="41" t="s">
        <v>1928</v>
      </c>
      <c r="E1093" s="42" t="s">
        <v>882</v>
      </c>
      <c r="F1093" s="41" t="s">
        <v>1912</v>
      </c>
      <c r="G1093" s="41"/>
      <c r="H1093" s="41" t="s">
        <v>135</v>
      </c>
      <c r="I1093" s="41"/>
      <c r="J1093" s="5"/>
      <c r="K1093" s="5"/>
      <c r="L1093" s="5"/>
      <c r="M1093" s="5"/>
      <c r="N1093" s="5"/>
      <c r="O1093" s="5"/>
      <c r="P1093" s="5">
        <v>1</v>
      </c>
      <c r="Q1093" s="39" t="s">
        <v>1935</v>
      </c>
      <c r="R1093" s="5">
        <v>1</v>
      </c>
      <c r="S1093" s="5">
        <v>1</v>
      </c>
      <c r="T1093" s="5"/>
      <c r="U1093" s="5"/>
      <c r="V1093" s="5"/>
      <c r="W1093" s="5"/>
      <c r="X1093" s="5"/>
      <c r="Y1093" s="5"/>
      <c r="Z1093" s="5"/>
      <c r="AA1093" s="5"/>
      <c r="AB1093" s="5"/>
      <c r="AC1093" s="5"/>
      <c r="AD1093" s="5"/>
      <c r="AE1093" s="5"/>
      <c r="AF1093" s="5"/>
      <c r="AG1093" s="5"/>
      <c r="AH1093" s="5"/>
      <c r="AI1093" s="5"/>
      <c r="AJ1093" s="5"/>
      <c r="AK1093" s="5"/>
      <c r="AL1093" s="5"/>
      <c r="AM1093" s="5"/>
      <c r="AN1093" s="5"/>
      <c r="AO1093" s="5"/>
      <c r="AP1093" s="5"/>
      <c r="AQ1093" s="5"/>
      <c r="AR1093" s="5"/>
      <c r="AS1093" s="5"/>
      <c r="AT1093" s="5"/>
      <c r="AU1093" s="5"/>
      <c r="AV1093" s="5"/>
      <c r="AW1093" s="5"/>
      <c r="AX1093" s="5"/>
      <c r="AY1093" s="5"/>
      <c r="AZ1093" s="5"/>
      <c r="BA1093" s="5"/>
      <c r="BB1093" s="5"/>
      <c r="BC1093" s="5"/>
      <c r="BD1093" s="5"/>
      <c r="BE1093" s="5"/>
      <c r="BF1093" s="5"/>
      <c r="BG1093" s="5"/>
      <c r="BH1093" s="5"/>
      <c r="BI1093" s="5"/>
      <c r="BJ1093" s="5"/>
      <c r="BK1093" s="5"/>
      <c r="BL1093" s="5"/>
      <c r="BM1093" s="5"/>
      <c r="BN1093" s="5"/>
      <c r="BO1093" s="5"/>
      <c r="BP1093" s="5"/>
      <c r="BQ1093" s="5"/>
      <c r="BR1093" s="5"/>
      <c r="BS1093" s="5"/>
      <c r="BT1093" s="5"/>
      <c r="BU1093" s="5"/>
      <c r="BV1093" s="5"/>
      <c r="BW1093" s="5"/>
      <c r="BX1093" s="5"/>
      <c r="BY1093" s="5"/>
      <c r="BZ1093" s="5"/>
      <c r="CA1093" s="5"/>
      <c r="CB1093" s="5"/>
      <c r="CC1093" s="5"/>
      <c r="CD1093" s="5"/>
      <c r="CE1093" s="5"/>
      <c r="CF1093" s="5"/>
      <c r="CG1093" s="5"/>
      <c r="CH1093" s="5"/>
      <c r="CI1093" s="5"/>
      <c r="CJ1093" s="5"/>
      <c r="CK1093" s="5"/>
      <c r="CL1093" s="5"/>
      <c r="CM1093" s="5"/>
      <c r="CN1093" s="5"/>
      <c r="CO1093" s="5"/>
      <c r="CP1093" s="5"/>
      <c r="CQ1093" s="5"/>
      <c r="CR1093" s="5"/>
      <c r="CS1093" s="5"/>
      <c r="CT1093" s="5"/>
      <c r="CU1093" s="5"/>
      <c r="CV1093" s="5"/>
      <c r="CW1093" s="5"/>
      <c r="CX1093" s="5"/>
      <c r="CY1093" s="5"/>
      <c r="CZ1093" s="5"/>
      <c r="DA1093" s="5"/>
      <c r="DB1093" s="5"/>
      <c r="DC1093" s="5"/>
      <c r="DD1093" s="5"/>
      <c r="DE1093" s="5"/>
      <c r="DF1093" s="5"/>
      <c r="DG1093" s="5"/>
      <c r="DH1093" s="5"/>
      <c r="DI1093" s="5"/>
      <c r="DJ1093" s="5"/>
      <c r="DK1093" s="5"/>
      <c r="DL1093" s="5"/>
      <c r="DM1093" s="5"/>
      <c r="DN1093" s="5"/>
      <c r="DO1093" s="5"/>
      <c r="DP1093" s="5"/>
      <c r="DQ1093" s="5"/>
      <c r="DR1093" s="5"/>
      <c r="DS1093" s="6"/>
      <c r="DT1093" s="6"/>
      <c r="DU1093" s="5"/>
      <c r="DV1093" s="5"/>
      <c r="DW1093" s="5" t="s">
        <v>135</v>
      </c>
      <c r="DX1093" s="5"/>
      <c r="DY1093" s="5"/>
      <c r="DZ1093" s="5"/>
      <c r="EA1093" s="5"/>
      <c r="EB1093" s="5"/>
      <c r="EC1093" s="5"/>
      <c r="ED1093" s="5"/>
      <c r="EE1093" s="5"/>
      <c r="EF1093" s="5"/>
    </row>
    <row r="1094" spans="1:136" s="42" customFormat="1" ht="30">
      <c r="A1094" s="41"/>
      <c r="B1094" s="41"/>
      <c r="C1094" s="41"/>
      <c r="D1094" s="41" t="s">
        <v>882</v>
      </c>
      <c r="E1094" s="42" t="s">
        <v>882</v>
      </c>
      <c r="F1094" s="41" t="s">
        <v>1912</v>
      </c>
      <c r="G1094" s="41"/>
      <c r="H1094" s="41" t="s">
        <v>135</v>
      </c>
      <c r="I1094" s="41"/>
      <c r="J1094" s="5"/>
      <c r="K1094" s="5"/>
      <c r="L1094" s="5"/>
      <c r="M1094" s="5"/>
      <c r="N1094" s="5"/>
      <c r="O1094" s="5"/>
      <c r="P1094" s="5">
        <v>1</v>
      </c>
      <c r="Q1094" s="39" t="s">
        <v>1936</v>
      </c>
      <c r="R1094" s="5">
        <v>1</v>
      </c>
      <c r="S1094" s="5">
        <v>1</v>
      </c>
      <c r="T1094" s="5"/>
      <c r="U1094" s="5"/>
      <c r="V1094" s="5"/>
      <c r="W1094" s="5"/>
      <c r="X1094" s="5"/>
      <c r="Y1094" s="5"/>
      <c r="Z1094" s="5"/>
      <c r="AA1094" s="5"/>
      <c r="AB1094" s="5"/>
      <c r="AC1094" s="5"/>
      <c r="AD1094" s="5"/>
      <c r="AE1094" s="5"/>
      <c r="AF1094" s="5"/>
      <c r="AG1094" s="5"/>
      <c r="AH1094" s="5"/>
      <c r="AI1094" s="5"/>
      <c r="AJ1094" s="5"/>
      <c r="AK1094" s="5"/>
      <c r="AL1094" s="5"/>
      <c r="AM1094" s="5"/>
      <c r="AN1094" s="5"/>
      <c r="AO1094" s="5"/>
      <c r="AP1094" s="5"/>
      <c r="AQ1094" s="5"/>
      <c r="AR1094" s="5"/>
      <c r="AS1094" s="5"/>
      <c r="AT1094" s="5"/>
      <c r="AU1094" s="5"/>
      <c r="AV1094" s="5"/>
      <c r="AW1094" s="5"/>
      <c r="AX1094" s="5"/>
      <c r="AY1094" s="5"/>
      <c r="AZ1094" s="5"/>
      <c r="BA1094" s="5"/>
      <c r="BB1094" s="5"/>
      <c r="BC1094" s="5"/>
      <c r="BD1094" s="5"/>
      <c r="BE1094" s="5"/>
      <c r="BF1094" s="5"/>
      <c r="BG1094" s="5"/>
      <c r="BH1094" s="5"/>
      <c r="BI1094" s="5"/>
      <c r="BJ1094" s="5"/>
      <c r="BK1094" s="5"/>
      <c r="BL1094" s="5"/>
      <c r="BM1094" s="5"/>
      <c r="BN1094" s="5"/>
      <c r="BO1094" s="5"/>
      <c r="BP1094" s="5"/>
      <c r="BQ1094" s="5"/>
      <c r="BR1094" s="5"/>
      <c r="BS1094" s="5"/>
      <c r="BT1094" s="5"/>
      <c r="BU1094" s="5"/>
      <c r="BV1094" s="5"/>
      <c r="BW1094" s="5"/>
      <c r="BX1094" s="5"/>
      <c r="BY1094" s="5"/>
      <c r="BZ1094" s="5"/>
      <c r="CA1094" s="5"/>
      <c r="CB1094" s="5"/>
      <c r="CC1094" s="5"/>
      <c r="CD1094" s="5"/>
      <c r="CE1094" s="5"/>
      <c r="CF1094" s="5"/>
      <c r="CG1094" s="5"/>
      <c r="CH1094" s="5"/>
      <c r="CI1094" s="5"/>
      <c r="CJ1094" s="5"/>
      <c r="CK1094" s="5"/>
      <c r="CL1094" s="5"/>
      <c r="CM1094" s="5"/>
      <c r="CN1094" s="5"/>
      <c r="CO1094" s="5"/>
      <c r="CP1094" s="5"/>
      <c r="CQ1094" s="5"/>
      <c r="CR1094" s="5"/>
      <c r="CS1094" s="5"/>
      <c r="CT1094" s="5"/>
      <c r="CU1094" s="5"/>
      <c r="CV1094" s="5"/>
      <c r="CW1094" s="5"/>
      <c r="CX1094" s="5"/>
      <c r="CY1094" s="5"/>
      <c r="CZ1094" s="5"/>
      <c r="DA1094" s="5"/>
      <c r="DB1094" s="5"/>
      <c r="DC1094" s="5"/>
      <c r="DD1094" s="5"/>
      <c r="DE1094" s="5"/>
      <c r="DF1094" s="5"/>
      <c r="DG1094" s="5"/>
      <c r="DH1094" s="5"/>
      <c r="DI1094" s="5"/>
      <c r="DJ1094" s="5"/>
      <c r="DK1094" s="5"/>
      <c r="DL1094" s="5"/>
      <c r="DM1094" s="5"/>
      <c r="DN1094" s="5"/>
      <c r="DO1094" s="5"/>
      <c r="DP1094" s="5"/>
      <c r="DQ1094" s="5"/>
      <c r="DR1094" s="5"/>
      <c r="DS1094" s="6"/>
      <c r="DT1094" s="6"/>
      <c r="DU1094" s="5"/>
      <c r="DV1094" s="5"/>
      <c r="DW1094" s="5" t="s">
        <v>135</v>
      </c>
      <c r="DX1094" s="5"/>
      <c r="DY1094" s="5"/>
      <c r="DZ1094" s="5"/>
      <c r="EA1094" s="5"/>
      <c r="EB1094" s="5"/>
      <c r="EC1094" s="5"/>
      <c r="ED1094" s="5"/>
      <c r="EE1094" s="5"/>
      <c r="EF1094" s="5"/>
    </row>
    <row r="1095" spans="1:136" s="42" customFormat="1" ht="30">
      <c r="A1095" s="41"/>
      <c r="B1095" s="41"/>
      <c r="C1095" s="41"/>
      <c r="D1095" s="41" t="s">
        <v>1937</v>
      </c>
      <c r="E1095" s="42" t="s">
        <v>182</v>
      </c>
      <c r="F1095" s="41" t="s">
        <v>1912</v>
      </c>
      <c r="G1095" s="41"/>
      <c r="H1095" s="41" t="s">
        <v>135</v>
      </c>
      <c r="I1095" s="41"/>
      <c r="J1095" s="5"/>
      <c r="K1095" s="5"/>
      <c r="L1095" s="5"/>
      <c r="M1095" s="5"/>
      <c r="N1095" s="5"/>
      <c r="O1095" s="5"/>
      <c r="P1095" s="5">
        <v>1</v>
      </c>
      <c r="Q1095" s="39" t="s">
        <v>1936</v>
      </c>
      <c r="R1095" s="5">
        <v>1</v>
      </c>
      <c r="S1095" s="5">
        <v>1</v>
      </c>
      <c r="T1095" s="5"/>
      <c r="U1095" s="5"/>
      <c r="V1095" s="5"/>
      <c r="W1095" s="5"/>
      <c r="X1095" s="5"/>
      <c r="Y1095" s="5"/>
      <c r="Z1095" s="5"/>
      <c r="AA1095" s="5"/>
      <c r="AB1095" s="5"/>
      <c r="AC1095" s="5"/>
      <c r="AD1095" s="5"/>
      <c r="AE1095" s="5"/>
      <c r="AF1095" s="5"/>
      <c r="AG1095" s="5"/>
      <c r="AH1095" s="5"/>
      <c r="AI1095" s="5"/>
      <c r="AJ1095" s="5"/>
      <c r="AK1095" s="5"/>
      <c r="AL1095" s="5"/>
      <c r="AM1095" s="5"/>
      <c r="AN1095" s="5"/>
      <c r="AO1095" s="5"/>
      <c r="AP1095" s="5"/>
      <c r="AQ1095" s="5"/>
      <c r="AR1095" s="5"/>
      <c r="AS1095" s="5"/>
      <c r="AT1095" s="5"/>
      <c r="AU1095" s="5"/>
      <c r="AV1095" s="5"/>
      <c r="AW1095" s="5"/>
      <c r="AX1095" s="5"/>
      <c r="AY1095" s="5"/>
      <c r="AZ1095" s="5"/>
      <c r="BA1095" s="5"/>
      <c r="BB1095" s="5"/>
      <c r="BC1095" s="5"/>
      <c r="BD1095" s="5"/>
      <c r="BE1095" s="5"/>
      <c r="BF1095" s="5"/>
      <c r="BG1095" s="5"/>
      <c r="BH1095" s="5"/>
      <c r="BI1095" s="5"/>
      <c r="BJ1095" s="5"/>
      <c r="BK1095" s="5"/>
      <c r="BL1095" s="5"/>
      <c r="BM1095" s="5"/>
      <c r="BN1095" s="5"/>
      <c r="BO1095" s="5"/>
      <c r="BP1095" s="5"/>
      <c r="BQ1095" s="5"/>
      <c r="BR1095" s="5"/>
      <c r="BS1095" s="5"/>
      <c r="BT1095" s="5"/>
      <c r="BU1095" s="5"/>
      <c r="BV1095" s="5"/>
      <c r="BW1095" s="5"/>
      <c r="BX1095" s="5"/>
      <c r="BY1095" s="5"/>
      <c r="BZ1095" s="5"/>
      <c r="CA1095" s="5"/>
      <c r="CB1095" s="5"/>
      <c r="CC1095" s="5"/>
      <c r="CD1095" s="5"/>
      <c r="CE1095" s="5"/>
      <c r="CF1095" s="5"/>
      <c r="CG1095" s="5"/>
      <c r="CH1095" s="5"/>
      <c r="CI1095" s="5"/>
      <c r="CJ1095" s="5"/>
      <c r="CK1095" s="5"/>
      <c r="CL1095" s="5"/>
      <c r="CM1095" s="5"/>
      <c r="CN1095" s="5"/>
      <c r="CO1095" s="5"/>
      <c r="CP1095" s="5"/>
      <c r="CQ1095" s="5"/>
      <c r="CR1095" s="5"/>
      <c r="CS1095" s="5"/>
      <c r="CT1095" s="5"/>
      <c r="CU1095" s="5"/>
      <c r="CV1095" s="5"/>
      <c r="CW1095" s="5"/>
      <c r="CX1095" s="5"/>
      <c r="CY1095" s="5"/>
      <c r="CZ1095" s="5"/>
      <c r="DA1095" s="5"/>
      <c r="DB1095" s="5"/>
      <c r="DC1095" s="5"/>
      <c r="DD1095" s="5"/>
      <c r="DE1095" s="5"/>
      <c r="DF1095" s="5"/>
      <c r="DG1095" s="5"/>
      <c r="DH1095" s="5"/>
      <c r="DI1095" s="5"/>
      <c r="DJ1095" s="5"/>
      <c r="DK1095" s="5"/>
      <c r="DL1095" s="5"/>
      <c r="DM1095" s="5"/>
      <c r="DN1095" s="5"/>
      <c r="DO1095" s="5"/>
      <c r="DP1095" s="5"/>
      <c r="DQ1095" s="5"/>
      <c r="DR1095" s="5"/>
      <c r="DS1095" s="6"/>
      <c r="DT1095" s="6"/>
      <c r="DU1095" s="5"/>
      <c r="DV1095" s="5"/>
      <c r="DW1095" s="5" t="s">
        <v>135</v>
      </c>
      <c r="DX1095" s="5"/>
      <c r="DY1095" s="5"/>
      <c r="DZ1095" s="5"/>
      <c r="EA1095" s="5"/>
      <c r="EB1095" s="5"/>
      <c r="EC1095" s="5"/>
      <c r="ED1095" s="5"/>
      <c r="EE1095" s="5"/>
      <c r="EF1095" s="5"/>
    </row>
    <row r="1096" spans="1:136" s="42" customFormat="1" ht="30">
      <c r="A1096" s="41"/>
      <c r="B1096" s="41"/>
      <c r="C1096" s="41"/>
      <c r="D1096" s="41" t="s">
        <v>1933</v>
      </c>
      <c r="E1096" s="42" t="s">
        <v>514</v>
      </c>
      <c r="F1096" s="41" t="s">
        <v>1912</v>
      </c>
      <c r="G1096" s="41"/>
      <c r="H1096" s="41" t="s">
        <v>135</v>
      </c>
      <c r="I1096" s="41"/>
      <c r="J1096" s="5"/>
      <c r="K1096" s="5"/>
      <c r="L1096" s="5"/>
      <c r="M1096" s="5"/>
      <c r="N1096" s="5"/>
      <c r="O1096" s="5"/>
      <c r="P1096" s="5">
        <v>1</v>
      </c>
      <c r="Q1096" s="39" t="s">
        <v>1938</v>
      </c>
      <c r="R1096" s="5">
        <v>1</v>
      </c>
      <c r="S1096" s="5">
        <v>1</v>
      </c>
      <c r="T1096" s="5"/>
      <c r="U1096" s="5"/>
      <c r="V1096" s="5"/>
      <c r="W1096" s="5"/>
      <c r="X1096" s="5"/>
      <c r="Y1096" s="5"/>
      <c r="Z1096" s="5"/>
      <c r="AA1096" s="5"/>
      <c r="AB1096" s="5"/>
      <c r="AC1096" s="5"/>
      <c r="AD1096" s="5"/>
      <c r="AE1096" s="5"/>
      <c r="AF1096" s="5"/>
      <c r="AG1096" s="5"/>
      <c r="AH1096" s="5"/>
      <c r="AI1096" s="5"/>
      <c r="AJ1096" s="5"/>
      <c r="AK1096" s="5"/>
      <c r="AL1096" s="5"/>
      <c r="AM1096" s="5"/>
      <c r="AN1096" s="5"/>
      <c r="AO1096" s="5"/>
      <c r="AP1096" s="5"/>
      <c r="AQ1096" s="5"/>
      <c r="AR1096" s="5"/>
      <c r="AS1096" s="5"/>
      <c r="AT1096" s="5"/>
      <c r="AU1096" s="5"/>
      <c r="AV1096" s="5"/>
      <c r="AW1096" s="5"/>
      <c r="AX1096" s="5"/>
      <c r="AY1096" s="5"/>
      <c r="AZ1096" s="5"/>
      <c r="BA1096" s="5"/>
      <c r="BB1096" s="5"/>
      <c r="BC1096" s="5"/>
      <c r="BD1096" s="5"/>
      <c r="BE1096" s="5"/>
      <c r="BF1096" s="5"/>
      <c r="BG1096" s="5"/>
      <c r="BH1096" s="5"/>
      <c r="BI1096" s="5"/>
      <c r="BJ1096" s="5"/>
      <c r="BK1096" s="5"/>
      <c r="BL1096" s="5"/>
      <c r="BM1096" s="5"/>
      <c r="BN1096" s="5"/>
      <c r="BO1096" s="5"/>
      <c r="BP1096" s="5"/>
      <c r="BQ1096" s="5"/>
      <c r="BR1096" s="5"/>
      <c r="BS1096" s="5"/>
      <c r="BT1096" s="5"/>
      <c r="BU1096" s="5"/>
      <c r="BV1096" s="5"/>
      <c r="BW1096" s="5"/>
      <c r="BX1096" s="5"/>
      <c r="BY1096" s="5"/>
      <c r="BZ1096" s="5"/>
      <c r="CA1096" s="5"/>
      <c r="CB1096" s="5"/>
      <c r="CC1096" s="5"/>
      <c r="CD1096" s="5"/>
      <c r="CE1096" s="5"/>
      <c r="CF1096" s="5"/>
      <c r="CG1096" s="5"/>
      <c r="CH1096" s="5"/>
      <c r="CI1096" s="5"/>
      <c r="CJ1096" s="5"/>
      <c r="CK1096" s="5"/>
      <c r="CL1096" s="5"/>
      <c r="CM1096" s="5"/>
      <c r="CN1096" s="5"/>
      <c r="CO1096" s="5"/>
      <c r="CP1096" s="5"/>
      <c r="CQ1096" s="5"/>
      <c r="CR1096" s="5"/>
      <c r="CS1096" s="5"/>
      <c r="CT1096" s="5"/>
      <c r="CU1096" s="5"/>
      <c r="CV1096" s="5"/>
      <c r="CW1096" s="5"/>
      <c r="CX1096" s="5"/>
      <c r="CY1096" s="5"/>
      <c r="CZ1096" s="5"/>
      <c r="DA1096" s="5"/>
      <c r="DB1096" s="5"/>
      <c r="DC1096" s="5"/>
      <c r="DD1096" s="5"/>
      <c r="DE1096" s="5"/>
      <c r="DF1096" s="5"/>
      <c r="DG1096" s="5"/>
      <c r="DH1096" s="5"/>
      <c r="DI1096" s="5"/>
      <c r="DJ1096" s="5"/>
      <c r="DK1096" s="5"/>
      <c r="DL1096" s="5"/>
      <c r="DM1096" s="5"/>
      <c r="DN1096" s="5"/>
      <c r="DO1096" s="5"/>
      <c r="DP1096" s="5"/>
      <c r="DQ1096" s="5"/>
      <c r="DR1096" s="5"/>
      <c r="DS1096" s="6"/>
      <c r="DT1096" s="6"/>
      <c r="DU1096" s="5"/>
      <c r="DV1096" s="5"/>
      <c r="DW1096" s="5" t="s">
        <v>135</v>
      </c>
      <c r="DX1096" s="5"/>
      <c r="DY1096" s="5"/>
      <c r="DZ1096" s="5"/>
      <c r="EA1096" s="5"/>
      <c r="EB1096" s="5"/>
      <c r="EC1096" s="5"/>
      <c r="ED1096" s="5"/>
      <c r="EE1096" s="5"/>
      <c r="EF1096" s="5"/>
    </row>
    <row r="1097" spans="1:136" s="42" customFormat="1" ht="90">
      <c r="A1097" s="41" t="s">
        <v>1939</v>
      </c>
      <c r="B1097" s="41">
        <v>99</v>
      </c>
      <c r="C1097" s="41">
        <v>60</v>
      </c>
      <c r="D1097" s="41" t="s">
        <v>408</v>
      </c>
      <c r="E1097" s="42" t="s">
        <v>186</v>
      </c>
      <c r="F1097" s="41" t="s">
        <v>631</v>
      </c>
      <c r="G1097" s="41" t="s">
        <v>135</v>
      </c>
      <c r="H1097" s="41"/>
      <c r="I1097" s="41"/>
      <c r="J1097" s="5"/>
      <c r="K1097" s="5"/>
      <c r="L1097" s="5"/>
      <c r="M1097" s="5"/>
      <c r="N1097" s="5"/>
      <c r="O1097" s="5"/>
      <c r="P1097" s="5">
        <v>20</v>
      </c>
      <c r="Q1097" s="39" t="s">
        <v>1940</v>
      </c>
      <c r="R1097" s="5">
        <v>20</v>
      </c>
      <c r="S1097" s="5"/>
      <c r="T1097" s="5"/>
      <c r="U1097" s="5"/>
      <c r="V1097" s="5"/>
      <c r="W1097" s="5"/>
      <c r="X1097" s="5"/>
      <c r="Y1097" s="5"/>
      <c r="Z1097" s="5"/>
      <c r="AA1097" s="5"/>
      <c r="AB1097" s="5"/>
      <c r="AC1097" s="5"/>
      <c r="AD1097" s="5"/>
      <c r="AE1097" s="5"/>
      <c r="AF1097" s="5"/>
      <c r="AG1097" s="5"/>
      <c r="AH1097" s="5"/>
      <c r="AI1097" s="5"/>
      <c r="AJ1097" s="5"/>
      <c r="AK1097" s="5"/>
      <c r="AL1097" s="5"/>
      <c r="AM1097" s="5"/>
      <c r="AN1097" s="5"/>
      <c r="AO1097" s="5"/>
      <c r="AP1097" s="5"/>
      <c r="AQ1097" s="5"/>
      <c r="AR1097" s="5"/>
      <c r="AS1097" s="5"/>
      <c r="AT1097" s="5"/>
      <c r="AU1097" s="5"/>
      <c r="AV1097" s="5"/>
      <c r="AW1097" s="5"/>
      <c r="AX1097" s="5"/>
      <c r="AY1097" s="5"/>
      <c r="AZ1097" s="5"/>
      <c r="BA1097" s="5"/>
      <c r="BB1097" s="5"/>
      <c r="BC1097" s="5"/>
      <c r="BD1097" s="5"/>
      <c r="BE1097" s="5"/>
      <c r="BF1097" s="5"/>
      <c r="BG1097" s="5"/>
      <c r="BH1097" s="5"/>
      <c r="BI1097" s="5"/>
      <c r="BJ1097" s="5"/>
      <c r="BK1097" s="5"/>
      <c r="BL1097" s="5"/>
      <c r="BM1097" s="5"/>
      <c r="BN1097" s="5"/>
      <c r="BO1097" s="5"/>
      <c r="BP1097" s="5"/>
      <c r="BQ1097" s="5"/>
      <c r="BR1097" s="5"/>
      <c r="BS1097" s="5"/>
      <c r="BT1097" s="5"/>
      <c r="BU1097" s="5"/>
      <c r="BV1097" s="5"/>
      <c r="BW1097" s="5"/>
      <c r="BX1097" s="5"/>
      <c r="BY1097" s="5"/>
      <c r="BZ1097" s="5"/>
      <c r="CA1097" s="5"/>
      <c r="CB1097" s="5"/>
      <c r="CC1097" s="5"/>
      <c r="CD1097" s="5"/>
      <c r="CE1097" s="5"/>
      <c r="CF1097" s="5"/>
      <c r="CG1097" s="5"/>
      <c r="CH1097" s="5"/>
      <c r="CI1097" s="5"/>
      <c r="CJ1097" s="5"/>
      <c r="CK1097" s="5"/>
      <c r="CL1097" s="5"/>
      <c r="CM1097" s="5"/>
      <c r="CN1097" s="5"/>
      <c r="CO1097" s="5"/>
      <c r="CP1097" s="5"/>
      <c r="CQ1097" s="5"/>
      <c r="CR1097" s="5"/>
      <c r="CS1097" s="5"/>
      <c r="CT1097" s="5"/>
      <c r="CU1097" s="5"/>
      <c r="CV1097" s="5"/>
      <c r="CW1097" s="5"/>
      <c r="CX1097" s="5"/>
      <c r="CY1097" s="5"/>
      <c r="CZ1097" s="5"/>
      <c r="DA1097" s="5"/>
      <c r="DB1097" s="5"/>
      <c r="DC1097" s="5"/>
      <c r="DD1097" s="5"/>
      <c r="DE1097" s="5"/>
      <c r="DF1097" s="5"/>
      <c r="DG1097" s="5"/>
      <c r="DH1097" s="5"/>
      <c r="DI1097" s="5"/>
      <c r="DJ1097" s="5"/>
      <c r="DK1097" s="5"/>
      <c r="DL1097" s="5"/>
      <c r="DM1097" s="5"/>
      <c r="DN1097" s="5"/>
      <c r="DO1097" s="5"/>
      <c r="DP1097" s="5"/>
      <c r="DQ1097" s="5"/>
      <c r="DR1097" s="5"/>
      <c r="DS1097" s="6">
        <v>99</v>
      </c>
      <c r="DT1097" s="6">
        <v>39</v>
      </c>
      <c r="DU1097" s="5">
        <v>99</v>
      </c>
      <c r="DV1097" s="5"/>
      <c r="DW1097" s="5"/>
      <c r="DX1097" s="5" t="s">
        <v>135</v>
      </c>
      <c r="DY1097" s="5"/>
      <c r="DZ1097" s="5"/>
      <c r="EA1097" s="5"/>
      <c r="EB1097" s="5"/>
      <c r="EC1097" s="5"/>
      <c r="ED1097" s="5"/>
      <c r="EE1097" s="5"/>
      <c r="EF1097" s="5"/>
    </row>
    <row r="1098" spans="1:136" s="42" customFormat="1">
      <c r="A1098" s="41"/>
      <c r="B1098" s="41"/>
      <c r="C1098" s="41"/>
      <c r="D1098" s="41" t="s">
        <v>1941</v>
      </c>
      <c r="E1098" s="5" t="s">
        <v>1942</v>
      </c>
      <c r="F1098" s="41" t="s">
        <v>631</v>
      </c>
      <c r="G1098" s="41" t="s">
        <v>135</v>
      </c>
      <c r="H1098" s="41"/>
      <c r="I1098" s="41"/>
      <c r="J1098" s="5"/>
      <c r="K1098" s="5"/>
      <c r="L1098" s="5"/>
      <c r="M1098" s="5"/>
      <c r="N1098" s="5"/>
      <c r="O1098" s="5"/>
      <c r="P1098" s="5">
        <v>1</v>
      </c>
      <c r="Q1098" s="39" t="s">
        <v>1940</v>
      </c>
      <c r="R1098" s="5">
        <v>1</v>
      </c>
      <c r="S1098" s="5"/>
      <c r="T1098" s="5"/>
      <c r="U1098" s="5"/>
      <c r="V1098" s="5"/>
      <c r="W1098" s="5"/>
      <c r="X1098" s="5"/>
      <c r="Y1098" s="5"/>
      <c r="Z1098" s="5"/>
      <c r="AA1098" s="5"/>
      <c r="AB1098" s="5"/>
      <c r="AC1098" s="5"/>
      <c r="AD1098" s="5"/>
      <c r="AE1098" s="5"/>
      <c r="AF1098" s="5"/>
      <c r="AG1098" s="5"/>
      <c r="AH1098" s="5"/>
      <c r="AI1098" s="5"/>
      <c r="AJ1098" s="5"/>
      <c r="AK1098" s="5"/>
      <c r="AL1098" s="5"/>
      <c r="AM1098" s="5"/>
      <c r="AN1098" s="5"/>
      <c r="AO1098" s="5"/>
      <c r="AP1098" s="5"/>
      <c r="AQ1098" s="5"/>
      <c r="AR1098" s="5"/>
      <c r="AS1098" s="5"/>
      <c r="AT1098" s="5"/>
      <c r="AU1098" s="5"/>
      <c r="AV1098" s="5"/>
      <c r="AW1098" s="5"/>
      <c r="AX1098" s="5"/>
      <c r="AY1098" s="5"/>
      <c r="AZ1098" s="5"/>
      <c r="BA1098" s="5"/>
      <c r="BB1098" s="5"/>
      <c r="BC1098" s="5"/>
      <c r="BD1098" s="5"/>
      <c r="BE1098" s="5"/>
      <c r="BF1098" s="5"/>
      <c r="BG1098" s="5"/>
      <c r="BH1098" s="5"/>
      <c r="BI1098" s="5"/>
      <c r="BJ1098" s="5"/>
      <c r="BK1098" s="5"/>
      <c r="BL1098" s="5"/>
      <c r="BM1098" s="5"/>
      <c r="BN1098" s="5"/>
      <c r="BO1098" s="5"/>
      <c r="BP1098" s="5"/>
      <c r="BQ1098" s="5"/>
      <c r="BR1098" s="5"/>
      <c r="BS1098" s="5"/>
      <c r="BT1098" s="5"/>
      <c r="BU1098" s="5"/>
      <c r="BV1098" s="5"/>
      <c r="BW1098" s="5"/>
      <c r="BX1098" s="5"/>
      <c r="BY1098" s="5"/>
      <c r="BZ1098" s="5"/>
      <c r="CA1098" s="5"/>
      <c r="CB1098" s="5"/>
      <c r="CC1098" s="5"/>
      <c r="CD1098" s="5"/>
      <c r="CE1098" s="5"/>
      <c r="CF1098" s="5"/>
      <c r="CG1098" s="5"/>
      <c r="CH1098" s="5"/>
      <c r="CI1098" s="5"/>
      <c r="CJ1098" s="5"/>
      <c r="CK1098" s="5"/>
      <c r="CL1098" s="5"/>
      <c r="CM1098" s="5"/>
      <c r="CN1098" s="5"/>
      <c r="CO1098" s="5"/>
      <c r="CP1098" s="5"/>
      <c r="CQ1098" s="5"/>
      <c r="CR1098" s="5"/>
      <c r="CS1098" s="5"/>
      <c r="CT1098" s="5"/>
      <c r="CU1098" s="5"/>
      <c r="CV1098" s="5"/>
      <c r="CW1098" s="5"/>
      <c r="CX1098" s="5"/>
      <c r="CY1098" s="5"/>
      <c r="CZ1098" s="5"/>
      <c r="DA1098" s="5"/>
      <c r="DB1098" s="5"/>
      <c r="DC1098" s="5"/>
      <c r="DD1098" s="5"/>
      <c r="DE1098" s="5"/>
      <c r="DF1098" s="5"/>
      <c r="DG1098" s="5"/>
      <c r="DH1098" s="5"/>
      <c r="DI1098" s="5"/>
      <c r="DJ1098" s="5"/>
      <c r="DK1098" s="5"/>
      <c r="DL1098" s="5"/>
      <c r="DM1098" s="5"/>
      <c r="DN1098" s="5"/>
      <c r="DO1098" s="5"/>
      <c r="DP1098" s="5"/>
      <c r="DQ1098" s="5"/>
      <c r="DR1098" s="5"/>
      <c r="DS1098" s="6"/>
      <c r="DT1098" s="6"/>
      <c r="DU1098" s="5"/>
      <c r="DV1098" s="5"/>
      <c r="DW1098" s="5"/>
      <c r="DX1098" s="5" t="s">
        <v>135</v>
      </c>
      <c r="DY1098" s="5"/>
      <c r="DZ1098" s="5"/>
      <c r="EA1098" s="5"/>
      <c r="EB1098" s="5"/>
      <c r="EC1098" s="5"/>
      <c r="ED1098" s="5"/>
      <c r="EE1098" s="5"/>
      <c r="EF1098" s="5"/>
    </row>
    <row r="1099" spans="1:136" s="42" customFormat="1">
      <c r="A1099" s="41"/>
      <c r="B1099" s="41"/>
      <c r="C1099" s="41"/>
      <c r="D1099" s="41" t="s">
        <v>1943</v>
      </c>
      <c r="E1099" s="5" t="s">
        <v>1943</v>
      </c>
      <c r="F1099" s="41" t="s">
        <v>631</v>
      </c>
      <c r="G1099" s="41" t="s">
        <v>135</v>
      </c>
      <c r="H1099" s="41"/>
      <c r="I1099" s="41"/>
      <c r="J1099" s="5"/>
      <c r="K1099" s="5"/>
      <c r="L1099" s="5"/>
      <c r="M1099" s="5"/>
      <c r="N1099" s="5"/>
      <c r="O1099" s="5"/>
      <c r="P1099" s="5">
        <v>1</v>
      </c>
      <c r="Q1099" s="39" t="s">
        <v>1940</v>
      </c>
      <c r="R1099" s="5">
        <v>1</v>
      </c>
      <c r="S1099" s="5"/>
      <c r="T1099" s="5"/>
      <c r="U1099" s="5"/>
      <c r="V1099" s="5"/>
      <c r="W1099" s="5"/>
      <c r="X1099" s="5"/>
      <c r="Y1099" s="5"/>
      <c r="Z1099" s="5"/>
      <c r="AA1099" s="5"/>
      <c r="AB1099" s="5"/>
      <c r="AC1099" s="5"/>
      <c r="AD1099" s="5"/>
      <c r="AE1099" s="5"/>
      <c r="AF1099" s="5"/>
      <c r="AG1099" s="5"/>
      <c r="AH1099" s="5"/>
      <c r="AI1099" s="5"/>
      <c r="AJ1099" s="5"/>
      <c r="AK1099" s="5"/>
      <c r="AL1099" s="5"/>
      <c r="AM1099" s="5"/>
      <c r="AN1099" s="5"/>
      <c r="AO1099" s="5"/>
      <c r="AP1099" s="5"/>
      <c r="AQ1099" s="5"/>
      <c r="AR1099" s="5"/>
      <c r="AS1099" s="5"/>
      <c r="AT1099" s="5"/>
      <c r="AU1099" s="5"/>
      <c r="AV1099" s="5"/>
      <c r="AW1099" s="5"/>
      <c r="AX1099" s="5"/>
      <c r="AY1099" s="5"/>
      <c r="AZ1099" s="5"/>
      <c r="BA1099" s="5"/>
      <c r="BB1099" s="5"/>
      <c r="BC1099" s="5"/>
      <c r="BD1099" s="5"/>
      <c r="BE1099" s="5"/>
      <c r="BF1099" s="5"/>
      <c r="BG1099" s="5"/>
      <c r="BH1099" s="5"/>
      <c r="BI1099" s="5"/>
      <c r="BJ1099" s="5"/>
      <c r="BK1099" s="5"/>
      <c r="BL1099" s="5"/>
      <c r="BM1099" s="5"/>
      <c r="BN1099" s="5"/>
      <c r="BO1099" s="5"/>
      <c r="BP1099" s="5"/>
      <c r="BQ1099" s="5"/>
      <c r="BR1099" s="5"/>
      <c r="BS1099" s="5"/>
      <c r="BT1099" s="5"/>
      <c r="BU1099" s="5"/>
      <c r="BV1099" s="5"/>
      <c r="BW1099" s="5"/>
      <c r="BX1099" s="5"/>
      <c r="BY1099" s="5"/>
      <c r="BZ1099" s="5"/>
      <c r="CA1099" s="5"/>
      <c r="CB1099" s="5"/>
      <c r="CC1099" s="5"/>
      <c r="CD1099" s="5"/>
      <c r="CE1099" s="5"/>
      <c r="CF1099" s="5"/>
      <c r="CG1099" s="5"/>
      <c r="CH1099" s="5"/>
      <c r="CI1099" s="5"/>
      <c r="CJ1099" s="5"/>
      <c r="CK1099" s="5"/>
      <c r="CL1099" s="5"/>
      <c r="CM1099" s="5"/>
      <c r="CN1099" s="5"/>
      <c r="CO1099" s="5"/>
      <c r="CP1099" s="5"/>
      <c r="CQ1099" s="5"/>
      <c r="CR1099" s="5"/>
      <c r="CS1099" s="5"/>
      <c r="CT1099" s="5"/>
      <c r="CU1099" s="5"/>
      <c r="CV1099" s="5"/>
      <c r="CW1099" s="5"/>
      <c r="CX1099" s="5"/>
      <c r="CY1099" s="5"/>
      <c r="CZ1099" s="5"/>
      <c r="DA1099" s="5"/>
      <c r="DB1099" s="5"/>
      <c r="DC1099" s="5"/>
      <c r="DD1099" s="5"/>
      <c r="DE1099" s="5"/>
      <c r="DF1099" s="5"/>
      <c r="DG1099" s="5"/>
      <c r="DH1099" s="5"/>
      <c r="DI1099" s="5"/>
      <c r="DJ1099" s="5"/>
      <c r="DK1099" s="5"/>
      <c r="DL1099" s="5"/>
      <c r="DM1099" s="5"/>
      <c r="DN1099" s="5"/>
      <c r="DO1099" s="5"/>
      <c r="DP1099" s="5"/>
      <c r="DQ1099" s="5"/>
      <c r="DR1099" s="5"/>
      <c r="DS1099" s="6"/>
      <c r="DT1099" s="6"/>
      <c r="DU1099" s="5"/>
      <c r="DV1099" s="5"/>
      <c r="DW1099" s="5"/>
      <c r="DX1099" s="5" t="s">
        <v>135</v>
      </c>
      <c r="DY1099" s="5"/>
      <c r="DZ1099" s="5"/>
      <c r="EA1099" s="5"/>
      <c r="EB1099" s="5"/>
      <c r="EC1099" s="5"/>
      <c r="ED1099" s="5"/>
      <c r="EE1099" s="5"/>
      <c r="EF1099" s="5"/>
    </row>
    <row r="1100" spans="1:136" s="42" customFormat="1">
      <c r="A1100" s="41"/>
      <c r="B1100" s="41"/>
      <c r="C1100" s="41"/>
      <c r="D1100" s="121" t="s">
        <v>1944</v>
      </c>
      <c r="E1100" s="170" t="s">
        <v>1944</v>
      </c>
      <c r="F1100" s="41" t="s">
        <v>631</v>
      </c>
      <c r="G1100" s="41" t="s">
        <v>135</v>
      </c>
      <c r="H1100" s="41"/>
      <c r="I1100" s="41"/>
      <c r="J1100" s="5"/>
      <c r="K1100" s="5"/>
      <c r="L1100" s="5"/>
      <c r="M1100" s="5"/>
      <c r="N1100" s="5"/>
      <c r="O1100" s="5"/>
      <c r="P1100" s="5">
        <v>1</v>
      </c>
      <c r="Q1100" s="39" t="s">
        <v>1940</v>
      </c>
      <c r="R1100" s="5">
        <v>1</v>
      </c>
      <c r="S1100" s="5"/>
      <c r="T1100" s="5"/>
      <c r="U1100" s="5"/>
      <c r="V1100" s="5"/>
      <c r="W1100" s="5"/>
      <c r="X1100" s="5"/>
      <c r="Y1100" s="5"/>
      <c r="Z1100" s="5"/>
      <c r="AA1100" s="5"/>
      <c r="AB1100" s="5"/>
      <c r="AC1100" s="5"/>
      <c r="AD1100" s="5"/>
      <c r="AE1100" s="5"/>
      <c r="AF1100" s="5"/>
      <c r="AG1100" s="5"/>
      <c r="AH1100" s="5"/>
      <c r="AI1100" s="5"/>
      <c r="AJ1100" s="5"/>
      <c r="AK1100" s="5"/>
      <c r="AL1100" s="5"/>
      <c r="AM1100" s="5"/>
      <c r="AN1100" s="5"/>
      <c r="AO1100" s="5"/>
      <c r="AP1100" s="5"/>
      <c r="AQ1100" s="5"/>
      <c r="AR1100" s="5"/>
      <c r="AS1100" s="5"/>
      <c r="AT1100" s="5"/>
      <c r="AU1100" s="5"/>
      <c r="AV1100" s="5"/>
      <c r="AW1100" s="5"/>
      <c r="AX1100" s="5"/>
      <c r="AY1100" s="5"/>
      <c r="AZ1100" s="5"/>
      <c r="BA1100" s="5"/>
      <c r="BB1100" s="5"/>
      <c r="BC1100" s="5"/>
      <c r="BD1100" s="5"/>
      <c r="BE1100" s="5"/>
      <c r="BF1100" s="5"/>
      <c r="BG1100" s="5"/>
      <c r="BH1100" s="5"/>
      <c r="BI1100" s="5"/>
      <c r="BJ1100" s="5"/>
      <c r="BK1100" s="5"/>
      <c r="BL1100" s="5"/>
      <c r="BM1100" s="5"/>
      <c r="BN1100" s="5"/>
      <c r="BO1100" s="5"/>
      <c r="BP1100" s="5"/>
      <c r="BQ1100" s="5"/>
      <c r="BR1100" s="5"/>
      <c r="BS1100" s="5"/>
      <c r="BT1100" s="5"/>
      <c r="BU1100" s="5"/>
      <c r="BV1100" s="5"/>
      <c r="BW1100" s="5"/>
      <c r="BX1100" s="5"/>
      <c r="BY1100" s="5"/>
      <c r="BZ1100" s="5"/>
      <c r="CA1100" s="5"/>
      <c r="CB1100" s="5"/>
      <c r="CC1100" s="5"/>
      <c r="CD1100" s="5"/>
      <c r="CE1100" s="5"/>
      <c r="CF1100" s="5"/>
      <c r="CG1100" s="5"/>
      <c r="CH1100" s="5"/>
      <c r="CI1100" s="5"/>
      <c r="CJ1100" s="5"/>
      <c r="CK1100" s="5"/>
      <c r="CL1100" s="5"/>
      <c r="CM1100" s="5"/>
      <c r="CN1100" s="5"/>
      <c r="CO1100" s="5"/>
      <c r="CP1100" s="5"/>
      <c r="CQ1100" s="5"/>
      <c r="CR1100" s="5"/>
      <c r="CS1100" s="5"/>
      <c r="CT1100" s="5"/>
      <c r="CU1100" s="5"/>
      <c r="CV1100" s="5"/>
      <c r="CW1100" s="5"/>
      <c r="CX1100" s="5"/>
      <c r="CY1100" s="5"/>
      <c r="CZ1100" s="5"/>
      <c r="DA1100" s="5"/>
      <c r="DB1100" s="5"/>
      <c r="DC1100" s="5"/>
      <c r="DD1100" s="5"/>
      <c r="DE1100" s="5"/>
      <c r="DF1100" s="5"/>
      <c r="DG1100" s="5"/>
      <c r="DH1100" s="5"/>
      <c r="DI1100" s="5"/>
      <c r="DJ1100" s="5"/>
      <c r="DK1100" s="5"/>
      <c r="DL1100" s="5"/>
      <c r="DM1100" s="5"/>
      <c r="DN1100" s="5"/>
      <c r="DO1100" s="5"/>
      <c r="DP1100" s="5"/>
      <c r="DQ1100" s="5"/>
      <c r="DR1100" s="5"/>
      <c r="DS1100" s="6"/>
      <c r="DT1100" s="6"/>
      <c r="DU1100" s="5"/>
      <c r="DV1100" s="5"/>
      <c r="DW1100" s="5"/>
      <c r="DX1100" s="5" t="s">
        <v>135</v>
      </c>
      <c r="DY1100" s="5"/>
      <c r="DZ1100" s="5"/>
      <c r="EA1100" s="5"/>
      <c r="EB1100" s="5"/>
      <c r="EC1100" s="5"/>
      <c r="ED1100" s="5"/>
      <c r="EE1100" s="5"/>
      <c r="EF1100" s="5"/>
    </row>
    <row r="1101" spans="1:136" s="42" customFormat="1">
      <c r="A1101" s="41"/>
      <c r="B1101" s="41"/>
      <c r="C1101" s="41"/>
      <c r="D1101" s="121" t="s">
        <v>1945</v>
      </c>
      <c r="E1101" s="170" t="s">
        <v>1945</v>
      </c>
      <c r="F1101" s="41" t="s">
        <v>631</v>
      </c>
      <c r="G1101" s="41" t="s">
        <v>135</v>
      </c>
      <c r="H1101" s="41"/>
      <c r="I1101" s="41"/>
      <c r="J1101" s="5"/>
      <c r="K1101" s="5"/>
      <c r="L1101" s="5"/>
      <c r="M1101" s="5"/>
      <c r="N1101" s="5"/>
      <c r="O1101" s="5"/>
      <c r="P1101" s="5">
        <v>10</v>
      </c>
      <c r="Q1101" s="39" t="s">
        <v>1940</v>
      </c>
      <c r="R1101" s="5">
        <v>10</v>
      </c>
      <c r="S1101" s="5"/>
      <c r="T1101" s="5"/>
      <c r="U1101" s="5"/>
      <c r="V1101" s="5"/>
      <c r="W1101" s="5"/>
      <c r="X1101" s="5"/>
      <c r="Y1101" s="5"/>
      <c r="Z1101" s="5"/>
      <c r="AA1101" s="5"/>
      <c r="AB1101" s="5"/>
      <c r="AC1101" s="5"/>
      <c r="AD1101" s="5"/>
      <c r="AE1101" s="5"/>
      <c r="AF1101" s="5"/>
      <c r="AG1101" s="5"/>
      <c r="AH1101" s="5"/>
      <c r="AI1101" s="5"/>
      <c r="AJ1101" s="5"/>
      <c r="AK1101" s="5"/>
      <c r="AL1101" s="5"/>
      <c r="AM1101" s="5"/>
      <c r="AN1101" s="5"/>
      <c r="AO1101" s="5"/>
      <c r="AP1101" s="5"/>
      <c r="AQ1101" s="5"/>
      <c r="AR1101" s="5"/>
      <c r="AS1101" s="5"/>
      <c r="AT1101" s="5"/>
      <c r="AU1101" s="5"/>
      <c r="AV1101" s="5"/>
      <c r="AW1101" s="5"/>
      <c r="AX1101" s="5"/>
      <c r="AY1101" s="5"/>
      <c r="AZ1101" s="5"/>
      <c r="BA1101" s="5"/>
      <c r="BB1101" s="5"/>
      <c r="BC1101" s="5"/>
      <c r="BD1101" s="5"/>
      <c r="BE1101" s="5"/>
      <c r="BF1101" s="5"/>
      <c r="BG1101" s="5"/>
      <c r="BH1101" s="5"/>
      <c r="BI1101" s="5"/>
      <c r="BJ1101" s="5"/>
      <c r="BK1101" s="5"/>
      <c r="BL1101" s="5"/>
      <c r="BM1101" s="5"/>
      <c r="BN1101" s="5"/>
      <c r="BO1101" s="5"/>
      <c r="BP1101" s="5"/>
      <c r="BQ1101" s="5"/>
      <c r="BR1101" s="5"/>
      <c r="BS1101" s="5"/>
      <c r="BT1101" s="5"/>
      <c r="BU1101" s="5"/>
      <c r="BV1101" s="5"/>
      <c r="BW1101" s="5"/>
      <c r="BX1101" s="5"/>
      <c r="BY1101" s="5"/>
      <c r="BZ1101" s="5"/>
      <c r="CA1101" s="5"/>
      <c r="CB1101" s="5"/>
      <c r="CC1101" s="5"/>
      <c r="CD1101" s="5"/>
      <c r="CE1101" s="5"/>
      <c r="CF1101" s="5"/>
      <c r="CG1101" s="5"/>
      <c r="CH1101" s="5"/>
      <c r="CI1101" s="5"/>
      <c r="CJ1101" s="5"/>
      <c r="CK1101" s="5"/>
      <c r="CL1101" s="5"/>
      <c r="CM1101" s="5"/>
      <c r="CN1101" s="5"/>
      <c r="CO1101" s="5"/>
      <c r="CP1101" s="5"/>
      <c r="CQ1101" s="5"/>
      <c r="CR1101" s="5"/>
      <c r="CS1101" s="5"/>
      <c r="CT1101" s="5"/>
      <c r="CU1101" s="5"/>
      <c r="CV1101" s="5"/>
      <c r="CW1101" s="5"/>
      <c r="CX1101" s="5"/>
      <c r="CY1101" s="5"/>
      <c r="CZ1101" s="5"/>
      <c r="DA1101" s="5"/>
      <c r="DB1101" s="5"/>
      <c r="DC1101" s="5"/>
      <c r="DD1101" s="5"/>
      <c r="DE1101" s="5"/>
      <c r="DF1101" s="5"/>
      <c r="DG1101" s="5"/>
      <c r="DH1101" s="5"/>
      <c r="DI1101" s="5"/>
      <c r="DJ1101" s="5"/>
      <c r="DK1101" s="5"/>
      <c r="DL1101" s="5"/>
      <c r="DM1101" s="5"/>
      <c r="DN1101" s="5"/>
      <c r="DO1101" s="5"/>
      <c r="DP1101" s="5"/>
      <c r="DQ1101" s="5"/>
      <c r="DR1101" s="5"/>
      <c r="DS1101" s="6"/>
      <c r="DT1101" s="6"/>
      <c r="DU1101" s="5"/>
      <c r="DV1101" s="5"/>
      <c r="DW1101" s="5"/>
      <c r="DX1101" s="5" t="s">
        <v>135</v>
      </c>
      <c r="DY1101" s="5"/>
      <c r="DZ1101" s="5"/>
      <c r="EA1101" s="5"/>
      <c r="EB1101" s="5"/>
      <c r="EC1101" s="5"/>
      <c r="ED1101" s="5"/>
      <c r="EE1101" s="5"/>
      <c r="EF1101" s="5"/>
    </row>
    <row r="1102" spans="1:136" s="42" customFormat="1">
      <c r="A1102" s="41"/>
      <c r="B1102" s="41"/>
      <c r="C1102" s="41"/>
      <c r="D1102" s="121" t="s">
        <v>401</v>
      </c>
      <c r="E1102" s="170" t="s">
        <v>401</v>
      </c>
      <c r="F1102" s="41" t="s">
        <v>631</v>
      </c>
      <c r="G1102" s="41" t="s">
        <v>135</v>
      </c>
      <c r="H1102" s="41"/>
      <c r="I1102" s="41"/>
      <c r="J1102" s="5"/>
      <c r="K1102" s="5"/>
      <c r="L1102" s="5"/>
      <c r="M1102" s="5"/>
      <c r="N1102" s="5"/>
      <c r="O1102" s="5"/>
      <c r="P1102" s="5">
        <v>2</v>
      </c>
      <c r="Q1102" s="39" t="s">
        <v>1940</v>
      </c>
      <c r="R1102" s="5">
        <v>2</v>
      </c>
      <c r="S1102" s="5"/>
      <c r="T1102" s="5"/>
      <c r="U1102" s="5"/>
      <c r="V1102" s="5"/>
      <c r="W1102" s="5"/>
      <c r="X1102" s="5"/>
      <c r="Y1102" s="5"/>
      <c r="Z1102" s="5"/>
      <c r="AA1102" s="5"/>
      <c r="AB1102" s="5"/>
      <c r="AC1102" s="5"/>
      <c r="AD1102" s="5"/>
      <c r="AE1102" s="5"/>
      <c r="AF1102" s="5"/>
      <c r="AG1102" s="5"/>
      <c r="AH1102" s="5"/>
      <c r="AI1102" s="5"/>
      <c r="AJ1102" s="5"/>
      <c r="AK1102" s="5"/>
      <c r="AL1102" s="5"/>
      <c r="AM1102" s="5"/>
      <c r="AN1102" s="5"/>
      <c r="AO1102" s="5"/>
      <c r="AP1102" s="5"/>
      <c r="AQ1102" s="5"/>
      <c r="AR1102" s="5"/>
      <c r="AS1102" s="5"/>
      <c r="AT1102" s="5"/>
      <c r="AU1102" s="5"/>
      <c r="AV1102" s="5"/>
      <c r="AW1102" s="5"/>
      <c r="AX1102" s="5"/>
      <c r="AY1102" s="5"/>
      <c r="AZ1102" s="5"/>
      <c r="BA1102" s="5"/>
      <c r="BB1102" s="5"/>
      <c r="BC1102" s="5"/>
      <c r="BD1102" s="5"/>
      <c r="BE1102" s="5"/>
      <c r="BF1102" s="5"/>
      <c r="BG1102" s="5"/>
      <c r="BH1102" s="5"/>
      <c r="BI1102" s="5"/>
      <c r="BJ1102" s="5"/>
      <c r="BK1102" s="5"/>
      <c r="BL1102" s="5"/>
      <c r="BM1102" s="5"/>
      <c r="BN1102" s="5"/>
      <c r="BO1102" s="5"/>
      <c r="BP1102" s="5"/>
      <c r="BQ1102" s="5"/>
      <c r="BR1102" s="5"/>
      <c r="BS1102" s="5"/>
      <c r="BT1102" s="5"/>
      <c r="BU1102" s="5"/>
      <c r="BV1102" s="5"/>
      <c r="BW1102" s="5"/>
      <c r="BX1102" s="5"/>
      <c r="BY1102" s="5"/>
      <c r="BZ1102" s="5"/>
      <c r="CA1102" s="5"/>
      <c r="CB1102" s="5"/>
      <c r="CC1102" s="5"/>
      <c r="CD1102" s="5"/>
      <c r="CE1102" s="5"/>
      <c r="CF1102" s="5"/>
      <c r="CG1102" s="5"/>
      <c r="CH1102" s="5"/>
      <c r="CI1102" s="5"/>
      <c r="CJ1102" s="5"/>
      <c r="CK1102" s="5"/>
      <c r="CL1102" s="5"/>
      <c r="CM1102" s="5"/>
      <c r="CN1102" s="5"/>
      <c r="CO1102" s="5"/>
      <c r="CP1102" s="5"/>
      <c r="CQ1102" s="5"/>
      <c r="CR1102" s="5"/>
      <c r="CS1102" s="5"/>
      <c r="CT1102" s="5"/>
      <c r="CU1102" s="5"/>
      <c r="CV1102" s="5"/>
      <c r="CW1102" s="5"/>
      <c r="CX1102" s="5"/>
      <c r="CY1102" s="5"/>
      <c r="CZ1102" s="5"/>
      <c r="DA1102" s="5"/>
      <c r="DB1102" s="5"/>
      <c r="DC1102" s="5"/>
      <c r="DD1102" s="5"/>
      <c r="DE1102" s="5"/>
      <c r="DF1102" s="5"/>
      <c r="DG1102" s="5"/>
      <c r="DH1102" s="5"/>
      <c r="DI1102" s="5"/>
      <c r="DJ1102" s="5"/>
      <c r="DK1102" s="5"/>
      <c r="DL1102" s="5"/>
      <c r="DM1102" s="5"/>
      <c r="DN1102" s="5"/>
      <c r="DO1102" s="5"/>
      <c r="DP1102" s="5"/>
      <c r="DQ1102" s="5"/>
      <c r="DR1102" s="5"/>
      <c r="DS1102" s="6"/>
      <c r="DT1102" s="6"/>
      <c r="DU1102" s="5"/>
      <c r="DV1102" s="5"/>
      <c r="DW1102" s="5"/>
      <c r="DX1102" s="5" t="s">
        <v>135</v>
      </c>
      <c r="DY1102" s="5"/>
      <c r="DZ1102" s="5"/>
      <c r="EA1102" s="5"/>
      <c r="EB1102" s="5"/>
      <c r="EC1102" s="5"/>
      <c r="ED1102" s="5"/>
      <c r="EE1102" s="5"/>
      <c r="EF1102" s="5"/>
    </row>
    <row r="1103" spans="1:136" s="42" customFormat="1" ht="30">
      <c r="A1103" s="41"/>
      <c r="B1103" s="41"/>
      <c r="C1103" s="41"/>
      <c r="D1103" s="121" t="s">
        <v>1946</v>
      </c>
      <c r="E1103" s="170" t="s">
        <v>1947</v>
      </c>
      <c r="F1103" s="41" t="s">
        <v>631</v>
      </c>
      <c r="G1103" s="41" t="s">
        <v>135</v>
      </c>
      <c r="H1103" s="41"/>
      <c r="I1103" s="41"/>
      <c r="J1103" s="5"/>
      <c r="K1103" s="5"/>
      <c r="L1103" s="5"/>
      <c r="M1103" s="5"/>
      <c r="N1103" s="5"/>
      <c r="O1103" s="5"/>
      <c r="P1103" s="5">
        <v>11</v>
      </c>
      <c r="Q1103" s="39" t="s">
        <v>1940</v>
      </c>
      <c r="R1103" s="5">
        <v>11</v>
      </c>
      <c r="S1103" s="5"/>
      <c r="T1103" s="5"/>
      <c r="U1103" s="5"/>
      <c r="V1103" s="5"/>
      <c r="W1103" s="5"/>
      <c r="X1103" s="5"/>
      <c r="Y1103" s="5"/>
      <c r="Z1103" s="5"/>
      <c r="AA1103" s="5"/>
      <c r="AB1103" s="5"/>
      <c r="AC1103" s="5"/>
      <c r="AD1103" s="5"/>
      <c r="AE1103" s="5"/>
      <c r="AF1103" s="5"/>
      <c r="AG1103" s="5"/>
      <c r="AH1103" s="5"/>
      <c r="AI1103" s="5"/>
      <c r="AJ1103" s="5"/>
      <c r="AK1103" s="5"/>
      <c r="AL1103" s="5"/>
      <c r="AM1103" s="5"/>
      <c r="AN1103" s="5"/>
      <c r="AO1103" s="5"/>
      <c r="AP1103" s="5"/>
      <c r="AQ1103" s="5"/>
      <c r="AR1103" s="5"/>
      <c r="AS1103" s="5"/>
      <c r="AT1103" s="5"/>
      <c r="AU1103" s="5"/>
      <c r="AV1103" s="5"/>
      <c r="AW1103" s="5"/>
      <c r="AX1103" s="5"/>
      <c r="AY1103" s="5"/>
      <c r="AZ1103" s="5"/>
      <c r="BA1103" s="5"/>
      <c r="BB1103" s="5"/>
      <c r="BC1103" s="5"/>
      <c r="BD1103" s="5"/>
      <c r="BE1103" s="5"/>
      <c r="BF1103" s="5"/>
      <c r="BG1103" s="5"/>
      <c r="BH1103" s="5"/>
      <c r="BI1103" s="5"/>
      <c r="BJ1103" s="5"/>
      <c r="BK1103" s="5"/>
      <c r="BL1103" s="5"/>
      <c r="BM1103" s="5"/>
      <c r="BN1103" s="5"/>
      <c r="BO1103" s="5"/>
      <c r="BP1103" s="5"/>
      <c r="BQ1103" s="5"/>
      <c r="BR1103" s="5"/>
      <c r="BS1103" s="5"/>
      <c r="BT1103" s="5"/>
      <c r="BU1103" s="5"/>
      <c r="BV1103" s="5"/>
      <c r="BW1103" s="5"/>
      <c r="BX1103" s="5"/>
      <c r="BY1103" s="5"/>
      <c r="BZ1103" s="5"/>
      <c r="CA1103" s="5"/>
      <c r="CB1103" s="5"/>
      <c r="CC1103" s="5"/>
      <c r="CD1103" s="5"/>
      <c r="CE1103" s="5"/>
      <c r="CF1103" s="5"/>
      <c r="CG1103" s="5"/>
      <c r="CH1103" s="5"/>
      <c r="CI1103" s="5"/>
      <c r="CJ1103" s="5"/>
      <c r="CK1103" s="5"/>
      <c r="CL1103" s="5"/>
      <c r="CM1103" s="5"/>
      <c r="CN1103" s="5"/>
      <c r="CO1103" s="5"/>
      <c r="CP1103" s="5"/>
      <c r="CQ1103" s="5"/>
      <c r="CR1103" s="5"/>
      <c r="CS1103" s="5"/>
      <c r="CT1103" s="5"/>
      <c r="CU1103" s="5"/>
      <c r="CV1103" s="5"/>
      <c r="CW1103" s="5"/>
      <c r="CX1103" s="5"/>
      <c r="CY1103" s="5"/>
      <c r="CZ1103" s="5"/>
      <c r="DA1103" s="5"/>
      <c r="DB1103" s="5"/>
      <c r="DC1103" s="5"/>
      <c r="DD1103" s="5"/>
      <c r="DE1103" s="5"/>
      <c r="DF1103" s="5"/>
      <c r="DG1103" s="5"/>
      <c r="DH1103" s="5"/>
      <c r="DI1103" s="5"/>
      <c r="DJ1103" s="5"/>
      <c r="DK1103" s="5"/>
      <c r="DL1103" s="5"/>
      <c r="DM1103" s="5"/>
      <c r="DN1103" s="5"/>
      <c r="DO1103" s="5"/>
      <c r="DP1103" s="5"/>
      <c r="DQ1103" s="5"/>
      <c r="DR1103" s="5"/>
      <c r="DS1103" s="6"/>
      <c r="DT1103" s="6"/>
      <c r="DU1103" s="5"/>
      <c r="DV1103" s="5"/>
      <c r="DW1103" s="5"/>
      <c r="DX1103" s="5" t="s">
        <v>135</v>
      </c>
      <c r="DY1103" s="5"/>
      <c r="DZ1103" s="5"/>
      <c r="EA1103" s="5"/>
      <c r="EB1103" s="5"/>
      <c r="EC1103" s="5"/>
      <c r="ED1103" s="5"/>
      <c r="EE1103" s="5"/>
      <c r="EF1103" s="5"/>
    </row>
    <row r="1104" spans="1:136" s="42" customFormat="1" ht="30">
      <c r="A1104" s="41"/>
      <c r="B1104" s="41"/>
      <c r="C1104" s="41"/>
      <c r="D1104" s="121" t="s">
        <v>1948</v>
      </c>
      <c r="E1104" s="170" t="s">
        <v>1949</v>
      </c>
      <c r="F1104" s="41" t="s">
        <v>631</v>
      </c>
      <c r="G1104" s="41" t="s">
        <v>135</v>
      </c>
      <c r="H1104" s="41"/>
      <c r="I1104" s="41"/>
      <c r="J1104" s="5">
        <v>1</v>
      </c>
      <c r="K1104" s="5"/>
      <c r="L1104" s="5"/>
      <c r="M1104" s="5"/>
      <c r="N1104" s="5"/>
      <c r="O1104" s="5"/>
      <c r="P1104" s="5">
        <v>1</v>
      </c>
      <c r="Q1104" s="39" t="s">
        <v>1940</v>
      </c>
      <c r="R1104" s="5">
        <v>1</v>
      </c>
      <c r="S1104" s="5"/>
      <c r="T1104" s="5"/>
      <c r="U1104" s="5"/>
      <c r="V1104" s="5"/>
      <c r="W1104" s="5"/>
      <c r="X1104" s="5"/>
      <c r="Y1104" s="5"/>
      <c r="Z1104" s="5"/>
      <c r="AA1104" s="5"/>
      <c r="AB1104" s="5"/>
      <c r="AC1104" s="5"/>
      <c r="AD1104" s="5"/>
      <c r="AE1104" s="5"/>
      <c r="AF1104" s="5"/>
      <c r="AG1104" s="5"/>
      <c r="AH1104" s="5"/>
      <c r="AI1104" s="5"/>
      <c r="AJ1104" s="5"/>
      <c r="AK1104" s="5"/>
      <c r="AL1104" s="5"/>
      <c r="AM1104" s="5"/>
      <c r="AN1104" s="5"/>
      <c r="AO1104" s="5"/>
      <c r="AP1104" s="5"/>
      <c r="AQ1104" s="5"/>
      <c r="AR1104" s="5"/>
      <c r="AS1104" s="5"/>
      <c r="AT1104" s="5"/>
      <c r="AU1104" s="5"/>
      <c r="AV1104" s="5"/>
      <c r="AW1104" s="5"/>
      <c r="AX1104" s="5"/>
      <c r="AY1104" s="5"/>
      <c r="AZ1104" s="5"/>
      <c r="BA1104" s="5"/>
      <c r="BB1104" s="5"/>
      <c r="BC1104" s="5"/>
      <c r="BD1104" s="5"/>
      <c r="BE1104" s="5"/>
      <c r="BF1104" s="5"/>
      <c r="BG1104" s="5"/>
      <c r="BH1104" s="5"/>
      <c r="BI1104" s="5"/>
      <c r="BJ1104" s="5"/>
      <c r="BK1104" s="5"/>
      <c r="BL1104" s="5"/>
      <c r="BM1104" s="5"/>
      <c r="BN1104" s="5"/>
      <c r="BO1104" s="5"/>
      <c r="BP1104" s="5"/>
      <c r="BQ1104" s="5"/>
      <c r="BR1104" s="5"/>
      <c r="BS1104" s="5"/>
      <c r="BT1104" s="5"/>
      <c r="BU1104" s="5"/>
      <c r="BV1104" s="5"/>
      <c r="BW1104" s="5"/>
      <c r="BX1104" s="5"/>
      <c r="BY1104" s="5"/>
      <c r="BZ1104" s="5"/>
      <c r="CA1104" s="5"/>
      <c r="CB1104" s="5"/>
      <c r="CC1104" s="5"/>
      <c r="CD1104" s="5"/>
      <c r="CE1104" s="5"/>
      <c r="CF1104" s="5"/>
      <c r="CG1104" s="5"/>
      <c r="CH1104" s="5"/>
      <c r="CI1104" s="5"/>
      <c r="CJ1104" s="5"/>
      <c r="CK1104" s="5"/>
      <c r="CL1104" s="5"/>
      <c r="CM1104" s="5"/>
      <c r="CN1104" s="5"/>
      <c r="CO1104" s="5"/>
      <c r="CP1104" s="5"/>
      <c r="CQ1104" s="5"/>
      <c r="CR1104" s="5"/>
      <c r="CS1104" s="5"/>
      <c r="CT1104" s="5"/>
      <c r="CU1104" s="5"/>
      <c r="CV1104" s="5"/>
      <c r="CW1104" s="5"/>
      <c r="CX1104" s="5"/>
      <c r="CY1104" s="5"/>
      <c r="CZ1104" s="5"/>
      <c r="DA1104" s="5"/>
      <c r="DB1104" s="5"/>
      <c r="DC1104" s="5"/>
      <c r="DD1104" s="5"/>
      <c r="DE1104" s="5"/>
      <c r="DF1104" s="5"/>
      <c r="DG1104" s="5"/>
      <c r="DH1104" s="5"/>
      <c r="DI1104" s="5"/>
      <c r="DJ1104" s="5"/>
      <c r="DK1104" s="5"/>
      <c r="DL1104" s="5"/>
      <c r="DM1104" s="5"/>
      <c r="DN1104" s="5"/>
      <c r="DO1104" s="5"/>
      <c r="DP1104" s="5"/>
      <c r="DQ1104" s="5"/>
      <c r="DR1104" s="5"/>
      <c r="DS1104" s="6"/>
      <c r="DT1104" s="6"/>
      <c r="DU1104" s="5"/>
      <c r="DV1104" s="5"/>
      <c r="DW1104" s="5"/>
      <c r="DX1104" s="5" t="s">
        <v>135</v>
      </c>
      <c r="DY1104" s="5"/>
      <c r="DZ1104" s="5"/>
      <c r="EA1104" s="5"/>
      <c r="EB1104" s="5"/>
      <c r="EC1104" s="5"/>
      <c r="ED1104" s="5"/>
      <c r="EE1104" s="5"/>
      <c r="EF1104" s="5"/>
    </row>
    <row r="1105" spans="1:136" s="42" customFormat="1" ht="30">
      <c r="A1105" s="41"/>
      <c r="B1105" s="41"/>
      <c r="C1105" s="41"/>
      <c r="D1105" s="121" t="s">
        <v>1950</v>
      </c>
      <c r="E1105" s="170" t="s">
        <v>1949</v>
      </c>
      <c r="F1105" s="41" t="s">
        <v>631</v>
      </c>
      <c r="G1105" s="41" t="s">
        <v>135</v>
      </c>
      <c r="H1105" s="41"/>
      <c r="I1105" s="41"/>
      <c r="J1105" s="5"/>
      <c r="K1105" s="5"/>
      <c r="L1105" s="5"/>
      <c r="M1105" s="5">
        <v>1</v>
      </c>
      <c r="N1105" s="5"/>
      <c r="O1105" s="5"/>
      <c r="P1105" s="5">
        <v>1</v>
      </c>
      <c r="Q1105" s="39" t="s">
        <v>1940</v>
      </c>
      <c r="R1105" s="5">
        <v>1</v>
      </c>
      <c r="S1105" s="5"/>
      <c r="T1105" s="5"/>
      <c r="U1105" s="5"/>
      <c r="V1105" s="5"/>
      <c r="W1105" s="5"/>
      <c r="X1105" s="5"/>
      <c r="Y1105" s="5"/>
      <c r="Z1105" s="5"/>
      <c r="AA1105" s="5"/>
      <c r="AB1105" s="5"/>
      <c r="AC1105" s="5"/>
      <c r="AD1105" s="5"/>
      <c r="AE1105" s="5"/>
      <c r="AF1105" s="5"/>
      <c r="AG1105" s="5"/>
      <c r="AH1105" s="5"/>
      <c r="AI1105" s="5"/>
      <c r="AJ1105" s="5"/>
      <c r="AK1105" s="5"/>
      <c r="AL1105" s="5"/>
      <c r="AM1105" s="5"/>
      <c r="AN1105" s="5"/>
      <c r="AO1105" s="5"/>
      <c r="AP1105" s="5"/>
      <c r="AQ1105" s="5"/>
      <c r="AR1105" s="5"/>
      <c r="AS1105" s="5"/>
      <c r="AT1105" s="5"/>
      <c r="AU1105" s="5"/>
      <c r="AV1105" s="5"/>
      <c r="AW1105" s="5"/>
      <c r="AX1105" s="5"/>
      <c r="AY1105" s="5"/>
      <c r="AZ1105" s="5"/>
      <c r="BA1105" s="5"/>
      <c r="BB1105" s="5"/>
      <c r="BC1105" s="5"/>
      <c r="BD1105" s="5"/>
      <c r="BE1105" s="5"/>
      <c r="BF1105" s="5"/>
      <c r="BG1105" s="5"/>
      <c r="BH1105" s="5"/>
      <c r="BI1105" s="5"/>
      <c r="BJ1105" s="5"/>
      <c r="BK1105" s="5"/>
      <c r="BL1105" s="5"/>
      <c r="BM1105" s="5"/>
      <c r="BN1105" s="5"/>
      <c r="BO1105" s="5"/>
      <c r="BP1105" s="5"/>
      <c r="BQ1105" s="5"/>
      <c r="BR1105" s="5"/>
      <c r="BS1105" s="5"/>
      <c r="BT1105" s="5"/>
      <c r="BU1105" s="5"/>
      <c r="BV1105" s="5"/>
      <c r="BW1105" s="5"/>
      <c r="BX1105" s="5"/>
      <c r="BY1105" s="5"/>
      <c r="BZ1105" s="5"/>
      <c r="CA1105" s="5"/>
      <c r="CB1105" s="5"/>
      <c r="CC1105" s="5"/>
      <c r="CD1105" s="5"/>
      <c r="CE1105" s="5"/>
      <c r="CF1105" s="5"/>
      <c r="CG1105" s="5"/>
      <c r="CH1105" s="5"/>
      <c r="CI1105" s="5"/>
      <c r="CJ1105" s="5"/>
      <c r="CK1105" s="5"/>
      <c r="CL1105" s="5"/>
      <c r="CM1105" s="5"/>
      <c r="CN1105" s="5"/>
      <c r="CO1105" s="5"/>
      <c r="CP1105" s="5"/>
      <c r="CQ1105" s="5"/>
      <c r="CR1105" s="5"/>
      <c r="CS1105" s="5"/>
      <c r="CT1105" s="5"/>
      <c r="CU1105" s="5"/>
      <c r="CV1105" s="5"/>
      <c r="CW1105" s="5"/>
      <c r="CX1105" s="5"/>
      <c r="CY1105" s="5"/>
      <c r="CZ1105" s="5"/>
      <c r="DA1105" s="5"/>
      <c r="DB1105" s="5"/>
      <c r="DC1105" s="5"/>
      <c r="DD1105" s="5"/>
      <c r="DE1105" s="5"/>
      <c r="DF1105" s="5"/>
      <c r="DG1105" s="5"/>
      <c r="DH1105" s="5"/>
      <c r="DI1105" s="5"/>
      <c r="DJ1105" s="5"/>
      <c r="DK1105" s="5"/>
      <c r="DL1105" s="5"/>
      <c r="DM1105" s="5"/>
      <c r="DN1105" s="5"/>
      <c r="DO1105" s="5"/>
      <c r="DP1105" s="5"/>
      <c r="DQ1105" s="5"/>
      <c r="DR1105" s="5"/>
      <c r="DS1105" s="6"/>
      <c r="DT1105" s="6"/>
      <c r="DU1105" s="5"/>
      <c r="DV1105" s="5"/>
      <c r="DW1105" s="5"/>
      <c r="DX1105" s="5" t="s">
        <v>135</v>
      </c>
      <c r="DY1105" s="5"/>
      <c r="DZ1105" s="5"/>
      <c r="EA1105" s="5"/>
      <c r="EB1105" s="5"/>
      <c r="EC1105" s="5"/>
      <c r="ED1105" s="5"/>
      <c r="EE1105" s="5"/>
      <c r="EF1105" s="5"/>
    </row>
    <row r="1106" spans="1:136" s="42" customFormat="1">
      <c r="A1106" s="41"/>
      <c r="B1106" s="41"/>
      <c r="C1106" s="41"/>
      <c r="D1106" s="121" t="s">
        <v>289</v>
      </c>
      <c r="E1106" s="170" t="s">
        <v>1951</v>
      </c>
      <c r="F1106" s="41" t="s">
        <v>631</v>
      </c>
      <c r="G1106" s="41" t="s">
        <v>135</v>
      </c>
      <c r="H1106" s="41"/>
      <c r="I1106" s="41"/>
      <c r="J1106" s="5"/>
      <c r="K1106" s="5"/>
      <c r="L1106" s="5"/>
      <c r="M1106" s="5"/>
      <c r="N1106" s="5"/>
      <c r="O1106" s="5"/>
      <c r="P1106" s="5">
        <v>36</v>
      </c>
      <c r="Q1106" s="39" t="s">
        <v>1940</v>
      </c>
      <c r="R1106" s="5">
        <v>36</v>
      </c>
      <c r="S1106" s="5"/>
      <c r="T1106" s="5"/>
      <c r="U1106" s="5"/>
      <c r="V1106" s="5"/>
      <c r="W1106" s="5"/>
      <c r="X1106" s="5"/>
      <c r="Y1106" s="5"/>
      <c r="Z1106" s="5"/>
      <c r="AA1106" s="5"/>
      <c r="AB1106" s="5"/>
      <c r="AC1106" s="5"/>
      <c r="AD1106" s="5"/>
      <c r="AE1106" s="5"/>
      <c r="AF1106" s="5"/>
      <c r="AG1106" s="5"/>
      <c r="AH1106" s="5"/>
      <c r="AI1106" s="5"/>
      <c r="AJ1106" s="5"/>
      <c r="AK1106" s="5"/>
      <c r="AL1106" s="5"/>
      <c r="AM1106" s="5"/>
      <c r="AN1106" s="5"/>
      <c r="AO1106" s="5"/>
      <c r="AP1106" s="5"/>
      <c r="AQ1106" s="5"/>
      <c r="AR1106" s="5"/>
      <c r="AS1106" s="5"/>
      <c r="AT1106" s="5"/>
      <c r="AU1106" s="5"/>
      <c r="AV1106" s="5"/>
      <c r="AW1106" s="5"/>
      <c r="AX1106" s="5"/>
      <c r="AY1106" s="5"/>
      <c r="AZ1106" s="5"/>
      <c r="BA1106" s="5"/>
      <c r="BB1106" s="5"/>
      <c r="BC1106" s="5"/>
      <c r="BD1106" s="5"/>
      <c r="BE1106" s="5"/>
      <c r="BF1106" s="5"/>
      <c r="BG1106" s="5"/>
      <c r="BH1106" s="5"/>
      <c r="BI1106" s="5"/>
      <c r="BJ1106" s="5"/>
      <c r="BK1106" s="5"/>
      <c r="BL1106" s="5"/>
      <c r="BM1106" s="5"/>
      <c r="BN1106" s="5"/>
      <c r="BO1106" s="5"/>
      <c r="BP1106" s="5"/>
      <c r="BQ1106" s="5"/>
      <c r="BR1106" s="5"/>
      <c r="BS1106" s="5"/>
      <c r="BT1106" s="5"/>
      <c r="BU1106" s="5"/>
      <c r="BV1106" s="5"/>
      <c r="BW1106" s="5"/>
      <c r="BX1106" s="5"/>
      <c r="BY1106" s="5"/>
      <c r="BZ1106" s="5"/>
      <c r="CA1106" s="5"/>
      <c r="CB1106" s="5"/>
      <c r="CC1106" s="5"/>
      <c r="CD1106" s="5"/>
      <c r="CE1106" s="5"/>
      <c r="CF1106" s="5"/>
      <c r="CG1106" s="5"/>
      <c r="CH1106" s="5"/>
      <c r="CI1106" s="5"/>
      <c r="CJ1106" s="5"/>
      <c r="CK1106" s="5"/>
      <c r="CL1106" s="5"/>
      <c r="CM1106" s="5"/>
      <c r="CN1106" s="5"/>
      <c r="CO1106" s="5"/>
      <c r="CP1106" s="5"/>
      <c r="CQ1106" s="5"/>
      <c r="CR1106" s="5"/>
      <c r="CS1106" s="5"/>
      <c r="CT1106" s="5"/>
      <c r="CU1106" s="5"/>
      <c r="CV1106" s="5"/>
      <c r="CW1106" s="5"/>
      <c r="CX1106" s="5"/>
      <c r="CY1106" s="5"/>
      <c r="CZ1106" s="5"/>
      <c r="DA1106" s="5"/>
      <c r="DB1106" s="5"/>
      <c r="DC1106" s="5"/>
      <c r="DD1106" s="5"/>
      <c r="DE1106" s="5"/>
      <c r="DF1106" s="5"/>
      <c r="DG1106" s="5"/>
      <c r="DH1106" s="5"/>
      <c r="DI1106" s="5"/>
      <c r="DJ1106" s="5"/>
      <c r="DK1106" s="5"/>
      <c r="DL1106" s="5"/>
      <c r="DM1106" s="5"/>
      <c r="DN1106" s="5"/>
      <c r="DO1106" s="5"/>
      <c r="DP1106" s="5"/>
      <c r="DQ1106" s="5"/>
      <c r="DR1106" s="5"/>
      <c r="DS1106" s="6"/>
      <c r="DT1106" s="6"/>
      <c r="DU1106" s="5"/>
      <c r="DV1106" s="5"/>
      <c r="DW1106" s="5"/>
      <c r="DX1106" s="5" t="s">
        <v>135</v>
      </c>
      <c r="DY1106" s="5"/>
      <c r="DZ1106" s="5"/>
      <c r="EA1106" s="5"/>
      <c r="EB1106" s="5"/>
      <c r="EC1106" s="5"/>
      <c r="ED1106" s="5"/>
      <c r="EE1106" s="5"/>
      <c r="EF1106" s="5"/>
    </row>
    <row r="1107" spans="1:136" s="42" customFormat="1" ht="30">
      <c r="A1107" s="41"/>
      <c r="B1107" s="41"/>
      <c r="C1107" s="41"/>
      <c r="D1107" s="121" t="s">
        <v>1952</v>
      </c>
      <c r="E1107" s="170" t="s">
        <v>685</v>
      </c>
      <c r="F1107" s="41" t="s">
        <v>631</v>
      </c>
      <c r="G1107" s="41" t="s">
        <v>135</v>
      </c>
      <c r="H1107" s="41"/>
      <c r="I1107" s="41"/>
      <c r="J1107" s="5">
        <v>26</v>
      </c>
      <c r="K1107" s="5"/>
      <c r="L1107" s="5"/>
      <c r="M1107" s="5"/>
      <c r="N1107" s="5"/>
      <c r="O1107" s="5"/>
      <c r="P1107" s="5">
        <v>26</v>
      </c>
      <c r="Q1107" s="39" t="s">
        <v>1940</v>
      </c>
      <c r="R1107" s="5">
        <v>26</v>
      </c>
      <c r="S1107" s="5"/>
      <c r="T1107" s="5"/>
      <c r="U1107" s="5"/>
      <c r="V1107" s="5"/>
      <c r="W1107" s="5"/>
      <c r="X1107" s="5"/>
      <c r="Y1107" s="5"/>
      <c r="Z1107" s="5"/>
      <c r="AA1107" s="5"/>
      <c r="AB1107" s="5"/>
      <c r="AC1107" s="5"/>
      <c r="AD1107" s="5"/>
      <c r="AE1107" s="5"/>
      <c r="AF1107" s="5"/>
      <c r="AG1107" s="5"/>
      <c r="AH1107" s="5"/>
      <c r="AI1107" s="5"/>
      <c r="AJ1107" s="5"/>
      <c r="AK1107" s="5"/>
      <c r="AL1107" s="5"/>
      <c r="AM1107" s="5"/>
      <c r="AN1107" s="5"/>
      <c r="AO1107" s="5"/>
      <c r="AP1107" s="5"/>
      <c r="AQ1107" s="5"/>
      <c r="AR1107" s="5"/>
      <c r="AS1107" s="5"/>
      <c r="AT1107" s="5"/>
      <c r="AU1107" s="5"/>
      <c r="AV1107" s="5"/>
      <c r="AW1107" s="5"/>
      <c r="AX1107" s="5"/>
      <c r="AY1107" s="5"/>
      <c r="AZ1107" s="5"/>
      <c r="BA1107" s="5"/>
      <c r="BB1107" s="5"/>
      <c r="BC1107" s="5"/>
      <c r="BD1107" s="5"/>
      <c r="BE1107" s="5"/>
      <c r="BF1107" s="5"/>
      <c r="BG1107" s="5"/>
      <c r="BH1107" s="5"/>
      <c r="BI1107" s="5"/>
      <c r="BJ1107" s="5"/>
      <c r="BK1107" s="5"/>
      <c r="BL1107" s="5"/>
      <c r="BM1107" s="5"/>
      <c r="BN1107" s="5"/>
      <c r="BO1107" s="5"/>
      <c r="BP1107" s="5"/>
      <c r="BQ1107" s="5"/>
      <c r="BR1107" s="5"/>
      <c r="BS1107" s="5"/>
      <c r="BT1107" s="5"/>
      <c r="BU1107" s="5"/>
      <c r="BV1107" s="5"/>
      <c r="BW1107" s="5"/>
      <c r="BX1107" s="5"/>
      <c r="BY1107" s="5"/>
      <c r="BZ1107" s="5"/>
      <c r="CA1107" s="5"/>
      <c r="CB1107" s="5"/>
      <c r="CC1107" s="5"/>
      <c r="CD1107" s="5"/>
      <c r="CE1107" s="5"/>
      <c r="CF1107" s="5"/>
      <c r="CG1107" s="5"/>
      <c r="CH1107" s="5"/>
      <c r="CI1107" s="5"/>
      <c r="CJ1107" s="5"/>
      <c r="CK1107" s="5"/>
      <c r="CL1107" s="5"/>
      <c r="CM1107" s="5"/>
      <c r="CN1107" s="5"/>
      <c r="CO1107" s="5"/>
      <c r="CP1107" s="5"/>
      <c r="CQ1107" s="5"/>
      <c r="CR1107" s="5"/>
      <c r="CS1107" s="5"/>
      <c r="CT1107" s="5"/>
      <c r="CU1107" s="5"/>
      <c r="CV1107" s="5"/>
      <c r="CW1107" s="5"/>
      <c r="CX1107" s="5"/>
      <c r="CY1107" s="5"/>
      <c r="CZ1107" s="5"/>
      <c r="DA1107" s="5"/>
      <c r="DB1107" s="5"/>
      <c r="DC1107" s="5"/>
      <c r="DD1107" s="5"/>
      <c r="DE1107" s="5"/>
      <c r="DF1107" s="5"/>
      <c r="DG1107" s="5"/>
      <c r="DH1107" s="5"/>
      <c r="DI1107" s="5"/>
      <c r="DJ1107" s="5"/>
      <c r="DK1107" s="5"/>
      <c r="DL1107" s="5"/>
      <c r="DM1107" s="5"/>
      <c r="DN1107" s="5"/>
      <c r="DO1107" s="5"/>
      <c r="DP1107" s="5"/>
      <c r="DQ1107" s="5"/>
      <c r="DR1107" s="5"/>
      <c r="DS1107" s="6"/>
      <c r="DT1107" s="6"/>
      <c r="DU1107" s="5"/>
      <c r="DV1107" s="5"/>
      <c r="DW1107" s="5"/>
      <c r="DX1107" s="5" t="s">
        <v>135</v>
      </c>
      <c r="DY1107" s="5"/>
      <c r="DZ1107" s="5"/>
      <c r="EA1107" s="5"/>
      <c r="EB1107" s="5"/>
      <c r="EC1107" s="5"/>
      <c r="ED1107" s="5"/>
      <c r="EE1107" s="5"/>
      <c r="EF1107" s="5"/>
    </row>
    <row r="1108" spans="1:136" s="42" customFormat="1">
      <c r="A1108" s="41"/>
      <c r="B1108" s="41"/>
      <c r="C1108" s="41"/>
      <c r="D1108" s="121" t="s">
        <v>1953</v>
      </c>
      <c r="E1108" s="170" t="s">
        <v>685</v>
      </c>
      <c r="F1108" s="41" t="s">
        <v>631</v>
      </c>
      <c r="G1108" s="41" t="s">
        <v>135</v>
      </c>
      <c r="H1108" s="41"/>
      <c r="I1108" s="41"/>
      <c r="J1108" s="5"/>
      <c r="K1108" s="5"/>
      <c r="L1108" s="5"/>
      <c r="M1108" s="5">
        <v>16</v>
      </c>
      <c r="N1108" s="5"/>
      <c r="O1108" s="5"/>
      <c r="P1108" s="5">
        <v>16</v>
      </c>
      <c r="Q1108" s="39" t="s">
        <v>1940</v>
      </c>
      <c r="R1108" s="5">
        <v>16</v>
      </c>
      <c r="S1108" s="5"/>
      <c r="T1108" s="5"/>
      <c r="U1108" s="5"/>
      <c r="V1108" s="5"/>
      <c r="W1108" s="5"/>
      <c r="X1108" s="5"/>
      <c r="Y1108" s="5"/>
      <c r="Z1108" s="5"/>
      <c r="AA1108" s="5"/>
      <c r="AB1108" s="5"/>
      <c r="AC1108" s="5"/>
      <c r="AD1108" s="5"/>
      <c r="AE1108" s="5"/>
      <c r="AF1108" s="5"/>
      <c r="AG1108" s="5"/>
      <c r="AH1108" s="5"/>
      <c r="AI1108" s="5"/>
      <c r="AJ1108" s="5"/>
      <c r="AK1108" s="5"/>
      <c r="AL1108" s="5"/>
      <c r="AM1108" s="5"/>
      <c r="AN1108" s="5"/>
      <c r="AO1108" s="5"/>
      <c r="AP1108" s="5"/>
      <c r="AQ1108" s="5"/>
      <c r="AR1108" s="5"/>
      <c r="AS1108" s="5"/>
      <c r="AT1108" s="5"/>
      <c r="AU1108" s="5"/>
      <c r="AV1108" s="5"/>
      <c r="AW1108" s="5"/>
      <c r="AX1108" s="5"/>
      <c r="AY1108" s="5"/>
      <c r="AZ1108" s="5"/>
      <c r="BA1108" s="5"/>
      <c r="BB1108" s="5"/>
      <c r="BC1108" s="5"/>
      <c r="BD1108" s="5"/>
      <c r="BE1108" s="5"/>
      <c r="BF1108" s="5"/>
      <c r="BG1108" s="5"/>
      <c r="BH1108" s="5"/>
      <c r="BI1108" s="5"/>
      <c r="BJ1108" s="5"/>
      <c r="BK1108" s="5"/>
      <c r="BL1108" s="5"/>
      <c r="BM1108" s="5"/>
      <c r="BN1108" s="5"/>
      <c r="BO1108" s="5"/>
      <c r="BP1108" s="5"/>
      <c r="BQ1108" s="5"/>
      <c r="BR1108" s="5"/>
      <c r="BS1108" s="5"/>
      <c r="BT1108" s="5"/>
      <c r="BU1108" s="5"/>
      <c r="BV1108" s="5"/>
      <c r="BW1108" s="5"/>
      <c r="BX1108" s="5"/>
      <c r="BY1108" s="5"/>
      <c r="BZ1108" s="5"/>
      <c r="CA1108" s="5"/>
      <c r="CB1108" s="5"/>
      <c r="CC1108" s="5"/>
      <c r="CD1108" s="5"/>
      <c r="CE1108" s="5"/>
      <c r="CF1108" s="5"/>
      <c r="CG1108" s="5"/>
      <c r="CH1108" s="5"/>
      <c r="CI1108" s="5"/>
      <c r="CJ1108" s="5"/>
      <c r="CK1108" s="5"/>
      <c r="CL1108" s="5"/>
      <c r="CM1108" s="5"/>
      <c r="CN1108" s="5"/>
      <c r="CO1108" s="5"/>
      <c r="CP1108" s="5"/>
      <c r="CQ1108" s="5"/>
      <c r="CR1108" s="5"/>
      <c r="CS1108" s="5"/>
      <c r="CT1108" s="5"/>
      <c r="CU1108" s="5"/>
      <c r="CV1108" s="5"/>
      <c r="CW1108" s="5"/>
      <c r="CX1108" s="5"/>
      <c r="CY1108" s="5"/>
      <c r="CZ1108" s="5"/>
      <c r="DA1108" s="5"/>
      <c r="DB1108" s="5"/>
      <c r="DC1108" s="5"/>
      <c r="DD1108" s="5"/>
      <c r="DE1108" s="5"/>
      <c r="DF1108" s="5"/>
      <c r="DG1108" s="5"/>
      <c r="DH1108" s="5"/>
      <c r="DI1108" s="5"/>
      <c r="DJ1108" s="5"/>
      <c r="DK1108" s="5"/>
      <c r="DL1108" s="5"/>
      <c r="DM1108" s="5"/>
      <c r="DN1108" s="5"/>
      <c r="DO1108" s="5"/>
      <c r="DP1108" s="5"/>
      <c r="DQ1108" s="5"/>
      <c r="DR1108" s="5"/>
      <c r="DS1108" s="6"/>
      <c r="DT1108" s="6"/>
      <c r="DU1108" s="5"/>
      <c r="DV1108" s="5"/>
      <c r="DW1108" s="5"/>
      <c r="DX1108" s="5" t="s">
        <v>135</v>
      </c>
      <c r="DY1108" s="5"/>
      <c r="DZ1108" s="5"/>
      <c r="EA1108" s="5"/>
      <c r="EB1108" s="5"/>
      <c r="EC1108" s="5"/>
      <c r="ED1108" s="5"/>
      <c r="EE1108" s="5"/>
      <c r="EF1108" s="5"/>
    </row>
    <row r="1109" spans="1:136" s="42" customFormat="1">
      <c r="A1109" s="41"/>
      <c r="B1109" s="41"/>
      <c r="C1109" s="41"/>
      <c r="D1109" s="121" t="s">
        <v>168</v>
      </c>
      <c r="E1109" s="170" t="s">
        <v>1954</v>
      </c>
      <c r="F1109" s="41" t="s">
        <v>631</v>
      </c>
      <c r="G1109" s="41" t="s">
        <v>135</v>
      </c>
      <c r="H1109" s="41"/>
      <c r="I1109" s="41"/>
      <c r="J1109" s="5">
        <v>35</v>
      </c>
      <c r="K1109" s="5"/>
      <c r="L1109" s="5"/>
      <c r="M1109" s="5"/>
      <c r="N1109" s="5"/>
      <c r="O1109" s="5"/>
      <c r="P1109" s="5">
        <v>35</v>
      </c>
      <c r="Q1109" s="39" t="s">
        <v>1940</v>
      </c>
      <c r="R1109" s="5">
        <v>35</v>
      </c>
      <c r="S1109" s="5"/>
      <c r="T1109" s="5"/>
      <c r="U1109" s="5"/>
      <c r="V1109" s="5"/>
      <c r="W1109" s="5"/>
      <c r="X1109" s="5"/>
      <c r="Y1109" s="5"/>
      <c r="Z1109" s="5"/>
      <c r="AA1109" s="5"/>
      <c r="AB1109" s="5"/>
      <c r="AC1109" s="5"/>
      <c r="AD1109" s="5"/>
      <c r="AE1109" s="5"/>
      <c r="AF1109" s="5"/>
      <c r="AG1109" s="5"/>
      <c r="AH1109" s="5"/>
      <c r="AI1109" s="5"/>
      <c r="AJ1109" s="5"/>
      <c r="AK1109" s="5"/>
      <c r="AL1109" s="5"/>
      <c r="AM1109" s="5"/>
      <c r="AN1109" s="5"/>
      <c r="AO1109" s="5"/>
      <c r="AP1109" s="5"/>
      <c r="AQ1109" s="5"/>
      <c r="AR1109" s="5"/>
      <c r="AS1109" s="5"/>
      <c r="AT1109" s="5"/>
      <c r="AU1109" s="5"/>
      <c r="AV1109" s="5"/>
      <c r="AW1109" s="5"/>
      <c r="AX1109" s="5"/>
      <c r="AY1109" s="5"/>
      <c r="AZ1109" s="5"/>
      <c r="BA1109" s="5"/>
      <c r="BB1109" s="5"/>
      <c r="BC1109" s="5"/>
      <c r="BD1109" s="5"/>
      <c r="BE1109" s="5"/>
      <c r="BF1109" s="5"/>
      <c r="BG1109" s="5"/>
      <c r="BH1109" s="5"/>
      <c r="BI1109" s="5"/>
      <c r="BJ1109" s="5"/>
      <c r="BK1109" s="5"/>
      <c r="BL1109" s="5"/>
      <c r="BM1109" s="5"/>
      <c r="BN1109" s="5"/>
      <c r="BO1109" s="5"/>
      <c r="BP1109" s="5"/>
      <c r="BQ1109" s="5"/>
      <c r="BR1109" s="5"/>
      <c r="BS1109" s="5"/>
      <c r="BT1109" s="5"/>
      <c r="BU1109" s="5"/>
      <c r="BV1109" s="5"/>
      <c r="BW1109" s="5"/>
      <c r="BX1109" s="5"/>
      <c r="BY1109" s="5"/>
      <c r="BZ1109" s="5"/>
      <c r="CA1109" s="5"/>
      <c r="CB1109" s="5"/>
      <c r="CC1109" s="5"/>
      <c r="CD1109" s="5"/>
      <c r="CE1109" s="5"/>
      <c r="CF1109" s="5"/>
      <c r="CG1109" s="5"/>
      <c r="CH1109" s="5"/>
      <c r="CI1109" s="5"/>
      <c r="CJ1109" s="5"/>
      <c r="CK1109" s="5"/>
      <c r="CL1109" s="5"/>
      <c r="CM1109" s="5"/>
      <c r="CN1109" s="5"/>
      <c r="CO1109" s="5"/>
      <c r="CP1109" s="5"/>
      <c r="CQ1109" s="5"/>
      <c r="CR1109" s="5"/>
      <c r="CS1109" s="5"/>
      <c r="CT1109" s="5"/>
      <c r="CU1109" s="5"/>
      <c r="CV1109" s="5"/>
      <c r="CW1109" s="5"/>
      <c r="CX1109" s="5"/>
      <c r="CY1109" s="5"/>
      <c r="CZ1109" s="5"/>
      <c r="DA1109" s="5"/>
      <c r="DB1109" s="5"/>
      <c r="DC1109" s="5"/>
      <c r="DD1109" s="5"/>
      <c r="DE1109" s="5"/>
      <c r="DF1109" s="5"/>
      <c r="DG1109" s="5"/>
      <c r="DH1109" s="5"/>
      <c r="DI1109" s="5"/>
      <c r="DJ1109" s="5"/>
      <c r="DK1109" s="5"/>
      <c r="DL1109" s="5"/>
      <c r="DM1109" s="5"/>
      <c r="DN1109" s="5"/>
      <c r="DO1109" s="5"/>
      <c r="DP1109" s="5"/>
      <c r="DQ1109" s="5"/>
      <c r="DR1109" s="5"/>
      <c r="DS1109" s="6"/>
      <c r="DT1109" s="6"/>
      <c r="DU1109" s="5"/>
      <c r="DV1109" s="5"/>
      <c r="DW1109" s="5"/>
      <c r="DX1109" s="5" t="s">
        <v>135</v>
      </c>
      <c r="DY1109" s="5"/>
      <c r="DZ1109" s="5"/>
      <c r="EA1109" s="5"/>
      <c r="EB1109" s="5"/>
      <c r="EC1109" s="5"/>
      <c r="ED1109" s="5"/>
      <c r="EE1109" s="5"/>
      <c r="EF1109" s="5"/>
    </row>
    <row r="1110" spans="1:136" s="42" customFormat="1">
      <c r="A1110" s="41"/>
      <c r="B1110" s="41"/>
      <c r="C1110" s="41"/>
      <c r="D1110" s="121" t="s">
        <v>1955</v>
      </c>
      <c r="E1110" s="170" t="s">
        <v>1956</v>
      </c>
      <c r="F1110" s="41" t="s">
        <v>631</v>
      </c>
      <c r="G1110" s="41" t="s">
        <v>135</v>
      </c>
      <c r="H1110" s="41"/>
      <c r="I1110" s="41"/>
      <c r="J1110" s="5">
        <v>32</v>
      </c>
      <c r="K1110" s="5"/>
      <c r="L1110" s="5"/>
      <c r="M1110" s="5"/>
      <c r="N1110" s="5"/>
      <c r="O1110" s="5"/>
      <c r="P1110" s="5">
        <v>32</v>
      </c>
      <c r="Q1110" s="39" t="s">
        <v>1940</v>
      </c>
      <c r="R1110" s="5">
        <v>32</v>
      </c>
      <c r="S1110" s="5"/>
      <c r="T1110" s="5"/>
      <c r="U1110" s="5"/>
      <c r="V1110" s="5"/>
      <c r="W1110" s="5"/>
      <c r="X1110" s="5"/>
      <c r="Y1110" s="5"/>
      <c r="Z1110" s="5"/>
      <c r="AA1110" s="5"/>
      <c r="AB1110" s="5"/>
      <c r="AC1110" s="5"/>
      <c r="AD1110" s="5"/>
      <c r="AE1110" s="5"/>
      <c r="AF1110" s="5"/>
      <c r="AG1110" s="5"/>
      <c r="AH1110" s="5"/>
      <c r="AI1110" s="5"/>
      <c r="AJ1110" s="5"/>
      <c r="AK1110" s="5"/>
      <c r="AL1110" s="5"/>
      <c r="AM1110" s="5"/>
      <c r="AN1110" s="5"/>
      <c r="AO1110" s="5"/>
      <c r="AP1110" s="5"/>
      <c r="AQ1110" s="5"/>
      <c r="AR1110" s="5"/>
      <c r="AS1110" s="5"/>
      <c r="AT1110" s="5"/>
      <c r="AU1110" s="5"/>
      <c r="AV1110" s="5"/>
      <c r="AW1110" s="5"/>
      <c r="AX1110" s="5"/>
      <c r="AY1110" s="5"/>
      <c r="AZ1110" s="5"/>
      <c r="BA1110" s="5"/>
      <c r="BB1110" s="5"/>
      <c r="BC1110" s="5"/>
      <c r="BD1110" s="5"/>
      <c r="BE1110" s="5"/>
      <c r="BF1110" s="5"/>
      <c r="BG1110" s="5"/>
      <c r="BH1110" s="5"/>
      <c r="BI1110" s="5"/>
      <c r="BJ1110" s="5"/>
      <c r="BK1110" s="5"/>
      <c r="BL1110" s="5"/>
      <c r="BM1110" s="5"/>
      <c r="BN1110" s="5"/>
      <c r="BO1110" s="5"/>
      <c r="BP1110" s="5"/>
      <c r="BQ1110" s="5"/>
      <c r="BR1110" s="5"/>
      <c r="BS1110" s="5"/>
      <c r="BT1110" s="5"/>
      <c r="BU1110" s="5"/>
      <c r="BV1110" s="5"/>
      <c r="BW1110" s="5"/>
      <c r="BX1110" s="5"/>
      <c r="BY1110" s="5"/>
      <c r="BZ1110" s="5"/>
      <c r="CA1110" s="5"/>
      <c r="CB1110" s="5"/>
      <c r="CC1110" s="5"/>
      <c r="CD1110" s="5"/>
      <c r="CE1110" s="5"/>
      <c r="CF1110" s="5"/>
      <c r="CG1110" s="5"/>
      <c r="CH1110" s="5"/>
      <c r="CI1110" s="5"/>
      <c r="CJ1110" s="5"/>
      <c r="CK1110" s="5"/>
      <c r="CL1110" s="5"/>
      <c r="CM1110" s="5"/>
      <c r="CN1110" s="5"/>
      <c r="CO1110" s="5"/>
      <c r="CP1110" s="5"/>
      <c r="CQ1110" s="5"/>
      <c r="CR1110" s="5"/>
      <c r="CS1110" s="5"/>
      <c r="CT1110" s="5"/>
      <c r="CU1110" s="5"/>
      <c r="CV1110" s="5"/>
      <c r="CW1110" s="5"/>
      <c r="CX1110" s="5"/>
      <c r="CY1110" s="5"/>
      <c r="CZ1110" s="5"/>
      <c r="DA1110" s="5"/>
      <c r="DB1110" s="5"/>
      <c r="DC1110" s="5"/>
      <c r="DD1110" s="5"/>
      <c r="DE1110" s="5"/>
      <c r="DF1110" s="5"/>
      <c r="DG1110" s="5"/>
      <c r="DH1110" s="5"/>
      <c r="DI1110" s="5"/>
      <c r="DJ1110" s="5"/>
      <c r="DK1110" s="5"/>
      <c r="DL1110" s="5"/>
      <c r="DM1110" s="5"/>
      <c r="DN1110" s="5"/>
      <c r="DO1110" s="5"/>
      <c r="DP1110" s="5"/>
      <c r="DQ1110" s="5"/>
      <c r="DR1110" s="5"/>
      <c r="DS1110" s="6"/>
      <c r="DT1110" s="6"/>
      <c r="DU1110" s="5"/>
      <c r="DV1110" s="5"/>
      <c r="DW1110" s="5"/>
      <c r="DX1110" s="5" t="s">
        <v>135</v>
      </c>
      <c r="DY1110" s="5"/>
      <c r="DZ1110" s="5"/>
      <c r="EA1110" s="5"/>
      <c r="EB1110" s="5"/>
      <c r="EC1110" s="5"/>
      <c r="ED1110" s="5"/>
      <c r="EE1110" s="5"/>
      <c r="EF1110" s="5"/>
    </row>
    <row r="1111" spans="1:136" s="42" customFormat="1">
      <c r="A1111" s="41"/>
      <c r="B1111" s="41"/>
      <c r="C1111" s="41"/>
      <c r="D1111" s="121" t="s">
        <v>1957</v>
      </c>
      <c r="E1111" s="170" t="s">
        <v>349</v>
      </c>
      <c r="F1111" s="41" t="s">
        <v>631</v>
      </c>
      <c r="G1111" s="41" t="s">
        <v>135</v>
      </c>
      <c r="H1111" s="41"/>
      <c r="I1111" s="41"/>
      <c r="J1111" s="5">
        <v>5</v>
      </c>
      <c r="K1111" s="5"/>
      <c r="L1111" s="5"/>
      <c r="M1111" s="5"/>
      <c r="N1111" s="5"/>
      <c r="O1111" s="5"/>
      <c r="P1111" s="5">
        <v>5</v>
      </c>
      <c r="Q1111" s="39" t="s">
        <v>1940</v>
      </c>
      <c r="R1111" s="5">
        <v>5</v>
      </c>
      <c r="S1111" s="5"/>
      <c r="T1111" s="5"/>
      <c r="U1111" s="5"/>
      <c r="V1111" s="5"/>
      <c r="W1111" s="5"/>
      <c r="X1111" s="5"/>
      <c r="Y1111" s="5"/>
      <c r="Z1111" s="5"/>
      <c r="AA1111" s="5"/>
      <c r="AB1111" s="5"/>
      <c r="AC1111" s="5"/>
      <c r="AD1111" s="5"/>
      <c r="AE1111" s="5"/>
      <c r="AF1111" s="5"/>
      <c r="AG1111" s="5"/>
      <c r="AH1111" s="5"/>
      <c r="AI1111" s="5"/>
      <c r="AJ1111" s="5"/>
      <c r="AK1111" s="5"/>
      <c r="AL1111" s="5"/>
      <c r="AM1111" s="5"/>
      <c r="AN1111" s="5"/>
      <c r="AO1111" s="5"/>
      <c r="AP1111" s="5"/>
      <c r="AQ1111" s="5"/>
      <c r="AR1111" s="5"/>
      <c r="AS1111" s="5"/>
      <c r="AT1111" s="5"/>
      <c r="AU1111" s="5"/>
      <c r="AV1111" s="5"/>
      <c r="AW1111" s="5"/>
      <c r="AX1111" s="5"/>
      <c r="AY1111" s="5"/>
      <c r="AZ1111" s="5"/>
      <c r="BA1111" s="5"/>
      <c r="BB1111" s="5"/>
      <c r="BC1111" s="5"/>
      <c r="BD1111" s="5"/>
      <c r="BE1111" s="5"/>
      <c r="BF1111" s="5"/>
      <c r="BG1111" s="5"/>
      <c r="BH1111" s="5"/>
      <c r="BI1111" s="5"/>
      <c r="BJ1111" s="5"/>
      <c r="BK1111" s="5"/>
      <c r="BL1111" s="5"/>
      <c r="BM1111" s="5"/>
      <c r="BN1111" s="5"/>
      <c r="BO1111" s="5"/>
      <c r="BP1111" s="5"/>
      <c r="BQ1111" s="5"/>
      <c r="BR1111" s="5"/>
      <c r="BS1111" s="5"/>
      <c r="BT1111" s="5"/>
      <c r="BU1111" s="5"/>
      <c r="BV1111" s="5"/>
      <c r="BW1111" s="5"/>
      <c r="BX1111" s="5"/>
      <c r="BY1111" s="5"/>
      <c r="BZ1111" s="5"/>
      <c r="CA1111" s="5"/>
      <c r="CB1111" s="5"/>
      <c r="CC1111" s="5"/>
      <c r="CD1111" s="5"/>
      <c r="CE1111" s="5"/>
      <c r="CF1111" s="5"/>
      <c r="CG1111" s="5"/>
      <c r="CH1111" s="5"/>
      <c r="CI1111" s="5"/>
      <c r="CJ1111" s="5"/>
      <c r="CK1111" s="5"/>
      <c r="CL1111" s="5"/>
      <c r="CM1111" s="5"/>
      <c r="CN1111" s="5"/>
      <c r="CO1111" s="5"/>
      <c r="CP1111" s="5"/>
      <c r="CQ1111" s="5"/>
      <c r="CR1111" s="5"/>
      <c r="CS1111" s="5"/>
      <c r="CT1111" s="5"/>
      <c r="CU1111" s="5"/>
      <c r="CV1111" s="5"/>
      <c r="CW1111" s="5"/>
      <c r="CX1111" s="5"/>
      <c r="CY1111" s="5"/>
      <c r="CZ1111" s="5"/>
      <c r="DA1111" s="5"/>
      <c r="DB1111" s="5"/>
      <c r="DC1111" s="5"/>
      <c r="DD1111" s="5"/>
      <c r="DE1111" s="5"/>
      <c r="DF1111" s="5"/>
      <c r="DG1111" s="5"/>
      <c r="DH1111" s="5"/>
      <c r="DI1111" s="5"/>
      <c r="DJ1111" s="5"/>
      <c r="DK1111" s="5"/>
      <c r="DL1111" s="5"/>
      <c r="DM1111" s="5"/>
      <c r="DN1111" s="5"/>
      <c r="DO1111" s="5"/>
      <c r="DP1111" s="5"/>
      <c r="DQ1111" s="5"/>
      <c r="DR1111" s="5"/>
      <c r="DS1111" s="6"/>
      <c r="DT1111" s="6"/>
      <c r="DU1111" s="5"/>
      <c r="DV1111" s="5"/>
      <c r="DW1111" s="5"/>
      <c r="DX1111" s="5" t="s">
        <v>135</v>
      </c>
      <c r="DY1111" s="5"/>
      <c r="DZ1111" s="5"/>
      <c r="EA1111" s="5"/>
      <c r="EB1111" s="5"/>
      <c r="EC1111" s="5"/>
      <c r="ED1111" s="5"/>
      <c r="EE1111" s="5"/>
      <c r="EF1111" s="5"/>
    </row>
    <row r="1112" spans="1:136" s="42" customFormat="1">
      <c r="A1112" s="41"/>
      <c r="B1112" s="41"/>
      <c r="C1112" s="41"/>
      <c r="D1112" s="121" t="s">
        <v>1958</v>
      </c>
      <c r="E1112" s="170" t="s">
        <v>349</v>
      </c>
      <c r="F1112" s="41" t="s">
        <v>631</v>
      </c>
      <c r="G1112" s="41" t="s">
        <v>135</v>
      </c>
      <c r="H1112" s="41"/>
      <c r="I1112" s="41"/>
      <c r="J1112" s="5"/>
      <c r="K1112" s="5"/>
      <c r="L1112" s="5"/>
      <c r="M1112" s="5">
        <v>1</v>
      </c>
      <c r="N1112" s="5"/>
      <c r="O1112" s="5"/>
      <c r="P1112" s="5">
        <v>1</v>
      </c>
      <c r="Q1112" s="39" t="s">
        <v>1940</v>
      </c>
      <c r="R1112" s="5">
        <v>1</v>
      </c>
      <c r="S1112" s="5"/>
      <c r="T1112" s="5"/>
      <c r="U1112" s="5"/>
      <c r="V1112" s="5"/>
      <c r="W1112" s="5"/>
      <c r="X1112" s="5"/>
      <c r="Y1112" s="5"/>
      <c r="Z1112" s="5"/>
      <c r="AA1112" s="5"/>
      <c r="AB1112" s="5"/>
      <c r="AC1112" s="5"/>
      <c r="AD1112" s="5"/>
      <c r="AE1112" s="5"/>
      <c r="AF1112" s="5"/>
      <c r="AG1112" s="5"/>
      <c r="AH1112" s="5"/>
      <c r="AI1112" s="5"/>
      <c r="AJ1112" s="5"/>
      <c r="AK1112" s="5"/>
      <c r="AL1112" s="5"/>
      <c r="AM1112" s="5"/>
      <c r="AN1112" s="5"/>
      <c r="AO1112" s="5"/>
      <c r="AP1112" s="5"/>
      <c r="AQ1112" s="5"/>
      <c r="AR1112" s="5"/>
      <c r="AS1112" s="5"/>
      <c r="AT1112" s="5"/>
      <c r="AU1112" s="5"/>
      <c r="AV1112" s="5"/>
      <c r="AW1112" s="5"/>
      <c r="AX1112" s="5"/>
      <c r="AY1112" s="5"/>
      <c r="AZ1112" s="5"/>
      <c r="BA1112" s="5"/>
      <c r="BB1112" s="5"/>
      <c r="BC1112" s="5"/>
      <c r="BD1112" s="5"/>
      <c r="BE1112" s="5"/>
      <c r="BF1112" s="5"/>
      <c r="BG1112" s="5"/>
      <c r="BH1112" s="5"/>
      <c r="BI1112" s="5"/>
      <c r="BJ1112" s="5"/>
      <c r="BK1112" s="5"/>
      <c r="BL1112" s="5"/>
      <c r="BM1112" s="5"/>
      <c r="BN1112" s="5"/>
      <c r="BO1112" s="5"/>
      <c r="BP1112" s="5"/>
      <c r="BQ1112" s="5"/>
      <c r="BR1112" s="5"/>
      <c r="BS1112" s="5"/>
      <c r="BT1112" s="5"/>
      <c r="BU1112" s="5"/>
      <c r="BV1112" s="5"/>
      <c r="BW1112" s="5"/>
      <c r="BX1112" s="5"/>
      <c r="BY1112" s="5"/>
      <c r="BZ1112" s="5"/>
      <c r="CA1112" s="5"/>
      <c r="CB1112" s="5"/>
      <c r="CC1112" s="5"/>
      <c r="CD1112" s="5"/>
      <c r="CE1112" s="5"/>
      <c r="CF1112" s="5"/>
      <c r="CG1112" s="5"/>
      <c r="CH1112" s="5"/>
      <c r="CI1112" s="5"/>
      <c r="CJ1112" s="5"/>
      <c r="CK1112" s="5"/>
      <c r="CL1112" s="5"/>
      <c r="CM1112" s="5"/>
      <c r="CN1112" s="5"/>
      <c r="CO1112" s="5"/>
      <c r="CP1112" s="5"/>
      <c r="CQ1112" s="5"/>
      <c r="CR1112" s="5"/>
      <c r="CS1112" s="5"/>
      <c r="CT1112" s="5"/>
      <c r="CU1112" s="5"/>
      <c r="CV1112" s="5"/>
      <c r="CW1112" s="5"/>
      <c r="CX1112" s="5"/>
      <c r="CY1112" s="5"/>
      <c r="CZ1112" s="5"/>
      <c r="DA1112" s="5"/>
      <c r="DB1112" s="5"/>
      <c r="DC1112" s="5"/>
      <c r="DD1112" s="5"/>
      <c r="DE1112" s="5"/>
      <c r="DF1112" s="5"/>
      <c r="DG1112" s="5"/>
      <c r="DH1112" s="5"/>
      <c r="DI1112" s="5"/>
      <c r="DJ1112" s="5"/>
      <c r="DK1112" s="5"/>
      <c r="DL1112" s="5"/>
      <c r="DM1112" s="5"/>
      <c r="DN1112" s="5"/>
      <c r="DO1112" s="5"/>
      <c r="DP1112" s="5"/>
      <c r="DQ1112" s="5"/>
      <c r="DR1112" s="5"/>
      <c r="DS1112" s="6"/>
      <c r="DT1112" s="6"/>
      <c r="DU1112" s="5"/>
      <c r="DV1112" s="5"/>
      <c r="DW1112" s="5"/>
      <c r="DX1112" s="5" t="s">
        <v>135</v>
      </c>
      <c r="DY1112" s="5"/>
      <c r="DZ1112" s="5"/>
      <c r="EA1112" s="5"/>
      <c r="EB1112" s="5"/>
      <c r="EC1112" s="5"/>
      <c r="ED1112" s="5"/>
      <c r="EE1112" s="5"/>
      <c r="EF1112" s="5"/>
    </row>
    <row r="1113" spans="1:136" s="42" customFormat="1">
      <c r="A1113" s="41"/>
      <c r="B1113" s="41"/>
      <c r="C1113" s="41"/>
      <c r="D1113" s="121" t="s">
        <v>1959</v>
      </c>
      <c r="E1113" s="170" t="s">
        <v>1960</v>
      </c>
      <c r="F1113" s="41" t="s">
        <v>631</v>
      </c>
      <c r="G1113" s="41" t="s">
        <v>135</v>
      </c>
      <c r="H1113" s="41"/>
      <c r="I1113" s="41"/>
      <c r="J1113" s="5">
        <v>3</v>
      </c>
      <c r="K1113" s="5"/>
      <c r="L1113" s="5"/>
      <c r="M1113" s="5"/>
      <c r="N1113" s="5"/>
      <c r="O1113" s="5"/>
      <c r="P1113" s="5">
        <v>3</v>
      </c>
      <c r="Q1113" s="39" t="s">
        <v>1940</v>
      </c>
      <c r="R1113" s="5">
        <v>3</v>
      </c>
      <c r="S1113" s="5"/>
      <c r="T1113" s="5"/>
      <c r="U1113" s="5"/>
      <c r="V1113" s="5"/>
      <c r="W1113" s="5"/>
      <c r="X1113" s="5"/>
      <c r="Y1113" s="5"/>
      <c r="Z1113" s="5"/>
      <c r="AA1113" s="5"/>
      <c r="AB1113" s="5"/>
      <c r="AC1113" s="5"/>
      <c r="AD1113" s="5"/>
      <c r="AE1113" s="5"/>
      <c r="AF1113" s="5"/>
      <c r="AG1113" s="5"/>
      <c r="AH1113" s="5"/>
      <c r="AI1113" s="5"/>
      <c r="AJ1113" s="5"/>
      <c r="AK1113" s="5"/>
      <c r="AL1113" s="5"/>
      <c r="AM1113" s="5"/>
      <c r="AN1113" s="5"/>
      <c r="AO1113" s="5"/>
      <c r="AP1113" s="5"/>
      <c r="AQ1113" s="5"/>
      <c r="AR1113" s="5"/>
      <c r="AS1113" s="5"/>
      <c r="AT1113" s="5"/>
      <c r="AU1113" s="5"/>
      <c r="AV1113" s="5"/>
      <c r="AW1113" s="5"/>
      <c r="AX1113" s="5"/>
      <c r="AY1113" s="5"/>
      <c r="AZ1113" s="5"/>
      <c r="BA1113" s="5"/>
      <c r="BB1113" s="5"/>
      <c r="BC1113" s="5"/>
      <c r="BD1113" s="5"/>
      <c r="BE1113" s="5"/>
      <c r="BF1113" s="5"/>
      <c r="BG1113" s="5"/>
      <c r="BH1113" s="5"/>
      <c r="BI1113" s="5"/>
      <c r="BJ1113" s="5"/>
      <c r="BK1113" s="5"/>
      <c r="BL1113" s="5"/>
      <c r="BM1113" s="5"/>
      <c r="BN1113" s="5"/>
      <c r="BO1113" s="5"/>
      <c r="BP1113" s="5"/>
      <c r="BQ1113" s="5"/>
      <c r="BR1113" s="5"/>
      <c r="BS1113" s="5"/>
      <c r="BT1113" s="5"/>
      <c r="BU1113" s="5"/>
      <c r="BV1113" s="5"/>
      <c r="BW1113" s="5"/>
      <c r="BX1113" s="5"/>
      <c r="BY1113" s="5"/>
      <c r="BZ1113" s="5"/>
      <c r="CA1113" s="5"/>
      <c r="CB1113" s="5"/>
      <c r="CC1113" s="5"/>
      <c r="CD1113" s="5"/>
      <c r="CE1113" s="5"/>
      <c r="CF1113" s="5"/>
      <c r="CG1113" s="5"/>
      <c r="CH1113" s="5"/>
      <c r="CI1113" s="5"/>
      <c r="CJ1113" s="5"/>
      <c r="CK1113" s="5"/>
      <c r="CL1113" s="5"/>
      <c r="CM1113" s="5"/>
      <c r="CN1113" s="5"/>
      <c r="CO1113" s="5"/>
      <c r="CP1113" s="5"/>
      <c r="CQ1113" s="5"/>
      <c r="CR1113" s="5"/>
      <c r="CS1113" s="5"/>
      <c r="CT1113" s="5"/>
      <c r="CU1113" s="5"/>
      <c r="CV1113" s="5"/>
      <c r="CW1113" s="5"/>
      <c r="CX1113" s="5"/>
      <c r="CY1113" s="5"/>
      <c r="CZ1113" s="5"/>
      <c r="DA1113" s="5"/>
      <c r="DB1113" s="5"/>
      <c r="DC1113" s="5"/>
      <c r="DD1113" s="5"/>
      <c r="DE1113" s="5"/>
      <c r="DF1113" s="5"/>
      <c r="DG1113" s="5"/>
      <c r="DH1113" s="5"/>
      <c r="DI1113" s="5"/>
      <c r="DJ1113" s="5"/>
      <c r="DK1113" s="5"/>
      <c r="DL1113" s="5"/>
      <c r="DM1113" s="5"/>
      <c r="DN1113" s="5"/>
      <c r="DO1113" s="5"/>
      <c r="DP1113" s="5"/>
      <c r="DQ1113" s="5"/>
      <c r="DR1113" s="5"/>
      <c r="DS1113" s="6"/>
      <c r="DT1113" s="6"/>
      <c r="DU1113" s="5"/>
      <c r="DV1113" s="5"/>
      <c r="DW1113" s="5"/>
      <c r="DX1113" s="5" t="s">
        <v>135</v>
      </c>
      <c r="DY1113" s="5"/>
      <c r="DZ1113" s="5"/>
      <c r="EA1113" s="5"/>
      <c r="EB1113" s="5"/>
      <c r="EC1113" s="5"/>
      <c r="ED1113" s="5"/>
      <c r="EE1113" s="5"/>
      <c r="EF1113" s="5"/>
    </row>
    <row r="1114" spans="1:136" s="42" customFormat="1">
      <c r="A1114" s="41"/>
      <c r="B1114" s="41"/>
      <c r="C1114" s="41"/>
      <c r="D1114" s="121" t="s">
        <v>1961</v>
      </c>
      <c r="E1114" s="170" t="s">
        <v>1962</v>
      </c>
      <c r="F1114" s="41" t="s">
        <v>631</v>
      </c>
      <c r="G1114" s="41" t="s">
        <v>135</v>
      </c>
      <c r="H1114" s="41"/>
      <c r="I1114" s="41"/>
      <c r="J1114" s="5">
        <v>27</v>
      </c>
      <c r="K1114" s="5"/>
      <c r="L1114" s="5"/>
      <c r="M1114" s="5"/>
      <c r="N1114" s="5"/>
      <c r="O1114" s="5"/>
      <c r="P1114" s="5">
        <v>27</v>
      </c>
      <c r="Q1114" s="39" t="s">
        <v>1940</v>
      </c>
      <c r="R1114" s="5">
        <v>27</v>
      </c>
      <c r="S1114" s="5"/>
      <c r="T1114" s="5"/>
      <c r="U1114" s="5"/>
      <c r="V1114" s="5"/>
      <c r="W1114" s="5"/>
      <c r="X1114" s="5"/>
      <c r="Y1114" s="5"/>
      <c r="Z1114" s="5"/>
      <c r="AA1114" s="5"/>
      <c r="AB1114" s="5"/>
      <c r="AC1114" s="5"/>
      <c r="AD1114" s="5"/>
      <c r="AE1114" s="5"/>
      <c r="AF1114" s="5"/>
      <c r="AG1114" s="5"/>
      <c r="AH1114" s="5"/>
      <c r="AI1114" s="5"/>
      <c r="AJ1114" s="5"/>
      <c r="AK1114" s="5"/>
      <c r="AL1114" s="5"/>
      <c r="AM1114" s="5"/>
      <c r="AN1114" s="5"/>
      <c r="AO1114" s="5"/>
      <c r="AP1114" s="5"/>
      <c r="AQ1114" s="5"/>
      <c r="AR1114" s="5"/>
      <c r="AS1114" s="5"/>
      <c r="AT1114" s="5"/>
      <c r="AU1114" s="5"/>
      <c r="AV1114" s="5"/>
      <c r="AW1114" s="5"/>
      <c r="AX1114" s="5"/>
      <c r="AY1114" s="5"/>
      <c r="AZ1114" s="5"/>
      <c r="BA1114" s="5"/>
      <c r="BB1114" s="5"/>
      <c r="BC1114" s="5"/>
      <c r="BD1114" s="5"/>
      <c r="BE1114" s="5"/>
      <c r="BF1114" s="5"/>
      <c r="BG1114" s="5"/>
      <c r="BH1114" s="5"/>
      <c r="BI1114" s="5"/>
      <c r="BJ1114" s="5"/>
      <c r="BK1114" s="5"/>
      <c r="BL1114" s="5"/>
      <c r="BM1114" s="5"/>
      <c r="BN1114" s="5"/>
      <c r="BO1114" s="5"/>
      <c r="BP1114" s="5"/>
      <c r="BQ1114" s="5"/>
      <c r="BR1114" s="5"/>
      <c r="BS1114" s="5"/>
      <c r="BT1114" s="5"/>
      <c r="BU1114" s="5"/>
      <c r="BV1114" s="5"/>
      <c r="BW1114" s="5"/>
      <c r="BX1114" s="5"/>
      <c r="BY1114" s="5"/>
      <c r="BZ1114" s="5"/>
      <c r="CA1114" s="5"/>
      <c r="CB1114" s="5"/>
      <c r="CC1114" s="5"/>
      <c r="CD1114" s="5"/>
      <c r="CE1114" s="5"/>
      <c r="CF1114" s="5"/>
      <c r="CG1114" s="5"/>
      <c r="CH1114" s="5"/>
      <c r="CI1114" s="5"/>
      <c r="CJ1114" s="5"/>
      <c r="CK1114" s="5"/>
      <c r="CL1114" s="5"/>
      <c r="CM1114" s="5"/>
      <c r="CN1114" s="5"/>
      <c r="CO1114" s="5"/>
      <c r="CP1114" s="5"/>
      <c r="CQ1114" s="5"/>
      <c r="CR1114" s="5"/>
      <c r="CS1114" s="5"/>
      <c r="CT1114" s="5"/>
      <c r="CU1114" s="5"/>
      <c r="CV1114" s="5"/>
      <c r="CW1114" s="5"/>
      <c r="CX1114" s="5"/>
      <c r="CY1114" s="5"/>
      <c r="CZ1114" s="5"/>
      <c r="DA1114" s="5"/>
      <c r="DB1114" s="5"/>
      <c r="DC1114" s="5"/>
      <c r="DD1114" s="5"/>
      <c r="DE1114" s="5"/>
      <c r="DF1114" s="5"/>
      <c r="DG1114" s="5"/>
      <c r="DH1114" s="5"/>
      <c r="DI1114" s="5"/>
      <c r="DJ1114" s="5"/>
      <c r="DK1114" s="5"/>
      <c r="DL1114" s="5"/>
      <c r="DM1114" s="5"/>
      <c r="DN1114" s="5"/>
      <c r="DO1114" s="5"/>
      <c r="DP1114" s="5"/>
      <c r="DQ1114" s="5"/>
      <c r="DR1114" s="5"/>
      <c r="DS1114" s="6"/>
      <c r="DT1114" s="6"/>
      <c r="DU1114" s="5"/>
      <c r="DV1114" s="5"/>
      <c r="DW1114" s="5"/>
      <c r="DX1114" s="5" t="s">
        <v>135</v>
      </c>
      <c r="DY1114" s="5"/>
      <c r="DZ1114" s="5"/>
      <c r="EA1114" s="5"/>
      <c r="EB1114" s="5"/>
      <c r="EC1114" s="5"/>
      <c r="ED1114" s="5"/>
      <c r="EE1114" s="5"/>
      <c r="EF1114" s="5"/>
    </row>
    <row r="1115" spans="1:136" s="42" customFormat="1">
      <c r="A1115" s="41"/>
      <c r="B1115" s="41"/>
      <c r="C1115" s="41"/>
      <c r="D1115" s="121" t="s">
        <v>1963</v>
      </c>
      <c r="E1115" s="170" t="s">
        <v>1962</v>
      </c>
      <c r="F1115" s="41" t="s">
        <v>631</v>
      </c>
      <c r="G1115" s="41" t="s">
        <v>135</v>
      </c>
      <c r="H1115" s="41"/>
      <c r="I1115" s="41"/>
      <c r="J1115" s="5"/>
      <c r="K1115" s="5"/>
      <c r="L1115" s="5"/>
      <c r="M1115" s="5">
        <v>14</v>
      </c>
      <c r="N1115" s="5"/>
      <c r="O1115" s="5"/>
      <c r="P1115" s="5">
        <v>14</v>
      </c>
      <c r="Q1115" s="39" t="s">
        <v>1940</v>
      </c>
      <c r="R1115" s="5">
        <v>14</v>
      </c>
      <c r="S1115" s="5"/>
      <c r="T1115" s="5"/>
      <c r="U1115" s="5"/>
      <c r="V1115" s="5"/>
      <c r="W1115" s="5"/>
      <c r="X1115" s="5"/>
      <c r="Y1115" s="5"/>
      <c r="Z1115" s="5"/>
      <c r="AA1115" s="5"/>
      <c r="AB1115" s="5"/>
      <c r="AC1115" s="5"/>
      <c r="AD1115" s="5"/>
      <c r="AE1115" s="5"/>
      <c r="AF1115" s="5"/>
      <c r="AG1115" s="5"/>
      <c r="AH1115" s="5"/>
      <c r="AI1115" s="5"/>
      <c r="AJ1115" s="5"/>
      <c r="AK1115" s="5"/>
      <c r="AL1115" s="5"/>
      <c r="AM1115" s="5"/>
      <c r="AN1115" s="5"/>
      <c r="AO1115" s="5"/>
      <c r="AP1115" s="5"/>
      <c r="AQ1115" s="5"/>
      <c r="AR1115" s="5"/>
      <c r="AS1115" s="5"/>
      <c r="AT1115" s="5"/>
      <c r="AU1115" s="5"/>
      <c r="AV1115" s="5"/>
      <c r="AW1115" s="5"/>
      <c r="AX1115" s="5"/>
      <c r="AY1115" s="5"/>
      <c r="AZ1115" s="5"/>
      <c r="BA1115" s="5"/>
      <c r="BB1115" s="5"/>
      <c r="BC1115" s="5"/>
      <c r="BD1115" s="5"/>
      <c r="BE1115" s="5"/>
      <c r="BF1115" s="5"/>
      <c r="BG1115" s="5"/>
      <c r="BH1115" s="5"/>
      <c r="BI1115" s="5"/>
      <c r="BJ1115" s="5"/>
      <c r="BK1115" s="5"/>
      <c r="BL1115" s="5"/>
      <c r="BM1115" s="5"/>
      <c r="BN1115" s="5"/>
      <c r="BO1115" s="5"/>
      <c r="BP1115" s="5"/>
      <c r="BQ1115" s="5"/>
      <c r="BR1115" s="5"/>
      <c r="BS1115" s="5"/>
      <c r="BT1115" s="5"/>
      <c r="BU1115" s="5"/>
      <c r="BV1115" s="5"/>
      <c r="BW1115" s="5"/>
      <c r="BX1115" s="5"/>
      <c r="BY1115" s="5"/>
      <c r="BZ1115" s="5"/>
      <c r="CA1115" s="5"/>
      <c r="CB1115" s="5"/>
      <c r="CC1115" s="5"/>
      <c r="CD1115" s="5"/>
      <c r="CE1115" s="5"/>
      <c r="CF1115" s="5"/>
      <c r="CG1115" s="5"/>
      <c r="CH1115" s="5"/>
      <c r="CI1115" s="5"/>
      <c r="CJ1115" s="5"/>
      <c r="CK1115" s="5"/>
      <c r="CL1115" s="5"/>
      <c r="CM1115" s="5"/>
      <c r="CN1115" s="5"/>
      <c r="CO1115" s="5"/>
      <c r="CP1115" s="5"/>
      <c r="CQ1115" s="5"/>
      <c r="CR1115" s="5"/>
      <c r="CS1115" s="5"/>
      <c r="CT1115" s="5"/>
      <c r="CU1115" s="5"/>
      <c r="CV1115" s="5"/>
      <c r="CW1115" s="5"/>
      <c r="CX1115" s="5"/>
      <c r="CY1115" s="5"/>
      <c r="CZ1115" s="5"/>
      <c r="DA1115" s="5"/>
      <c r="DB1115" s="5"/>
      <c r="DC1115" s="5"/>
      <c r="DD1115" s="5"/>
      <c r="DE1115" s="5"/>
      <c r="DF1115" s="5"/>
      <c r="DG1115" s="5"/>
      <c r="DH1115" s="5"/>
      <c r="DI1115" s="5"/>
      <c r="DJ1115" s="5"/>
      <c r="DK1115" s="5"/>
      <c r="DL1115" s="5"/>
      <c r="DM1115" s="5"/>
      <c r="DN1115" s="5"/>
      <c r="DO1115" s="5"/>
      <c r="DP1115" s="5"/>
      <c r="DQ1115" s="5"/>
      <c r="DR1115" s="5"/>
      <c r="DS1115" s="6"/>
      <c r="DT1115" s="6"/>
      <c r="DU1115" s="5"/>
      <c r="DV1115" s="5"/>
      <c r="DW1115" s="5"/>
      <c r="DX1115" s="5" t="s">
        <v>135</v>
      </c>
      <c r="DY1115" s="5"/>
      <c r="DZ1115" s="5"/>
      <c r="EA1115" s="5"/>
      <c r="EB1115" s="5"/>
      <c r="EC1115" s="5"/>
      <c r="ED1115" s="5"/>
      <c r="EE1115" s="5"/>
      <c r="EF1115" s="5"/>
    </row>
    <row r="1116" spans="1:136" s="42" customFormat="1">
      <c r="A1116" s="41"/>
      <c r="B1116" s="41"/>
      <c r="C1116" s="41"/>
      <c r="D1116" s="121" t="s">
        <v>1964</v>
      </c>
      <c r="E1116" s="170" t="s">
        <v>1965</v>
      </c>
      <c r="F1116" s="41" t="s">
        <v>631</v>
      </c>
      <c r="G1116" s="41" t="s">
        <v>135</v>
      </c>
      <c r="H1116" s="41"/>
      <c r="I1116" s="41"/>
      <c r="J1116" s="5">
        <v>2</v>
      </c>
      <c r="K1116" s="5"/>
      <c r="L1116" s="5"/>
      <c r="M1116" s="5"/>
      <c r="N1116" s="5"/>
      <c r="O1116" s="5"/>
      <c r="P1116" s="5">
        <v>2</v>
      </c>
      <c r="Q1116" s="39" t="s">
        <v>1940</v>
      </c>
      <c r="R1116" s="5">
        <v>2</v>
      </c>
      <c r="S1116" s="5"/>
      <c r="T1116" s="5"/>
      <c r="U1116" s="5"/>
      <c r="V1116" s="5"/>
      <c r="W1116" s="5"/>
      <c r="X1116" s="5"/>
      <c r="Y1116" s="5"/>
      <c r="Z1116" s="5"/>
      <c r="AA1116" s="5"/>
      <c r="AB1116" s="5"/>
      <c r="AC1116" s="5"/>
      <c r="AD1116" s="5"/>
      <c r="AE1116" s="5"/>
      <c r="AF1116" s="5"/>
      <c r="AG1116" s="5"/>
      <c r="AH1116" s="5"/>
      <c r="AI1116" s="5"/>
      <c r="AJ1116" s="5"/>
      <c r="AK1116" s="5"/>
      <c r="AL1116" s="5"/>
      <c r="AM1116" s="5"/>
      <c r="AN1116" s="5"/>
      <c r="AO1116" s="5"/>
      <c r="AP1116" s="5"/>
      <c r="AQ1116" s="5"/>
      <c r="AR1116" s="5"/>
      <c r="AS1116" s="5"/>
      <c r="AT1116" s="5"/>
      <c r="AU1116" s="5"/>
      <c r="AV1116" s="5"/>
      <c r="AW1116" s="5"/>
      <c r="AX1116" s="5"/>
      <c r="AY1116" s="5"/>
      <c r="AZ1116" s="5"/>
      <c r="BA1116" s="5"/>
      <c r="BB1116" s="5"/>
      <c r="BC1116" s="5"/>
      <c r="BD1116" s="5"/>
      <c r="BE1116" s="5"/>
      <c r="BF1116" s="5"/>
      <c r="BG1116" s="5"/>
      <c r="BH1116" s="5"/>
      <c r="BI1116" s="5"/>
      <c r="BJ1116" s="5"/>
      <c r="BK1116" s="5"/>
      <c r="BL1116" s="5"/>
      <c r="BM1116" s="5"/>
      <c r="BN1116" s="5"/>
      <c r="BO1116" s="5"/>
      <c r="BP1116" s="5"/>
      <c r="BQ1116" s="5"/>
      <c r="BR1116" s="5"/>
      <c r="BS1116" s="5"/>
      <c r="BT1116" s="5"/>
      <c r="BU1116" s="5"/>
      <c r="BV1116" s="5"/>
      <c r="BW1116" s="5"/>
      <c r="BX1116" s="5"/>
      <c r="BY1116" s="5"/>
      <c r="BZ1116" s="5"/>
      <c r="CA1116" s="5"/>
      <c r="CB1116" s="5"/>
      <c r="CC1116" s="5"/>
      <c r="CD1116" s="5"/>
      <c r="CE1116" s="5"/>
      <c r="CF1116" s="5"/>
      <c r="CG1116" s="5"/>
      <c r="CH1116" s="5"/>
      <c r="CI1116" s="5"/>
      <c r="CJ1116" s="5"/>
      <c r="CK1116" s="5"/>
      <c r="CL1116" s="5"/>
      <c r="CM1116" s="5"/>
      <c r="CN1116" s="5"/>
      <c r="CO1116" s="5"/>
      <c r="CP1116" s="5"/>
      <c r="CQ1116" s="5"/>
      <c r="CR1116" s="5"/>
      <c r="CS1116" s="5"/>
      <c r="CT1116" s="5"/>
      <c r="CU1116" s="5"/>
      <c r="CV1116" s="5"/>
      <c r="CW1116" s="5"/>
      <c r="CX1116" s="5"/>
      <c r="CY1116" s="5"/>
      <c r="CZ1116" s="5"/>
      <c r="DA1116" s="5"/>
      <c r="DB1116" s="5"/>
      <c r="DC1116" s="5"/>
      <c r="DD1116" s="5"/>
      <c r="DE1116" s="5"/>
      <c r="DF1116" s="5"/>
      <c r="DG1116" s="5"/>
      <c r="DH1116" s="5"/>
      <c r="DI1116" s="5"/>
      <c r="DJ1116" s="5"/>
      <c r="DK1116" s="5"/>
      <c r="DL1116" s="5"/>
      <c r="DM1116" s="5"/>
      <c r="DN1116" s="5"/>
      <c r="DO1116" s="5"/>
      <c r="DP1116" s="5"/>
      <c r="DQ1116" s="5"/>
      <c r="DR1116" s="5"/>
      <c r="DS1116" s="6"/>
      <c r="DT1116" s="6"/>
      <c r="DU1116" s="5"/>
      <c r="DV1116" s="5"/>
      <c r="DW1116" s="5"/>
      <c r="DX1116" s="5" t="s">
        <v>135</v>
      </c>
      <c r="DY1116" s="5"/>
      <c r="DZ1116" s="5"/>
      <c r="EA1116" s="5"/>
      <c r="EB1116" s="5"/>
      <c r="EC1116" s="5"/>
      <c r="ED1116" s="5"/>
      <c r="EE1116" s="5"/>
      <c r="EF1116" s="5"/>
    </row>
    <row r="1117" spans="1:136" s="42" customFormat="1">
      <c r="A1117" s="41"/>
      <c r="B1117" s="41"/>
      <c r="C1117" s="41"/>
      <c r="D1117" s="121" t="s">
        <v>1966</v>
      </c>
      <c r="E1117" s="170" t="s">
        <v>1965</v>
      </c>
      <c r="F1117" s="41" t="s">
        <v>631</v>
      </c>
      <c r="G1117" s="41" t="s">
        <v>135</v>
      </c>
      <c r="H1117" s="41"/>
      <c r="I1117" s="41"/>
      <c r="J1117" s="5"/>
      <c r="K1117" s="5"/>
      <c r="L1117" s="5"/>
      <c r="M1117" s="5">
        <v>6</v>
      </c>
      <c r="N1117" s="5"/>
      <c r="O1117" s="5"/>
      <c r="P1117" s="5">
        <v>6</v>
      </c>
      <c r="Q1117" s="39" t="s">
        <v>1940</v>
      </c>
      <c r="R1117" s="5">
        <v>6</v>
      </c>
      <c r="S1117" s="5"/>
      <c r="T1117" s="5"/>
      <c r="U1117" s="5"/>
      <c r="V1117" s="5"/>
      <c r="W1117" s="5"/>
      <c r="X1117" s="5"/>
      <c r="Y1117" s="5"/>
      <c r="Z1117" s="5"/>
      <c r="AA1117" s="5"/>
      <c r="AB1117" s="5"/>
      <c r="AC1117" s="5"/>
      <c r="AD1117" s="5"/>
      <c r="AE1117" s="5"/>
      <c r="AF1117" s="5"/>
      <c r="AG1117" s="5"/>
      <c r="AH1117" s="5"/>
      <c r="AI1117" s="5"/>
      <c r="AJ1117" s="5"/>
      <c r="AK1117" s="5"/>
      <c r="AL1117" s="5"/>
      <c r="AM1117" s="5"/>
      <c r="AN1117" s="5"/>
      <c r="AO1117" s="5"/>
      <c r="AP1117" s="5"/>
      <c r="AQ1117" s="5"/>
      <c r="AR1117" s="5"/>
      <c r="AS1117" s="5"/>
      <c r="AT1117" s="5"/>
      <c r="AU1117" s="5"/>
      <c r="AV1117" s="5"/>
      <c r="AW1117" s="5"/>
      <c r="AX1117" s="5"/>
      <c r="AY1117" s="5"/>
      <c r="AZ1117" s="5"/>
      <c r="BA1117" s="5"/>
      <c r="BB1117" s="5"/>
      <c r="BC1117" s="5"/>
      <c r="BD1117" s="5"/>
      <c r="BE1117" s="5"/>
      <c r="BF1117" s="5"/>
      <c r="BG1117" s="5"/>
      <c r="BH1117" s="5"/>
      <c r="BI1117" s="5"/>
      <c r="BJ1117" s="5"/>
      <c r="BK1117" s="5"/>
      <c r="BL1117" s="5"/>
      <c r="BM1117" s="5"/>
      <c r="BN1117" s="5"/>
      <c r="BO1117" s="5"/>
      <c r="BP1117" s="5"/>
      <c r="BQ1117" s="5"/>
      <c r="BR1117" s="5"/>
      <c r="BS1117" s="5"/>
      <c r="BT1117" s="5"/>
      <c r="BU1117" s="5"/>
      <c r="BV1117" s="5"/>
      <c r="BW1117" s="5"/>
      <c r="BX1117" s="5"/>
      <c r="BY1117" s="5"/>
      <c r="BZ1117" s="5"/>
      <c r="CA1117" s="5"/>
      <c r="CB1117" s="5"/>
      <c r="CC1117" s="5"/>
      <c r="CD1117" s="5"/>
      <c r="CE1117" s="5"/>
      <c r="CF1117" s="5"/>
      <c r="CG1117" s="5"/>
      <c r="CH1117" s="5"/>
      <c r="CI1117" s="5"/>
      <c r="CJ1117" s="5"/>
      <c r="CK1117" s="5"/>
      <c r="CL1117" s="5"/>
      <c r="CM1117" s="5"/>
      <c r="CN1117" s="5"/>
      <c r="CO1117" s="5"/>
      <c r="CP1117" s="5"/>
      <c r="CQ1117" s="5"/>
      <c r="CR1117" s="5"/>
      <c r="CS1117" s="5"/>
      <c r="CT1117" s="5"/>
      <c r="CU1117" s="5"/>
      <c r="CV1117" s="5"/>
      <c r="CW1117" s="5"/>
      <c r="CX1117" s="5"/>
      <c r="CY1117" s="5"/>
      <c r="CZ1117" s="5"/>
      <c r="DA1117" s="5"/>
      <c r="DB1117" s="5"/>
      <c r="DC1117" s="5"/>
      <c r="DD1117" s="5"/>
      <c r="DE1117" s="5"/>
      <c r="DF1117" s="5"/>
      <c r="DG1117" s="5"/>
      <c r="DH1117" s="5"/>
      <c r="DI1117" s="5"/>
      <c r="DJ1117" s="5"/>
      <c r="DK1117" s="5"/>
      <c r="DL1117" s="5"/>
      <c r="DM1117" s="5"/>
      <c r="DN1117" s="5"/>
      <c r="DO1117" s="5"/>
      <c r="DP1117" s="5"/>
      <c r="DQ1117" s="5"/>
      <c r="DR1117" s="5"/>
      <c r="DS1117" s="6"/>
      <c r="DT1117" s="6"/>
      <c r="DU1117" s="5"/>
      <c r="DV1117" s="5"/>
      <c r="DW1117" s="5"/>
      <c r="DX1117" s="5" t="s">
        <v>135</v>
      </c>
      <c r="DY1117" s="5"/>
      <c r="DZ1117" s="5"/>
      <c r="EA1117" s="5"/>
      <c r="EB1117" s="5"/>
      <c r="EC1117" s="5"/>
      <c r="ED1117" s="5"/>
      <c r="EE1117" s="5"/>
      <c r="EF1117" s="5"/>
    </row>
    <row r="1118" spans="1:136" s="42" customFormat="1" ht="30">
      <c r="A1118" s="41"/>
      <c r="B1118" s="41"/>
      <c r="C1118" s="41"/>
      <c r="D1118" s="121" t="s">
        <v>1967</v>
      </c>
      <c r="E1118" s="170" t="s">
        <v>262</v>
      </c>
      <c r="F1118" s="41" t="s">
        <v>631</v>
      </c>
      <c r="G1118" s="41" t="s">
        <v>135</v>
      </c>
      <c r="H1118" s="41"/>
      <c r="I1118" s="41"/>
      <c r="J1118" s="5"/>
      <c r="K1118" s="5"/>
      <c r="L1118" s="5"/>
      <c r="M1118" s="5"/>
      <c r="N1118" s="5"/>
      <c r="O1118" s="5"/>
      <c r="P1118" s="5">
        <v>11</v>
      </c>
      <c r="Q1118" s="39" t="s">
        <v>1940</v>
      </c>
      <c r="R1118" s="5">
        <v>11</v>
      </c>
      <c r="S1118" s="5"/>
      <c r="T1118" s="5"/>
      <c r="U1118" s="5"/>
      <c r="V1118" s="5"/>
      <c r="W1118" s="5"/>
      <c r="X1118" s="5"/>
      <c r="Y1118" s="5"/>
      <c r="Z1118" s="5"/>
      <c r="AA1118" s="5"/>
      <c r="AB1118" s="5"/>
      <c r="AC1118" s="5"/>
      <c r="AD1118" s="5"/>
      <c r="AE1118" s="5"/>
      <c r="AF1118" s="5"/>
      <c r="AG1118" s="5"/>
      <c r="AH1118" s="5"/>
      <c r="AI1118" s="5"/>
      <c r="AJ1118" s="5"/>
      <c r="AK1118" s="5"/>
      <c r="AL1118" s="5"/>
      <c r="AM1118" s="5"/>
      <c r="AN1118" s="5"/>
      <c r="AO1118" s="5"/>
      <c r="AP1118" s="5"/>
      <c r="AQ1118" s="5"/>
      <c r="AR1118" s="5"/>
      <c r="AS1118" s="5"/>
      <c r="AT1118" s="5"/>
      <c r="AU1118" s="5"/>
      <c r="AV1118" s="5"/>
      <c r="AW1118" s="5"/>
      <c r="AX1118" s="5"/>
      <c r="AY1118" s="5"/>
      <c r="AZ1118" s="5"/>
      <c r="BA1118" s="5"/>
      <c r="BB1118" s="5"/>
      <c r="BC1118" s="5"/>
      <c r="BD1118" s="5"/>
      <c r="BE1118" s="5"/>
      <c r="BF1118" s="5"/>
      <c r="BG1118" s="5"/>
      <c r="BH1118" s="5"/>
      <c r="BI1118" s="5"/>
      <c r="BJ1118" s="5"/>
      <c r="BK1118" s="5"/>
      <c r="BL1118" s="5"/>
      <c r="BM1118" s="5"/>
      <c r="BN1118" s="5"/>
      <c r="BO1118" s="5"/>
      <c r="BP1118" s="5"/>
      <c r="BQ1118" s="5"/>
      <c r="BR1118" s="5"/>
      <c r="BS1118" s="5"/>
      <c r="BT1118" s="5"/>
      <c r="BU1118" s="5"/>
      <c r="BV1118" s="5"/>
      <c r="BW1118" s="5"/>
      <c r="BX1118" s="5"/>
      <c r="BY1118" s="5"/>
      <c r="BZ1118" s="5"/>
      <c r="CA1118" s="5"/>
      <c r="CB1118" s="5"/>
      <c r="CC1118" s="5"/>
      <c r="CD1118" s="5"/>
      <c r="CE1118" s="5"/>
      <c r="CF1118" s="5"/>
      <c r="CG1118" s="5"/>
      <c r="CH1118" s="5"/>
      <c r="CI1118" s="5"/>
      <c r="CJ1118" s="5"/>
      <c r="CK1118" s="5"/>
      <c r="CL1118" s="5"/>
      <c r="CM1118" s="5"/>
      <c r="CN1118" s="5"/>
      <c r="CO1118" s="5"/>
      <c r="CP1118" s="5"/>
      <c r="CQ1118" s="5"/>
      <c r="CR1118" s="5"/>
      <c r="CS1118" s="5"/>
      <c r="CT1118" s="5"/>
      <c r="CU1118" s="5"/>
      <c r="CV1118" s="5"/>
      <c r="CW1118" s="5"/>
      <c r="CX1118" s="5"/>
      <c r="CY1118" s="5"/>
      <c r="CZ1118" s="5"/>
      <c r="DA1118" s="5"/>
      <c r="DB1118" s="5"/>
      <c r="DC1118" s="5"/>
      <c r="DD1118" s="5"/>
      <c r="DE1118" s="5"/>
      <c r="DF1118" s="5"/>
      <c r="DG1118" s="5"/>
      <c r="DH1118" s="5"/>
      <c r="DI1118" s="5"/>
      <c r="DJ1118" s="5"/>
      <c r="DK1118" s="5"/>
      <c r="DL1118" s="5"/>
      <c r="DM1118" s="5"/>
      <c r="DN1118" s="5"/>
      <c r="DO1118" s="5"/>
      <c r="DP1118" s="5"/>
      <c r="DQ1118" s="5"/>
      <c r="DR1118" s="5"/>
      <c r="DS1118" s="6"/>
      <c r="DT1118" s="6"/>
      <c r="DU1118" s="5"/>
      <c r="DV1118" s="5"/>
      <c r="DW1118" s="5"/>
      <c r="DX1118" s="5" t="s">
        <v>135</v>
      </c>
      <c r="DY1118" s="5"/>
      <c r="DZ1118" s="5"/>
      <c r="EA1118" s="5"/>
      <c r="EB1118" s="5"/>
      <c r="EC1118" s="5"/>
      <c r="ED1118" s="5"/>
      <c r="EE1118" s="5"/>
      <c r="EF1118" s="5"/>
    </row>
    <row r="1119" spans="1:136" s="42" customFormat="1">
      <c r="A1119" s="41"/>
      <c r="B1119" s="41"/>
      <c r="C1119" s="41"/>
      <c r="D1119" s="121" t="s">
        <v>1968</v>
      </c>
      <c r="E1119" s="170" t="s">
        <v>1969</v>
      </c>
      <c r="F1119" s="41" t="s">
        <v>631</v>
      </c>
      <c r="G1119" s="41" t="s">
        <v>135</v>
      </c>
      <c r="H1119" s="41"/>
      <c r="I1119" s="41"/>
      <c r="J1119" s="5">
        <v>1</v>
      </c>
      <c r="K1119" s="5"/>
      <c r="L1119" s="5"/>
      <c r="M1119" s="5"/>
      <c r="N1119" s="5"/>
      <c r="O1119" s="5"/>
      <c r="P1119" s="5">
        <v>1</v>
      </c>
      <c r="Q1119" s="39" t="s">
        <v>1940</v>
      </c>
      <c r="R1119" s="5">
        <v>1</v>
      </c>
      <c r="S1119" s="5"/>
      <c r="T1119" s="5"/>
      <c r="U1119" s="5"/>
      <c r="V1119" s="5"/>
      <c r="W1119" s="5"/>
      <c r="X1119" s="5"/>
      <c r="Y1119" s="5"/>
      <c r="Z1119" s="5"/>
      <c r="AA1119" s="5"/>
      <c r="AB1119" s="5"/>
      <c r="AC1119" s="5"/>
      <c r="AD1119" s="5"/>
      <c r="AE1119" s="5"/>
      <c r="AF1119" s="5"/>
      <c r="AG1119" s="5"/>
      <c r="AH1119" s="5"/>
      <c r="AI1119" s="5"/>
      <c r="AJ1119" s="5"/>
      <c r="AK1119" s="5"/>
      <c r="AL1119" s="5"/>
      <c r="AM1119" s="5"/>
      <c r="AN1119" s="5"/>
      <c r="AO1119" s="5"/>
      <c r="AP1119" s="5"/>
      <c r="AQ1119" s="5"/>
      <c r="AR1119" s="5"/>
      <c r="AS1119" s="5"/>
      <c r="AT1119" s="5"/>
      <c r="AU1119" s="5"/>
      <c r="AV1119" s="5"/>
      <c r="AW1119" s="5"/>
      <c r="AX1119" s="5"/>
      <c r="AY1119" s="5"/>
      <c r="AZ1119" s="5"/>
      <c r="BA1119" s="5"/>
      <c r="BB1119" s="5"/>
      <c r="BC1119" s="5"/>
      <c r="BD1119" s="5"/>
      <c r="BE1119" s="5"/>
      <c r="BF1119" s="5"/>
      <c r="BG1119" s="5"/>
      <c r="BH1119" s="5"/>
      <c r="BI1119" s="5"/>
      <c r="BJ1119" s="5"/>
      <c r="BK1119" s="5"/>
      <c r="BL1119" s="5"/>
      <c r="BM1119" s="5"/>
      <c r="BN1119" s="5"/>
      <c r="BO1119" s="5"/>
      <c r="BP1119" s="5"/>
      <c r="BQ1119" s="5"/>
      <c r="BR1119" s="5"/>
      <c r="BS1119" s="5"/>
      <c r="BT1119" s="5"/>
      <c r="BU1119" s="5"/>
      <c r="BV1119" s="5"/>
      <c r="BW1119" s="5"/>
      <c r="BX1119" s="5"/>
      <c r="BY1119" s="5"/>
      <c r="BZ1119" s="5"/>
      <c r="CA1119" s="5"/>
      <c r="CB1119" s="5"/>
      <c r="CC1119" s="5"/>
      <c r="CD1119" s="5"/>
      <c r="CE1119" s="5"/>
      <c r="CF1119" s="5"/>
      <c r="CG1119" s="5"/>
      <c r="CH1119" s="5"/>
      <c r="CI1119" s="5"/>
      <c r="CJ1119" s="5"/>
      <c r="CK1119" s="5"/>
      <c r="CL1119" s="5"/>
      <c r="CM1119" s="5"/>
      <c r="CN1119" s="5"/>
      <c r="CO1119" s="5"/>
      <c r="CP1119" s="5"/>
      <c r="CQ1119" s="5"/>
      <c r="CR1119" s="5"/>
      <c r="CS1119" s="5"/>
      <c r="CT1119" s="5"/>
      <c r="CU1119" s="5"/>
      <c r="CV1119" s="5"/>
      <c r="CW1119" s="5"/>
      <c r="CX1119" s="5"/>
      <c r="CY1119" s="5"/>
      <c r="CZ1119" s="5"/>
      <c r="DA1119" s="5"/>
      <c r="DB1119" s="5"/>
      <c r="DC1119" s="5"/>
      <c r="DD1119" s="5"/>
      <c r="DE1119" s="5"/>
      <c r="DF1119" s="5"/>
      <c r="DG1119" s="5"/>
      <c r="DH1119" s="5"/>
      <c r="DI1119" s="5"/>
      <c r="DJ1119" s="5"/>
      <c r="DK1119" s="5"/>
      <c r="DL1119" s="5"/>
      <c r="DM1119" s="5"/>
      <c r="DN1119" s="5"/>
      <c r="DO1119" s="5"/>
      <c r="DP1119" s="5"/>
      <c r="DQ1119" s="5"/>
      <c r="DR1119" s="5"/>
      <c r="DS1119" s="6"/>
      <c r="DT1119" s="6"/>
      <c r="DU1119" s="5"/>
      <c r="DV1119" s="5"/>
      <c r="DW1119" s="5"/>
      <c r="DX1119" s="5" t="s">
        <v>135</v>
      </c>
      <c r="DY1119" s="5"/>
      <c r="DZ1119" s="5"/>
      <c r="EA1119" s="5"/>
      <c r="EB1119" s="5"/>
      <c r="EC1119" s="5"/>
      <c r="ED1119" s="5"/>
      <c r="EE1119" s="5"/>
      <c r="EF1119" s="5"/>
    </row>
    <row r="1120" spans="1:136" s="42" customFormat="1">
      <c r="A1120" s="41"/>
      <c r="B1120" s="41"/>
      <c r="C1120" s="41"/>
      <c r="D1120" s="121" t="s">
        <v>1970</v>
      </c>
      <c r="E1120" s="170" t="s">
        <v>1969</v>
      </c>
      <c r="F1120" s="41" t="s">
        <v>631</v>
      </c>
      <c r="G1120" s="41" t="s">
        <v>135</v>
      </c>
      <c r="H1120" s="41"/>
      <c r="I1120" s="41"/>
      <c r="J1120" s="5"/>
      <c r="K1120" s="5"/>
      <c r="L1120" s="5"/>
      <c r="M1120" s="5">
        <v>1</v>
      </c>
      <c r="N1120" s="5"/>
      <c r="O1120" s="5"/>
      <c r="P1120" s="5">
        <v>1</v>
      </c>
      <c r="Q1120" s="39" t="s">
        <v>1940</v>
      </c>
      <c r="R1120" s="5">
        <v>1</v>
      </c>
      <c r="S1120" s="5"/>
      <c r="T1120" s="5"/>
      <c r="U1120" s="5"/>
      <c r="V1120" s="5"/>
      <c r="W1120" s="5"/>
      <c r="X1120" s="5"/>
      <c r="Y1120" s="5"/>
      <c r="Z1120" s="5"/>
      <c r="AA1120" s="5"/>
      <c r="AB1120" s="5"/>
      <c r="AC1120" s="5"/>
      <c r="AD1120" s="5"/>
      <c r="AE1120" s="5"/>
      <c r="AF1120" s="5"/>
      <c r="AG1120" s="5"/>
      <c r="AH1120" s="5"/>
      <c r="AI1120" s="5"/>
      <c r="AJ1120" s="5"/>
      <c r="AK1120" s="5"/>
      <c r="AL1120" s="5"/>
      <c r="AM1120" s="5"/>
      <c r="AN1120" s="5"/>
      <c r="AO1120" s="5"/>
      <c r="AP1120" s="5"/>
      <c r="AQ1120" s="5"/>
      <c r="AR1120" s="5"/>
      <c r="AS1120" s="5"/>
      <c r="AT1120" s="5"/>
      <c r="AU1120" s="5"/>
      <c r="AV1120" s="5"/>
      <c r="AW1120" s="5"/>
      <c r="AX1120" s="5"/>
      <c r="AY1120" s="5"/>
      <c r="AZ1120" s="5"/>
      <c r="BA1120" s="5"/>
      <c r="BB1120" s="5"/>
      <c r="BC1120" s="5"/>
      <c r="BD1120" s="5"/>
      <c r="BE1120" s="5"/>
      <c r="BF1120" s="5"/>
      <c r="BG1120" s="5"/>
      <c r="BH1120" s="5"/>
      <c r="BI1120" s="5"/>
      <c r="BJ1120" s="5"/>
      <c r="BK1120" s="5"/>
      <c r="BL1120" s="5"/>
      <c r="BM1120" s="5"/>
      <c r="BN1120" s="5"/>
      <c r="BO1120" s="5"/>
      <c r="BP1120" s="5"/>
      <c r="BQ1120" s="5"/>
      <c r="BR1120" s="5"/>
      <c r="BS1120" s="5"/>
      <c r="BT1120" s="5"/>
      <c r="BU1120" s="5"/>
      <c r="BV1120" s="5"/>
      <c r="BW1120" s="5"/>
      <c r="BX1120" s="5"/>
      <c r="BY1120" s="5"/>
      <c r="BZ1120" s="5"/>
      <c r="CA1120" s="5"/>
      <c r="CB1120" s="5"/>
      <c r="CC1120" s="5"/>
      <c r="CD1120" s="5"/>
      <c r="CE1120" s="5"/>
      <c r="CF1120" s="5"/>
      <c r="CG1120" s="5"/>
      <c r="CH1120" s="5"/>
      <c r="CI1120" s="5"/>
      <c r="CJ1120" s="5"/>
      <c r="CK1120" s="5"/>
      <c r="CL1120" s="5"/>
      <c r="CM1120" s="5"/>
      <c r="CN1120" s="5"/>
      <c r="CO1120" s="5"/>
      <c r="CP1120" s="5"/>
      <c r="CQ1120" s="5"/>
      <c r="CR1120" s="5"/>
      <c r="CS1120" s="5"/>
      <c r="CT1120" s="5"/>
      <c r="CU1120" s="5"/>
      <c r="CV1120" s="5"/>
      <c r="CW1120" s="5"/>
      <c r="CX1120" s="5"/>
      <c r="CY1120" s="5"/>
      <c r="CZ1120" s="5"/>
      <c r="DA1120" s="5"/>
      <c r="DB1120" s="5"/>
      <c r="DC1120" s="5"/>
      <c r="DD1120" s="5"/>
      <c r="DE1120" s="5"/>
      <c r="DF1120" s="5"/>
      <c r="DG1120" s="5"/>
      <c r="DH1120" s="5"/>
      <c r="DI1120" s="5"/>
      <c r="DJ1120" s="5"/>
      <c r="DK1120" s="5"/>
      <c r="DL1120" s="5"/>
      <c r="DM1120" s="5"/>
      <c r="DN1120" s="5"/>
      <c r="DO1120" s="5"/>
      <c r="DP1120" s="5"/>
      <c r="DQ1120" s="5"/>
      <c r="DR1120" s="5"/>
      <c r="DS1120" s="6"/>
      <c r="DT1120" s="6"/>
      <c r="DU1120" s="5"/>
      <c r="DV1120" s="5"/>
      <c r="DW1120" s="5"/>
      <c r="DX1120" s="5" t="s">
        <v>135</v>
      </c>
      <c r="DY1120" s="5"/>
      <c r="DZ1120" s="5"/>
      <c r="EA1120" s="5"/>
      <c r="EB1120" s="5"/>
      <c r="EC1120" s="5"/>
      <c r="ED1120" s="5"/>
      <c r="EE1120" s="5"/>
      <c r="EF1120" s="5"/>
    </row>
    <row r="1121" spans="1:136" s="42" customFormat="1" ht="75">
      <c r="A1121" s="41" t="s">
        <v>1971</v>
      </c>
      <c r="B1121" s="41">
        <v>7</v>
      </c>
      <c r="C1121" s="41">
        <v>4</v>
      </c>
      <c r="D1121" s="121" t="s">
        <v>1972</v>
      </c>
      <c r="E1121" s="170" t="s">
        <v>1973</v>
      </c>
      <c r="F1121" s="41" t="s">
        <v>1974</v>
      </c>
      <c r="G1121" s="41"/>
      <c r="H1121" s="41" t="s">
        <v>135</v>
      </c>
      <c r="I1121" s="41"/>
      <c r="J1121" s="5">
        <v>1</v>
      </c>
      <c r="K1121" s="5">
        <v>1</v>
      </c>
      <c r="L1121" s="5"/>
      <c r="M1121" s="5"/>
      <c r="N1121" s="5"/>
      <c r="O1121" s="5"/>
      <c r="P1121" s="5">
        <v>1</v>
      </c>
      <c r="Q1121" s="39" t="s">
        <v>1975</v>
      </c>
      <c r="R1121" s="5"/>
      <c r="S1121" s="5"/>
      <c r="T1121" s="5"/>
      <c r="U1121" s="5"/>
      <c r="V1121" s="5"/>
      <c r="W1121" s="5"/>
      <c r="X1121" s="5"/>
      <c r="Y1121" s="5"/>
      <c r="Z1121" s="5"/>
      <c r="AA1121" s="5"/>
      <c r="AB1121" s="5"/>
      <c r="AC1121" s="5"/>
      <c r="AD1121" s="5"/>
      <c r="AE1121" s="5"/>
      <c r="AF1121" s="5"/>
      <c r="AG1121" s="5"/>
      <c r="AH1121" s="5"/>
      <c r="AI1121" s="5"/>
      <c r="AJ1121" s="5"/>
      <c r="AK1121" s="5"/>
      <c r="AL1121" s="5">
        <v>1</v>
      </c>
      <c r="AM1121" s="5"/>
      <c r="AN1121" s="5"/>
      <c r="AO1121" s="5"/>
      <c r="AP1121" s="5"/>
      <c r="AQ1121" s="5"/>
      <c r="AR1121" s="5"/>
      <c r="AS1121" s="5"/>
      <c r="AT1121" s="5"/>
      <c r="AU1121" s="5"/>
      <c r="AV1121" s="5"/>
      <c r="AW1121" s="5"/>
      <c r="AX1121" s="5"/>
      <c r="AY1121" s="5"/>
      <c r="AZ1121" s="5"/>
      <c r="BA1121" s="5"/>
      <c r="BB1121" s="5"/>
      <c r="BC1121" s="5"/>
      <c r="BD1121" s="5"/>
      <c r="BE1121" s="5"/>
      <c r="BF1121" s="5"/>
      <c r="BG1121" s="5"/>
      <c r="BH1121" s="5"/>
      <c r="BI1121" s="5"/>
      <c r="BJ1121" s="5"/>
      <c r="BK1121" s="5"/>
      <c r="BL1121" s="5"/>
      <c r="BM1121" s="5"/>
      <c r="BN1121" s="5"/>
      <c r="BO1121" s="5"/>
      <c r="BP1121" s="5"/>
      <c r="BQ1121" s="5"/>
      <c r="BR1121" s="5"/>
      <c r="BS1121" s="5"/>
      <c r="BT1121" s="5"/>
      <c r="BU1121" s="5"/>
      <c r="BV1121" s="5"/>
      <c r="BW1121" s="5"/>
      <c r="BX1121" s="5"/>
      <c r="BY1121" s="5"/>
      <c r="BZ1121" s="5"/>
      <c r="CA1121" s="5"/>
      <c r="CB1121" s="5"/>
      <c r="CC1121" s="5"/>
      <c r="CD1121" s="5"/>
      <c r="CE1121" s="5"/>
      <c r="CF1121" s="5"/>
      <c r="CG1121" s="5"/>
      <c r="CH1121" s="5"/>
      <c r="CI1121" s="5"/>
      <c r="CJ1121" s="5"/>
      <c r="CK1121" s="5"/>
      <c r="CL1121" s="5"/>
      <c r="CM1121" s="5"/>
      <c r="CN1121" s="5"/>
      <c r="CO1121" s="5"/>
      <c r="CP1121" s="5"/>
      <c r="CQ1121" s="5"/>
      <c r="CR1121" s="5"/>
      <c r="CS1121" s="5"/>
      <c r="CT1121" s="5"/>
      <c r="CU1121" s="5"/>
      <c r="CV1121" s="5"/>
      <c r="CW1121" s="5"/>
      <c r="CX1121" s="5"/>
      <c r="CY1121" s="5"/>
      <c r="CZ1121" s="5"/>
      <c r="DA1121" s="5"/>
      <c r="DB1121" s="5"/>
      <c r="DC1121" s="5"/>
      <c r="DD1121" s="5"/>
      <c r="DE1121" s="5"/>
      <c r="DF1121" s="5"/>
      <c r="DG1121" s="5"/>
      <c r="DH1121" s="5"/>
      <c r="DI1121" s="5"/>
      <c r="DJ1121" s="5"/>
      <c r="DK1121" s="5"/>
      <c r="DL1121" s="5"/>
      <c r="DM1121" s="5"/>
      <c r="DN1121" s="5"/>
      <c r="DO1121" s="5"/>
      <c r="DP1121" s="5"/>
      <c r="DQ1121" s="5"/>
      <c r="DR1121" s="5"/>
      <c r="DS1121" s="6">
        <v>7</v>
      </c>
      <c r="DT1121" s="6">
        <v>3</v>
      </c>
      <c r="DU1121" s="5">
        <v>0</v>
      </c>
      <c r="DV1121" s="5"/>
      <c r="DW1121" s="5" t="s">
        <v>135</v>
      </c>
      <c r="DX1121" s="5"/>
      <c r="DY1121" s="5"/>
      <c r="DZ1121" s="5"/>
      <c r="EA1121" s="5"/>
      <c r="EB1121" s="5"/>
      <c r="EC1121" s="5"/>
      <c r="ED1121" s="5"/>
      <c r="EE1121" s="5"/>
      <c r="EF1121" s="5"/>
    </row>
    <row r="1122" spans="1:136" s="42" customFormat="1" ht="75">
      <c r="A1122" s="41"/>
      <c r="B1122" s="41"/>
      <c r="C1122" s="41"/>
      <c r="D1122" s="121" t="s">
        <v>1976</v>
      </c>
      <c r="E1122" s="170" t="s">
        <v>157</v>
      </c>
      <c r="F1122" s="41" t="s">
        <v>1974</v>
      </c>
      <c r="G1122" s="41"/>
      <c r="H1122" s="41" t="s">
        <v>135</v>
      </c>
      <c r="I1122" s="41"/>
      <c r="J1122" s="5"/>
      <c r="K1122" s="5"/>
      <c r="L1122" s="5"/>
      <c r="M1122" s="5"/>
      <c r="N1122" s="5"/>
      <c r="O1122" s="5"/>
      <c r="P1122" s="5">
        <v>1</v>
      </c>
      <c r="Q1122" s="39" t="s">
        <v>1975</v>
      </c>
      <c r="R1122" s="5"/>
      <c r="S1122" s="5"/>
      <c r="T1122" s="5"/>
      <c r="U1122" s="5"/>
      <c r="V1122" s="5"/>
      <c r="W1122" s="5"/>
      <c r="X1122" s="5"/>
      <c r="Y1122" s="5"/>
      <c r="Z1122" s="5"/>
      <c r="AA1122" s="5"/>
      <c r="AB1122" s="5"/>
      <c r="AC1122" s="5"/>
      <c r="AD1122" s="5"/>
      <c r="AE1122" s="5"/>
      <c r="AF1122" s="5"/>
      <c r="AG1122" s="5"/>
      <c r="AH1122" s="5"/>
      <c r="AI1122" s="5"/>
      <c r="AJ1122" s="5"/>
      <c r="AK1122" s="5"/>
      <c r="AL1122" s="5">
        <v>1</v>
      </c>
      <c r="AM1122" s="5"/>
      <c r="AN1122" s="5"/>
      <c r="AO1122" s="5"/>
      <c r="AP1122" s="5"/>
      <c r="AQ1122" s="5"/>
      <c r="AR1122" s="5"/>
      <c r="AS1122" s="5"/>
      <c r="AT1122" s="5"/>
      <c r="AU1122" s="5"/>
      <c r="AV1122" s="5"/>
      <c r="AW1122" s="5"/>
      <c r="AX1122" s="5"/>
      <c r="AY1122" s="5"/>
      <c r="AZ1122" s="5"/>
      <c r="BA1122" s="5"/>
      <c r="BB1122" s="5"/>
      <c r="BC1122" s="5"/>
      <c r="BD1122" s="5"/>
      <c r="BE1122" s="5"/>
      <c r="BF1122" s="5"/>
      <c r="BG1122" s="5"/>
      <c r="BH1122" s="5"/>
      <c r="BI1122" s="5"/>
      <c r="BJ1122" s="5"/>
      <c r="BK1122" s="5"/>
      <c r="BL1122" s="5"/>
      <c r="BM1122" s="5"/>
      <c r="BN1122" s="5"/>
      <c r="BO1122" s="5"/>
      <c r="BP1122" s="5"/>
      <c r="BQ1122" s="5"/>
      <c r="BR1122" s="5"/>
      <c r="BS1122" s="5"/>
      <c r="BT1122" s="5"/>
      <c r="BU1122" s="5"/>
      <c r="BV1122" s="5"/>
      <c r="BW1122" s="5"/>
      <c r="BX1122" s="5"/>
      <c r="BY1122" s="5"/>
      <c r="BZ1122" s="5"/>
      <c r="CA1122" s="5"/>
      <c r="CB1122" s="5"/>
      <c r="CC1122" s="5"/>
      <c r="CD1122" s="5"/>
      <c r="CE1122" s="5"/>
      <c r="CF1122" s="5"/>
      <c r="CG1122" s="5"/>
      <c r="CH1122" s="5"/>
      <c r="CI1122" s="5"/>
      <c r="CJ1122" s="5"/>
      <c r="CK1122" s="5"/>
      <c r="CL1122" s="5"/>
      <c r="CM1122" s="5"/>
      <c r="CN1122" s="5"/>
      <c r="CO1122" s="5"/>
      <c r="CP1122" s="5"/>
      <c r="CQ1122" s="5"/>
      <c r="CR1122" s="5"/>
      <c r="CS1122" s="5"/>
      <c r="CT1122" s="5"/>
      <c r="CU1122" s="5"/>
      <c r="CV1122" s="5"/>
      <c r="CW1122" s="5"/>
      <c r="CX1122" s="5"/>
      <c r="CY1122" s="5"/>
      <c r="CZ1122" s="5"/>
      <c r="DA1122" s="5"/>
      <c r="DB1122" s="5"/>
      <c r="DC1122" s="5"/>
      <c r="DD1122" s="5"/>
      <c r="DE1122" s="5"/>
      <c r="DF1122" s="5"/>
      <c r="DG1122" s="5"/>
      <c r="DH1122" s="5"/>
      <c r="DI1122" s="5"/>
      <c r="DJ1122" s="5"/>
      <c r="DK1122" s="5"/>
      <c r="DL1122" s="5"/>
      <c r="DM1122" s="5"/>
      <c r="DN1122" s="5"/>
      <c r="DO1122" s="5"/>
      <c r="DP1122" s="5"/>
      <c r="DQ1122" s="5"/>
      <c r="DR1122" s="5"/>
      <c r="DS1122" s="6"/>
      <c r="DT1122" s="6"/>
      <c r="DU1122" s="5"/>
      <c r="DV1122" s="5"/>
      <c r="DW1122" s="5" t="s">
        <v>135</v>
      </c>
      <c r="DX1122" s="5"/>
      <c r="DY1122" s="5"/>
      <c r="DZ1122" s="5"/>
      <c r="EA1122" s="5"/>
      <c r="EB1122" s="5"/>
      <c r="EC1122" s="5"/>
      <c r="ED1122" s="5"/>
      <c r="EE1122" s="5"/>
      <c r="EF1122" s="5"/>
    </row>
    <row r="1123" spans="1:136" s="42" customFormat="1" ht="75">
      <c r="A1123" s="41"/>
      <c r="B1123" s="41"/>
      <c r="C1123" s="41"/>
      <c r="D1123" s="121" t="s">
        <v>1977</v>
      </c>
      <c r="E1123" s="170" t="s">
        <v>199</v>
      </c>
      <c r="F1123" s="41" t="s">
        <v>1974</v>
      </c>
      <c r="G1123" s="41"/>
      <c r="H1123" s="41" t="s">
        <v>135</v>
      </c>
      <c r="I1123" s="41"/>
      <c r="J1123" s="5"/>
      <c r="K1123" s="5"/>
      <c r="L1123" s="5"/>
      <c r="M1123" s="5"/>
      <c r="N1123" s="5"/>
      <c r="O1123" s="5"/>
      <c r="P1123" s="5">
        <v>1</v>
      </c>
      <c r="Q1123" s="39" t="s">
        <v>1975</v>
      </c>
      <c r="R1123" s="5"/>
      <c r="S1123" s="5"/>
      <c r="T1123" s="5"/>
      <c r="U1123" s="5"/>
      <c r="V1123" s="5"/>
      <c r="W1123" s="5"/>
      <c r="X1123" s="5"/>
      <c r="Y1123" s="5"/>
      <c r="Z1123" s="5"/>
      <c r="AA1123" s="5"/>
      <c r="AB1123" s="5"/>
      <c r="AC1123" s="5"/>
      <c r="AD1123" s="5"/>
      <c r="AE1123" s="5"/>
      <c r="AF1123" s="5"/>
      <c r="AG1123" s="5"/>
      <c r="AH1123" s="5"/>
      <c r="AI1123" s="5"/>
      <c r="AJ1123" s="5"/>
      <c r="AK1123" s="5"/>
      <c r="AL1123" s="5">
        <v>1</v>
      </c>
      <c r="AM1123" s="5"/>
      <c r="AN1123" s="5"/>
      <c r="AO1123" s="5"/>
      <c r="AP1123" s="5"/>
      <c r="AQ1123" s="5"/>
      <c r="AR1123" s="5"/>
      <c r="AS1123" s="5"/>
      <c r="AT1123" s="5"/>
      <c r="AU1123" s="5"/>
      <c r="AV1123" s="5"/>
      <c r="AW1123" s="5"/>
      <c r="AX1123" s="5"/>
      <c r="AY1123" s="5"/>
      <c r="AZ1123" s="5"/>
      <c r="BA1123" s="5"/>
      <c r="BB1123" s="5"/>
      <c r="BC1123" s="5"/>
      <c r="BD1123" s="5"/>
      <c r="BE1123" s="5"/>
      <c r="BF1123" s="5"/>
      <c r="BG1123" s="5"/>
      <c r="BH1123" s="5"/>
      <c r="BI1123" s="5"/>
      <c r="BJ1123" s="5"/>
      <c r="BK1123" s="5"/>
      <c r="BL1123" s="5"/>
      <c r="BM1123" s="5"/>
      <c r="BN1123" s="5"/>
      <c r="BO1123" s="5"/>
      <c r="BP1123" s="5"/>
      <c r="BQ1123" s="5"/>
      <c r="BR1123" s="5"/>
      <c r="BS1123" s="5"/>
      <c r="BT1123" s="5"/>
      <c r="BU1123" s="5"/>
      <c r="BV1123" s="5"/>
      <c r="BW1123" s="5"/>
      <c r="BX1123" s="5"/>
      <c r="BY1123" s="5"/>
      <c r="BZ1123" s="5"/>
      <c r="CA1123" s="5"/>
      <c r="CB1123" s="5"/>
      <c r="CC1123" s="5"/>
      <c r="CD1123" s="5"/>
      <c r="CE1123" s="5"/>
      <c r="CF1123" s="5"/>
      <c r="CG1123" s="5"/>
      <c r="CH1123" s="5"/>
      <c r="CI1123" s="5"/>
      <c r="CJ1123" s="5"/>
      <c r="CK1123" s="5"/>
      <c r="CL1123" s="5"/>
      <c r="CM1123" s="5"/>
      <c r="CN1123" s="5"/>
      <c r="CO1123" s="5"/>
      <c r="CP1123" s="5"/>
      <c r="CQ1123" s="5"/>
      <c r="CR1123" s="5"/>
      <c r="CS1123" s="5"/>
      <c r="CT1123" s="5"/>
      <c r="CU1123" s="5"/>
      <c r="CV1123" s="5"/>
      <c r="CW1123" s="5"/>
      <c r="CX1123" s="5"/>
      <c r="CY1123" s="5"/>
      <c r="CZ1123" s="5"/>
      <c r="DA1123" s="5"/>
      <c r="DB1123" s="5"/>
      <c r="DC1123" s="5"/>
      <c r="DD1123" s="5"/>
      <c r="DE1123" s="5"/>
      <c r="DF1123" s="5"/>
      <c r="DG1123" s="5"/>
      <c r="DH1123" s="5"/>
      <c r="DI1123" s="5"/>
      <c r="DJ1123" s="5"/>
      <c r="DK1123" s="5"/>
      <c r="DL1123" s="5"/>
      <c r="DM1123" s="5"/>
      <c r="DN1123" s="5"/>
      <c r="DO1123" s="5"/>
      <c r="DP1123" s="5"/>
      <c r="DQ1123" s="5"/>
      <c r="DR1123" s="5"/>
      <c r="DS1123" s="6"/>
      <c r="DT1123" s="6"/>
      <c r="DU1123" s="5"/>
      <c r="DV1123" s="5"/>
      <c r="DW1123" s="5" t="s">
        <v>135</v>
      </c>
      <c r="DX1123" s="5"/>
      <c r="DY1123" s="5"/>
      <c r="DZ1123" s="5"/>
      <c r="EA1123" s="5"/>
      <c r="EB1123" s="5"/>
      <c r="EC1123" s="5"/>
      <c r="ED1123" s="5"/>
      <c r="EE1123" s="5"/>
      <c r="EF1123" s="5"/>
    </row>
    <row r="1124" spans="1:136" s="42" customFormat="1" ht="90">
      <c r="A1124" s="41"/>
      <c r="B1124" s="41"/>
      <c r="C1124" s="41"/>
      <c r="D1124" s="121" t="s">
        <v>288</v>
      </c>
      <c r="E1124" s="170" t="s">
        <v>186</v>
      </c>
      <c r="F1124" s="41" t="s">
        <v>1974</v>
      </c>
      <c r="G1124" s="41"/>
      <c r="H1124" s="41" t="s">
        <v>135</v>
      </c>
      <c r="I1124" s="41"/>
      <c r="J1124" s="5"/>
      <c r="K1124" s="5"/>
      <c r="L1124" s="5"/>
      <c r="M1124" s="5"/>
      <c r="N1124" s="5"/>
      <c r="O1124" s="5"/>
      <c r="P1124" s="5">
        <v>1</v>
      </c>
      <c r="Q1124" s="39" t="s">
        <v>1978</v>
      </c>
      <c r="R1124" s="5"/>
      <c r="S1124" s="5"/>
      <c r="T1124" s="5"/>
      <c r="U1124" s="5"/>
      <c r="V1124" s="5"/>
      <c r="W1124" s="5"/>
      <c r="X1124" s="5"/>
      <c r="Y1124" s="5"/>
      <c r="Z1124" s="5"/>
      <c r="AA1124" s="5"/>
      <c r="AB1124" s="5"/>
      <c r="AC1124" s="5"/>
      <c r="AD1124" s="5"/>
      <c r="AE1124" s="5"/>
      <c r="AF1124" s="5"/>
      <c r="AG1124" s="5"/>
      <c r="AH1124" s="5"/>
      <c r="AI1124" s="5"/>
      <c r="AJ1124" s="5"/>
      <c r="AK1124" s="5"/>
      <c r="AL1124" s="5">
        <v>1</v>
      </c>
      <c r="AM1124" s="5"/>
      <c r="AN1124" s="5"/>
      <c r="AO1124" s="5"/>
      <c r="AP1124" s="5"/>
      <c r="AQ1124" s="5"/>
      <c r="AR1124" s="5"/>
      <c r="AS1124" s="5"/>
      <c r="AT1124" s="5"/>
      <c r="AU1124" s="5"/>
      <c r="AV1124" s="5"/>
      <c r="AW1124" s="5"/>
      <c r="AX1124" s="5"/>
      <c r="AY1124" s="5"/>
      <c r="AZ1124" s="5"/>
      <c r="BA1124" s="5"/>
      <c r="BB1124" s="5"/>
      <c r="BC1124" s="5"/>
      <c r="BD1124" s="5"/>
      <c r="BE1124" s="5"/>
      <c r="BF1124" s="5"/>
      <c r="BG1124" s="5"/>
      <c r="BH1124" s="5"/>
      <c r="BI1124" s="5"/>
      <c r="BJ1124" s="5"/>
      <c r="BK1124" s="5"/>
      <c r="BL1124" s="5"/>
      <c r="BM1124" s="5"/>
      <c r="BN1124" s="5"/>
      <c r="BO1124" s="5"/>
      <c r="BP1124" s="5"/>
      <c r="BQ1124" s="5"/>
      <c r="BR1124" s="5"/>
      <c r="BS1124" s="5"/>
      <c r="BT1124" s="5"/>
      <c r="BU1124" s="5"/>
      <c r="BV1124" s="5"/>
      <c r="BW1124" s="5"/>
      <c r="BX1124" s="5"/>
      <c r="BY1124" s="5"/>
      <c r="BZ1124" s="5"/>
      <c r="CA1124" s="5"/>
      <c r="CB1124" s="5"/>
      <c r="CC1124" s="5"/>
      <c r="CD1124" s="5"/>
      <c r="CE1124" s="5"/>
      <c r="CF1124" s="5"/>
      <c r="CG1124" s="5"/>
      <c r="CH1124" s="5"/>
      <c r="CI1124" s="5"/>
      <c r="CJ1124" s="5"/>
      <c r="CK1124" s="5"/>
      <c r="CL1124" s="5"/>
      <c r="CM1124" s="5"/>
      <c r="CN1124" s="5"/>
      <c r="CO1124" s="5"/>
      <c r="CP1124" s="5"/>
      <c r="CQ1124" s="5"/>
      <c r="CR1124" s="5"/>
      <c r="CS1124" s="5"/>
      <c r="CT1124" s="5"/>
      <c r="CU1124" s="5"/>
      <c r="CV1124" s="5"/>
      <c r="CW1124" s="5"/>
      <c r="CX1124" s="5"/>
      <c r="CY1124" s="5"/>
      <c r="CZ1124" s="5"/>
      <c r="DA1124" s="5"/>
      <c r="DB1124" s="5"/>
      <c r="DC1124" s="5"/>
      <c r="DD1124" s="5"/>
      <c r="DE1124" s="5"/>
      <c r="DF1124" s="5"/>
      <c r="DG1124" s="5"/>
      <c r="DH1124" s="5"/>
      <c r="DI1124" s="5"/>
      <c r="DJ1124" s="5"/>
      <c r="DK1124" s="5"/>
      <c r="DL1124" s="5"/>
      <c r="DM1124" s="5"/>
      <c r="DN1124" s="5"/>
      <c r="DO1124" s="5"/>
      <c r="DP1124" s="5"/>
      <c r="DQ1124" s="5"/>
      <c r="DR1124" s="5"/>
      <c r="DS1124" s="6"/>
      <c r="DT1124" s="6"/>
      <c r="DU1124" s="5"/>
      <c r="DV1124" s="5"/>
      <c r="DW1124" s="5" t="s">
        <v>135</v>
      </c>
      <c r="DX1124" s="5"/>
      <c r="DY1124" s="5"/>
      <c r="DZ1124" s="5"/>
      <c r="EA1124" s="5"/>
      <c r="EB1124" s="5"/>
      <c r="EC1124" s="5"/>
      <c r="ED1124" s="5"/>
      <c r="EE1124" s="5"/>
      <c r="EF1124" s="5"/>
    </row>
    <row r="1125" spans="1:136" s="42" customFormat="1" ht="90">
      <c r="A1125" s="41"/>
      <c r="B1125" s="41"/>
      <c r="C1125" s="41"/>
      <c r="D1125" s="121" t="s">
        <v>1979</v>
      </c>
      <c r="E1125" s="170" t="s">
        <v>345</v>
      </c>
      <c r="F1125" s="41" t="s">
        <v>1974</v>
      </c>
      <c r="G1125" s="41"/>
      <c r="H1125" s="41" t="s">
        <v>135</v>
      </c>
      <c r="I1125" s="41"/>
      <c r="J1125" s="5">
        <v>1</v>
      </c>
      <c r="K1125" s="5">
        <v>1</v>
      </c>
      <c r="L1125" s="5"/>
      <c r="M1125" s="5"/>
      <c r="N1125" s="5"/>
      <c r="O1125" s="5"/>
      <c r="P1125" s="5">
        <v>1</v>
      </c>
      <c r="Q1125" s="39" t="s">
        <v>1978</v>
      </c>
      <c r="R1125" s="5"/>
      <c r="S1125" s="5"/>
      <c r="T1125" s="5"/>
      <c r="U1125" s="5"/>
      <c r="V1125" s="5"/>
      <c r="W1125" s="5"/>
      <c r="X1125" s="5"/>
      <c r="Y1125" s="5"/>
      <c r="Z1125" s="5"/>
      <c r="AA1125" s="5"/>
      <c r="AB1125" s="5"/>
      <c r="AC1125" s="5"/>
      <c r="AD1125" s="5"/>
      <c r="AE1125" s="5"/>
      <c r="AF1125" s="5"/>
      <c r="AG1125" s="5"/>
      <c r="AH1125" s="5"/>
      <c r="AI1125" s="5"/>
      <c r="AJ1125" s="5"/>
      <c r="AK1125" s="5"/>
      <c r="AL1125" s="5">
        <v>1</v>
      </c>
      <c r="AM1125" s="5"/>
      <c r="AN1125" s="5"/>
      <c r="AO1125" s="5"/>
      <c r="AP1125" s="5"/>
      <c r="AQ1125" s="5"/>
      <c r="AR1125" s="5"/>
      <c r="AS1125" s="5"/>
      <c r="AT1125" s="5"/>
      <c r="AU1125" s="5"/>
      <c r="AV1125" s="5"/>
      <c r="AW1125" s="5"/>
      <c r="AX1125" s="5"/>
      <c r="AY1125" s="5"/>
      <c r="AZ1125" s="5"/>
      <c r="BA1125" s="5"/>
      <c r="BB1125" s="5"/>
      <c r="BC1125" s="5"/>
      <c r="BD1125" s="5"/>
      <c r="BE1125" s="5"/>
      <c r="BF1125" s="5"/>
      <c r="BG1125" s="5"/>
      <c r="BH1125" s="5"/>
      <c r="BI1125" s="5"/>
      <c r="BJ1125" s="5"/>
      <c r="BK1125" s="5"/>
      <c r="BL1125" s="5"/>
      <c r="BM1125" s="5"/>
      <c r="BN1125" s="5"/>
      <c r="BO1125" s="5"/>
      <c r="BP1125" s="5"/>
      <c r="BQ1125" s="5"/>
      <c r="BR1125" s="5"/>
      <c r="BS1125" s="5"/>
      <c r="BT1125" s="5"/>
      <c r="BU1125" s="5"/>
      <c r="BV1125" s="5"/>
      <c r="BW1125" s="5"/>
      <c r="BX1125" s="5"/>
      <c r="BY1125" s="5"/>
      <c r="BZ1125" s="5"/>
      <c r="CA1125" s="5"/>
      <c r="CB1125" s="5"/>
      <c r="CC1125" s="5"/>
      <c r="CD1125" s="5"/>
      <c r="CE1125" s="5"/>
      <c r="CF1125" s="5"/>
      <c r="CG1125" s="5"/>
      <c r="CH1125" s="5"/>
      <c r="CI1125" s="5"/>
      <c r="CJ1125" s="5"/>
      <c r="CK1125" s="5"/>
      <c r="CL1125" s="5"/>
      <c r="CM1125" s="5"/>
      <c r="CN1125" s="5"/>
      <c r="CO1125" s="5"/>
      <c r="CP1125" s="5"/>
      <c r="CQ1125" s="5"/>
      <c r="CR1125" s="5"/>
      <c r="CS1125" s="5"/>
      <c r="CT1125" s="5"/>
      <c r="CU1125" s="5"/>
      <c r="CV1125" s="5"/>
      <c r="CW1125" s="5"/>
      <c r="CX1125" s="5"/>
      <c r="CY1125" s="5"/>
      <c r="CZ1125" s="5"/>
      <c r="DA1125" s="5"/>
      <c r="DB1125" s="5"/>
      <c r="DC1125" s="5"/>
      <c r="DD1125" s="5"/>
      <c r="DE1125" s="5"/>
      <c r="DF1125" s="5"/>
      <c r="DG1125" s="5"/>
      <c r="DH1125" s="5"/>
      <c r="DI1125" s="5"/>
      <c r="DJ1125" s="5"/>
      <c r="DK1125" s="5"/>
      <c r="DL1125" s="5"/>
      <c r="DM1125" s="5"/>
      <c r="DN1125" s="5"/>
      <c r="DO1125" s="5"/>
      <c r="DP1125" s="5"/>
      <c r="DQ1125" s="5"/>
      <c r="DR1125" s="5"/>
      <c r="DS1125" s="6"/>
      <c r="DT1125" s="6"/>
      <c r="DU1125" s="5"/>
      <c r="DV1125" s="5"/>
      <c r="DW1125" s="5" t="s">
        <v>135</v>
      </c>
      <c r="DX1125" s="5"/>
      <c r="DY1125" s="5"/>
      <c r="DZ1125" s="5"/>
      <c r="EA1125" s="5"/>
      <c r="EB1125" s="5"/>
      <c r="EC1125" s="5"/>
      <c r="ED1125" s="5"/>
      <c r="EE1125" s="5"/>
      <c r="EF1125" s="5"/>
    </row>
    <row r="1126" spans="1:136" s="42" customFormat="1" ht="90">
      <c r="A1126" s="41"/>
      <c r="B1126" s="41"/>
      <c r="C1126" s="41"/>
      <c r="D1126" s="121" t="s">
        <v>1976</v>
      </c>
      <c r="E1126" s="170" t="s">
        <v>157</v>
      </c>
      <c r="F1126" s="41" t="s">
        <v>1974</v>
      </c>
      <c r="G1126" s="41"/>
      <c r="H1126" s="41" t="s">
        <v>135</v>
      </c>
      <c r="I1126" s="41"/>
      <c r="J1126" s="5"/>
      <c r="K1126" s="5"/>
      <c r="L1126" s="5"/>
      <c r="M1126" s="5"/>
      <c r="N1126" s="5"/>
      <c r="O1126" s="5"/>
      <c r="P1126" s="5">
        <v>1</v>
      </c>
      <c r="Q1126" s="39" t="s">
        <v>1978</v>
      </c>
      <c r="R1126" s="5"/>
      <c r="S1126" s="5"/>
      <c r="T1126" s="5"/>
      <c r="U1126" s="5"/>
      <c r="V1126" s="5"/>
      <c r="W1126" s="5"/>
      <c r="X1126" s="5"/>
      <c r="Y1126" s="5"/>
      <c r="Z1126" s="5"/>
      <c r="AA1126" s="5"/>
      <c r="AB1126" s="5"/>
      <c r="AC1126" s="5"/>
      <c r="AD1126" s="5"/>
      <c r="AE1126" s="5"/>
      <c r="AF1126" s="5"/>
      <c r="AG1126" s="5"/>
      <c r="AH1126" s="5"/>
      <c r="AI1126" s="5"/>
      <c r="AJ1126" s="5"/>
      <c r="AK1126" s="5"/>
      <c r="AL1126" s="5">
        <v>1</v>
      </c>
      <c r="AM1126" s="5"/>
      <c r="AN1126" s="5"/>
      <c r="AO1126" s="5"/>
      <c r="AP1126" s="5"/>
      <c r="AQ1126" s="5"/>
      <c r="AR1126" s="5"/>
      <c r="AS1126" s="5"/>
      <c r="AT1126" s="5"/>
      <c r="AU1126" s="5"/>
      <c r="AV1126" s="5"/>
      <c r="AW1126" s="5"/>
      <c r="AX1126" s="5"/>
      <c r="AY1126" s="5"/>
      <c r="AZ1126" s="5"/>
      <c r="BA1126" s="5"/>
      <c r="BB1126" s="5"/>
      <c r="BC1126" s="5"/>
      <c r="BD1126" s="5"/>
      <c r="BE1126" s="5"/>
      <c r="BF1126" s="5"/>
      <c r="BG1126" s="5"/>
      <c r="BH1126" s="5"/>
      <c r="BI1126" s="5"/>
      <c r="BJ1126" s="5"/>
      <c r="BK1126" s="5"/>
      <c r="BL1126" s="5"/>
      <c r="BM1126" s="5"/>
      <c r="BN1126" s="5"/>
      <c r="BO1126" s="5"/>
      <c r="BP1126" s="5"/>
      <c r="BQ1126" s="5"/>
      <c r="BR1126" s="5"/>
      <c r="BS1126" s="5"/>
      <c r="BT1126" s="5"/>
      <c r="BU1126" s="5"/>
      <c r="BV1126" s="5"/>
      <c r="BW1126" s="5"/>
      <c r="BX1126" s="5"/>
      <c r="BY1126" s="5"/>
      <c r="BZ1126" s="5"/>
      <c r="CA1126" s="5"/>
      <c r="CB1126" s="5"/>
      <c r="CC1126" s="5"/>
      <c r="CD1126" s="5"/>
      <c r="CE1126" s="5"/>
      <c r="CF1126" s="5"/>
      <c r="CG1126" s="5"/>
      <c r="CH1126" s="5"/>
      <c r="CI1126" s="5"/>
      <c r="CJ1126" s="5"/>
      <c r="CK1126" s="5"/>
      <c r="CL1126" s="5"/>
      <c r="CM1126" s="5"/>
      <c r="CN1126" s="5"/>
      <c r="CO1126" s="5"/>
      <c r="CP1126" s="5"/>
      <c r="CQ1126" s="5"/>
      <c r="CR1126" s="5"/>
      <c r="CS1126" s="5"/>
      <c r="CT1126" s="5"/>
      <c r="CU1126" s="5"/>
      <c r="CV1126" s="5"/>
      <c r="CW1126" s="5"/>
      <c r="CX1126" s="5"/>
      <c r="CY1126" s="5"/>
      <c r="CZ1126" s="5"/>
      <c r="DA1126" s="5"/>
      <c r="DB1126" s="5"/>
      <c r="DC1126" s="5"/>
      <c r="DD1126" s="5"/>
      <c r="DE1126" s="5"/>
      <c r="DF1126" s="5"/>
      <c r="DG1126" s="5"/>
      <c r="DH1126" s="5"/>
      <c r="DI1126" s="5"/>
      <c r="DJ1126" s="5"/>
      <c r="DK1126" s="5"/>
      <c r="DL1126" s="5"/>
      <c r="DM1126" s="5"/>
      <c r="DN1126" s="5"/>
      <c r="DO1126" s="5"/>
      <c r="DP1126" s="5"/>
      <c r="DQ1126" s="5"/>
      <c r="DR1126" s="5"/>
      <c r="DS1126" s="6"/>
      <c r="DT1126" s="6"/>
      <c r="DU1126" s="5"/>
      <c r="DV1126" s="5"/>
      <c r="DW1126" s="5" t="s">
        <v>135</v>
      </c>
      <c r="DX1126" s="5"/>
      <c r="DY1126" s="5"/>
      <c r="DZ1126" s="5"/>
      <c r="EA1126" s="5"/>
      <c r="EB1126" s="5"/>
      <c r="EC1126" s="5"/>
      <c r="ED1126" s="5"/>
      <c r="EE1126" s="5"/>
      <c r="EF1126" s="5"/>
    </row>
    <row r="1127" spans="1:136" s="42" customFormat="1" ht="90">
      <c r="A1127" s="41"/>
      <c r="B1127" s="41"/>
      <c r="C1127" s="41"/>
      <c r="D1127" s="121" t="s">
        <v>1980</v>
      </c>
      <c r="E1127" s="170" t="s">
        <v>1981</v>
      </c>
      <c r="F1127" s="41" t="s">
        <v>1974</v>
      </c>
      <c r="G1127" s="41"/>
      <c r="H1127" s="41" t="s">
        <v>135</v>
      </c>
      <c r="I1127" s="41"/>
      <c r="J1127" s="5"/>
      <c r="K1127" s="5"/>
      <c r="L1127" s="5"/>
      <c r="M1127" s="5"/>
      <c r="N1127" s="5"/>
      <c r="O1127" s="5"/>
      <c r="P1127" s="5">
        <v>1</v>
      </c>
      <c r="Q1127" s="39" t="s">
        <v>1978</v>
      </c>
      <c r="R1127" s="5"/>
      <c r="S1127" s="5"/>
      <c r="T1127" s="5"/>
      <c r="U1127" s="5"/>
      <c r="V1127" s="5"/>
      <c r="W1127" s="5"/>
      <c r="X1127" s="5"/>
      <c r="Y1127" s="5"/>
      <c r="Z1127" s="5"/>
      <c r="AA1127" s="5"/>
      <c r="AB1127" s="5"/>
      <c r="AC1127" s="5"/>
      <c r="AD1127" s="5"/>
      <c r="AE1127" s="5"/>
      <c r="AF1127" s="5"/>
      <c r="AG1127" s="5"/>
      <c r="AH1127" s="5"/>
      <c r="AI1127" s="5"/>
      <c r="AJ1127" s="5"/>
      <c r="AK1127" s="5"/>
      <c r="AL1127" s="5">
        <v>1</v>
      </c>
      <c r="AM1127" s="5"/>
      <c r="AN1127" s="5"/>
      <c r="AO1127" s="5"/>
      <c r="AP1127" s="5"/>
      <c r="AQ1127" s="5"/>
      <c r="AR1127" s="5"/>
      <c r="AS1127" s="5"/>
      <c r="AT1127" s="5"/>
      <c r="AU1127" s="5"/>
      <c r="AV1127" s="5"/>
      <c r="AW1127" s="5"/>
      <c r="AX1127" s="5"/>
      <c r="AY1127" s="5"/>
      <c r="AZ1127" s="5"/>
      <c r="BA1127" s="5"/>
      <c r="BB1127" s="5"/>
      <c r="BC1127" s="5"/>
      <c r="BD1127" s="5"/>
      <c r="BE1127" s="5"/>
      <c r="BF1127" s="5"/>
      <c r="BG1127" s="5"/>
      <c r="BH1127" s="5"/>
      <c r="BI1127" s="5"/>
      <c r="BJ1127" s="5"/>
      <c r="BK1127" s="5"/>
      <c r="BL1127" s="5"/>
      <c r="BM1127" s="5"/>
      <c r="BN1127" s="5"/>
      <c r="BO1127" s="5"/>
      <c r="BP1127" s="5"/>
      <c r="BQ1127" s="5"/>
      <c r="BR1127" s="5"/>
      <c r="BS1127" s="5"/>
      <c r="BT1127" s="5"/>
      <c r="BU1127" s="5"/>
      <c r="BV1127" s="5"/>
      <c r="BW1127" s="5"/>
      <c r="BX1127" s="5"/>
      <c r="BY1127" s="5"/>
      <c r="BZ1127" s="5"/>
      <c r="CA1127" s="5"/>
      <c r="CB1127" s="5"/>
      <c r="CC1127" s="5"/>
      <c r="CD1127" s="5"/>
      <c r="CE1127" s="5"/>
      <c r="CF1127" s="5"/>
      <c r="CG1127" s="5"/>
      <c r="CH1127" s="5"/>
      <c r="CI1127" s="5"/>
      <c r="CJ1127" s="5"/>
      <c r="CK1127" s="5"/>
      <c r="CL1127" s="5"/>
      <c r="CM1127" s="5"/>
      <c r="CN1127" s="5"/>
      <c r="CO1127" s="5"/>
      <c r="CP1127" s="5"/>
      <c r="CQ1127" s="5"/>
      <c r="CR1127" s="5"/>
      <c r="CS1127" s="5"/>
      <c r="CT1127" s="5"/>
      <c r="CU1127" s="5"/>
      <c r="CV1127" s="5"/>
      <c r="CW1127" s="5"/>
      <c r="CX1127" s="5"/>
      <c r="CY1127" s="5"/>
      <c r="CZ1127" s="5"/>
      <c r="DA1127" s="5"/>
      <c r="DB1127" s="5"/>
      <c r="DC1127" s="5"/>
      <c r="DD1127" s="5"/>
      <c r="DE1127" s="5"/>
      <c r="DF1127" s="5"/>
      <c r="DG1127" s="5"/>
      <c r="DH1127" s="5"/>
      <c r="DI1127" s="5"/>
      <c r="DJ1127" s="5"/>
      <c r="DK1127" s="5"/>
      <c r="DL1127" s="5"/>
      <c r="DM1127" s="5"/>
      <c r="DN1127" s="5"/>
      <c r="DO1127" s="5"/>
      <c r="DP1127" s="5"/>
      <c r="DQ1127" s="5"/>
      <c r="DR1127" s="5"/>
      <c r="DS1127" s="6"/>
      <c r="DT1127" s="6"/>
      <c r="DU1127" s="5"/>
      <c r="DV1127" s="5"/>
      <c r="DW1127" s="5" t="s">
        <v>135</v>
      </c>
      <c r="DX1127" s="5"/>
      <c r="DY1127" s="5"/>
      <c r="DZ1127" s="5"/>
      <c r="EA1127" s="5"/>
      <c r="EB1127" s="5"/>
      <c r="EC1127" s="5"/>
      <c r="ED1127" s="5"/>
      <c r="EE1127" s="5"/>
      <c r="EF1127" s="5"/>
    </row>
    <row r="1128" spans="1:136" s="42" customFormat="1" ht="90">
      <c r="A1128" s="41"/>
      <c r="B1128" s="41"/>
      <c r="C1128" s="41"/>
      <c r="D1128" s="121" t="s">
        <v>1982</v>
      </c>
      <c r="E1128" s="170" t="s">
        <v>157</v>
      </c>
      <c r="F1128" s="41" t="s">
        <v>1974</v>
      </c>
      <c r="G1128" s="41"/>
      <c r="H1128" s="41" t="s">
        <v>135</v>
      </c>
      <c r="I1128" s="41"/>
      <c r="J1128" s="5"/>
      <c r="K1128" s="5"/>
      <c r="L1128" s="5"/>
      <c r="M1128" s="5"/>
      <c r="N1128" s="5"/>
      <c r="O1128" s="5"/>
      <c r="P1128" s="5">
        <v>1</v>
      </c>
      <c r="Q1128" s="39" t="s">
        <v>1983</v>
      </c>
      <c r="R1128" s="5"/>
      <c r="S1128" s="5"/>
      <c r="T1128" s="5"/>
      <c r="U1128" s="5"/>
      <c r="V1128" s="5"/>
      <c r="W1128" s="5"/>
      <c r="X1128" s="5"/>
      <c r="Y1128" s="5"/>
      <c r="Z1128" s="5"/>
      <c r="AA1128" s="5"/>
      <c r="AB1128" s="5"/>
      <c r="AC1128" s="5"/>
      <c r="AD1128" s="5"/>
      <c r="AE1128" s="5"/>
      <c r="AF1128" s="5"/>
      <c r="AG1128" s="5"/>
      <c r="AH1128" s="5"/>
      <c r="AI1128" s="5"/>
      <c r="AJ1128" s="5"/>
      <c r="AK1128" s="5"/>
      <c r="AL1128" s="5">
        <v>1</v>
      </c>
      <c r="AM1128" s="5">
        <v>1</v>
      </c>
      <c r="AN1128" s="5"/>
      <c r="AO1128" s="5"/>
      <c r="AP1128" s="5"/>
      <c r="AQ1128" s="5"/>
      <c r="AR1128" s="5"/>
      <c r="AS1128" s="5"/>
      <c r="AT1128" s="5"/>
      <c r="AU1128" s="5"/>
      <c r="AV1128" s="5"/>
      <c r="AW1128" s="5"/>
      <c r="AX1128" s="5"/>
      <c r="AY1128" s="5"/>
      <c r="AZ1128" s="5"/>
      <c r="BA1128" s="5"/>
      <c r="BB1128" s="5"/>
      <c r="BC1128" s="5"/>
      <c r="BD1128" s="5"/>
      <c r="BE1128" s="5"/>
      <c r="BF1128" s="5"/>
      <c r="BG1128" s="5"/>
      <c r="BH1128" s="5"/>
      <c r="BI1128" s="5"/>
      <c r="BJ1128" s="5"/>
      <c r="BK1128" s="5"/>
      <c r="BL1128" s="5"/>
      <c r="BM1128" s="5"/>
      <c r="BN1128" s="5"/>
      <c r="BO1128" s="5"/>
      <c r="BP1128" s="5"/>
      <c r="BQ1128" s="5"/>
      <c r="BR1128" s="5"/>
      <c r="BS1128" s="5"/>
      <c r="BT1128" s="5"/>
      <c r="BU1128" s="5"/>
      <c r="BV1128" s="5"/>
      <c r="BW1128" s="5"/>
      <c r="BX1128" s="5"/>
      <c r="BY1128" s="5"/>
      <c r="BZ1128" s="5"/>
      <c r="CA1128" s="5"/>
      <c r="CB1128" s="5"/>
      <c r="CC1128" s="5"/>
      <c r="CD1128" s="5"/>
      <c r="CE1128" s="5"/>
      <c r="CF1128" s="5"/>
      <c r="CG1128" s="5"/>
      <c r="CH1128" s="5"/>
      <c r="CI1128" s="5"/>
      <c r="CJ1128" s="5"/>
      <c r="CK1128" s="5"/>
      <c r="CL1128" s="5"/>
      <c r="CM1128" s="5"/>
      <c r="CN1128" s="5"/>
      <c r="CO1128" s="5"/>
      <c r="CP1128" s="5"/>
      <c r="CQ1128" s="5"/>
      <c r="CR1128" s="5"/>
      <c r="CS1128" s="5"/>
      <c r="CT1128" s="5"/>
      <c r="CU1128" s="5"/>
      <c r="CV1128" s="5"/>
      <c r="CW1128" s="5"/>
      <c r="CX1128" s="5"/>
      <c r="CY1128" s="5"/>
      <c r="CZ1128" s="5"/>
      <c r="DA1128" s="5"/>
      <c r="DB1128" s="5"/>
      <c r="DC1128" s="5"/>
      <c r="DD1128" s="5"/>
      <c r="DE1128" s="5"/>
      <c r="DF1128" s="5"/>
      <c r="DG1128" s="5"/>
      <c r="DH1128" s="5"/>
      <c r="DI1128" s="5"/>
      <c r="DJ1128" s="5"/>
      <c r="DK1128" s="5"/>
      <c r="DL1128" s="5"/>
      <c r="DM1128" s="5"/>
      <c r="DN1128" s="5"/>
      <c r="DO1128" s="5"/>
      <c r="DP1128" s="5"/>
      <c r="DQ1128" s="5"/>
      <c r="DR1128" s="5"/>
      <c r="DS1128" s="6"/>
      <c r="DT1128" s="6"/>
      <c r="DU1128" s="5"/>
      <c r="DV1128" s="5"/>
      <c r="DW1128" s="5" t="s">
        <v>135</v>
      </c>
      <c r="DX1128" s="5"/>
      <c r="DY1128" s="5"/>
      <c r="DZ1128" s="5"/>
      <c r="EA1128" s="5"/>
      <c r="EB1128" s="5"/>
      <c r="EC1128" s="5"/>
      <c r="ED1128" s="5"/>
      <c r="EE1128" s="5"/>
      <c r="EF1128" s="5"/>
    </row>
    <row r="1129" spans="1:136" s="42" customFormat="1" ht="90">
      <c r="A1129" s="41"/>
      <c r="B1129" s="41"/>
      <c r="C1129" s="41"/>
      <c r="D1129" s="121" t="s">
        <v>1984</v>
      </c>
      <c r="E1129" s="170" t="s">
        <v>199</v>
      </c>
      <c r="F1129" s="41" t="s">
        <v>1974</v>
      </c>
      <c r="G1129" s="41"/>
      <c r="H1129" s="41" t="s">
        <v>135</v>
      </c>
      <c r="I1129" s="41"/>
      <c r="J1129" s="5"/>
      <c r="K1129" s="5"/>
      <c r="L1129" s="5"/>
      <c r="M1129" s="5"/>
      <c r="N1129" s="5"/>
      <c r="O1129" s="5"/>
      <c r="P1129" s="5">
        <v>1</v>
      </c>
      <c r="Q1129" s="39" t="s">
        <v>1983</v>
      </c>
      <c r="R1129" s="5"/>
      <c r="S1129" s="5"/>
      <c r="T1129" s="5"/>
      <c r="U1129" s="5"/>
      <c r="V1129" s="5"/>
      <c r="W1129" s="5"/>
      <c r="X1129" s="5"/>
      <c r="Y1129" s="5"/>
      <c r="Z1129" s="5"/>
      <c r="AA1129" s="5"/>
      <c r="AB1129" s="5"/>
      <c r="AC1129" s="5"/>
      <c r="AD1129" s="5"/>
      <c r="AE1129" s="5"/>
      <c r="AF1129" s="5"/>
      <c r="AG1129" s="5"/>
      <c r="AH1129" s="5"/>
      <c r="AI1129" s="5"/>
      <c r="AJ1129" s="5"/>
      <c r="AK1129" s="5"/>
      <c r="AL1129" s="5">
        <v>1</v>
      </c>
      <c r="AM1129" s="5">
        <v>1</v>
      </c>
      <c r="AN1129" s="5"/>
      <c r="AO1129" s="5"/>
      <c r="AP1129" s="5"/>
      <c r="AQ1129" s="5"/>
      <c r="AR1129" s="5"/>
      <c r="AS1129" s="5"/>
      <c r="AT1129" s="5"/>
      <c r="AU1129" s="5"/>
      <c r="AV1129" s="5"/>
      <c r="AW1129" s="5"/>
      <c r="AX1129" s="5"/>
      <c r="AY1129" s="5"/>
      <c r="AZ1129" s="5"/>
      <c r="BA1129" s="5"/>
      <c r="BB1129" s="5"/>
      <c r="BC1129" s="5"/>
      <c r="BD1129" s="5"/>
      <c r="BE1129" s="5"/>
      <c r="BF1129" s="5"/>
      <c r="BG1129" s="5"/>
      <c r="BH1129" s="5"/>
      <c r="BI1129" s="5"/>
      <c r="BJ1129" s="5"/>
      <c r="BK1129" s="5"/>
      <c r="BL1129" s="5"/>
      <c r="BM1129" s="5"/>
      <c r="BN1129" s="5"/>
      <c r="BO1129" s="5"/>
      <c r="BP1129" s="5"/>
      <c r="BQ1129" s="5"/>
      <c r="BR1129" s="5"/>
      <c r="BS1129" s="5"/>
      <c r="BT1129" s="5"/>
      <c r="BU1129" s="5"/>
      <c r="BV1129" s="5"/>
      <c r="BW1129" s="5"/>
      <c r="BX1129" s="5"/>
      <c r="BY1129" s="5"/>
      <c r="BZ1129" s="5"/>
      <c r="CA1129" s="5"/>
      <c r="CB1129" s="5"/>
      <c r="CC1129" s="5"/>
      <c r="CD1129" s="5"/>
      <c r="CE1129" s="5"/>
      <c r="CF1129" s="5"/>
      <c r="CG1129" s="5"/>
      <c r="CH1129" s="5"/>
      <c r="CI1129" s="5"/>
      <c r="CJ1129" s="5"/>
      <c r="CK1129" s="5"/>
      <c r="CL1129" s="5"/>
      <c r="CM1129" s="5"/>
      <c r="CN1129" s="5"/>
      <c r="CO1129" s="5"/>
      <c r="CP1129" s="5"/>
      <c r="CQ1129" s="5"/>
      <c r="CR1129" s="5"/>
      <c r="CS1129" s="5"/>
      <c r="CT1129" s="5"/>
      <c r="CU1129" s="5"/>
      <c r="CV1129" s="5"/>
      <c r="CW1129" s="5"/>
      <c r="CX1129" s="5"/>
      <c r="CY1129" s="5"/>
      <c r="CZ1129" s="5"/>
      <c r="DA1129" s="5"/>
      <c r="DB1129" s="5"/>
      <c r="DC1129" s="5"/>
      <c r="DD1129" s="5"/>
      <c r="DE1129" s="5"/>
      <c r="DF1129" s="5"/>
      <c r="DG1129" s="5"/>
      <c r="DH1129" s="5"/>
      <c r="DI1129" s="5"/>
      <c r="DJ1129" s="5"/>
      <c r="DK1129" s="5"/>
      <c r="DL1129" s="5"/>
      <c r="DM1129" s="5"/>
      <c r="DN1129" s="5"/>
      <c r="DO1129" s="5"/>
      <c r="DP1129" s="5"/>
      <c r="DQ1129" s="5"/>
      <c r="DR1129" s="5"/>
      <c r="DS1129" s="6"/>
      <c r="DT1129" s="6"/>
      <c r="DU1129" s="5"/>
      <c r="DV1129" s="5"/>
      <c r="DW1129" s="5" t="s">
        <v>135</v>
      </c>
      <c r="DX1129" s="5"/>
      <c r="DY1129" s="5"/>
      <c r="DZ1129" s="5"/>
      <c r="EA1129" s="5"/>
      <c r="EB1129" s="5"/>
      <c r="EC1129" s="5"/>
      <c r="ED1129" s="5"/>
      <c r="EE1129" s="5"/>
      <c r="EF1129" s="5"/>
    </row>
    <row r="1130" spans="1:136" s="42" customFormat="1" ht="120">
      <c r="A1130" s="41"/>
      <c r="B1130" s="41"/>
      <c r="C1130" s="41"/>
      <c r="D1130" s="121" t="s">
        <v>1985</v>
      </c>
      <c r="E1130" s="170" t="s">
        <v>199</v>
      </c>
      <c r="F1130" s="41" t="s">
        <v>1974</v>
      </c>
      <c r="G1130" s="41"/>
      <c r="H1130" s="41" t="s">
        <v>135</v>
      </c>
      <c r="I1130" s="41"/>
      <c r="J1130" s="5"/>
      <c r="K1130" s="5"/>
      <c r="L1130" s="5"/>
      <c r="M1130" s="5"/>
      <c r="N1130" s="5"/>
      <c r="O1130" s="5"/>
      <c r="P1130" s="5">
        <v>1</v>
      </c>
      <c r="Q1130" s="39" t="s">
        <v>1986</v>
      </c>
      <c r="R1130" s="5"/>
      <c r="S1130" s="5"/>
      <c r="T1130" s="5"/>
      <c r="U1130" s="5"/>
      <c r="V1130" s="5"/>
      <c r="W1130" s="5"/>
      <c r="X1130" s="5"/>
      <c r="Y1130" s="5"/>
      <c r="Z1130" s="5"/>
      <c r="AA1130" s="5"/>
      <c r="AB1130" s="5"/>
      <c r="AC1130" s="5"/>
      <c r="AD1130" s="5"/>
      <c r="AE1130" s="5"/>
      <c r="AF1130" s="5"/>
      <c r="AG1130" s="5"/>
      <c r="AH1130" s="5"/>
      <c r="AI1130" s="5"/>
      <c r="AJ1130" s="5"/>
      <c r="AK1130" s="5"/>
      <c r="AL1130" s="5">
        <v>1</v>
      </c>
      <c r="AM1130" s="5"/>
      <c r="AN1130" s="5"/>
      <c r="AO1130" s="5"/>
      <c r="AP1130" s="5"/>
      <c r="AQ1130" s="5"/>
      <c r="AR1130" s="5"/>
      <c r="AS1130" s="5"/>
      <c r="AT1130" s="5"/>
      <c r="AU1130" s="5"/>
      <c r="AV1130" s="5"/>
      <c r="AW1130" s="5"/>
      <c r="AX1130" s="5"/>
      <c r="AY1130" s="5"/>
      <c r="AZ1130" s="5"/>
      <c r="BA1130" s="5"/>
      <c r="BB1130" s="5"/>
      <c r="BC1130" s="5"/>
      <c r="BD1130" s="5"/>
      <c r="BE1130" s="5"/>
      <c r="BF1130" s="5"/>
      <c r="BG1130" s="5"/>
      <c r="BH1130" s="5"/>
      <c r="BI1130" s="5"/>
      <c r="BJ1130" s="5"/>
      <c r="BK1130" s="5"/>
      <c r="BL1130" s="5"/>
      <c r="BM1130" s="5"/>
      <c r="BN1130" s="5"/>
      <c r="BO1130" s="5"/>
      <c r="BP1130" s="5"/>
      <c r="BQ1130" s="5"/>
      <c r="BR1130" s="5"/>
      <c r="BS1130" s="5"/>
      <c r="BT1130" s="5"/>
      <c r="BU1130" s="5"/>
      <c r="BV1130" s="5"/>
      <c r="BW1130" s="5"/>
      <c r="BX1130" s="5"/>
      <c r="BY1130" s="5"/>
      <c r="BZ1130" s="5"/>
      <c r="CA1130" s="5"/>
      <c r="CB1130" s="5"/>
      <c r="CC1130" s="5"/>
      <c r="CD1130" s="5"/>
      <c r="CE1130" s="5"/>
      <c r="CF1130" s="5"/>
      <c r="CG1130" s="5"/>
      <c r="CH1130" s="5"/>
      <c r="CI1130" s="5"/>
      <c r="CJ1130" s="5"/>
      <c r="CK1130" s="5"/>
      <c r="CL1130" s="5"/>
      <c r="CM1130" s="5"/>
      <c r="CN1130" s="5"/>
      <c r="CO1130" s="5"/>
      <c r="CP1130" s="5"/>
      <c r="CQ1130" s="5"/>
      <c r="CR1130" s="5"/>
      <c r="CS1130" s="5"/>
      <c r="CT1130" s="5"/>
      <c r="CU1130" s="5"/>
      <c r="CV1130" s="5"/>
      <c r="CW1130" s="5"/>
      <c r="CX1130" s="5"/>
      <c r="CY1130" s="5"/>
      <c r="CZ1130" s="5"/>
      <c r="DA1130" s="5"/>
      <c r="DB1130" s="5"/>
      <c r="DC1130" s="5"/>
      <c r="DD1130" s="5"/>
      <c r="DE1130" s="5"/>
      <c r="DF1130" s="5"/>
      <c r="DG1130" s="5"/>
      <c r="DH1130" s="5"/>
      <c r="DI1130" s="5"/>
      <c r="DJ1130" s="5"/>
      <c r="DK1130" s="5"/>
      <c r="DL1130" s="5"/>
      <c r="DM1130" s="5"/>
      <c r="DN1130" s="5"/>
      <c r="DO1130" s="5"/>
      <c r="DP1130" s="5"/>
      <c r="DQ1130" s="5"/>
      <c r="DR1130" s="5"/>
      <c r="DS1130" s="6"/>
      <c r="DT1130" s="6"/>
      <c r="DU1130" s="5"/>
      <c r="DV1130" s="5"/>
      <c r="DW1130" s="5" t="s">
        <v>135</v>
      </c>
      <c r="DX1130" s="5"/>
      <c r="DY1130" s="5"/>
      <c r="DZ1130" s="5"/>
      <c r="EA1130" s="5"/>
      <c r="EB1130" s="5"/>
      <c r="EC1130" s="5"/>
      <c r="ED1130" s="5"/>
      <c r="EE1130" s="5"/>
      <c r="EF1130" s="5"/>
    </row>
    <row r="1131" spans="1:136" s="42" customFormat="1" ht="120">
      <c r="A1131" s="41"/>
      <c r="B1131" s="41"/>
      <c r="C1131" s="41"/>
      <c r="D1131" s="121" t="s">
        <v>1987</v>
      </c>
      <c r="E1131" s="170" t="s">
        <v>318</v>
      </c>
      <c r="F1131" s="41" t="s">
        <v>1974</v>
      </c>
      <c r="G1131" s="41"/>
      <c r="H1131" s="41" t="s">
        <v>135</v>
      </c>
      <c r="I1131" s="41"/>
      <c r="J1131" s="5">
        <v>1</v>
      </c>
      <c r="K1131" s="5">
        <v>1</v>
      </c>
      <c r="L1131" s="5"/>
      <c r="M1131" s="5"/>
      <c r="N1131" s="5"/>
      <c r="O1131" s="5"/>
      <c r="P1131" s="5">
        <v>1</v>
      </c>
      <c r="Q1131" s="39" t="s">
        <v>1986</v>
      </c>
      <c r="R1131" s="5"/>
      <c r="S1131" s="5"/>
      <c r="T1131" s="5"/>
      <c r="U1131" s="5"/>
      <c r="V1131" s="5"/>
      <c r="W1131" s="5"/>
      <c r="X1131" s="5"/>
      <c r="Y1131" s="5"/>
      <c r="Z1131" s="5"/>
      <c r="AA1131" s="5"/>
      <c r="AB1131" s="5"/>
      <c r="AC1131" s="5"/>
      <c r="AD1131" s="5"/>
      <c r="AE1131" s="5"/>
      <c r="AF1131" s="5"/>
      <c r="AG1131" s="5"/>
      <c r="AH1131" s="5"/>
      <c r="AI1131" s="5"/>
      <c r="AJ1131" s="5"/>
      <c r="AK1131" s="5"/>
      <c r="AL1131" s="5">
        <v>1</v>
      </c>
      <c r="AM1131" s="5"/>
      <c r="AN1131" s="5"/>
      <c r="AO1131" s="5"/>
      <c r="AP1131" s="5"/>
      <c r="AQ1131" s="5"/>
      <c r="AR1131" s="5"/>
      <c r="AS1131" s="5"/>
      <c r="AT1131" s="5"/>
      <c r="AU1131" s="5"/>
      <c r="AV1131" s="5"/>
      <c r="AW1131" s="5"/>
      <c r="AX1131" s="5"/>
      <c r="AY1131" s="5"/>
      <c r="AZ1131" s="5"/>
      <c r="BA1131" s="5"/>
      <c r="BB1131" s="5"/>
      <c r="BC1131" s="5"/>
      <c r="BD1131" s="5"/>
      <c r="BE1131" s="5"/>
      <c r="BF1131" s="5"/>
      <c r="BG1131" s="5"/>
      <c r="BH1131" s="5"/>
      <c r="BI1131" s="5"/>
      <c r="BJ1131" s="5"/>
      <c r="BK1131" s="5"/>
      <c r="BL1131" s="5"/>
      <c r="BM1131" s="5"/>
      <c r="BN1131" s="5"/>
      <c r="BO1131" s="5"/>
      <c r="BP1131" s="5"/>
      <c r="BQ1131" s="5"/>
      <c r="BR1131" s="5"/>
      <c r="BS1131" s="5"/>
      <c r="BT1131" s="5"/>
      <c r="BU1131" s="5"/>
      <c r="BV1131" s="5"/>
      <c r="BW1131" s="5"/>
      <c r="BX1131" s="5"/>
      <c r="BY1131" s="5"/>
      <c r="BZ1131" s="5"/>
      <c r="CA1131" s="5"/>
      <c r="CB1131" s="5"/>
      <c r="CC1131" s="5"/>
      <c r="CD1131" s="5"/>
      <c r="CE1131" s="5"/>
      <c r="CF1131" s="5"/>
      <c r="CG1131" s="5"/>
      <c r="CH1131" s="5"/>
      <c r="CI1131" s="5"/>
      <c r="CJ1131" s="5"/>
      <c r="CK1131" s="5"/>
      <c r="CL1131" s="5"/>
      <c r="CM1131" s="5"/>
      <c r="CN1131" s="5"/>
      <c r="CO1131" s="5"/>
      <c r="CP1131" s="5"/>
      <c r="CQ1131" s="5"/>
      <c r="CR1131" s="5"/>
      <c r="CS1131" s="5"/>
      <c r="CT1131" s="5"/>
      <c r="CU1131" s="5"/>
      <c r="CV1131" s="5"/>
      <c r="CW1131" s="5"/>
      <c r="CX1131" s="5"/>
      <c r="CY1131" s="5"/>
      <c r="CZ1131" s="5"/>
      <c r="DA1131" s="5"/>
      <c r="DB1131" s="5"/>
      <c r="DC1131" s="5"/>
      <c r="DD1131" s="5"/>
      <c r="DE1131" s="5"/>
      <c r="DF1131" s="5"/>
      <c r="DG1131" s="5"/>
      <c r="DH1131" s="5"/>
      <c r="DI1131" s="5"/>
      <c r="DJ1131" s="5"/>
      <c r="DK1131" s="5"/>
      <c r="DL1131" s="5"/>
      <c r="DM1131" s="5"/>
      <c r="DN1131" s="5"/>
      <c r="DO1131" s="5"/>
      <c r="DP1131" s="5"/>
      <c r="DQ1131" s="5"/>
      <c r="DR1131" s="5"/>
      <c r="DS1131" s="6"/>
      <c r="DT1131" s="6"/>
      <c r="DU1131" s="5"/>
      <c r="DV1131" s="5"/>
      <c r="DW1131" s="5" t="s">
        <v>135</v>
      </c>
      <c r="DX1131" s="5"/>
      <c r="DY1131" s="5"/>
      <c r="DZ1131" s="5"/>
      <c r="EA1131" s="5"/>
      <c r="EB1131" s="5"/>
      <c r="EC1131" s="5"/>
      <c r="ED1131" s="5"/>
      <c r="EE1131" s="5"/>
      <c r="EF1131" s="5"/>
    </row>
    <row r="1132" spans="1:136" s="42" customFormat="1" ht="120">
      <c r="A1132" s="41"/>
      <c r="B1132" s="41"/>
      <c r="C1132" s="41"/>
      <c r="D1132" s="121" t="s">
        <v>1988</v>
      </c>
      <c r="E1132" s="170" t="s">
        <v>345</v>
      </c>
      <c r="F1132" s="41" t="s">
        <v>1974</v>
      </c>
      <c r="G1132" s="41"/>
      <c r="H1132" s="41" t="s">
        <v>135</v>
      </c>
      <c r="I1132" s="41"/>
      <c r="J1132" s="5">
        <v>1</v>
      </c>
      <c r="K1132" s="5">
        <v>1</v>
      </c>
      <c r="L1132" s="5"/>
      <c r="M1132" s="5"/>
      <c r="N1132" s="5"/>
      <c r="O1132" s="5"/>
      <c r="P1132" s="5">
        <v>1</v>
      </c>
      <c r="Q1132" s="39" t="s">
        <v>1986</v>
      </c>
      <c r="R1132" s="5"/>
      <c r="S1132" s="5"/>
      <c r="T1132" s="5"/>
      <c r="U1132" s="5"/>
      <c r="V1132" s="5"/>
      <c r="W1132" s="5"/>
      <c r="X1132" s="5"/>
      <c r="Y1132" s="5"/>
      <c r="Z1132" s="5"/>
      <c r="AA1132" s="5"/>
      <c r="AB1132" s="5"/>
      <c r="AC1132" s="5"/>
      <c r="AD1132" s="5"/>
      <c r="AE1132" s="5"/>
      <c r="AF1132" s="5"/>
      <c r="AG1132" s="5"/>
      <c r="AH1132" s="5"/>
      <c r="AI1132" s="5"/>
      <c r="AJ1132" s="5"/>
      <c r="AK1132" s="5"/>
      <c r="AL1132" s="5">
        <v>1</v>
      </c>
      <c r="AM1132" s="5"/>
      <c r="AN1132" s="5"/>
      <c r="AO1132" s="5"/>
      <c r="AP1132" s="5"/>
      <c r="AQ1132" s="5"/>
      <c r="AR1132" s="5"/>
      <c r="AS1132" s="5"/>
      <c r="AT1132" s="5"/>
      <c r="AU1132" s="5"/>
      <c r="AV1132" s="5"/>
      <c r="AW1132" s="5"/>
      <c r="AX1132" s="5"/>
      <c r="AY1132" s="5"/>
      <c r="AZ1132" s="5"/>
      <c r="BA1132" s="5"/>
      <c r="BB1132" s="5"/>
      <c r="BC1132" s="5"/>
      <c r="BD1132" s="5"/>
      <c r="BE1132" s="5"/>
      <c r="BF1132" s="5"/>
      <c r="BG1132" s="5"/>
      <c r="BH1132" s="5"/>
      <c r="BI1132" s="5"/>
      <c r="BJ1132" s="5"/>
      <c r="BK1132" s="5"/>
      <c r="BL1132" s="5"/>
      <c r="BM1132" s="5"/>
      <c r="BN1132" s="5"/>
      <c r="BO1132" s="5"/>
      <c r="BP1132" s="5"/>
      <c r="BQ1132" s="5"/>
      <c r="BR1132" s="5"/>
      <c r="BS1132" s="5"/>
      <c r="BT1132" s="5"/>
      <c r="BU1132" s="5"/>
      <c r="BV1132" s="5"/>
      <c r="BW1132" s="5"/>
      <c r="BX1132" s="5"/>
      <c r="BY1132" s="5"/>
      <c r="BZ1132" s="5"/>
      <c r="CA1132" s="5"/>
      <c r="CB1132" s="5"/>
      <c r="CC1132" s="5"/>
      <c r="CD1132" s="5"/>
      <c r="CE1132" s="5"/>
      <c r="CF1132" s="5"/>
      <c r="CG1132" s="5"/>
      <c r="CH1132" s="5"/>
      <c r="CI1132" s="5"/>
      <c r="CJ1132" s="5"/>
      <c r="CK1132" s="5"/>
      <c r="CL1132" s="5"/>
      <c r="CM1132" s="5"/>
      <c r="CN1132" s="5"/>
      <c r="CO1132" s="5"/>
      <c r="CP1132" s="5"/>
      <c r="CQ1132" s="5"/>
      <c r="CR1132" s="5"/>
      <c r="CS1132" s="5"/>
      <c r="CT1132" s="5"/>
      <c r="CU1132" s="5"/>
      <c r="CV1132" s="5"/>
      <c r="CW1132" s="5"/>
      <c r="CX1132" s="5"/>
      <c r="CY1132" s="5"/>
      <c r="CZ1132" s="5"/>
      <c r="DA1132" s="5"/>
      <c r="DB1132" s="5"/>
      <c r="DC1132" s="5"/>
      <c r="DD1132" s="5"/>
      <c r="DE1132" s="5"/>
      <c r="DF1132" s="5"/>
      <c r="DG1132" s="5"/>
      <c r="DH1132" s="5"/>
      <c r="DI1132" s="5"/>
      <c r="DJ1132" s="5"/>
      <c r="DK1132" s="5"/>
      <c r="DL1132" s="5"/>
      <c r="DM1132" s="5"/>
      <c r="DN1132" s="5"/>
      <c r="DO1132" s="5"/>
      <c r="DP1132" s="5"/>
      <c r="DQ1132" s="5"/>
      <c r="DR1132" s="5"/>
      <c r="DS1132" s="6"/>
      <c r="DT1132" s="6"/>
      <c r="DU1132" s="5"/>
      <c r="DV1132" s="5"/>
      <c r="DW1132" s="5" t="s">
        <v>135</v>
      </c>
      <c r="DX1132" s="5"/>
      <c r="DY1132" s="5"/>
      <c r="DZ1132" s="5"/>
      <c r="EA1132" s="5"/>
      <c r="EB1132" s="5"/>
      <c r="EC1132" s="5"/>
      <c r="ED1132" s="5"/>
      <c r="EE1132" s="5"/>
      <c r="EF1132" s="5"/>
    </row>
    <row r="1133" spans="1:136" s="42" customFormat="1" ht="60">
      <c r="A1133" s="41" t="s">
        <v>1989</v>
      </c>
      <c r="B1133" s="41">
        <v>1</v>
      </c>
      <c r="C1133" s="41">
        <v>1</v>
      </c>
      <c r="D1133" s="121" t="s">
        <v>1990</v>
      </c>
      <c r="E1133" s="170" t="s">
        <v>1991</v>
      </c>
      <c r="F1133" s="41" t="s">
        <v>1785</v>
      </c>
      <c r="G1133" s="41"/>
      <c r="H1133" s="41" t="s">
        <v>135</v>
      </c>
      <c r="I1133" s="41"/>
      <c r="J1133" s="5"/>
      <c r="K1133" s="5"/>
      <c r="L1133" s="5"/>
      <c r="M1133" s="5"/>
      <c r="N1133" s="5"/>
      <c r="O1133" s="5"/>
      <c r="P1133" s="5">
        <v>1</v>
      </c>
      <c r="Q1133" s="39" t="s">
        <v>1992</v>
      </c>
      <c r="R1133" s="5"/>
      <c r="S1133" s="5"/>
      <c r="T1133" s="5"/>
      <c r="U1133" s="5"/>
      <c r="V1133" s="5"/>
      <c r="W1133" s="5"/>
      <c r="X1133" s="5"/>
      <c r="Y1133" s="5"/>
      <c r="Z1133" s="5"/>
      <c r="AA1133" s="5"/>
      <c r="AB1133" s="5"/>
      <c r="AC1133" s="5"/>
      <c r="AD1133" s="5"/>
      <c r="AE1133" s="5"/>
      <c r="AF1133" s="5"/>
      <c r="AG1133" s="5"/>
      <c r="AH1133" s="5"/>
      <c r="AI1133" s="5"/>
      <c r="AJ1133" s="5"/>
      <c r="AK1133" s="5"/>
      <c r="AL1133" s="5">
        <v>1</v>
      </c>
      <c r="AM1133" s="5">
        <v>1</v>
      </c>
      <c r="AN1133" s="5"/>
      <c r="AO1133" s="5"/>
      <c r="AP1133" s="5"/>
      <c r="AQ1133" s="5"/>
      <c r="AR1133" s="5"/>
      <c r="AS1133" s="5"/>
      <c r="AT1133" s="5"/>
      <c r="AU1133" s="5"/>
      <c r="AV1133" s="5"/>
      <c r="AW1133" s="5"/>
      <c r="AX1133" s="5"/>
      <c r="AY1133" s="5"/>
      <c r="AZ1133" s="5"/>
      <c r="BA1133" s="5"/>
      <c r="BB1133" s="5"/>
      <c r="BC1133" s="5"/>
      <c r="BD1133" s="5"/>
      <c r="BE1133" s="5"/>
      <c r="BF1133" s="5"/>
      <c r="BG1133" s="5"/>
      <c r="BH1133" s="5"/>
      <c r="BI1133" s="5"/>
      <c r="BJ1133" s="5"/>
      <c r="BK1133" s="5"/>
      <c r="BL1133" s="5"/>
      <c r="BM1133" s="5"/>
      <c r="BN1133" s="5"/>
      <c r="BO1133" s="5"/>
      <c r="BP1133" s="5"/>
      <c r="BQ1133" s="5"/>
      <c r="BR1133" s="5"/>
      <c r="BS1133" s="5"/>
      <c r="BT1133" s="5"/>
      <c r="BU1133" s="5"/>
      <c r="BV1133" s="5"/>
      <c r="BW1133" s="5"/>
      <c r="BX1133" s="5"/>
      <c r="BY1133" s="5"/>
      <c r="BZ1133" s="5"/>
      <c r="CA1133" s="5"/>
      <c r="CB1133" s="5"/>
      <c r="CC1133" s="5"/>
      <c r="CD1133" s="5"/>
      <c r="CE1133" s="5"/>
      <c r="CF1133" s="5"/>
      <c r="CG1133" s="5"/>
      <c r="CH1133" s="5"/>
      <c r="CI1133" s="5"/>
      <c r="CJ1133" s="5"/>
      <c r="CK1133" s="5"/>
      <c r="CL1133" s="5"/>
      <c r="CM1133" s="5"/>
      <c r="CN1133" s="5"/>
      <c r="CO1133" s="5"/>
      <c r="CP1133" s="5"/>
      <c r="CQ1133" s="5"/>
      <c r="CR1133" s="5"/>
      <c r="CS1133" s="5"/>
      <c r="CT1133" s="5"/>
      <c r="CU1133" s="5"/>
      <c r="CV1133" s="5"/>
      <c r="CW1133" s="5"/>
      <c r="CX1133" s="5"/>
      <c r="CY1133" s="5"/>
      <c r="CZ1133" s="5"/>
      <c r="DA1133" s="5"/>
      <c r="DB1133" s="5"/>
      <c r="DC1133" s="5"/>
      <c r="DD1133" s="5"/>
      <c r="DE1133" s="5"/>
      <c r="DF1133" s="5"/>
      <c r="DG1133" s="5"/>
      <c r="DH1133" s="5"/>
      <c r="DI1133" s="5"/>
      <c r="DJ1133" s="5"/>
      <c r="DK1133" s="5"/>
      <c r="DL1133" s="5"/>
      <c r="DM1133" s="5"/>
      <c r="DN1133" s="5"/>
      <c r="DO1133" s="5"/>
      <c r="DP1133" s="5"/>
      <c r="DQ1133" s="5"/>
      <c r="DR1133" s="5"/>
      <c r="DS1133" s="6">
        <v>1</v>
      </c>
      <c r="DT1133" s="6">
        <v>0</v>
      </c>
      <c r="DU1133" s="5">
        <v>0</v>
      </c>
      <c r="DV1133" s="5"/>
      <c r="DW1133" s="5" t="s">
        <v>135</v>
      </c>
      <c r="DX1133" s="5"/>
      <c r="DY1133" s="5"/>
      <c r="DZ1133" s="5"/>
      <c r="EA1133" s="5"/>
      <c r="EB1133" s="5"/>
      <c r="EC1133" s="5"/>
      <c r="ED1133" s="5"/>
      <c r="EE1133" s="5"/>
      <c r="EF1133" s="5"/>
    </row>
    <row r="1134" spans="1:136" s="42" customFormat="1" ht="60">
      <c r="A1134" s="41"/>
      <c r="B1134" s="41"/>
      <c r="C1134" s="41"/>
      <c r="D1134" s="121" t="s">
        <v>1993</v>
      </c>
      <c r="E1134" s="170" t="s">
        <v>583</v>
      </c>
      <c r="F1134" s="41" t="s">
        <v>1785</v>
      </c>
      <c r="G1134" s="41"/>
      <c r="H1134" s="41" t="s">
        <v>135</v>
      </c>
      <c r="I1134" s="41"/>
      <c r="J1134" s="5"/>
      <c r="K1134" s="5"/>
      <c r="L1134" s="5"/>
      <c r="M1134" s="5"/>
      <c r="N1134" s="5"/>
      <c r="O1134" s="5"/>
      <c r="P1134" s="5">
        <v>1</v>
      </c>
      <c r="Q1134" s="39" t="s">
        <v>1992</v>
      </c>
      <c r="R1134" s="5"/>
      <c r="S1134" s="5"/>
      <c r="T1134" s="5"/>
      <c r="U1134" s="5"/>
      <c r="V1134" s="5"/>
      <c r="W1134" s="5"/>
      <c r="X1134" s="5"/>
      <c r="Y1134" s="5"/>
      <c r="Z1134" s="5"/>
      <c r="AA1134" s="5"/>
      <c r="AB1134" s="5"/>
      <c r="AC1134" s="5"/>
      <c r="AD1134" s="5"/>
      <c r="AE1134" s="5"/>
      <c r="AF1134" s="5"/>
      <c r="AG1134" s="5"/>
      <c r="AH1134" s="5"/>
      <c r="AI1134" s="5"/>
      <c r="AJ1134" s="5"/>
      <c r="AK1134" s="5"/>
      <c r="AL1134" s="5">
        <v>1</v>
      </c>
      <c r="AM1134" s="5">
        <v>1</v>
      </c>
      <c r="AN1134" s="5"/>
      <c r="AO1134" s="5"/>
      <c r="AP1134" s="5"/>
      <c r="AQ1134" s="5"/>
      <c r="AR1134" s="5"/>
      <c r="AS1134" s="5"/>
      <c r="AT1134" s="5"/>
      <c r="AU1134" s="5"/>
      <c r="AV1134" s="5"/>
      <c r="AW1134" s="5"/>
      <c r="AX1134" s="5"/>
      <c r="AY1134" s="5"/>
      <c r="AZ1134" s="5"/>
      <c r="BA1134" s="5"/>
      <c r="BB1134" s="5"/>
      <c r="BC1134" s="5"/>
      <c r="BD1134" s="5"/>
      <c r="BE1134" s="5"/>
      <c r="BF1134" s="5"/>
      <c r="BG1134" s="5"/>
      <c r="BH1134" s="5"/>
      <c r="BI1134" s="5"/>
      <c r="BJ1134" s="5"/>
      <c r="BK1134" s="5"/>
      <c r="BL1134" s="5"/>
      <c r="BM1134" s="5"/>
      <c r="BN1134" s="5"/>
      <c r="BO1134" s="5"/>
      <c r="BP1134" s="5"/>
      <c r="BQ1134" s="5"/>
      <c r="BR1134" s="5"/>
      <c r="BS1134" s="5"/>
      <c r="BT1134" s="5"/>
      <c r="BU1134" s="5"/>
      <c r="BV1134" s="5"/>
      <c r="BW1134" s="5"/>
      <c r="BX1134" s="5"/>
      <c r="BY1134" s="5"/>
      <c r="BZ1134" s="5"/>
      <c r="CA1134" s="5"/>
      <c r="CB1134" s="5"/>
      <c r="CC1134" s="5"/>
      <c r="CD1134" s="5"/>
      <c r="CE1134" s="5"/>
      <c r="CF1134" s="5"/>
      <c r="CG1134" s="5"/>
      <c r="CH1134" s="5"/>
      <c r="CI1134" s="5"/>
      <c r="CJ1134" s="5"/>
      <c r="CK1134" s="5"/>
      <c r="CL1134" s="5"/>
      <c r="CM1134" s="5"/>
      <c r="CN1134" s="5"/>
      <c r="CO1134" s="5"/>
      <c r="CP1134" s="5"/>
      <c r="CQ1134" s="5"/>
      <c r="CR1134" s="5"/>
      <c r="CS1134" s="5"/>
      <c r="CT1134" s="5"/>
      <c r="CU1134" s="5"/>
      <c r="CV1134" s="5"/>
      <c r="CW1134" s="5"/>
      <c r="CX1134" s="5"/>
      <c r="CY1134" s="5"/>
      <c r="CZ1134" s="5"/>
      <c r="DA1134" s="5"/>
      <c r="DB1134" s="5"/>
      <c r="DC1134" s="5"/>
      <c r="DD1134" s="5"/>
      <c r="DE1134" s="5"/>
      <c r="DF1134" s="5"/>
      <c r="DG1134" s="5"/>
      <c r="DH1134" s="5"/>
      <c r="DI1134" s="5"/>
      <c r="DJ1134" s="5"/>
      <c r="DK1134" s="5"/>
      <c r="DL1134" s="5"/>
      <c r="DM1134" s="5"/>
      <c r="DN1134" s="5"/>
      <c r="DO1134" s="5"/>
      <c r="DP1134" s="5"/>
      <c r="DQ1134" s="5"/>
      <c r="DR1134" s="5"/>
      <c r="DS1134" s="6"/>
      <c r="DT1134" s="6"/>
      <c r="DU1134" s="5"/>
      <c r="DV1134" s="5"/>
      <c r="DW1134" s="5" t="s">
        <v>135</v>
      </c>
      <c r="DX1134" s="5"/>
      <c r="DY1134" s="5"/>
      <c r="DZ1134" s="5"/>
      <c r="EA1134" s="5"/>
      <c r="EB1134" s="5"/>
      <c r="EC1134" s="5"/>
      <c r="ED1134" s="5"/>
      <c r="EE1134" s="5"/>
      <c r="EF1134" s="5"/>
    </row>
    <row r="1135" spans="1:136" s="42" customFormat="1" ht="60">
      <c r="A1135" s="41"/>
      <c r="B1135" s="41"/>
      <c r="C1135" s="41"/>
      <c r="D1135" s="121" t="s">
        <v>1994</v>
      </c>
      <c r="E1135" s="170" t="s">
        <v>413</v>
      </c>
      <c r="F1135" s="41" t="s">
        <v>1785</v>
      </c>
      <c r="G1135" s="41"/>
      <c r="H1135" s="41" t="s">
        <v>135</v>
      </c>
      <c r="I1135" s="41"/>
      <c r="J1135" s="5"/>
      <c r="K1135" s="5"/>
      <c r="L1135" s="5"/>
      <c r="M1135" s="5"/>
      <c r="N1135" s="5"/>
      <c r="O1135" s="5"/>
      <c r="P1135" s="5">
        <v>1</v>
      </c>
      <c r="Q1135" s="39" t="s">
        <v>1992</v>
      </c>
      <c r="R1135" s="5"/>
      <c r="S1135" s="5"/>
      <c r="T1135" s="5"/>
      <c r="U1135" s="5"/>
      <c r="V1135" s="5"/>
      <c r="W1135" s="5"/>
      <c r="X1135" s="5"/>
      <c r="Y1135" s="5"/>
      <c r="Z1135" s="5"/>
      <c r="AA1135" s="5"/>
      <c r="AB1135" s="5"/>
      <c r="AC1135" s="5"/>
      <c r="AD1135" s="5"/>
      <c r="AE1135" s="5"/>
      <c r="AF1135" s="5"/>
      <c r="AG1135" s="5"/>
      <c r="AH1135" s="5"/>
      <c r="AI1135" s="5"/>
      <c r="AJ1135" s="5"/>
      <c r="AK1135" s="5"/>
      <c r="AL1135" s="5">
        <v>1</v>
      </c>
      <c r="AM1135" s="5">
        <v>1</v>
      </c>
      <c r="AN1135" s="5"/>
      <c r="AO1135" s="5"/>
      <c r="AP1135" s="5"/>
      <c r="AQ1135" s="5"/>
      <c r="AR1135" s="5"/>
      <c r="AS1135" s="5"/>
      <c r="AT1135" s="5"/>
      <c r="AU1135" s="5"/>
      <c r="AV1135" s="5"/>
      <c r="AW1135" s="5"/>
      <c r="AX1135" s="5"/>
      <c r="AY1135" s="5"/>
      <c r="AZ1135" s="5"/>
      <c r="BA1135" s="5"/>
      <c r="BB1135" s="5"/>
      <c r="BC1135" s="5"/>
      <c r="BD1135" s="5"/>
      <c r="BE1135" s="5"/>
      <c r="BF1135" s="5"/>
      <c r="BG1135" s="5"/>
      <c r="BH1135" s="5"/>
      <c r="BI1135" s="5"/>
      <c r="BJ1135" s="5"/>
      <c r="BK1135" s="5"/>
      <c r="BL1135" s="5"/>
      <c r="BM1135" s="5"/>
      <c r="BN1135" s="5"/>
      <c r="BO1135" s="5"/>
      <c r="BP1135" s="5"/>
      <c r="BQ1135" s="5"/>
      <c r="BR1135" s="5"/>
      <c r="BS1135" s="5"/>
      <c r="BT1135" s="5"/>
      <c r="BU1135" s="5"/>
      <c r="BV1135" s="5"/>
      <c r="BW1135" s="5"/>
      <c r="BX1135" s="5"/>
      <c r="BY1135" s="5"/>
      <c r="BZ1135" s="5"/>
      <c r="CA1135" s="5"/>
      <c r="CB1135" s="5"/>
      <c r="CC1135" s="5"/>
      <c r="CD1135" s="5"/>
      <c r="CE1135" s="5"/>
      <c r="CF1135" s="5"/>
      <c r="CG1135" s="5"/>
      <c r="CH1135" s="5"/>
      <c r="CI1135" s="5"/>
      <c r="CJ1135" s="5"/>
      <c r="CK1135" s="5"/>
      <c r="CL1135" s="5"/>
      <c r="CM1135" s="5"/>
      <c r="CN1135" s="5"/>
      <c r="CO1135" s="5"/>
      <c r="CP1135" s="5"/>
      <c r="CQ1135" s="5"/>
      <c r="CR1135" s="5"/>
      <c r="CS1135" s="5"/>
      <c r="CT1135" s="5"/>
      <c r="CU1135" s="5"/>
      <c r="CV1135" s="5"/>
      <c r="CW1135" s="5"/>
      <c r="CX1135" s="5"/>
      <c r="CY1135" s="5"/>
      <c r="CZ1135" s="5"/>
      <c r="DA1135" s="5"/>
      <c r="DB1135" s="5"/>
      <c r="DC1135" s="5"/>
      <c r="DD1135" s="5"/>
      <c r="DE1135" s="5"/>
      <c r="DF1135" s="5"/>
      <c r="DG1135" s="5"/>
      <c r="DH1135" s="5"/>
      <c r="DI1135" s="5"/>
      <c r="DJ1135" s="5"/>
      <c r="DK1135" s="5"/>
      <c r="DL1135" s="5"/>
      <c r="DM1135" s="5"/>
      <c r="DN1135" s="5"/>
      <c r="DO1135" s="5"/>
      <c r="DP1135" s="5"/>
      <c r="DQ1135" s="5"/>
      <c r="DR1135" s="5"/>
      <c r="DS1135" s="6"/>
      <c r="DT1135" s="6"/>
      <c r="DU1135" s="5"/>
      <c r="DV1135" s="5"/>
      <c r="DW1135" s="5" t="s">
        <v>135</v>
      </c>
      <c r="DX1135" s="5"/>
      <c r="DY1135" s="5"/>
      <c r="DZ1135" s="5"/>
      <c r="EA1135" s="5"/>
      <c r="EB1135" s="5"/>
      <c r="EC1135" s="5"/>
      <c r="ED1135" s="5"/>
      <c r="EE1135" s="5"/>
      <c r="EF1135" s="5"/>
    </row>
    <row r="1136" spans="1:136" s="42" customFormat="1" ht="60">
      <c r="A1136" s="41"/>
      <c r="B1136" s="41"/>
      <c r="C1136" s="41"/>
      <c r="D1136" s="121" t="s">
        <v>1995</v>
      </c>
      <c r="E1136" s="170" t="s">
        <v>1996</v>
      </c>
      <c r="F1136" s="41" t="s">
        <v>1785</v>
      </c>
      <c r="G1136" s="41"/>
      <c r="H1136" s="41" t="s">
        <v>135</v>
      </c>
      <c r="I1136" s="41"/>
      <c r="J1136" s="5">
        <v>1</v>
      </c>
      <c r="K1136" s="5"/>
      <c r="L1136" s="5"/>
      <c r="M1136" s="5"/>
      <c r="N1136" s="5">
        <v>1</v>
      </c>
      <c r="O1136" s="5"/>
      <c r="P1136" s="5">
        <v>1</v>
      </c>
      <c r="Q1136" s="39" t="s">
        <v>1992</v>
      </c>
      <c r="R1136" s="5"/>
      <c r="S1136" s="5"/>
      <c r="T1136" s="5"/>
      <c r="U1136" s="5"/>
      <c r="V1136" s="5"/>
      <c r="W1136" s="5"/>
      <c r="X1136" s="5"/>
      <c r="Y1136" s="5"/>
      <c r="Z1136" s="5"/>
      <c r="AA1136" s="5"/>
      <c r="AB1136" s="5"/>
      <c r="AC1136" s="5"/>
      <c r="AD1136" s="5"/>
      <c r="AE1136" s="5"/>
      <c r="AF1136" s="5"/>
      <c r="AG1136" s="5"/>
      <c r="AH1136" s="5"/>
      <c r="AI1136" s="5"/>
      <c r="AJ1136" s="5"/>
      <c r="AK1136" s="5"/>
      <c r="AL1136" s="5">
        <v>1</v>
      </c>
      <c r="AM1136" s="5">
        <v>1</v>
      </c>
      <c r="AN1136" s="5"/>
      <c r="AO1136" s="5"/>
      <c r="AP1136" s="5"/>
      <c r="AQ1136" s="5"/>
      <c r="AR1136" s="5"/>
      <c r="AS1136" s="5"/>
      <c r="AT1136" s="5"/>
      <c r="AU1136" s="5"/>
      <c r="AV1136" s="5"/>
      <c r="AW1136" s="5"/>
      <c r="AX1136" s="5"/>
      <c r="AY1136" s="5"/>
      <c r="AZ1136" s="5"/>
      <c r="BA1136" s="5"/>
      <c r="BB1136" s="5"/>
      <c r="BC1136" s="5"/>
      <c r="BD1136" s="5"/>
      <c r="BE1136" s="5"/>
      <c r="BF1136" s="5"/>
      <c r="BG1136" s="5"/>
      <c r="BH1136" s="5"/>
      <c r="BI1136" s="5"/>
      <c r="BJ1136" s="5"/>
      <c r="BK1136" s="5"/>
      <c r="BL1136" s="5"/>
      <c r="BM1136" s="5"/>
      <c r="BN1136" s="5"/>
      <c r="BO1136" s="5"/>
      <c r="BP1136" s="5"/>
      <c r="BQ1136" s="5"/>
      <c r="BR1136" s="5"/>
      <c r="BS1136" s="5"/>
      <c r="BT1136" s="5"/>
      <c r="BU1136" s="5"/>
      <c r="BV1136" s="5"/>
      <c r="BW1136" s="5"/>
      <c r="BX1136" s="5"/>
      <c r="BY1136" s="5"/>
      <c r="BZ1136" s="5"/>
      <c r="CA1136" s="5"/>
      <c r="CB1136" s="5"/>
      <c r="CC1136" s="5"/>
      <c r="CD1136" s="5"/>
      <c r="CE1136" s="5"/>
      <c r="CF1136" s="5"/>
      <c r="CG1136" s="5"/>
      <c r="CH1136" s="5"/>
      <c r="CI1136" s="5"/>
      <c r="CJ1136" s="5"/>
      <c r="CK1136" s="5"/>
      <c r="CL1136" s="5"/>
      <c r="CM1136" s="5"/>
      <c r="CN1136" s="5"/>
      <c r="CO1136" s="5"/>
      <c r="CP1136" s="5"/>
      <c r="CQ1136" s="5"/>
      <c r="CR1136" s="5"/>
      <c r="CS1136" s="5"/>
      <c r="CT1136" s="5"/>
      <c r="CU1136" s="5"/>
      <c r="CV1136" s="5"/>
      <c r="CW1136" s="5"/>
      <c r="CX1136" s="5"/>
      <c r="CY1136" s="5"/>
      <c r="CZ1136" s="5"/>
      <c r="DA1136" s="5"/>
      <c r="DB1136" s="5"/>
      <c r="DC1136" s="5"/>
      <c r="DD1136" s="5"/>
      <c r="DE1136" s="5"/>
      <c r="DF1136" s="5"/>
      <c r="DG1136" s="5"/>
      <c r="DH1136" s="5"/>
      <c r="DI1136" s="5"/>
      <c r="DJ1136" s="5"/>
      <c r="DK1136" s="5"/>
      <c r="DL1136" s="5"/>
      <c r="DM1136" s="5"/>
      <c r="DN1136" s="5"/>
      <c r="DO1136" s="5"/>
      <c r="DP1136" s="5"/>
      <c r="DQ1136" s="5"/>
      <c r="DR1136" s="5"/>
      <c r="DS1136" s="6"/>
      <c r="DT1136" s="6"/>
      <c r="DU1136" s="5"/>
      <c r="DV1136" s="5"/>
      <c r="DW1136" s="5" t="s">
        <v>135</v>
      </c>
      <c r="DX1136" s="5"/>
      <c r="DY1136" s="5"/>
      <c r="DZ1136" s="5"/>
      <c r="EA1136" s="5"/>
      <c r="EB1136" s="5"/>
      <c r="EC1136" s="5"/>
      <c r="ED1136" s="5"/>
      <c r="EE1136" s="5"/>
      <c r="EF1136" s="5"/>
    </row>
    <row r="1137" spans="1:143" ht="135">
      <c r="A1137" s="41" t="s">
        <v>1997</v>
      </c>
      <c r="B1137" s="41">
        <v>1</v>
      </c>
      <c r="C1137" s="41">
        <v>1</v>
      </c>
      <c r="D1137" s="41" t="s">
        <v>1998</v>
      </c>
      <c r="E1137" s="42" t="s">
        <v>1904</v>
      </c>
      <c r="F1137" s="41" t="s">
        <v>1999</v>
      </c>
      <c r="G1137" s="41" t="s">
        <v>135</v>
      </c>
      <c r="H1137" s="41"/>
      <c r="I1137" s="41" t="s">
        <v>135</v>
      </c>
      <c r="P1137" s="5">
        <v>1</v>
      </c>
      <c r="Q1137" s="39" t="s">
        <v>2000</v>
      </c>
      <c r="AL1137" s="5">
        <v>1</v>
      </c>
      <c r="AV1137" s="5">
        <v>1</v>
      </c>
      <c r="BT1137" s="5">
        <v>1</v>
      </c>
      <c r="BV1137" s="5">
        <v>1</v>
      </c>
      <c r="DS1137" s="6">
        <v>1</v>
      </c>
      <c r="DT1137" s="6">
        <v>0</v>
      </c>
      <c r="DU1137" s="5">
        <v>1</v>
      </c>
      <c r="DX1137" s="5" t="s">
        <v>135</v>
      </c>
      <c r="EG1137" s="42"/>
      <c r="EH1137" s="42"/>
      <c r="EI1137" s="42"/>
      <c r="EJ1137" s="42"/>
      <c r="EK1137" s="42"/>
      <c r="EL1137" s="42"/>
      <c r="EM1137" s="42"/>
    </row>
    <row r="1138" spans="1:143" ht="90">
      <c r="A1138" s="46" t="s">
        <v>2001</v>
      </c>
      <c r="B1138" s="41">
        <v>1</v>
      </c>
      <c r="C1138" s="41">
        <v>1</v>
      </c>
      <c r="D1138" s="41" t="s">
        <v>468</v>
      </c>
      <c r="E1138" s="42" t="s">
        <v>199</v>
      </c>
      <c r="F1138" s="41" t="s">
        <v>2002</v>
      </c>
      <c r="G1138" s="41" t="s">
        <v>135</v>
      </c>
      <c r="H1138" s="41"/>
      <c r="I1138" s="41" t="s">
        <v>135</v>
      </c>
      <c r="P1138" s="5">
        <v>1</v>
      </c>
      <c r="Q1138" s="39" t="s">
        <v>2003</v>
      </c>
      <c r="R1138" s="5">
        <v>1</v>
      </c>
      <c r="S1138" s="5">
        <v>1</v>
      </c>
      <c r="T1138" s="5">
        <v>1</v>
      </c>
      <c r="AA1138" s="5">
        <v>1</v>
      </c>
      <c r="AH1138" s="5">
        <v>1</v>
      </c>
      <c r="AI1138" s="5">
        <v>1</v>
      </c>
      <c r="AJ1138" s="5">
        <v>1</v>
      </c>
      <c r="DS1138" s="6">
        <v>1</v>
      </c>
      <c r="DT1138" s="6">
        <v>0</v>
      </c>
      <c r="DU1138" s="5">
        <v>1</v>
      </c>
      <c r="DW1138" s="5" t="s">
        <v>135</v>
      </c>
      <c r="EG1138" s="42"/>
      <c r="EH1138" s="42"/>
      <c r="EI1138" s="42"/>
      <c r="EJ1138" s="42"/>
      <c r="EK1138" s="42"/>
      <c r="EL1138" s="42"/>
      <c r="EM1138" s="42"/>
    </row>
    <row r="1139" spans="1:143" ht="45">
      <c r="A1139" s="41"/>
      <c r="B1139" s="41"/>
      <c r="C1139" s="41"/>
      <c r="D1139" s="41" t="s">
        <v>363</v>
      </c>
      <c r="E1139" s="42" t="s">
        <v>2004</v>
      </c>
      <c r="F1139" s="41" t="s">
        <v>2002</v>
      </c>
      <c r="G1139" s="41" t="s">
        <v>135</v>
      </c>
      <c r="H1139" s="41"/>
      <c r="I1139" s="41" t="s">
        <v>135</v>
      </c>
      <c r="P1139" s="5">
        <v>1</v>
      </c>
      <c r="Q1139" s="39" t="s">
        <v>2003</v>
      </c>
      <c r="R1139" s="5">
        <v>1</v>
      </c>
      <c r="S1139" s="5">
        <v>1</v>
      </c>
      <c r="T1139" s="5">
        <v>1</v>
      </c>
      <c r="AA1139" s="5">
        <v>1</v>
      </c>
      <c r="AH1139" s="5">
        <v>1</v>
      </c>
      <c r="AI1139" s="5">
        <v>1</v>
      </c>
      <c r="AJ1139" s="5">
        <v>1</v>
      </c>
      <c r="DW1139" s="5" t="s">
        <v>135</v>
      </c>
      <c r="EG1139" s="42"/>
      <c r="EH1139" s="42"/>
      <c r="EI1139" s="42"/>
      <c r="EJ1139" s="42"/>
      <c r="EK1139" s="42"/>
      <c r="EL1139" s="42"/>
      <c r="EM1139" s="42"/>
    </row>
    <row r="1140" spans="1:143" ht="45">
      <c r="A1140" s="41"/>
      <c r="B1140" s="41"/>
      <c r="C1140" s="41"/>
      <c r="D1140" s="41" t="s">
        <v>2005</v>
      </c>
      <c r="E1140" s="42" t="s">
        <v>199</v>
      </c>
      <c r="F1140" s="41" t="s">
        <v>2002</v>
      </c>
      <c r="G1140" s="41" t="s">
        <v>135</v>
      </c>
      <c r="H1140" s="41"/>
      <c r="I1140" s="41" t="s">
        <v>135</v>
      </c>
      <c r="P1140" s="5">
        <v>1</v>
      </c>
      <c r="Q1140" s="39" t="s">
        <v>2003</v>
      </c>
      <c r="R1140" s="5">
        <v>1</v>
      </c>
      <c r="S1140" s="5">
        <v>1</v>
      </c>
      <c r="T1140" s="5">
        <v>1</v>
      </c>
      <c r="AA1140" s="5">
        <v>1</v>
      </c>
      <c r="AH1140" s="5">
        <v>1</v>
      </c>
      <c r="AI1140" s="5">
        <v>1</v>
      </c>
      <c r="AJ1140" s="5">
        <v>1</v>
      </c>
      <c r="DW1140" s="5" t="s">
        <v>135</v>
      </c>
      <c r="EG1140" s="42"/>
      <c r="EH1140" s="42"/>
      <c r="EI1140" s="42"/>
      <c r="EJ1140" s="42"/>
      <c r="EK1140" s="42"/>
      <c r="EL1140" s="42"/>
      <c r="EM1140" s="42"/>
    </row>
    <row r="1141" spans="1:143" ht="135">
      <c r="A1141" s="46" t="s">
        <v>2006</v>
      </c>
      <c r="B1141" s="41">
        <v>1</v>
      </c>
      <c r="C1141" s="41">
        <v>1</v>
      </c>
      <c r="D1141" s="41" t="s">
        <v>2007</v>
      </c>
      <c r="E1141" s="42" t="s">
        <v>2008</v>
      </c>
      <c r="F1141" s="41" t="s">
        <v>2009</v>
      </c>
      <c r="G1141" s="41" t="s">
        <v>135</v>
      </c>
      <c r="H1141" s="41" t="s">
        <v>135</v>
      </c>
      <c r="I1141" s="41" t="s">
        <v>135</v>
      </c>
      <c r="P1141" s="5">
        <v>1</v>
      </c>
      <c r="Q1141" s="39" t="s">
        <v>2010</v>
      </c>
      <c r="DM1141" s="5">
        <v>1</v>
      </c>
      <c r="DS1141" s="6">
        <v>1</v>
      </c>
      <c r="DT1141" s="6">
        <v>0</v>
      </c>
      <c r="DU1141" s="5">
        <v>1</v>
      </c>
      <c r="DW1141" s="5" t="s">
        <v>135</v>
      </c>
      <c r="EG1141" s="42"/>
      <c r="EH1141" s="42"/>
      <c r="EI1141" s="42"/>
      <c r="EJ1141" s="42"/>
      <c r="EK1141" s="42"/>
      <c r="EL1141" s="42"/>
      <c r="EM1141" s="42"/>
    </row>
    <row r="1142" spans="1:143" ht="227.25" customHeight="1">
      <c r="A1142" s="46" t="s">
        <v>2011</v>
      </c>
      <c r="B1142" s="41">
        <v>1</v>
      </c>
      <c r="C1142" s="41">
        <v>1</v>
      </c>
      <c r="D1142" s="41" t="s">
        <v>2012</v>
      </c>
      <c r="E1142" s="42" t="s">
        <v>2013</v>
      </c>
      <c r="F1142" s="41" t="s">
        <v>1912</v>
      </c>
      <c r="G1142" s="41"/>
      <c r="H1142" s="41" t="s">
        <v>135</v>
      </c>
      <c r="I1142" s="41"/>
      <c r="J1142" s="5">
        <v>1</v>
      </c>
      <c r="L1142" s="5">
        <v>1</v>
      </c>
      <c r="P1142" s="5">
        <v>1</v>
      </c>
      <c r="Q1142" s="39" t="s">
        <v>2014</v>
      </c>
      <c r="R1142" s="5">
        <v>1</v>
      </c>
      <c r="AH1142" s="5">
        <v>1</v>
      </c>
      <c r="DS1142" s="6">
        <v>1</v>
      </c>
      <c r="DT1142" s="6">
        <v>0</v>
      </c>
      <c r="DU1142" s="5">
        <v>1</v>
      </c>
      <c r="DW1142" s="5" t="s">
        <v>135</v>
      </c>
      <c r="EG1142" s="42"/>
      <c r="EH1142" s="42"/>
      <c r="EI1142" s="42"/>
      <c r="EJ1142" s="42"/>
      <c r="EK1142" s="42"/>
      <c r="EL1142" s="42"/>
      <c r="EM1142" s="42"/>
    </row>
    <row r="1143" spans="1:143" ht="233.25" customHeight="1">
      <c r="A1143" s="41"/>
      <c r="B1143" s="41"/>
      <c r="C1143" s="41"/>
      <c r="D1143" s="41" t="s">
        <v>297</v>
      </c>
      <c r="E1143" s="42" t="s">
        <v>2015</v>
      </c>
      <c r="F1143" s="41" t="s">
        <v>1912</v>
      </c>
      <c r="G1143" s="41"/>
      <c r="H1143" s="41" t="s">
        <v>135</v>
      </c>
      <c r="I1143" s="41"/>
      <c r="J1143" s="5">
        <v>1</v>
      </c>
      <c r="L1143" s="5">
        <v>1</v>
      </c>
      <c r="P1143" s="5">
        <v>1</v>
      </c>
      <c r="Q1143" s="39" t="s">
        <v>2014</v>
      </c>
      <c r="R1143" s="5">
        <v>1</v>
      </c>
      <c r="AH1143" s="5">
        <v>1</v>
      </c>
      <c r="DW1143" s="5" t="s">
        <v>135</v>
      </c>
      <c r="EG1143" s="42"/>
      <c r="EH1143" s="42"/>
      <c r="EI1143" s="42"/>
      <c r="EJ1143" s="42"/>
      <c r="EK1143" s="42"/>
      <c r="EL1143" s="42"/>
      <c r="EM1143" s="42"/>
    </row>
    <row r="1144" spans="1:143" s="42" customFormat="1" ht="243" customHeight="1">
      <c r="A1144" s="41"/>
      <c r="B1144" s="41"/>
      <c r="C1144" s="41"/>
      <c r="D1144" s="41" t="s">
        <v>2016</v>
      </c>
      <c r="E1144" s="42" t="s">
        <v>2017</v>
      </c>
      <c r="F1144" s="41" t="s">
        <v>1912</v>
      </c>
      <c r="G1144" s="41"/>
      <c r="H1144" s="41" t="s">
        <v>135</v>
      </c>
      <c r="I1144" s="41"/>
      <c r="J1144" s="5">
        <v>1</v>
      </c>
      <c r="K1144" s="5"/>
      <c r="L1144" s="5">
        <v>1</v>
      </c>
      <c r="M1144" s="5"/>
      <c r="N1144" s="5"/>
      <c r="O1144" s="5"/>
      <c r="P1144" s="5">
        <v>1</v>
      </c>
      <c r="Q1144" s="39" t="s">
        <v>2014</v>
      </c>
      <c r="R1144" s="5">
        <v>1</v>
      </c>
      <c r="S1144" s="5"/>
      <c r="T1144" s="5"/>
      <c r="U1144" s="5"/>
      <c r="V1144" s="5"/>
      <c r="W1144" s="5"/>
      <c r="X1144" s="5"/>
      <c r="Y1144" s="5"/>
      <c r="Z1144" s="5"/>
      <c r="AA1144" s="5"/>
      <c r="AB1144" s="5"/>
      <c r="AC1144" s="5"/>
      <c r="AD1144" s="5"/>
      <c r="AE1144" s="5"/>
      <c r="AF1144" s="5"/>
      <c r="AG1144" s="5"/>
      <c r="AH1144" s="5">
        <v>1</v>
      </c>
      <c r="AI1144" s="5"/>
      <c r="AJ1144" s="5"/>
      <c r="AK1144" s="5"/>
      <c r="AL1144" s="5"/>
      <c r="AM1144" s="5"/>
      <c r="AN1144" s="5"/>
      <c r="AO1144" s="5"/>
      <c r="AP1144" s="5"/>
      <c r="AQ1144" s="5"/>
      <c r="AR1144" s="5"/>
      <c r="AS1144" s="5"/>
      <c r="AT1144" s="5"/>
      <c r="AU1144" s="5"/>
      <c r="AV1144" s="5"/>
      <c r="AW1144" s="5"/>
      <c r="AX1144" s="5"/>
      <c r="AY1144" s="5"/>
      <c r="AZ1144" s="5"/>
      <c r="BA1144" s="5"/>
      <c r="BB1144" s="5"/>
      <c r="BC1144" s="5"/>
      <c r="BD1144" s="5"/>
      <c r="BE1144" s="5"/>
      <c r="BF1144" s="5"/>
      <c r="BG1144" s="5"/>
      <c r="BH1144" s="5"/>
      <c r="BI1144" s="5"/>
      <c r="BJ1144" s="5"/>
      <c r="BK1144" s="5"/>
      <c r="BL1144" s="5"/>
      <c r="BM1144" s="5"/>
      <c r="BN1144" s="5"/>
      <c r="BO1144" s="5"/>
      <c r="BP1144" s="5"/>
      <c r="BQ1144" s="5"/>
      <c r="BR1144" s="5"/>
      <c r="BS1144" s="5"/>
      <c r="BT1144" s="5"/>
      <c r="BU1144" s="5"/>
      <c r="BV1144" s="5"/>
      <c r="BW1144" s="5"/>
      <c r="BX1144" s="5"/>
      <c r="BY1144" s="5"/>
      <c r="BZ1144" s="5"/>
      <c r="CA1144" s="5"/>
      <c r="CB1144" s="5"/>
      <c r="CC1144" s="5"/>
      <c r="CD1144" s="5"/>
      <c r="CE1144" s="5"/>
      <c r="CF1144" s="5"/>
      <c r="CG1144" s="5"/>
      <c r="CH1144" s="5"/>
      <c r="CI1144" s="5"/>
      <c r="CJ1144" s="5"/>
      <c r="CK1144" s="5"/>
      <c r="CL1144" s="5"/>
      <c r="CM1144" s="5"/>
      <c r="CN1144" s="5"/>
      <c r="CO1144" s="5"/>
      <c r="CP1144" s="5"/>
      <c r="CQ1144" s="5"/>
      <c r="CR1144" s="5"/>
      <c r="CS1144" s="5"/>
      <c r="CT1144" s="5"/>
      <c r="CU1144" s="5"/>
      <c r="CV1144" s="5"/>
      <c r="CW1144" s="5"/>
      <c r="CX1144" s="5"/>
      <c r="CY1144" s="5"/>
      <c r="CZ1144" s="5"/>
      <c r="DA1144" s="5"/>
      <c r="DB1144" s="5"/>
      <c r="DC1144" s="5"/>
      <c r="DD1144" s="5"/>
      <c r="DE1144" s="5"/>
      <c r="DF1144" s="5"/>
      <c r="DG1144" s="5"/>
      <c r="DH1144" s="5"/>
      <c r="DI1144" s="5"/>
      <c r="DJ1144" s="5"/>
      <c r="DK1144" s="5"/>
      <c r="DL1144" s="5"/>
      <c r="DM1144" s="5"/>
      <c r="DN1144" s="5"/>
      <c r="DO1144" s="5"/>
      <c r="DP1144" s="5"/>
      <c r="DQ1144" s="5"/>
      <c r="DR1144" s="5"/>
      <c r="DS1144" s="6"/>
      <c r="DT1144" s="6"/>
      <c r="DU1144" s="5"/>
      <c r="DV1144" s="5"/>
      <c r="DW1144" s="5" t="s">
        <v>135</v>
      </c>
      <c r="DX1144" s="5"/>
      <c r="DY1144" s="5"/>
      <c r="DZ1144" s="5"/>
      <c r="EA1144" s="5"/>
      <c r="EB1144" s="5"/>
      <c r="EC1144" s="5"/>
      <c r="ED1144" s="5"/>
      <c r="EE1144" s="5"/>
      <c r="EF1144" s="5"/>
    </row>
    <row r="1145" spans="1:143" s="42" customFormat="1" ht="226.5" customHeight="1">
      <c r="A1145" s="41"/>
      <c r="B1145" s="41"/>
      <c r="C1145" s="41"/>
      <c r="D1145" s="41" t="s">
        <v>2018</v>
      </c>
      <c r="E1145" s="42" t="s">
        <v>2019</v>
      </c>
      <c r="F1145" s="41" t="s">
        <v>1912</v>
      </c>
      <c r="G1145" s="41"/>
      <c r="H1145" s="41" t="s">
        <v>135</v>
      </c>
      <c r="I1145" s="41"/>
      <c r="J1145" s="5">
        <v>1</v>
      </c>
      <c r="K1145" s="5"/>
      <c r="L1145" s="5">
        <v>1</v>
      </c>
      <c r="M1145" s="5"/>
      <c r="N1145" s="5"/>
      <c r="O1145" s="5"/>
      <c r="P1145" s="5">
        <v>1</v>
      </c>
      <c r="Q1145" s="39" t="s">
        <v>2014</v>
      </c>
      <c r="R1145" s="5">
        <v>1</v>
      </c>
      <c r="S1145" s="5"/>
      <c r="T1145" s="5"/>
      <c r="U1145" s="5"/>
      <c r="V1145" s="5"/>
      <c r="W1145" s="5"/>
      <c r="X1145" s="5"/>
      <c r="Y1145" s="5"/>
      <c r="Z1145" s="5"/>
      <c r="AA1145" s="5"/>
      <c r="AB1145" s="5"/>
      <c r="AC1145" s="5"/>
      <c r="AD1145" s="5"/>
      <c r="AE1145" s="5"/>
      <c r="AF1145" s="5"/>
      <c r="AG1145" s="5"/>
      <c r="AH1145" s="5">
        <v>1</v>
      </c>
      <c r="AI1145" s="5"/>
      <c r="AJ1145" s="5"/>
      <c r="AK1145" s="5"/>
      <c r="AL1145" s="5"/>
      <c r="AM1145" s="5"/>
      <c r="AN1145" s="5"/>
      <c r="AO1145" s="5"/>
      <c r="AP1145" s="5"/>
      <c r="AQ1145" s="5"/>
      <c r="AR1145" s="5"/>
      <c r="AS1145" s="5"/>
      <c r="AT1145" s="5"/>
      <c r="AU1145" s="5"/>
      <c r="AV1145" s="5"/>
      <c r="AW1145" s="5"/>
      <c r="AX1145" s="5"/>
      <c r="AY1145" s="5"/>
      <c r="AZ1145" s="5"/>
      <c r="BA1145" s="5"/>
      <c r="BB1145" s="5"/>
      <c r="BC1145" s="5"/>
      <c r="BD1145" s="5"/>
      <c r="BE1145" s="5"/>
      <c r="BF1145" s="5"/>
      <c r="BG1145" s="5"/>
      <c r="BH1145" s="5"/>
      <c r="BI1145" s="5"/>
      <c r="BJ1145" s="5"/>
      <c r="BK1145" s="5"/>
      <c r="BL1145" s="5"/>
      <c r="BM1145" s="5"/>
      <c r="BN1145" s="5"/>
      <c r="BO1145" s="5"/>
      <c r="BP1145" s="5"/>
      <c r="BQ1145" s="5"/>
      <c r="BR1145" s="5"/>
      <c r="BS1145" s="5"/>
      <c r="BT1145" s="5"/>
      <c r="BU1145" s="5"/>
      <c r="BV1145" s="5"/>
      <c r="BW1145" s="5"/>
      <c r="BX1145" s="5"/>
      <c r="BY1145" s="5"/>
      <c r="BZ1145" s="5"/>
      <c r="CA1145" s="5"/>
      <c r="CB1145" s="5"/>
      <c r="CC1145" s="5"/>
      <c r="CD1145" s="5"/>
      <c r="CE1145" s="5"/>
      <c r="CF1145" s="5"/>
      <c r="CG1145" s="5"/>
      <c r="CH1145" s="5"/>
      <c r="CI1145" s="5"/>
      <c r="CJ1145" s="5"/>
      <c r="CK1145" s="5"/>
      <c r="CL1145" s="5"/>
      <c r="CM1145" s="5"/>
      <c r="CN1145" s="5"/>
      <c r="CO1145" s="5"/>
      <c r="CP1145" s="5"/>
      <c r="CQ1145" s="5"/>
      <c r="CR1145" s="5"/>
      <c r="CS1145" s="5"/>
      <c r="CT1145" s="5"/>
      <c r="CU1145" s="5"/>
      <c r="CV1145" s="5"/>
      <c r="CW1145" s="5"/>
      <c r="CX1145" s="5"/>
      <c r="CY1145" s="5"/>
      <c r="CZ1145" s="5"/>
      <c r="DA1145" s="5"/>
      <c r="DB1145" s="5"/>
      <c r="DC1145" s="5"/>
      <c r="DD1145" s="5"/>
      <c r="DE1145" s="5"/>
      <c r="DF1145" s="5"/>
      <c r="DG1145" s="5"/>
      <c r="DH1145" s="5"/>
      <c r="DI1145" s="5"/>
      <c r="DJ1145" s="5"/>
      <c r="DK1145" s="5"/>
      <c r="DL1145" s="5"/>
      <c r="DM1145" s="5"/>
      <c r="DN1145" s="5"/>
      <c r="DO1145" s="5"/>
      <c r="DP1145" s="5"/>
      <c r="DQ1145" s="5"/>
      <c r="DR1145" s="5"/>
      <c r="DS1145" s="6"/>
      <c r="DT1145" s="6"/>
      <c r="DU1145" s="5"/>
      <c r="DV1145" s="5"/>
      <c r="DW1145" s="5" t="s">
        <v>135</v>
      </c>
      <c r="DX1145" s="5"/>
      <c r="DY1145" s="5"/>
      <c r="DZ1145" s="5"/>
      <c r="EA1145" s="5"/>
      <c r="EB1145" s="5"/>
      <c r="EC1145" s="5"/>
      <c r="ED1145" s="5"/>
      <c r="EE1145" s="5"/>
      <c r="EF1145" s="5"/>
    </row>
    <row r="1146" spans="1:143" s="42" customFormat="1" ht="234.75" customHeight="1">
      <c r="A1146" s="41"/>
      <c r="B1146" s="41"/>
      <c r="C1146" s="41"/>
      <c r="D1146" s="41" t="s">
        <v>2020</v>
      </c>
      <c r="E1146" s="42" t="s">
        <v>2021</v>
      </c>
      <c r="F1146" s="41" t="s">
        <v>1912</v>
      </c>
      <c r="G1146" s="41"/>
      <c r="H1146" s="41" t="s">
        <v>135</v>
      </c>
      <c r="I1146" s="41"/>
      <c r="J1146" s="5">
        <v>1</v>
      </c>
      <c r="K1146" s="5"/>
      <c r="L1146" s="5">
        <v>1</v>
      </c>
      <c r="M1146" s="5"/>
      <c r="N1146" s="5"/>
      <c r="O1146" s="5"/>
      <c r="P1146" s="5">
        <v>1</v>
      </c>
      <c r="Q1146" s="39" t="s">
        <v>2014</v>
      </c>
      <c r="R1146" s="5">
        <v>1</v>
      </c>
      <c r="S1146" s="5"/>
      <c r="T1146" s="5"/>
      <c r="U1146" s="5"/>
      <c r="V1146" s="5"/>
      <c r="W1146" s="5"/>
      <c r="X1146" s="5"/>
      <c r="Y1146" s="5"/>
      <c r="Z1146" s="5"/>
      <c r="AA1146" s="5"/>
      <c r="AB1146" s="5"/>
      <c r="AC1146" s="5"/>
      <c r="AD1146" s="5"/>
      <c r="AE1146" s="5"/>
      <c r="AF1146" s="5"/>
      <c r="AG1146" s="5"/>
      <c r="AH1146" s="5">
        <v>1</v>
      </c>
      <c r="AI1146" s="5"/>
      <c r="AJ1146" s="5"/>
      <c r="AK1146" s="5"/>
      <c r="AL1146" s="5"/>
      <c r="AM1146" s="5"/>
      <c r="AN1146" s="5"/>
      <c r="AO1146" s="5"/>
      <c r="AP1146" s="5"/>
      <c r="AQ1146" s="5"/>
      <c r="AR1146" s="5"/>
      <c r="AS1146" s="5"/>
      <c r="AT1146" s="5"/>
      <c r="AU1146" s="5"/>
      <c r="AV1146" s="5"/>
      <c r="AW1146" s="5"/>
      <c r="AX1146" s="5"/>
      <c r="AY1146" s="5"/>
      <c r="AZ1146" s="5"/>
      <c r="BA1146" s="5"/>
      <c r="BB1146" s="5"/>
      <c r="BC1146" s="5"/>
      <c r="BD1146" s="5"/>
      <c r="BE1146" s="5"/>
      <c r="BF1146" s="5"/>
      <c r="BG1146" s="5"/>
      <c r="BH1146" s="5"/>
      <c r="BI1146" s="5"/>
      <c r="BJ1146" s="5"/>
      <c r="BK1146" s="5"/>
      <c r="BL1146" s="5"/>
      <c r="BM1146" s="5"/>
      <c r="BN1146" s="5"/>
      <c r="BO1146" s="5"/>
      <c r="BP1146" s="5"/>
      <c r="BQ1146" s="5"/>
      <c r="BR1146" s="5"/>
      <c r="BS1146" s="5"/>
      <c r="BT1146" s="5"/>
      <c r="BU1146" s="5"/>
      <c r="BV1146" s="5"/>
      <c r="BW1146" s="5"/>
      <c r="BX1146" s="5"/>
      <c r="BY1146" s="5"/>
      <c r="BZ1146" s="5"/>
      <c r="CA1146" s="5"/>
      <c r="CB1146" s="5"/>
      <c r="CC1146" s="5"/>
      <c r="CD1146" s="5"/>
      <c r="CE1146" s="5"/>
      <c r="CF1146" s="5"/>
      <c r="CG1146" s="5"/>
      <c r="CH1146" s="5"/>
      <c r="CI1146" s="5"/>
      <c r="CJ1146" s="5"/>
      <c r="CK1146" s="5"/>
      <c r="CL1146" s="5"/>
      <c r="CM1146" s="5"/>
      <c r="CN1146" s="5"/>
      <c r="CO1146" s="5"/>
      <c r="CP1146" s="5"/>
      <c r="CQ1146" s="5"/>
      <c r="CR1146" s="5"/>
      <c r="CS1146" s="5"/>
      <c r="CT1146" s="5"/>
      <c r="CU1146" s="5"/>
      <c r="CV1146" s="5"/>
      <c r="CW1146" s="5"/>
      <c r="CX1146" s="5"/>
      <c r="CY1146" s="5"/>
      <c r="CZ1146" s="5"/>
      <c r="DA1146" s="5"/>
      <c r="DB1146" s="5"/>
      <c r="DC1146" s="5"/>
      <c r="DD1146" s="5"/>
      <c r="DE1146" s="5"/>
      <c r="DF1146" s="5"/>
      <c r="DG1146" s="5"/>
      <c r="DH1146" s="5"/>
      <c r="DI1146" s="5"/>
      <c r="DJ1146" s="5"/>
      <c r="DK1146" s="5"/>
      <c r="DL1146" s="5"/>
      <c r="DM1146" s="5"/>
      <c r="DN1146" s="5"/>
      <c r="DO1146" s="5"/>
      <c r="DP1146" s="5"/>
      <c r="DQ1146" s="5"/>
      <c r="DR1146" s="5"/>
      <c r="DS1146" s="6"/>
      <c r="DT1146" s="6"/>
      <c r="DU1146" s="5"/>
      <c r="DV1146" s="5"/>
      <c r="DW1146" s="5" t="s">
        <v>135</v>
      </c>
      <c r="DX1146" s="5"/>
      <c r="DY1146" s="5"/>
      <c r="DZ1146" s="5"/>
      <c r="EA1146" s="5"/>
      <c r="EB1146" s="5"/>
      <c r="EC1146" s="5"/>
      <c r="ED1146" s="5"/>
      <c r="EE1146" s="5"/>
      <c r="EF1146" s="5"/>
    </row>
    <row r="1147" spans="1:143" ht="231" customHeight="1">
      <c r="A1147" s="41"/>
      <c r="B1147" s="41"/>
      <c r="C1147" s="41"/>
      <c r="D1147" s="41" t="s">
        <v>2022</v>
      </c>
      <c r="E1147" s="42" t="s">
        <v>1889</v>
      </c>
      <c r="F1147" s="41" t="s">
        <v>1912</v>
      </c>
      <c r="G1147" s="41"/>
      <c r="H1147" s="41" t="s">
        <v>135</v>
      </c>
      <c r="I1147" s="41"/>
      <c r="J1147" s="5">
        <v>1</v>
      </c>
      <c r="L1147" s="5">
        <v>1</v>
      </c>
      <c r="P1147" s="5">
        <v>1</v>
      </c>
      <c r="Q1147" s="39" t="s">
        <v>2014</v>
      </c>
      <c r="R1147" s="5">
        <v>1</v>
      </c>
      <c r="AH1147" s="5">
        <v>1</v>
      </c>
      <c r="DW1147" s="5" t="s">
        <v>135</v>
      </c>
      <c r="EG1147" s="42"/>
      <c r="EH1147" s="42"/>
      <c r="EI1147" s="42"/>
      <c r="EJ1147" s="42"/>
      <c r="EK1147" s="42"/>
      <c r="EL1147" s="42"/>
      <c r="EM1147" s="42"/>
    </row>
    <row r="1148" spans="1:143" ht="264" customHeight="1">
      <c r="A1148" s="41"/>
      <c r="B1148" s="41"/>
      <c r="C1148" s="41"/>
      <c r="D1148" s="41" t="s">
        <v>299</v>
      </c>
      <c r="E1148" s="42" t="s">
        <v>2023</v>
      </c>
      <c r="F1148" s="41" t="s">
        <v>1912</v>
      </c>
      <c r="G1148" s="41"/>
      <c r="H1148" s="41" t="s">
        <v>135</v>
      </c>
      <c r="I1148" s="41"/>
      <c r="J1148" s="5">
        <v>1</v>
      </c>
      <c r="L1148" s="5">
        <v>1</v>
      </c>
      <c r="P1148" s="5">
        <v>1</v>
      </c>
      <c r="Q1148" s="39" t="s">
        <v>2014</v>
      </c>
      <c r="R1148" s="5">
        <v>1</v>
      </c>
      <c r="AH1148" s="5">
        <v>1</v>
      </c>
      <c r="DW1148" s="5" t="s">
        <v>135</v>
      </c>
      <c r="EG1148" s="42"/>
      <c r="EH1148" s="42"/>
      <c r="EI1148" s="42"/>
      <c r="EJ1148" s="42"/>
      <c r="EK1148" s="42"/>
      <c r="EL1148" s="42"/>
      <c r="EM1148" s="42"/>
    </row>
    <row r="1149" spans="1:143" ht="226.5" customHeight="1">
      <c r="A1149" s="41"/>
      <c r="B1149" s="41"/>
      <c r="C1149" s="41"/>
      <c r="D1149" s="41" t="s">
        <v>2024</v>
      </c>
      <c r="E1149" s="42" t="s">
        <v>443</v>
      </c>
      <c r="F1149" s="41" t="s">
        <v>1912</v>
      </c>
      <c r="G1149" s="41"/>
      <c r="H1149" s="41" t="s">
        <v>135</v>
      </c>
      <c r="I1149" s="41"/>
      <c r="J1149" s="5">
        <v>1</v>
      </c>
      <c r="L1149" s="5">
        <v>1</v>
      </c>
      <c r="P1149" s="5">
        <v>1</v>
      </c>
      <c r="Q1149" s="39" t="s">
        <v>2014</v>
      </c>
      <c r="R1149" s="5">
        <v>1</v>
      </c>
      <c r="AH1149" s="5">
        <v>1</v>
      </c>
      <c r="DW1149" s="5" t="s">
        <v>135</v>
      </c>
      <c r="EG1149" s="42"/>
      <c r="EH1149" s="42"/>
      <c r="EI1149" s="42"/>
      <c r="EJ1149" s="42"/>
      <c r="EK1149" s="42"/>
      <c r="EL1149" s="42"/>
      <c r="EM1149" s="42"/>
    </row>
    <row r="1150" spans="1:143" ht="105">
      <c r="A1150" s="41" t="s">
        <v>2025</v>
      </c>
      <c r="B1150" s="41">
        <v>1</v>
      </c>
      <c r="C1150" s="41">
        <v>1</v>
      </c>
      <c r="D1150" s="41" t="s">
        <v>2026</v>
      </c>
      <c r="E1150" s="42" t="s">
        <v>2027</v>
      </c>
      <c r="F1150" s="41" t="s">
        <v>2028</v>
      </c>
      <c r="G1150" s="41" t="s">
        <v>135</v>
      </c>
      <c r="H1150" s="41" t="s">
        <v>787</v>
      </c>
      <c r="I1150" s="41" t="s">
        <v>135</v>
      </c>
      <c r="P1150" s="5">
        <v>1</v>
      </c>
      <c r="Q1150" s="39" t="s">
        <v>2029</v>
      </c>
      <c r="R1150" s="5">
        <v>1</v>
      </c>
      <c r="S1150" s="5">
        <v>1</v>
      </c>
      <c r="AA1150" s="5">
        <v>1</v>
      </c>
      <c r="AH1150" s="5">
        <v>1</v>
      </c>
      <c r="DS1150" s="6">
        <v>1</v>
      </c>
      <c r="DT1150" s="6">
        <v>0</v>
      </c>
      <c r="DU1150" s="5">
        <v>1</v>
      </c>
      <c r="DW1150" s="5" t="s">
        <v>135</v>
      </c>
      <c r="EG1150" s="42"/>
      <c r="EH1150" s="42"/>
      <c r="EI1150" s="42"/>
      <c r="EJ1150" s="42"/>
      <c r="EK1150" s="42"/>
      <c r="EL1150" s="42"/>
      <c r="EM1150" s="42"/>
    </row>
    <row r="1151" spans="1:143" ht="45">
      <c r="A1151" s="41"/>
      <c r="B1151" s="41"/>
      <c r="C1151" s="41"/>
      <c r="D1151" s="41" t="s">
        <v>2030</v>
      </c>
      <c r="E1151" s="42" t="s">
        <v>150</v>
      </c>
      <c r="F1151" s="41" t="s">
        <v>2028</v>
      </c>
      <c r="G1151" s="41" t="s">
        <v>135</v>
      </c>
      <c r="H1151" s="41" t="s">
        <v>787</v>
      </c>
      <c r="I1151" s="41" t="s">
        <v>135</v>
      </c>
      <c r="P1151" s="5">
        <v>1</v>
      </c>
      <c r="Q1151" s="39" t="s">
        <v>2029</v>
      </c>
      <c r="R1151" s="5">
        <v>1</v>
      </c>
      <c r="S1151" s="5">
        <v>1</v>
      </c>
      <c r="AA1151" s="5">
        <v>1</v>
      </c>
      <c r="AH1151" s="5">
        <v>1</v>
      </c>
      <c r="DW1151" s="5" t="s">
        <v>135</v>
      </c>
      <c r="EG1151" s="42"/>
      <c r="EH1151" s="42"/>
      <c r="EI1151" s="42"/>
      <c r="EJ1151" s="42"/>
      <c r="EK1151" s="42"/>
      <c r="EL1151" s="42"/>
      <c r="EM1151" s="42"/>
    </row>
    <row r="1152" spans="1:143" ht="45">
      <c r="A1152" s="41"/>
      <c r="B1152" s="41"/>
      <c r="C1152" s="41"/>
      <c r="D1152" s="41" t="s">
        <v>2031</v>
      </c>
      <c r="E1152" s="42" t="s">
        <v>4609</v>
      </c>
      <c r="F1152" s="41" t="s">
        <v>2028</v>
      </c>
      <c r="G1152" s="41" t="s">
        <v>135</v>
      </c>
      <c r="H1152" s="41" t="s">
        <v>787</v>
      </c>
      <c r="I1152" s="41" t="s">
        <v>135</v>
      </c>
      <c r="P1152" s="105">
        <v>1</v>
      </c>
      <c r="Q1152" s="39" t="s">
        <v>2029</v>
      </c>
      <c r="R1152" s="5">
        <v>1</v>
      </c>
      <c r="S1152" s="5">
        <v>1</v>
      </c>
      <c r="AA1152" s="5">
        <v>1</v>
      </c>
      <c r="AH1152" s="5">
        <v>1</v>
      </c>
      <c r="DW1152" s="5" t="s">
        <v>135</v>
      </c>
      <c r="EG1152" s="42"/>
      <c r="EH1152" s="42"/>
      <c r="EI1152" s="42"/>
      <c r="EJ1152" s="42"/>
      <c r="EK1152" s="42"/>
      <c r="EL1152" s="42"/>
      <c r="EM1152" s="42"/>
    </row>
    <row r="1153" spans="1:143" ht="45">
      <c r="A1153" s="41"/>
      <c r="B1153" s="41"/>
      <c r="C1153" s="41"/>
      <c r="D1153" s="41" t="s">
        <v>2032</v>
      </c>
      <c r="E1153" s="42" t="s">
        <v>4610</v>
      </c>
      <c r="F1153" s="41" t="s">
        <v>2028</v>
      </c>
      <c r="G1153" s="41" t="s">
        <v>135</v>
      </c>
      <c r="H1153" s="41" t="s">
        <v>787</v>
      </c>
      <c r="I1153" s="41" t="s">
        <v>135</v>
      </c>
      <c r="P1153" s="105">
        <v>1</v>
      </c>
      <c r="Q1153" s="39" t="s">
        <v>2029</v>
      </c>
      <c r="R1153" s="5">
        <v>1</v>
      </c>
      <c r="S1153" s="5">
        <v>1</v>
      </c>
      <c r="AA1153" s="5">
        <v>1</v>
      </c>
      <c r="AH1153" s="5">
        <v>1</v>
      </c>
      <c r="DW1153" s="5" t="s">
        <v>135</v>
      </c>
      <c r="EG1153" s="42"/>
      <c r="EH1153" s="42"/>
      <c r="EI1153" s="42"/>
      <c r="EJ1153" s="42"/>
      <c r="EK1153" s="42"/>
      <c r="EL1153" s="42"/>
      <c r="EM1153" s="42"/>
    </row>
    <row r="1154" spans="1:143" ht="225" customHeight="1">
      <c r="A1154" s="46" t="s">
        <v>2033</v>
      </c>
      <c r="B1154" s="41">
        <v>1</v>
      </c>
      <c r="C1154" s="41">
        <v>1</v>
      </c>
      <c r="D1154" s="41" t="s">
        <v>2034</v>
      </c>
      <c r="E1154" s="42" t="s">
        <v>1981</v>
      </c>
      <c r="F1154" s="121" t="s">
        <v>2035</v>
      </c>
      <c r="G1154" s="41"/>
      <c r="H1154" s="41" t="s">
        <v>135</v>
      </c>
      <c r="I1154" s="41"/>
      <c r="P1154" s="5">
        <v>1</v>
      </c>
      <c r="Q1154" s="153" t="s">
        <v>2036</v>
      </c>
      <c r="R1154" s="5">
        <v>1</v>
      </c>
      <c r="DS1154" s="6">
        <v>1</v>
      </c>
      <c r="DT1154" s="6">
        <v>0</v>
      </c>
      <c r="DU1154" s="5">
        <v>1</v>
      </c>
      <c r="DW1154" s="5" t="s">
        <v>135</v>
      </c>
      <c r="EG1154" s="42"/>
      <c r="EH1154" s="42"/>
      <c r="EI1154" s="42"/>
      <c r="EJ1154" s="42"/>
      <c r="EK1154" s="42"/>
      <c r="EL1154" s="42"/>
      <c r="EM1154" s="42"/>
    </row>
    <row r="1155" spans="1:143" ht="285">
      <c r="A1155" s="41"/>
      <c r="B1155" s="41"/>
      <c r="C1155" s="41"/>
      <c r="D1155" s="41" t="s">
        <v>4611</v>
      </c>
      <c r="E1155" s="42" t="s">
        <v>4594</v>
      </c>
      <c r="F1155" s="121" t="s">
        <v>2035</v>
      </c>
      <c r="G1155" s="41"/>
      <c r="H1155" s="41" t="s">
        <v>135</v>
      </c>
      <c r="I1155" s="41"/>
      <c r="J1155" s="5">
        <v>1</v>
      </c>
      <c r="N1155" s="5">
        <v>1</v>
      </c>
      <c r="P1155" s="105">
        <v>1</v>
      </c>
      <c r="Q1155" s="153" t="s">
        <v>2036</v>
      </c>
      <c r="R1155" s="5">
        <v>1</v>
      </c>
      <c r="DW1155" s="5" t="s">
        <v>135</v>
      </c>
      <c r="EG1155" s="42"/>
      <c r="EH1155" s="42"/>
      <c r="EI1155" s="42"/>
      <c r="EJ1155" s="42"/>
      <c r="EK1155" s="42"/>
      <c r="EL1155" s="42"/>
      <c r="EM1155" s="42"/>
    </row>
    <row r="1156" spans="1:143" ht="285">
      <c r="A1156" s="41"/>
      <c r="B1156" s="41"/>
      <c r="C1156" s="41"/>
      <c r="D1156" s="41" t="s">
        <v>4612</v>
      </c>
      <c r="E1156" s="42" t="s">
        <v>910</v>
      </c>
      <c r="F1156" s="121" t="s">
        <v>2035</v>
      </c>
      <c r="G1156" s="41"/>
      <c r="H1156" s="41" t="s">
        <v>135</v>
      </c>
      <c r="I1156" s="41"/>
      <c r="J1156" s="5">
        <v>1</v>
      </c>
      <c r="K1156" s="5">
        <v>1</v>
      </c>
      <c r="P1156" s="105">
        <v>1</v>
      </c>
      <c r="Q1156" s="153" t="s">
        <v>2036</v>
      </c>
      <c r="R1156" s="5">
        <v>1</v>
      </c>
      <c r="DW1156" s="5" t="s">
        <v>135</v>
      </c>
      <c r="EG1156" s="42"/>
      <c r="EH1156" s="42"/>
      <c r="EI1156" s="42"/>
      <c r="EJ1156" s="42"/>
      <c r="EK1156" s="42"/>
      <c r="EL1156" s="42"/>
      <c r="EM1156" s="42"/>
    </row>
    <row r="1157" spans="1:143" ht="285">
      <c r="A1157" s="41"/>
      <c r="B1157" s="41"/>
      <c r="C1157" s="41"/>
      <c r="D1157" s="41" t="s">
        <v>4613</v>
      </c>
      <c r="E1157" s="41" t="s">
        <v>910</v>
      </c>
      <c r="F1157" s="121" t="s">
        <v>2035</v>
      </c>
      <c r="G1157" s="41"/>
      <c r="H1157" s="41" t="s">
        <v>135</v>
      </c>
      <c r="I1157" s="41"/>
      <c r="J1157" s="5">
        <v>1</v>
      </c>
      <c r="K1157" s="5">
        <v>1</v>
      </c>
      <c r="P1157" s="105">
        <v>1</v>
      </c>
      <c r="Q1157" s="153" t="s">
        <v>2036</v>
      </c>
      <c r="R1157" s="5">
        <v>1</v>
      </c>
      <c r="DW1157" s="5" t="s">
        <v>135</v>
      </c>
      <c r="EG1157" s="42"/>
      <c r="EH1157" s="42"/>
      <c r="EI1157" s="42"/>
      <c r="EJ1157" s="42"/>
      <c r="EK1157" s="42"/>
      <c r="EL1157" s="42"/>
      <c r="EM1157" s="42"/>
    </row>
    <row r="1158" spans="1:143" ht="90">
      <c r="A1158" s="41" t="s">
        <v>2037</v>
      </c>
      <c r="B1158" s="41">
        <v>25</v>
      </c>
      <c r="C1158" s="41">
        <v>25</v>
      </c>
      <c r="D1158" s="41" t="s">
        <v>2038</v>
      </c>
      <c r="E1158" s="170" t="s">
        <v>2039</v>
      </c>
      <c r="F1158" s="121" t="s">
        <v>2040</v>
      </c>
      <c r="G1158" s="41" t="s">
        <v>135</v>
      </c>
      <c r="H1158" s="41" t="s">
        <v>135</v>
      </c>
      <c r="I1158" s="41"/>
      <c r="P1158" s="5">
        <v>20</v>
      </c>
      <c r="Q1158" s="39" t="s">
        <v>2041</v>
      </c>
      <c r="R1158" s="5">
        <v>20</v>
      </c>
      <c r="S1158" s="5">
        <v>20</v>
      </c>
      <c r="AA1158" s="5">
        <v>20</v>
      </c>
      <c r="AF1158" s="5">
        <v>20</v>
      </c>
      <c r="AH1158" s="5">
        <v>20</v>
      </c>
      <c r="DS1158" s="6">
        <v>25</v>
      </c>
      <c r="DT1158" s="6">
        <v>0</v>
      </c>
      <c r="DU1158" s="5">
        <v>25</v>
      </c>
      <c r="DX1158" s="5" t="s">
        <v>135</v>
      </c>
      <c r="EG1158" s="42"/>
      <c r="EH1158" s="42"/>
      <c r="EI1158" s="42"/>
      <c r="EJ1158" s="42"/>
      <c r="EK1158" s="42"/>
      <c r="EL1158" s="42"/>
      <c r="EM1158" s="42"/>
    </row>
    <row r="1159" spans="1:143" ht="60">
      <c r="A1159" s="41"/>
      <c r="B1159" s="41"/>
      <c r="C1159" s="41"/>
      <c r="D1159" s="41" t="s">
        <v>2042</v>
      </c>
      <c r="E1159" s="42" t="s">
        <v>698</v>
      </c>
      <c r="F1159" s="121" t="s">
        <v>2040</v>
      </c>
      <c r="G1159" s="41" t="s">
        <v>135</v>
      </c>
      <c r="H1159" s="41" t="s">
        <v>135</v>
      </c>
      <c r="I1159" s="41"/>
      <c r="P1159" s="5">
        <v>13</v>
      </c>
      <c r="Q1159" s="39" t="s">
        <v>2041</v>
      </c>
      <c r="R1159" s="5">
        <v>13</v>
      </c>
      <c r="S1159" s="5">
        <v>13</v>
      </c>
      <c r="AA1159" s="5">
        <v>13</v>
      </c>
      <c r="AF1159" s="5">
        <v>13</v>
      </c>
      <c r="AH1159" s="5">
        <v>13</v>
      </c>
      <c r="DX1159" s="5" t="s">
        <v>135</v>
      </c>
      <c r="EG1159" s="42"/>
      <c r="EH1159" s="42"/>
      <c r="EI1159" s="42"/>
      <c r="EJ1159" s="42"/>
      <c r="EK1159" s="42"/>
      <c r="EL1159" s="42"/>
      <c r="EM1159" s="42"/>
    </row>
    <row r="1160" spans="1:143" ht="60">
      <c r="A1160" s="41"/>
      <c r="B1160" s="41"/>
      <c r="C1160" s="41"/>
      <c r="D1160" s="41" t="s">
        <v>2043</v>
      </c>
      <c r="E1160" s="42" t="s">
        <v>514</v>
      </c>
      <c r="F1160" s="121" t="s">
        <v>2040</v>
      </c>
      <c r="G1160" s="41" t="s">
        <v>135</v>
      </c>
      <c r="H1160" s="41" t="s">
        <v>135</v>
      </c>
      <c r="I1160" s="41"/>
      <c r="P1160" s="5">
        <v>7</v>
      </c>
      <c r="Q1160" s="39" t="s">
        <v>2041</v>
      </c>
      <c r="R1160" s="5">
        <v>7</v>
      </c>
      <c r="S1160" s="5">
        <v>7</v>
      </c>
      <c r="AA1160" s="5">
        <v>7</v>
      </c>
      <c r="AF1160" s="5">
        <v>7</v>
      </c>
      <c r="AH1160" s="5">
        <v>7</v>
      </c>
      <c r="DX1160" s="5" t="s">
        <v>135</v>
      </c>
      <c r="EG1160" s="42"/>
      <c r="EH1160" s="42"/>
      <c r="EI1160" s="42"/>
      <c r="EJ1160" s="42"/>
      <c r="EK1160" s="42"/>
      <c r="EL1160" s="42"/>
      <c r="EM1160" s="42"/>
    </row>
    <row r="1161" spans="1:143" ht="60">
      <c r="A1161" s="41"/>
      <c r="B1161" s="41"/>
      <c r="C1161" s="41"/>
      <c r="D1161" s="41" t="s">
        <v>2044</v>
      </c>
      <c r="E1161" s="42" t="s">
        <v>1782</v>
      </c>
      <c r="F1161" s="121" t="s">
        <v>2040</v>
      </c>
      <c r="G1161" s="41" t="s">
        <v>135</v>
      </c>
      <c r="H1161" s="41" t="s">
        <v>135</v>
      </c>
      <c r="I1161" s="41"/>
      <c r="J1161" s="5">
        <v>11</v>
      </c>
      <c r="K1161" s="5">
        <v>11</v>
      </c>
      <c r="P1161" s="5">
        <v>11</v>
      </c>
      <c r="Q1161" s="39" t="s">
        <v>2041</v>
      </c>
      <c r="R1161" s="5">
        <v>11</v>
      </c>
      <c r="S1161" s="5">
        <v>11</v>
      </c>
      <c r="AA1161" s="5">
        <v>11</v>
      </c>
      <c r="AF1161" s="5">
        <v>11</v>
      </c>
      <c r="AH1161" s="5">
        <v>11</v>
      </c>
      <c r="DX1161" s="5" t="s">
        <v>135</v>
      </c>
      <c r="EG1161" s="42"/>
      <c r="EH1161" s="42"/>
      <c r="EI1161" s="42"/>
      <c r="EJ1161" s="42"/>
      <c r="EK1161" s="42"/>
      <c r="EL1161" s="42"/>
      <c r="EM1161" s="42"/>
    </row>
    <row r="1162" spans="1:143" ht="75">
      <c r="A1162" s="46" t="s">
        <v>2045</v>
      </c>
      <c r="B1162" s="41">
        <v>71</v>
      </c>
      <c r="C1162" s="41">
        <v>71</v>
      </c>
      <c r="D1162" s="41" t="s">
        <v>2046</v>
      </c>
      <c r="E1162" s="42" t="s">
        <v>141</v>
      </c>
      <c r="F1162" s="41" t="s">
        <v>2047</v>
      </c>
      <c r="G1162" s="41" t="s">
        <v>135</v>
      </c>
      <c r="H1162" s="41" t="s">
        <v>135</v>
      </c>
      <c r="I1162" s="41" t="s">
        <v>135</v>
      </c>
      <c r="P1162" s="5">
        <v>6</v>
      </c>
      <c r="Q1162" s="39" t="s">
        <v>2048</v>
      </c>
      <c r="AL1162" s="5">
        <v>6</v>
      </c>
      <c r="DS1162" s="6">
        <v>71</v>
      </c>
      <c r="DT1162" s="6">
        <v>0</v>
      </c>
      <c r="DU1162" s="5">
        <v>71</v>
      </c>
      <c r="DX1162" s="5" t="s">
        <v>135</v>
      </c>
      <c r="EG1162" s="42"/>
      <c r="EH1162" s="42"/>
      <c r="EI1162" s="42"/>
      <c r="EJ1162" s="42"/>
      <c r="EK1162" s="42"/>
      <c r="EL1162" s="42"/>
      <c r="EM1162" s="42"/>
    </row>
    <row r="1163" spans="1:143" ht="60">
      <c r="A1163" s="41"/>
      <c r="B1163" s="41"/>
      <c r="C1163" s="41"/>
      <c r="D1163" s="41" t="s">
        <v>251</v>
      </c>
      <c r="E1163" s="42" t="s">
        <v>251</v>
      </c>
      <c r="F1163" s="41" t="s">
        <v>2049</v>
      </c>
      <c r="G1163" s="41" t="s">
        <v>135</v>
      </c>
      <c r="H1163" s="41" t="s">
        <v>135</v>
      </c>
      <c r="I1163" s="41" t="s">
        <v>135</v>
      </c>
      <c r="P1163" s="5">
        <v>6</v>
      </c>
      <c r="Q1163" s="39" t="s">
        <v>2048</v>
      </c>
      <c r="AL1163" s="5">
        <v>6</v>
      </c>
      <c r="DX1163" s="5" t="s">
        <v>135</v>
      </c>
      <c r="EG1163" s="42"/>
      <c r="EH1163" s="42"/>
      <c r="EI1163" s="42"/>
      <c r="EJ1163" s="42"/>
      <c r="EK1163" s="42"/>
      <c r="EL1163" s="42"/>
      <c r="EM1163" s="42"/>
    </row>
    <row r="1164" spans="1:143" ht="60">
      <c r="A1164" s="41"/>
      <c r="B1164" s="41"/>
      <c r="C1164" s="41"/>
      <c r="D1164" s="41" t="s">
        <v>2050</v>
      </c>
      <c r="E1164" s="42" t="s">
        <v>345</v>
      </c>
      <c r="F1164" s="41" t="s">
        <v>2047</v>
      </c>
      <c r="G1164" s="41" t="s">
        <v>135</v>
      </c>
      <c r="H1164" s="41" t="s">
        <v>135</v>
      </c>
      <c r="I1164" s="41" t="s">
        <v>135</v>
      </c>
      <c r="P1164" s="5">
        <v>6</v>
      </c>
      <c r="Q1164" s="39" t="s">
        <v>2048</v>
      </c>
      <c r="AL1164" s="5">
        <v>6</v>
      </c>
      <c r="DX1164" s="5" t="s">
        <v>135</v>
      </c>
      <c r="EG1164" s="42"/>
      <c r="EH1164" s="42"/>
      <c r="EI1164" s="42"/>
      <c r="EJ1164" s="42"/>
      <c r="EK1164" s="42"/>
      <c r="EL1164" s="42"/>
      <c r="EM1164" s="42"/>
    </row>
    <row r="1165" spans="1:143" ht="90">
      <c r="A1165" s="41"/>
      <c r="B1165" s="41"/>
      <c r="C1165" s="41"/>
      <c r="D1165" s="41" t="s">
        <v>2046</v>
      </c>
      <c r="E1165" s="42" t="s">
        <v>141</v>
      </c>
      <c r="F1165" s="41" t="s">
        <v>2051</v>
      </c>
      <c r="G1165" s="41"/>
      <c r="H1165" s="41" t="s">
        <v>135</v>
      </c>
      <c r="I1165" s="41" t="s">
        <v>135</v>
      </c>
      <c r="P1165" s="5">
        <v>3</v>
      </c>
      <c r="Q1165" s="39" t="s">
        <v>2052</v>
      </c>
      <c r="AL1165" s="5">
        <v>3</v>
      </c>
      <c r="DX1165" s="5" t="s">
        <v>135</v>
      </c>
      <c r="EG1165" s="42"/>
      <c r="EH1165" s="42"/>
      <c r="EI1165" s="42"/>
      <c r="EJ1165" s="42"/>
      <c r="EK1165" s="42"/>
      <c r="EL1165" s="42"/>
      <c r="EM1165" s="42"/>
    </row>
    <row r="1166" spans="1:143" ht="90">
      <c r="A1166" s="41"/>
      <c r="B1166" s="41"/>
      <c r="C1166" s="41"/>
      <c r="D1166" s="41" t="s">
        <v>251</v>
      </c>
      <c r="E1166" s="42" t="s">
        <v>251</v>
      </c>
      <c r="F1166" s="41" t="s">
        <v>2051</v>
      </c>
      <c r="G1166" s="41"/>
      <c r="H1166" s="41" t="s">
        <v>135</v>
      </c>
      <c r="I1166" s="41" t="s">
        <v>135</v>
      </c>
      <c r="P1166" s="5">
        <v>9</v>
      </c>
      <c r="Q1166" s="39" t="s">
        <v>2052</v>
      </c>
      <c r="AL1166" s="5">
        <v>9</v>
      </c>
      <c r="DX1166" s="5" t="s">
        <v>135</v>
      </c>
      <c r="EG1166" s="42"/>
      <c r="EH1166" s="42"/>
      <c r="EI1166" s="42"/>
      <c r="EJ1166" s="42"/>
      <c r="EK1166" s="42"/>
      <c r="EL1166" s="42"/>
      <c r="EM1166" s="42"/>
    </row>
    <row r="1167" spans="1:143" ht="90">
      <c r="A1167" s="41"/>
      <c r="B1167" s="41"/>
      <c r="C1167" s="41"/>
      <c r="D1167" s="41" t="s">
        <v>2050</v>
      </c>
      <c r="E1167" s="42" t="s">
        <v>345</v>
      </c>
      <c r="F1167" s="41" t="s">
        <v>2051</v>
      </c>
      <c r="G1167" s="41"/>
      <c r="H1167" s="41" t="s">
        <v>135</v>
      </c>
      <c r="I1167" s="41" t="s">
        <v>135</v>
      </c>
      <c r="P1167" s="5">
        <v>5</v>
      </c>
      <c r="Q1167" s="39" t="s">
        <v>2052</v>
      </c>
      <c r="AL1167" s="5">
        <v>5</v>
      </c>
      <c r="DX1167" s="5" t="s">
        <v>135</v>
      </c>
      <c r="EG1167" s="42"/>
      <c r="EH1167" s="42"/>
      <c r="EI1167" s="42"/>
      <c r="EJ1167" s="42"/>
      <c r="EK1167" s="42"/>
      <c r="EL1167" s="42"/>
      <c r="EM1167" s="42"/>
    </row>
    <row r="1168" spans="1:143" ht="150">
      <c r="A1168" s="46" t="s">
        <v>2053</v>
      </c>
      <c r="B1168" s="41">
        <v>33</v>
      </c>
      <c r="C1168" s="41">
        <v>33</v>
      </c>
      <c r="D1168" s="41" t="s">
        <v>685</v>
      </c>
      <c r="E1168" s="42" t="s">
        <v>685</v>
      </c>
      <c r="F1168" s="41" t="s">
        <v>2054</v>
      </c>
      <c r="G1168" s="41"/>
      <c r="H1168" s="41" t="s">
        <v>135</v>
      </c>
      <c r="I1168" s="41" t="s">
        <v>135</v>
      </c>
      <c r="P1168" s="5">
        <v>20</v>
      </c>
      <c r="Q1168" s="39" t="s">
        <v>2055</v>
      </c>
      <c r="R1168" s="5">
        <v>14</v>
      </c>
      <c r="S1168" s="5">
        <v>11</v>
      </c>
      <c r="AI1168" s="5">
        <v>3</v>
      </c>
      <c r="AL1168" s="5">
        <v>2</v>
      </c>
      <c r="CB1168" s="5">
        <v>3</v>
      </c>
      <c r="CK1168" s="5">
        <v>1</v>
      </c>
      <c r="DS1168" s="6">
        <v>33</v>
      </c>
      <c r="DT1168" s="6">
        <v>0</v>
      </c>
      <c r="DU1168" s="5">
        <v>33</v>
      </c>
      <c r="DW1168" s="5" t="s">
        <v>135</v>
      </c>
      <c r="EG1168" s="42"/>
      <c r="EH1168" s="42"/>
      <c r="EI1168" s="42"/>
      <c r="EJ1168" s="42"/>
      <c r="EK1168" s="42"/>
      <c r="EL1168" s="42"/>
      <c r="EM1168" s="42"/>
    </row>
    <row r="1169" spans="1:143" ht="150">
      <c r="A1169" s="41"/>
      <c r="B1169" s="41"/>
      <c r="C1169" s="41"/>
      <c r="D1169" s="41" t="s">
        <v>449</v>
      </c>
      <c r="E1169" s="23" t="s">
        <v>449</v>
      </c>
      <c r="F1169" s="41" t="s">
        <v>2054</v>
      </c>
      <c r="G1169" s="41"/>
      <c r="H1169" s="41" t="s">
        <v>135</v>
      </c>
      <c r="I1169" s="41" t="s">
        <v>135</v>
      </c>
      <c r="P1169" s="5">
        <v>6</v>
      </c>
      <c r="Q1169" s="39" t="s">
        <v>2055</v>
      </c>
      <c r="R1169" s="5">
        <v>4</v>
      </c>
      <c r="S1169" s="5">
        <v>1</v>
      </c>
      <c r="AI1169" s="5">
        <v>2</v>
      </c>
      <c r="CB1169" s="5">
        <v>3</v>
      </c>
      <c r="DW1169" s="5" t="s">
        <v>135</v>
      </c>
      <c r="EG1169" s="42"/>
      <c r="EH1169" s="42"/>
      <c r="EI1169" s="42"/>
      <c r="EJ1169" s="42"/>
      <c r="EK1169" s="42"/>
      <c r="EL1169" s="42"/>
      <c r="EM1169" s="42"/>
    </row>
    <row r="1170" spans="1:143" ht="150">
      <c r="A1170" s="41"/>
      <c r="B1170" s="41"/>
      <c r="C1170" s="41"/>
      <c r="D1170" s="41" t="s">
        <v>2056</v>
      </c>
      <c r="E1170" s="23" t="s">
        <v>141</v>
      </c>
      <c r="F1170" s="41" t="s">
        <v>2054</v>
      </c>
      <c r="G1170" s="41"/>
      <c r="H1170" s="41" t="s">
        <v>135</v>
      </c>
      <c r="I1170" s="41" t="s">
        <v>135</v>
      </c>
      <c r="P1170" s="5">
        <v>1</v>
      </c>
      <c r="Q1170" s="39" t="s">
        <v>2055</v>
      </c>
      <c r="R1170" s="5">
        <v>1</v>
      </c>
      <c r="AI1170" s="5">
        <v>1</v>
      </c>
      <c r="DW1170" s="5" t="s">
        <v>135</v>
      </c>
      <c r="EG1170" s="42"/>
      <c r="EH1170" s="42"/>
      <c r="EI1170" s="42"/>
      <c r="EJ1170" s="42"/>
      <c r="EK1170" s="42"/>
      <c r="EL1170" s="42"/>
      <c r="EM1170" s="42"/>
    </row>
    <row r="1171" spans="1:143" ht="150">
      <c r="A1171" s="41"/>
      <c r="B1171" s="41"/>
      <c r="C1171" s="41"/>
      <c r="D1171" s="41" t="s">
        <v>2057</v>
      </c>
      <c r="E1171" s="23" t="s">
        <v>2057</v>
      </c>
      <c r="F1171" s="41" t="s">
        <v>2054</v>
      </c>
      <c r="G1171" s="41"/>
      <c r="H1171" s="41" t="s">
        <v>135</v>
      </c>
      <c r="I1171" s="41" t="s">
        <v>135</v>
      </c>
      <c r="P1171" s="5">
        <v>4</v>
      </c>
      <c r="Q1171" s="39" t="s">
        <v>2055</v>
      </c>
      <c r="R1171" s="5">
        <v>4</v>
      </c>
      <c r="S1171" s="5">
        <v>1</v>
      </c>
      <c r="AI1171" s="5">
        <v>2</v>
      </c>
      <c r="CB1171" s="5">
        <v>1</v>
      </c>
      <c r="DW1171" s="5" t="s">
        <v>135</v>
      </c>
      <c r="EG1171" s="42"/>
      <c r="EH1171" s="42"/>
      <c r="EI1171" s="42"/>
      <c r="EJ1171" s="42"/>
      <c r="EK1171" s="42"/>
      <c r="EL1171" s="42"/>
      <c r="EM1171" s="42"/>
    </row>
    <row r="1172" spans="1:143" ht="150">
      <c r="A1172" s="41"/>
      <c r="B1172" s="41"/>
      <c r="C1172" s="41"/>
      <c r="D1172" s="41" t="s">
        <v>157</v>
      </c>
      <c r="E1172" s="23" t="s">
        <v>157</v>
      </c>
      <c r="F1172" s="41" t="s">
        <v>2054</v>
      </c>
      <c r="G1172" s="41"/>
      <c r="H1172" s="41" t="s">
        <v>135</v>
      </c>
      <c r="I1172" s="41" t="s">
        <v>135</v>
      </c>
      <c r="P1172" s="5">
        <v>1</v>
      </c>
      <c r="Q1172" s="39" t="s">
        <v>2055</v>
      </c>
      <c r="AL1172" s="5">
        <v>1</v>
      </c>
      <c r="DW1172" s="5" t="s">
        <v>135</v>
      </c>
      <c r="EG1172" s="42"/>
      <c r="EH1172" s="42"/>
      <c r="EI1172" s="42"/>
      <c r="EJ1172" s="42"/>
      <c r="EK1172" s="42"/>
      <c r="EL1172" s="42"/>
      <c r="EM1172" s="42"/>
    </row>
    <row r="1173" spans="1:143" ht="150">
      <c r="A1173" s="41"/>
      <c r="B1173" s="41"/>
      <c r="C1173" s="41"/>
      <c r="D1173" s="41" t="s">
        <v>2058</v>
      </c>
      <c r="E1173" s="42" t="s">
        <v>2059</v>
      </c>
      <c r="F1173" s="41" t="s">
        <v>2054</v>
      </c>
      <c r="G1173" s="41"/>
      <c r="H1173" s="41" t="s">
        <v>135</v>
      </c>
      <c r="I1173" s="41" t="s">
        <v>135</v>
      </c>
      <c r="P1173" s="5">
        <v>4</v>
      </c>
      <c r="Q1173" s="39" t="s">
        <v>2060</v>
      </c>
      <c r="R1173" s="5">
        <v>4</v>
      </c>
      <c r="S1173" s="5">
        <v>4</v>
      </c>
      <c r="DW1173" s="5" t="s">
        <v>135</v>
      </c>
      <c r="EG1173" s="42"/>
      <c r="EH1173" s="42"/>
      <c r="EI1173" s="42"/>
      <c r="EJ1173" s="42"/>
      <c r="EK1173" s="42"/>
      <c r="EL1173" s="42"/>
      <c r="EM1173" s="42"/>
    </row>
    <row r="1174" spans="1:143" ht="150">
      <c r="A1174" s="41"/>
      <c r="B1174" s="41"/>
      <c r="C1174" s="41"/>
      <c r="D1174" s="41" t="s">
        <v>2061</v>
      </c>
      <c r="E1174" s="42" t="s">
        <v>303</v>
      </c>
      <c r="F1174" s="41" t="s">
        <v>2054</v>
      </c>
      <c r="G1174" s="41"/>
      <c r="H1174" s="41" t="s">
        <v>135</v>
      </c>
      <c r="I1174" s="41" t="s">
        <v>135</v>
      </c>
      <c r="P1174" s="5">
        <v>2</v>
      </c>
      <c r="Q1174" s="39" t="s">
        <v>2060</v>
      </c>
      <c r="R1174" s="5">
        <v>1</v>
      </c>
      <c r="S1174" s="5">
        <v>1</v>
      </c>
      <c r="AL1174" s="5">
        <v>1</v>
      </c>
      <c r="DW1174" s="5" t="s">
        <v>135</v>
      </c>
      <c r="EG1174" s="42"/>
      <c r="EH1174" s="42"/>
      <c r="EI1174" s="42"/>
      <c r="EJ1174" s="42"/>
      <c r="EK1174" s="42"/>
      <c r="EL1174" s="42"/>
      <c r="EM1174" s="42"/>
    </row>
    <row r="1175" spans="1:143" ht="150">
      <c r="A1175" s="41"/>
      <c r="B1175" s="41"/>
      <c r="C1175" s="41"/>
      <c r="D1175" s="41" t="s">
        <v>2062</v>
      </c>
      <c r="E1175" s="42" t="s">
        <v>153</v>
      </c>
      <c r="F1175" s="41" t="s">
        <v>2054</v>
      </c>
      <c r="G1175" s="41"/>
      <c r="H1175" s="41" t="s">
        <v>135</v>
      </c>
      <c r="I1175" s="41" t="s">
        <v>135</v>
      </c>
      <c r="P1175" s="5">
        <v>4</v>
      </c>
      <c r="Q1175" s="39" t="s">
        <v>2060</v>
      </c>
      <c r="R1175" s="5">
        <v>3</v>
      </c>
      <c r="S1175" s="5">
        <v>2</v>
      </c>
      <c r="AI1175" s="5">
        <v>1</v>
      </c>
      <c r="CK1175" s="5">
        <v>1</v>
      </c>
      <c r="DW1175" s="5" t="s">
        <v>135</v>
      </c>
      <c r="EG1175" s="42"/>
      <c r="EH1175" s="42"/>
      <c r="EI1175" s="42"/>
      <c r="EJ1175" s="42"/>
      <c r="EK1175" s="42"/>
      <c r="EL1175" s="42"/>
      <c r="EM1175" s="42"/>
    </row>
    <row r="1176" spans="1:143" ht="150">
      <c r="A1176" s="41"/>
      <c r="B1176" s="41"/>
      <c r="C1176" s="41"/>
      <c r="D1176" s="41" t="s">
        <v>2063</v>
      </c>
      <c r="E1176" s="42" t="s">
        <v>303</v>
      </c>
      <c r="F1176" s="41" t="s">
        <v>2054</v>
      </c>
      <c r="G1176" s="41"/>
      <c r="H1176" s="41" t="s">
        <v>135</v>
      </c>
      <c r="I1176" s="41" t="s">
        <v>135</v>
      </c>
      <c r="P1176" s="5">
        <v>1</v>
      </c>
      <c r="Q1176" s="39" t="s">
        <v>2060</v>
      </c>
      <c r="R1176" s="5">
        <v>1</v>
      </c>
      <c r="AI1176" s="5">
        <v>1</v>
      </c>
      <c r="DW1176" s="5" t="s">
        <v>135</v>
      </c>
      <c r="EG1176" s="42"/>
      <c r="EH1176" s="42"/>
      <c r="EI1176" s="42"/>
      <c r="EJ1176" s="42"/>
      <c r="EK1176" s="42"/>
      <c r="EL1176" s="42"/>
      <c r="EM1176" s="42"/>
    </row>
    <row r="1177" spans="1:143" ht="150">
      <c r="A1177" s="41"/>
      <c r="B1177" s="41"/>
      <c r="C1177" s="41"/>
      <c r="D1177" s="41" t="s">
        <v>2064</v>
      </c>
      <c r="E1177" s="42" t="s">
        <v>2065</v>
      </c>
      <c r="F1177" s="41" t="s">
        <v>2054</v>
      </c>
      <c r="G1177" s="41"/>
      <c r="H1177" s="41" t="s">
        <v>135</v>
      </c>
      <c r="I1177" s="41" t="s">
        <v>135</v>
      </c>
      <c r="P1177" s="5">
        <v>5</v>
      </c>
      <c r="Q1177" s="39" t="s">
        <v>2060</v>
      </c>
      <c r="R1177" s="5">
        <v>4</v>
      </c>
      <c r="S1177" s="5">
        <v>1</v>
      </c>
      <c r="AI1177" s="5">
        <v>3</v>
      </c>
      <c r="AL1177" s="5">
        <v>1</v>
      </c>
      <c r="DW1177" s="5" t="s">
        <v>135</v>
      </c>
      <c r="EG1177" s="42"/>
      <c r="EH1177" s="42"/>
      <c r="EI1177" s="42"/>
      <c r="EJ1177" s="42"/>
      <c r="EK1177" s="42"/>
      <c r="EL1177" s="42"/>
      <c r="EM1177" s="42"/>
    </row>
    <row r="1178" spans="1:143" ht="150">
      <c r="A1178" s="41"/>
      <c r="B1178" s="41"/>
      <c r="C1178" s="41"/>
      <c r="D1178" s="41" t="s">
        <v>2066</v>
      </c>
      <c r="E1178" s="42" t="s">
        <v>1051</v>
      </c>
      <c r="F1178" s="41" t="s">
        <v>2054</v>
      </c>
      <c r="G1178" s="41"/>
      <c r="H1178" s="41" t="s">
        <v>135</v>
      </c>
      <c r="I1178" s="41" t="s">
        <v>135</v>
      </c>
      <c r="P1178" s="5">
        <v>2</v>
      </c>
      <c r="Q1178" s="39" t="s">
        <v>2060</v>
      </c>
      <c r="R1178" s="5">
        <v>2</v>
      </c>
      <c r="AI1178" s="5">
        <v>2</v>
      </c>
      <c r="DW1178" s="5" t="s">
        <v>135</v>
      </c>
      <c r="EG1178" s="42"/>
      <c r="EH1178" s="42"/>
      <c r="EI1178" s="42"/>
      <c r="EJ1178" s="42"/>
      <c r="EK1178" s="42"/>
      <c r="EL1178" s="42"/>
      <c r="EM1178" s="42"/>
    </row>
    <row r="1179" spans="1:143" ht="150">
      <c r="A1179" s="41"/>
      <c r="B1179" s="41"/>
      <c r="C1179" s="41"/>
      <c r="D1179" s="41" t="s">
        <v>2067</v>
      </c>
      <c r="E1179" s="42" t="s">
        <v>459</v>
      </c>
      <c r="F1179" s="41" t="s">
        <v>2054</v>
      </c>
      <c r="G1179" s="41"/>
      <c r="H1179" s="41" t="s">
        <v>135</v>
      </c>
      <c r="I1179" s="41" t="s">
        <v>135</v>
      </c>
      <c r="P1179" s="5">
        <v>3</v>
      </c>
      <c r="Q1179" s="39" t="s">
        <v>2060</v>
      </c>
      <c r="R1179" s="5">
        <v>2</v>
      </c>
      <c r="AI1179" s="5">
        <v>1</v>
      </c>
      <c r="CB1179" s="5">
        <v>1</v>
      </c>
      <c r="DW1179" s="5" t="s">
        <v>135</v>
      </c>
      <c r="EG1179" s="42"/>
      <c r="EH1179" s="42"/>
      <c r="EI1179" s="42"/>
      <c r="EJ1179" s="42"/>
      <c r="EK1179" s="42"/>
      <c r="EL1179" s="42"/>
      <c r="EM1179" s="42"/>
    </row>
    <row r="1180" spans="1:143" ht="150">
      <c r="A1180" s="41"/>
      <c r="B1180" s="41"/>
      <c r="C1180" s="41"/>
      <c r="D1180" s="41" t="s">
        <v>2068</v>
      </c>
      <c r="E1180" s="42" t="s">
        <v>139</v>
      </c>
      <c r="F1180" s="41" t="s">
        <v>2054</v>
      </c>
      <c r="G1180" s="41"/>
      <c r="H1180" s="41" t="s">
        <v>135</v>
      </c>
      <c r="I1180" s="41" t="s">
        <v>135</v>
      </c>
      <c r="P1180" s="5">
        <v>1</v>
      </c>
      <c r="Q1180" s="39" t="s">
        <v>2060</v>
      </c>
      <c r="CB1180" s="5">
        <v>1</v>
      </c>
      <c r="DW1180" s="5" t="s">
        <v>135</v>
      </c>
      <c r="EG1180" s="42"/>
      <c r="EH1180" s="42"/>
      <c r="EI1180" s="42"/>
      <c r="EJ1180" s="42"/>
      <c r="EK1180" s="42"/>
      <c r="EL1180" s="42"/>
      <c r="EM1180" s="42"/>
    </row>
    <row r="1181" spans="1:143" ht="150">
      <c r="A1181" s="41"/>
      <c r="B1181" s="41"/>
      <c r="C1181" s="41"/>
      <c r="D1181" s="41" t="s">
        <v>2069</v>
      </c>
      <c r="E1181" s="42" t="s">
        <v>443</v>
      </c>
      <c r="F1181" s="41" t="s">
        <v>2054</v>
      </c>
      <c r="G1181" s="41"/>
      <c r="H1181" s="41" t="s">
        <v>135</v>
      </c>
      <c r="I1181" s="41" t="s">
        <v>135</v>
      </c>
      <c r="P1181" s="5">
        <v>1</v>
      </c>
      <c r="Q1181" s="39" t="s">
        <v>2060</v>
      </c>
      <c r="R1181" s="5">
        <v>1</v>
      </c>
      <c r="S1181" s="5">
        <v>1</v>
      </c>
      <c r="DW1181" s="5" t="s">
        <v>135</v>
      </c>
      <c r="EG1181" s="42"/>
      <c r="EH1181" s="42"/>
      <c r="EI1181" s="42"/>
      <c r="EJ1181" s="42"/>
      <c r="EK1181" s="42"/>
      <c r="EL1181" s="42"/>
      <c r="EM1181" s="42"/>
    </row>
    <row r="1182" spans="1:143" ht="120">
      <c r="A1182" s="41" t="s">
        <v>2070</v>
      </c>
      <c r="B1182" s="41">
        <v>228</v>
      </c>
      <c r="C1182" s="41">
        <v>84</v>
      </c>
      <c r="D1182" s="41" t="s">
        <v>2071</v>
      </c>
      <c r="E1182" s="42" t="s">
        <v>2072</v>
      </c>
      <c r="F1182" s="121" t="s">
        <v>2073</v>
      </c>
      <c r="G1182" s="41" t="s">
        <v>135</v>
      </c>
      <c r="H1182" s="41"/>
      <c r="I1182" s="41"/>
      <c r="J1182" s="5">
        <v>14</v>
      </c>
      <c r="K1182" s="5">
        <v>7</v>
      </c>
      <c r="L1182" s="5">
        <v>7</v>
      </c>
      <c r="M1182" s="5">
        <v>2</v>
      </c>
      <c r="P1182" s="5">
        <v>19</v>
      </c>
      <c r="Q1182" s="39" t="s">
        <v>2074</v>
      </c>
      <c r="AL1182" s="5">
        <v>19</v>
      </c>
      <c r="AM1182" s="5">
        <v>16</v>
      </c>
      <c r="AN1182" s="5">
        <v>3</v>
      </c>
      <c r="AO1182" s="5">
        <v>3</v>
      </c>
      <c r="AV1182" s="5">
        <v>16</v>
      </c>
      <c r="AW1182" s="5">
        <v>16</v>
      </c>
      <c r="AX1182" s="5">
        <v>16</v>
      </c>
      <c r="BD1182" s="5">
        <v>16</v>
      </c>
      <c r="BL1182" s="5">
        <v>19</v>
      </c>
      <c r="BN1182" s="5">
        <v>3</v>
      </c>
      <c r="BQ1182" s="5">
        <v>16</v>
      </c>
      <c r="BT1182" s="5">
        <v>16</v>
      </c>
      <c r="DR1182" s="5" t="s">
        <v>135</v>
      </c>
      <c r="DS1182" s="6">
        <v>405</v>
      </c>
      <c r="DT1182" s="6">
        <v>177</v>
      </c>
      <c r="DU1182" s="5">
        <v>228</v>
      </c>
      <c r="DW1182" s="5" t="s">
        <v>135</v>
      </c>
      <c r="EG1182" s="42"/>
      <c r="EH1182" s="42"/>
      <c r="EI1182" s="42"/>
      <c r="EJ1182" s="42"/>
      <c r="EK1182" s="42"/>
      <c r="EL1182" s="42"/>
      <c r="EM1182" s="42"/>
    </row>
    <row r="1183" spans="1:143" ht="120">
      <c r="A1183" s="41"/>
      <c r="B1183" s="41"/>
      <c r="C1183" s="41"/>
      <c r="D1183" s="41" t="s">
        <v>2075</v>
      </c>
      <c r="E1183" s="42" t="s">
        <v>2076</v>
      </c>
      <c r="F1183" s="121" t="s">
        <v>2073</v>
      </c>
      <c r="G1183" s="41" t="s">
        <v>135</v>
      </c>
      <c r="H1183" s="41"/>
      <c r="I1183" s="41"/>
      <c r="P1183" s="5">
        <v>19</v>
      </c>
      <c r="Q1183" s="39" t="s">
        <v>2074</v>
      </c>
      <c r="AL1183" s="5">
        <v>19</v>
      </c>
      <c r="AM1183" s="5">
        <v>16</v>
      </c>
      <c r="AN1183" s="5">
        <v>3</v>
      </c>
      <c r="AO1183" s="5">
        <v>3</v>
      </c>
      <c r="AV1183" s="5">
        <v>16</v>
      </c>
      <c r="AW1183" s="5">
        <v>16</v>
      </c>
      <c r="AX1183" s="5">
        <v>16</v>
      </c>
      <c r="BD1183" s="5">
        <v>16</v>
      </c>
      <c r="BL1183" s="5">
        <v>19</v>
      </c>
      <c r="BN1183" s="5">
        <v>3</v>
      </c>
      <c r="BQ1183" s="5">
        <v>16</v>
      </c>
      <c r="BT1183" s="5">
        <v>16</v>
      </c>
      <c r="DW1183" s="5" t="s">
        <v>135</v>
      </c>
      <c r="EG1183" s="42"/>
      <c r="EH1183" s="42"/>
      <c r="EI1183" s="42"/>
      <c r="EJ1183" s="42"/>
      <c r="EK1183" s="42"/>
      <c r="EL1183" s="42"/>
      <c r="EM1183" s="42"/>
    </row>
    <row r="1184" spans="1:143" ht="120">
      <c r="A1184" s="41"/>
      <c r="B1184" s="41"/>
      <c r="C1184" s="41"/>
      <c r="D1184" s="41" t="s">
        <v>2077</v>
      </c>
      <c r="E1184" s="42" t="s">
        <v>2078</v>
      </c>
      <c r="F1184" s="121" t="s">
        <v>2073</v>
      </c>
      <c r="G1184" s="41" t="s">
        <v>135</v>
      </c>
      <c r="H1184" s="41"/>
      <c r="I1184" s="41"/>
      <c r="P1184" s="5">
        <v>30</v>
      </c>
      <c r="Q1184" s="39" t="s">
        <v>2079</v>
      </c>
      <c r="AL1184" s="5">
        <v>30</v>
      </c>
      <c r="AM1184" s="5">
        <v>18</v>
      </c>
      <c r="AN1184" s="5">
        <v>12</v>
      </c>
      <c r="AO1184" s="5">
        <v>11</v>
      </c>
      <c r="AQ1184" s="5">
        <v>1</v>
      </c>
      <c r="AV1184" s="5">
        <v>18</v>
      </c>
      <c r="AW1184" s="5">
        <v>18</v>
      </c>
      <c r="AX1184" s="5">
        <v>18</v>
      </c>
      <c r="BD1184" s="5">
        <v>18</v>
      </c>
      <c r="BL1184" s="5">
        <v>29</v>
      </c>
      <c r="BN1184" s="5">
        <v>11</v>
      </c>
      <c r="BQ1184" s="5">
        <v>18</v>
      </c>
      <c r="BT1184" s="5">
        <v>18</v>
      </c>
      <c r="DW1184" s="5" t="s">
        <v>135</v>
      </c>
      <c r="EG1184" s="42"/>
      <c r="EH1184" s="42"/>
      <c r="EI1184" s="42"/>
      <c r="EJ1184" s="42"/>
      <c r="EK1184" s="42"/>
      <c r="EL1184" s="42"/>
      <c r="EM1184" s="42"/>
    </row>
    <row r="1185" spans="1:136" s="42" customFormat="1" ht="120">
      <c r="A1185" s="41"/>
      <c r="B1185" s="41"/>
      <c r="C1185" s="41"/>
      <c r="D1185" s="41" t="s">
        <v>2080</v>
      </c>
      <c r="E1185" s="42" t="s">
        <v>432</v>
      </c>
      <c r="F1185" s="121" t="s">
        <v>2073</v>
      </c>
      <c r="G1185" s="41" t="s">
        <v>135</v>
      </c>
      <c r="H1185" s="41"/>
      <c r="I1185" s="41"/>
      <c r="J1185" s="5"/>
      <c r="K1185" s="5"/>
      <c r="L1185" s="5"/>
      <c r="M1185" s="5"/>
      <c r="N1185" s="5"/>
      <c r="O1185" s="5"/>
      <c r="P1185" s="5">
        <v>13</v>
      </c>
      <c r="Q1185" s="39" t="s">
        <v>2081</v>
      </c>
      <c r="R1185" s="5"/>
      <c r="S1185" s="5"/>
      <c r="T1185" s="5"/>
      <c r="U1185" s="5"/>
      <c r="V1185" s="5"/>
      <c r="W1185" s="5"/>
      <c r="X1185" s="5"/>
      <c r="Y1185" s="5"/>
      <c r="Z1185" s="5"/>
      <c r="AA1185" s="5"/>
      <c r="AB1185" s="5"/>
      <c r="AC1185" s="5"/>
      <c r="AD1185" s="5"/>
      <c r="AE1185" s="5"/>
      <c r="AF1185" s="5"/>
      <c r="AG1185" s="5"/>
      <c r="AH1185" s="5"/>
      <c r="AI1185" s="5"/>
      <c r="AJ1185" s="5"/>
      <c r="AK1185" s="5"/>
      <c r="AL1185" s="5">
        <v>13</v>
      </c>
      <c r="AM1185" s="5">
        <v>12</v>
      </c>
      <c r="AN1185" s="5">
        <v>1</v>
      </c>
      <c r="AO1185" s="5">
        <v>1</v>
      </c>
      <c r="AP1185" s="5"/>
      <c r="AQ1185" s="5"/>
      <c r="AR1185" s="5"/>
      <c r="AS1185" s="5"/>
      <c r="AT1185" s="5"/>
      <c r="AU1185" s="5"/>
      <c r="AV1185" s="5">
        <v>12</v>
      </c>
      <c r="AW1185" s="5">
        <v>12</v>
      </c>
      <c r="AX1185" s="5">
        <v>12</v>
      </c>
      <c r="AY1185" s="5"/>
      <c r="AZ1185" s="5"/>
      <c r="BA1185" s="5"/>
      <c r="BB1185" s="5"/>
      <c r="BC1185" s="5"/>
      <c r="BD1185" s="5">
        <v>12</v>
      </c>
      <c r="BE1185" s="5"/>
      <c r="BF1185" s="5"/>
      <c r="BG1185" s="5"/>
      <c r="BH1185" s="5"/>
      <c r="BI1185" s="5"/>
      <c r="BJ1185" s="5"/>
      <c r="BK1185" s="5"/>
      <c r="BL1185" s="5">
        <v>13</v>
      </c>
      <c r="BM1185" s="5"/>
      <c r="BN1185" s="5">
        <v>1</v>
      </c>
      <c r="BO1185" s="5"/>
      <c r="BP1185" s="5"/>
      <c r="BQ1185" s="5">
        <v>12</v>
      </c>
      <c r="BR1185" s="5"/>
      <c r="BS1185" s="5"/>
      <c r="BT1185" s="5">
        <v>12</v>
      </c>
      <c r="BU1185" s="5"/>
      <c r="BV1185" s="5"/>
      <c r="BW1185" s="5"/>
      <c r="BX1185" s="5"/>
      <c r="BY1185" s="5"/>
      <c r="BZ1185" s="5"/>
      <c r="CA1185" s="5"/>
      <c r="CB1185" s="5"/>
      <c r="CC1185" s="5"/>
      <c r="CD1185" s="5"/>
      <c r="CE1185" s="5"/>
      <c r="CF1185" s="5"/>
      <c r="CG1185" s="5"/>
      <c r="CH1185" s="5"/>
      <c r="CI1185" s="5"/>
      <c r="CJ1185" s="5"/>
      <c r="CK1185" s="5"/>
      <c r="CL1185" s="5"/>
      <c r="CM1185" s="5"/>
      <c r="CN1185" s="5"/>
      <c r="CO1185" s="5"/>
      <c r="CP1185" s="5"/>
      <c r="CQ1185" s="5"/>
      <c r="CR1185" s="5"/>
      <c r="CS1185" s="5"/>
      <c r="CT1185" s="5"/>
      <c r="CU1185" s="5"/>
      <c r="CV1185" s="5"/>
      <c r="CW1185" s="5"/>
      <c r="CX1185" s="5"/>
      <c r="CY1185" s="5"/>
      <c r="CZ1185" s="5"/>
      <c r="DA1185" s="5"/>
      <c r="DB1185" s="5"/>
      <c r="DC1185" s="5"/>
      <c r="DD1185" s="5"/>
      <c r="DE1185" s="5"/>
      <c r="DF1185" s="5"/>
      <c r="DG1185" s="5"/>
      <c r="DH1185" s="5"/>
      <c r="DI1185" s="5"/>
      <c r="DJ1185" s="5"/>
      <c r="DK1185" s="5"/>
      <c r="DL1185" s="5"/>
      <c r="DM1185" s="5"/>
      <c r="DN1185" s="5"/>
      <c r="DO1185" s="5"/>
      <c r="DP1185" s="5"/>
      <c r="DQ1185" s="5"/>
      <c r="DR1185" s="5"/>
      <c r="DS1185" s="6"/>
      <c r="DT1185" s="6"/>
      <c r="DU1185" s="5"/>
      <c r="DV1185" s="5"/>
      <c r="DW1185" s="5" t="s">
        <v>135</v>
      </c>
      <c r="DX1185" s="5"/>
      <c r="DY1185" s="5"/>
      <c r="DZ1185" s="5"/>
      <c r="EA1185" s="5"/>
      <c r="EB1185" s="5"/>
      <c r="EC1185" s="5"/>
      <c r="ED1185" s="5"/>
      <c r="EE1185" s="5"/>
      <c r="EF1185" s="5"/>
    </row>
    <row r="1186" spans="1:136" s="42" customFormat="1" ht="120">
      <c r="A1186" s="41"/>
      <c r="B1186" s="41"/>
      <c r="C1186" s="41"/>
      <c r="D1186" s="41" t="s">
        <v>713</v>
      </c>
      <c r="E1186" s="42" t="s">
        <v>432</v>
      </c>
      <c r="F1186" s="121" t="s">
        <v>2073</v>
      </c>
      <c r="G1186" s="41" t="s">
        <v>135</v>
      </c>
      <c r="H1186" s="41"/>
      <c r="I1186" s="41"/>
      <c r="J1186" s="5"/>
      <c r="K1186" s="5"/>
      <c r="L1186" s="5"/>
      <c r="M1186" s="5"/>
      <c r="N1186" s="5"/>
      <c r="O1186" s="5"/>
      <c r="P1186" s="5">
        <v>11</v>
      </c>
      <c r="Q1186" s="39" t="s">
        <v>2082</v>
      </c>
      <c r="R1186" s="5"/>
      <c r="S1186" s="5"/>
      <c r="T1186" s="5"/>
      <c r="U1186" s="5"/>
      <c r="V1186" s="5"/>
      <c r="W1186" s="5"/>
      <c r="X1186" s="5"/>
      <c r="Y1186" s="5"/>
      <c r="Z1186" s="5"/>
      <c r="AA1186" s="5"/>
      <c r="AB1186" s="5"/>
      <c r="AC1186" s="5"/>
      <c r="AD1186" s="5"/>
      <c r="AE1186" s="5"/>
      <c r="AF1186" s="5"/>
      <c r="AG1186" s="5"/>
      <c r="AH1186" s="5"/>
      <c r="AI1186" s="5"/>
      <c r="AJ1186" s="5"/>
      <c r="AK1186" s="5"/>
      <c r="AL1186" s="5">
        <v>11</v>
      </c>
      <c r="AM1186" s="5">
        <v>10</v>
      </c>
      <c r="AN1186" s="5">
        <v>1</v>
      </c>
      <c r="AO1186" s="5">
        <v>1</v>
      </c>
      <c r="AP1186" s="5"/>
      <c r="AQ1186" s="5"/>
      <c r="AR1186" s="5"/>
      <c r="AS1186" s="5"/>
      <c r="AT1186" s="5"/>
      <c r="AU1186" s="5"/>
      <c r="AV1186" s="5">
        <v>10</v>
      </c>
      <c r="AW1186" s="5">
        <v>10</v>
      </c>
      <c r="AX1186" s="5">
        <v>10</v>
      </c>
      <c r="AY1186" s="5"/>
      <c r="AZ1186" s="5"/>
      <c r="BA1186" s="5"/>
      <c r="BB1186" s="5"/>
      <c r="BC1186" s="5"/>
      <c r="BD1186" s="5">
        <v>10</v>
      </c>
      <c r="BE1186" s="5"/>
      <c r="BF1186" s="5"/>
      <c r="BG1186" s="5"/>
      <c r="BH1186" s="5"/>
      <c r="BI1186" s="5"/>
      <c r="BJ1186" s="5"/>
      <c r="BK1186" s="5"/>
      <c r="BL1186" s="5">
        <v>11</v>
      </c>
      <c r="BM1186" s="5"/>
      <c r="BN1186" s="5">
        <v>1</v>
      </c>
      <c r="BO1186" s="5"/>
      <c r="BP1186" s="5"/>
      <c r="BQ1186" s="5">
        <v>10</v>
      </c>
      <c r="BR1186" s="5"/>
      <c r="BS1186" s="5"/>
      <c r="BT1186" s="5">
        <v>10</v>
      </c>
      <c r="BU1186" s="5"/>
      <c r="BV1186" s="5"/>
      <c r="BW1186" s="5"/>
      <c r="BX1186" s="5"/>
      <c r="BY1186" s="5"/>
      <c r="BZ1186" s="5"/>
      <c r="CA1186" s="5"/>
      <c r="CB1186" s="5"/>
      <c r="CC1186" s="5"/>
      <c r="CD1186" s="5"/>
      <c r="CE1186" s="5"/>
      <c r="CF1186" s="5"/>
      <c r="CG1186" s="5"/>
      <c r="CH1186" s="5"/>
      <c r="CI1186" s="5"/>
      <c r="CJ1186" s="5"/>
      <c r="CK1186" s="5"/>
      <c r="CL1186" s="5"/>
      <c r="CM1186" s="5"/>
      <c r="CN1186" s="5"/>
      <c r="CO1186" s="5"/>
      <c r="CP1186" s="5"/>
      <c r="CQ1186" s="5"/>
      <c r="CR1186" s="5"/>
      <c r="CS1186" s="5"/>
      <c r="CT1186" s="5"/>
      <c r="CU1186" s="5"/>
      <c r="CV1186" s="5"/>
      <c r="CW1186" s="5"/>
      <c r="CX1186" s="5"/>
      <c r="CY1186" s="5"/>
      <c r="CZ1186" s="5"/>
      <c r="DA1186" s="5"/>
      <c r="DB1186" s="5"/>
      <c r="DC1186" s="5"/>
      <c r="DD1186" s="5"/>
      <c r="DE1186" s="5"/>
      <c r="DF1186" s="5"/>
      <c r="DG1186" s="5"/>
      <c r="DH1186" s="5"/>
      <c r="DI1186" s="5"/>
      <c r="DJ1186" s="5"/>
      <c r="DK1186" s="5"/>
      <c r="DL1186" s="5"/>
      <c r="DM1186" s="5"/>
      <c r="DN1186" s="5"/>
      <c r="DO1186" s="5"/>
      <c r="DP1186" s="5"/>
      <c r="DQ1186" s="5"/>
      <c r="DR1186" s="5"/>
      <c r="DS1186" s="6"/>
      <c r="DT1186" s="6"/>
      <c r="DU1186" s="5"/>
      <c r="DV1186" s="5"/>
      <c r="DW1186" s="5" t="s">
        <v>135</v>
      </c>
      <c r="DX1186" s="5"/>
      <c r="DY1186" s="5"/>
      <c r="DZ1186" s="5"/>
      <c r="EA1186" s="5"/>
      <c r="EB1186" s="5"/>
      <c r="EC1186" s="5"/>
      <c r="ED1186" s="5"/>
      <c r="EE1186" s="5"/>
      <c r="EF1186" s="5"/>
    </row>
    <row r="1187" spans="1:136" s="42" customFormat="1" ht="120">
      <c r="A1187" s="41"/>
      <c r="B1187" s="41"/>
      <c r="C1187" s="41"/>
      <c r="D1187" s="41" t="s">
        <v>2083</v>
      </c>
      <c r="E1187" s="42" t="s">
        <v>2084</v>
      </c>
      <c r="F1187" s="121" t="s">
        <v>2073</v>
      </c>
      <c r="G1187" s="41" t="s">
        <v>135</v>
      </c>
      <c r="H1187" s="41"/>
      <c r="I1187" s="41"/>
      <c r="J1187" s="5"/>
      <c r="K1187" s="5"/>
      <c r="L1187" s="5"/>
      <c r="M1187" s="5"/>
      <c r="N1187" s="5"/>
      <c r="O1187" s="5"/>
      <c r="P1187" s="5">
        <v>20</v>
      </c>
      <c r="Q1187" s="39" t="s">
        <v>2085</v>
      </c>
      <c r="R1187" s="5"/>
      <c r="S1187" s="5"/>
      <c r="T1187" s="5"/>
      <c r="U1187" s="5"/>
      <c r="V1187" s="5"/>
      <c r="W1187" s="5"/>
      <c r="X1187" s="5"/>
      <c r="Y1187" s="5"/>
      <c r="Z1187" s="5"/>
      <c r="AA1187" s="5"/>
      <c r="AB1187" s="5"/>
      <c r="AC1187" s="5"/>
      <c r="AD1187" s="5"/>
      <c r="AE1187" s="5"/>
      <c r="AF1187" s="5"/>
      <c r="AG1187" s="5"/>
      <c r="AH1187" s="5"/>
      <c r="AI1187" s="5"/>
      <c r="AJ1187" s="5"/>
      <c r="AK1187" s="5"/>
      <c r="AL1187" s="5">
        <v>20</v>
      </c>
      <c r="AM1187" s="5">
        <v>10</v>
      </c>
      <c r="AN1187" s="5">
        <v>10</v>
      </c>
      <c r="AO1187" s="5">
        <v>8</v>
      </c>
      <c r="AP1187" s="5"/>
      <c r="AQ1187" s="5">
        <v>2</v>
      </c>
      <c r="AR1187" s="5"/>
      <c r="AS1187" s="5"/>
      <c r="AT1187" s="5"/>
      <c r="AU1187" s="5"/>
      <c r="AV1187" s="5">
        <v>10</v>
      </c>
      <c r="AW1187" s="5">
        <v>10</v>
      </c>
      <c r="AX1187" s="5">
        <v>10</v>
      </c>
      <c r="AY1187" s="5"/>
      <c r="AZ1187" s="5"/>
      <c r="BA1187" s="5"/>
      <c r="BB1187" s="5"/>
      <c r="BC1187" s="5"/>
      <c r="BD1187" s="5">
        <v>10</v>
      </c>
      <c r="BE1187" s="5"/>
      <c r="BF1187" s="5"/>
      <c r="BG1187" s="5"/>
      <c r="BH1187" s="5"/>
      <c r="BI1187" s="5"/>
      <c r="BJ1187" s="5"/>
      <c r="BK1187" s="5"/>
      <c r="BL1187" s="5">
        <v>18</v>
      </c>
      <c r="BM1187" s="5"/>
      <c r="BN1187" s="5">
        <v>8</v>
      </c>
      <c r="BO1187" s="5"/>
      <c r="BP1187" s="5"/>
      <c r="BQ1187" s="5">
        <v>10</v>
      </c>
      <c r="BR1187" s="5"/>
      <c r="BS1187" s="5"/>
      <c r="BT1187" s="5">
        <v>10</v>
      </c>
      <c r="BU1187" s="5"/>
      <c r="BV1187" s="5"/>
      <c r="BW1187" s="5"/>
      <c r="BX1187" s="5"/>
      <c r="BY1187" s="5"/>
      <c r="BZ1187" s="5"/>
      <c r="CA1187" s="5"/>
      <c r="CB1187" s="5"/>
      <c r="CC1187" s="5"/>
      <c r="CD1187" s="5"/>
      <c r="CE1187" s="5"/>
      <c r="CF1187" s="5"/>
      <c r="CG1187" s="5"/>
      <c r="CH1187" s="5"/>
      <c r="CI1187" s="5"/>
      <c r="CJ1187" s="5"/>
      <c r="CK1187" s="5"/>
      <c r="CL1187" s="5"/>
      <c r="CM1187" s="5"/>
      <c r="CN1187" s="5"/>
      <c r="CO1187" s="5"/>
      <c r="CP1187" s="5"/>
      <c r="CQ1187" s="5"/>
      <c r="CR1187" s="5"/>
      <c r="CS1187" s="5"/>
      <c r="CT1187" s="5"/>
      <c r="CU1187" s="5"/>
      <c r="CV1187" s="5"/>
      <c r="CW1187" s="5"/>
      <c r="CX1187" s="5"/>
      <c r="CY1187" s="5"/>
      <c r="CZ1187" s="5"/>
      <c r="DA1187" s="5"/>
      <c r="DB1187" s="5"/>
      <c r="DC1187" s="5"/>
      <c r="DD1187" s="5"/>
      <c r="DE1187" s="5"/>
      <c r="DF1187" s="5"/>
      <c r="DG1187" s="5"/>
      <c r="DH1187" s="5"/>
      <c r="DI1187" s="5"/>
      <c r="DJ1187" s="5"/>
      <c r="DK1187" s="5"/>
      <c r="DL1187" s="5"/>
      <c r="DM1187" s="5"/>
      <c r="DN1187" s="5"/>
      <c r="DO1187" s="5"/>
      <c r="DP1187" s="5"/>
      <c r="DQ1187" s="5"/>
      <c r="DR1187" s="5"/>
      <c r="DS1187" s="6"/>
      <c r="DT1187" s="6"/>
      <c r="DU1187" s="5"/>
      <c r="DV1187" s="5"/>
      <c r="DW1187" s="5" t="s">
        <v>135</v>
      </c>
      <c r="DX1187" s="5"/>
      <c r="DY1187" s="5"/>
      <c r="DZ1187" s="5"/>
      <c r="EA1187" s="5"/>
      <c r="EB1187" s="5"/>
      <c r="EC1187" s="5"/>
      <c r="ED1187" s="5"/>
      <c r="EE1187" s="5"/>
      <c r="EF1187" s="5"/>
    </row>
    <row r="1188" spans="1:136" s="42" customFormat="1" ht="120">
      <c r="A1188" s="41"/>
      <c r="B1188" s="41"/>
      <c r="C1188" s="41"/>
      <c r="D1188" s="41" t="s">
        <v>2086</v>
      </c>
      <c r="E1188" s="42" t="s">
        <v>347</v>
      </c>
      <c r="F1188" s="121" t="s">
        <v>2073</v>
      </c>
      <c r="G1188" s="41" t="s">
        <v>135</v>
      </c>
      <c r="H1188" s="41"/>
      <c r="I1188" s="41"/>
      <c r="J1188" s="5"/>
      <c r="K1188" s="5"/>
      <c r="L1188" s="5"/>
      <c r="M1188" s="5">
        <v>17</v>
      </c>
      <c r="N1188" s="5"/>
      <c r="O1188" s="5"/>
      <c r="P1188" s="5">
        <v>17</v>
      </c>
      <c r="Q1188" s="39" t="s">
        <v>2087</v>
      </c>
      <c r="R1188" s="5"/>
      <c r="S1188" s="5"/>
      <c r="T1188" s="5"/>
      <c r="U1188" s="5"/>
      <c r="V1188" s="5"/>
      <c r="W1188" s="5"/>
      <c r="X1188" s="5"/>
      <c r="Y1188" s="5"/>
      <c r="Z1188" s="5"/>
      <c r="AA1188" s="5"/>
      <c r="AB1188" s="5"/>
      <c r="AC1188" s="5"/>
      <c r="AD1188" s="5"/>
      <c r="AE1188" s="5"/>
      <c r="AF1188" s="5"/>
      <c r="AG1188" s="5"/>
      <c r="AH1188" s="5"/>
      <c r="AI1188" s="5"/>
      <c r="AJ1188" s="5"/>
      <c r="AK1188" s="5"/>
      <c r="AL1188" s="5">
        <v>17</v>
      </c>
      <c r="AM1188" s="5">
        <v>12</v>
      </c>
      <c r="AN1188" s="5">
        <v>5</v>
      </c>
      <c r="AO1188" s="5">
        <v>4</v>
      </c>
      <c r="AP1188" s="5"/>
      <c r="AQ1188" s="5">
        <v>1</v>
      </c>
      <c r="AR1188" s="5"/>
      <c r="AS1188" s="5"/>
      <c r="AT1188" s="5"/>
      <c r="AU1188" s="5"/>
      <c r="AV1188" s="5">
        <v>12</v>
      </c>
      <c r="AW1188" s="5">
        <v>12</v>
      </c>
      <c r="AX1188" s="5">
        <v>12</v>
      </c>
      <c r="AY1188" s="5"/>
      <c r="AZ1188" s="5"/>
      <c r="BA1188" s="5"/>
      <c r="BB1188" s="5"/>
      <c r="BC1188" s="5"/>
      <c r="BD1188" s="5">
        <v>12</v>
      </c>
      <c r="BE1188" s="5"/>
      <c r="BF1188" s="5"/>
      <c r="BG1188" s="5"/>
      <c r="BH1188" s="5"/>
      <c r="BI1188" s="5"/>
      <c r="BJ1188" s="5"/>
      <c r="BK1188" s="5"/>
      <c r="BL1188" s="5">
        <v>16</v>
      </c>
      <c r="BM1188" s="5"/>
      <c r="BN1188" s="5">
        <v>4</v>
      </c>
      <c r="BO1188" s="5"/>
      <c r="BP1188" s="5"/>
      <c r="BQ1188" s="5">
        <v>12</v>
      </c>
      <c r="BR1188" s="5"/>
      <c r="BS1188" s="5"/>
      <c r="BT1188" s="5">
        <v>12</v>
      </c>
      <c r="BU1188" s="5"/>
      <c r="BV1188" s="5"/>
      <c r="BW1188" s="5"/>
      <c r="BX1188" s="5"/>
      <c r="BY1188" s="5"/>
      <c r="BZ1188" s="5"/>
      <c r="CA1188" s="5"/>
      <c r="CB1188" s="5"/>
      <c r="CC1188" s="5"/>
      <c r="CD1188" s="5"/>
      <c r="CE1188" s="5"/>
      <c r="CF1188" s="5"/>
      <c r="CG1188" s="5"/>
      <c r="CH1188" s="5"/>
      <c r="CI1188" s="5"/>
      <c r="CJ1188" s="5"/>
      <c r="CK1188" s="5"/>
      <c r="CL1188" s="5"/>
      <c r="CM1188" s="5"/>
      <c r="CN1188" s="5"/>
      <c r="CO1188" s="5"/>
      <c r="CP1188" s="5"/>
      <c r="CQ1188" s="5"/>
      <c r="CR1188" s="5"/>
      <c r="CS1188" s="5"/>
      <c r="CT1188" s="5"/>
      <c r="CU1188" s="5"/>
      <c r="CV1188" s="5"/>
      <c r="CW1188" s="5"/>
      <c r="CX1188" s="5"/>
      <c r="CY1188" s="5"/>
      <c r="CZ1188" s="5"/>
      <c r="DA1188" s="5"/>
      <c r="DB1188" s="5"/>
      <c r="DC1188" s="5"/>
      <c r="DD1188" s="5"/>
      <c r="DE1188" s="5"/>
      <c r="DF1188" s="5"/>
      <c r="DG1188" s="5"/>
      <c r="DH1188" s="5"/>
      <c r="DI1188" s="5"/>
      <c r="DJ1188" s="5"/>
      <c r="DK1188" s="5"/>
      <c r="DL1188" s="5"/>
      <c r="DM1188" s="5"/>
      <c r="DN1188" s="5"/>
      <c r="DO1188" s="5"/>
      <c r="DP1188" s="5"/>
      <c r="DQ1188" s="5"/>
      <c r="DR1188" s="5"/>
      <c r="DS1188" s="6"/>
      <c r="DT1188" s="6"/>
      <c r="DU1188" s="5"/>
      <c r="DV1188" s="5"/>
      <c r="DW1188" s="5" t="s">
        <v>135</v>
      </c>
      <c r="DX1188" s="5"/>
      <c r="DY1188" s="5"/>
      <c r="DZ1188" s="5"/>
      <c r="EA1188" s="5"/>
      <c r="EB1188" s="5"/>
      <c r="EC1188" s="5"/>
      <c r="ED1188" s="5"/>
      <c r="EE1188" s="5"/>
      <c r="EF1188" s="5"/>
    </row>
    <row r="1189" spans="1:136" s="42" customFormat="1" ht="120">
      <c r="A1189" s="41"/>
      <c r="B1189" s="41"/>
      <c r="C1189" s="41"/>
      <c r="D1189" s="41" t="s">
        <v>2088</v>
      </c>
      <c r="E1189" s="42" t="s">
        <v>171</v>
      </c>
      <c r="F1189" s="121" t="s">
        <v>2073</v>
      </c>
      <c r="G1189" s="41" t="s">
        <v>135</v>
      </c>
      <c r="H1189" s="41"/>
      <c r="I1189" s="41"/>
      <c r="J1189" s="5"/>
      <c r="K1189" s="5"/>
      <c r="L1189" s="5"/>
      <c r="M1189" s="5"/>
      <c r="N1189" s="5"/>
      <c r="O1189" s="5"/>
      <c r="P1189" s="5">
        <v>9</v>
      </c>
      <c r="Q1189" s="39" t="s">
        <v>2089</v>
      </c>
      <c r="R1189" s="5"/>
      <c r="S1189" s="5"/>
      <c r="T1189" s="5"/>
      <c r="U1189" s="5"/>
      <c r="V1189" s="5"/>
      <c r="W1189" s="5"/>
      <c r="X1189" s="5"/>
      <c r="Y1189" s="5"/>
      <c r="Z1189" s="5"/>
      <c r="AA1189" s="5"/>
      <c r="AB1189" s="5"/>
      <c r="AC1189" s="5"/>
      <c r="AD1189" s="5"/>
      <c r="AE1189" s="5"/>
      <c r="AF1189" s="5"/>
      <c r="AG1189" s="5"/>
      <c r="AH1189" s="5"/>
      <c r="AI1189" s="5"/>
      <c r="AJ1189" s="5"/>
      <c r="AK1189" s="5"/>
      <c r="AL1189" s="5">
        <v>9</v>
      </c>
      <c r="AM1189" s="5">
        <v>9</v>
      </c>
      <c r="AN1189" s="5"/>
      <c r="AO1189" s="5"/>
      <c r="AP1189" s="5"/>
      <c r="AQ1189" s="5"/>
      <c r="AR1189" s="5"/>
      <c r="AS1189" s="5"/>
      <c r="AT1189" s="5"/>
      <c r="AU1189" s="5"/>
      <c r="AV1189" s="5">
        <v>9</v>
      </c>
      <c r="AW1189" s="5">
        <v>9</v>
      </c>
      <c r="AX1189" s="5">
        <v>9</v>
      </c>
      <c r="AY1189" s="5"/>
      <c r="AZ1189" s="5"/>
      <c r="BA1189" s="5"/>
      <c r="BB1189" s="5"/>
      <c r="BC1189" s="5"/>
      <c r="BD1189" s="5">
        <v>9</v>
      </c>
      <c r="BE1189" s="5"/>
      <c r="BF1189" s="5"/>
      <c r="BG1189" s="5"/>
      <c r="BH1189" s="5"/>
      <c r="BI1189" s="5"/>
      <c r="BJ1189" s="5"/>
      <c r="BK1189" s="5"/>
      <c r="BL1189" s="5">
        <v>9</v>
      </c>
      <c r="BM1189" s="5"/>
      <c r="BN1189" s="5"/>
      <c r="BO1189" s="5"/>
      <c r="BP1189" s="5"/>
      <c r="BQ1189" s="5">
        <v>9</v>
      </c>
      <c r="BR1189" s="5"/>
      <c r="BS1189" s="5"/>
      <c r="BT1189" s="5">
        <v>9</v>
      </c>
      <c r="BU1189" s="5"/>
      <c r="BV1189" s="5"/>
      <c r="BW1189" s="5"/>
      <c r="BX1189" s="5"/>
      <c r="BY1189" s="5"/>
      <c r="BZ1189" s="5"/>
      <c r="CA1189" s="5"/>
      <c r="CB1189" s="5"/>
      <c r="CC1189" s="5"/>
      <c r="CD1189" s="5"/>
      <c r="CE1189" s="5"/>
      <c r="CF1189" s="5"/>
      <c r="CG1189" s="5"/>
      <c r="CH1189" s="5"/>
      <c r="CI1189" s="5"/>
      <c r="CJ1189" s="5"/>
      <c r="CK1189" s="5"/>
      <c r="CL1189" s="5"/>
      <c r="CM1189" s="5"/>
      <c r="CN1189" s="5"/>
      <c r="CO1189" s="5"/>
      <c r="CP1189" s="5"/>
      <c r="CQ1189" s="5"/>
      <c r="CR1189" s="5"/>
      <c r="CS1189" s="5"/>
      <c r="CT1189" s="5"/>
      <c r="CU1189" s="5"/>
      <c r="CV1189" s="5"/>
      <c r="CW1189" s="5"/>
      <c r="CX1189" s="5"/>
      <c r="CY1189" s="5"/>
      <c r="CZ1189" s="5"/>
      <c r="DA1189" s="5"/>
      <c r="DB1189" s="5"/>
      <c r="DC1189" s="5"/>
      <c r="DD1189" s="5"/>
      <c r="DE1189" s="5"/>
      <c r="DF1189" s="5"/>
      <c r="DG1189" s="5"/>
      <c r="DH1189" s="5"/>
      <c r="DI1189" s="5"/>
      <c r="DJ1189" s="5"/>
      <c r="DK1189" s="5"/>
      <c r="DL1189" s="5"/>
      <c r="DM1189" s="5"/>
      <c r="DN1189" s="5"/>
      <c r="DO1189" s="5"/>
      <c r="DP1189" s="5"/>
      <c r="DQ1189" s="5"/>
      <c r="DR1189" s="5"/>
      <c r="DS1189" s="6"/>
      <c r="DT1189" s="6"/>
      <c r="DU1189" s="5"/>
      <c r="DV1189" s="5"/>
      <c r="DW1189" s="5" t="s">
        <v>135</v>
      </c>
      <c r="DX1189" s="5"/>
      <c r="DY1189" s="5"/>
      <c r="DZ1189" s="5"/>
      <c r="EA1189" s="5"/>
      <c r="EB1189" s="5"/>
      <c r="EC1189" s="5"/>
      <c r="ED1189" s="5"/>
      <c r="EE1189" s="5"/>
      <c r="EF1189" s="5"/>
    </row>
    <row r="1190" spans="1:136" s="42" customFormat="1" ht="120">
      <c r="A1190" s="41"/>
      <c r="B1190" s="41"/>
      <c r="C1190" s="41"/>
      <c r="D1190" s="41" t="s">
        <v>2090</v>
      </c>
      <c r="E1190" s="42" t="s">
        <v>2091</v>
      </c>
      <c r="F1190" s="121" t="s">
        <v>2073</v>
      </c>
      <c r="G1190" s="41" t="s">
        <v>135</v>
      </c>
      <c r="H1190" s="41"/>
      <c r="I1190" s="41"/>
      <c r="J1190" s="5"/>
      <c r="K1190" s="5"/>
      <c r="L1190" s="5"/>
      <c r="M1190" s="5">
        <v>23</v>
      </c>
      <c r="N1190" s="5"/>
      <c r="O1190" s="5"/>
      <c r="P1190" s="5">
        <v>23</v>
      </c>
      <c r="Q1190" s="39" t="s">
        <v>2092</v>
      </c>
      <c r="R1190" s="5"/>
      <c r="S1190" s="5"/>
      <c r="T1190" s="5"/>
      <c r="U1190" s="5"/>
      <c r="V1190" s="5"/>
      <c r="W1190" s="5"/>
      <c r="X1190" s="5"/>
      <c r="Y1190" s="5"/>
      <c r="Z1190" s="5"/>
      <c r="AA1190" s="5"/>
      <c r="AB1190" s="5"/>
      <c r="AC1190" s="5"/>
      <c r="AD1190" s="5"/>
      <c r="AE1190" s="5"/>
      <c r="AF1190" s="5"/>
      <c r="AG1190" s="5"/>
      <c r="AH1190" s="5"/>
      <c r="AI1190" s="5"/>
      <c r="AJ1190" s="5"/>
      <c r="AK1190" s="5"/>
      <c r="AL1190" s="5">
        <v>23</v>
      </c>
      <c r="AM1190" s="5">
        <v>7</v>
      </c>
      <c r="AN1190" s="5">
        <v>16</v>
      </c>
      <c r="AO1190" s="5">
        <v>12</v>
      </c>
      <c r="AP1190" s="5"/>
      <c r="AQ1190" s="5">
        <v>4</v>
      </c>
      <c r="AR1190" s="5"/>
      <c r="AS1190" s="5"/>
      <c r="AT1190" s="5"/>
      <c r="AU1190" s="5"/>
      <c r="AV1190" s="5">
        <v>7</v>
      </c>
      <c r="AW1190" s="5">
        <v>7</v>
      </c>
      <c r="AX1190" s="5">
        <v>7</v>
      </c>
      <c r="AY1190" s="5"/>
      <c r="AZ1190" s="5"/>
      <c r="BA1190" s="5"/>
      <c r="BB1190" s="5"/>
      <c r="BC1190" s="5"/>
      <c r="BD1190" s="5">
        <v>7</v>
      </c>
      <c r="BE1190" s="5"/>
      <c r="BF1190" s="5"/>
      <c r="BG1190" s="5"/>
      <c r="BH1190" s="5"/>
      <c r="BI1190" s="5"/>
      <c r="BJ1190" s="5"/>
      <c r="BK1190" s="5"/>
      <c r="BL1190" s="5">
        <v>19</v>
      </c>
      <c r="BM1190" s="5"/>
      <c r="BN1190" s="5">
        <v>12</v>
      </c>
      <c r="BO1190" s="5"/>
      <c r="BP1190" s="5"/>
      <c r="BQ1190" s="5">
        <v>7</v>
      </c>
      <c r="BR1190" s="5"/>
      <c r="BS1190" s="5"/>
      <c r="BT1190" s="5">
        <v>7</v>
      </c>
      <c r="BU1190" s="5"/>
      <c r="BV1190" s="5"/>
      <c r="BW1190" s="5"/>
      <c r="BX1190" s="5"/>
      <c r="BY1190" s="5"/>
      <c r="BZ1190" s="5"/>
      <c r="CA1190" s="5"/>
      <c r="CB1190" s="5"/>
      <c r="CC1190" s="5"/>
      <c r="CD1190" s="5"/>
      <c r="CE1190" s="5"/>
      <c r="CF1190" s="5"/>
      <c r="CG1190" s="5"/>
      <c r="CH1190" s="5"/>
      <c r="CI1190" s="5"/>
      <c r="CJ1190" s="5"/>
      <c r="CK1190" s="5"/>
      <c r="CL1190" s="5"/>
      <c r="CM1190" s="5"/>
      <c r="CN1190" s="5"/>
      <c r="CO1190" s="5"/>
      <c r="CP1190" s="5"/>
      <c r="CQ1190" s="5"/>
      <c r="CR1190" s="5"/>
      <c r="CS1190" s="5"/>
      <c r="CT1190" s="5"/>
      <c r="CU1190" s="5"/>
      <c r="CV1190" s="5"/>
      <c r="CW1190" s="5"/>
      <c r="CX1190" s="5"/>
      <c r="CY1190" s="5"/>
      <c r="CZ1190" s="5"/>
      <c r="DA1190" s="5"/>
      <c r="DB1190" s="5"/>
      <c r="DC1190" s="5"/>
      <c r="DD1190" s="5"/>
      <c r="DE1190" s="5"/>
      <c r="DF1190" s="5"/>
      <c r="DG1190" s="5"/>
      <c r="DH1190" s="5"/>
      <c r="DI1190" s="5"/>
      <c r="DJ1190" s="5"/>
      <c r="DK1190" s="5"/>
      <c r="DL1190" s="5"/>
      <c r="DM1190" s="5"/>
      <c r="DN1190" s="5"/>
      <c r="DO1190" s="5"/>
      <c r="DP1190" s="5"/>
      <c r="DQ1190" s="5"/>
      <c r="DR1190" s="5"/>
      <c r="DS1190" s="6"/>
      <c r="DT1190" s="6"/>
      <c r="DU1190" s="5"/>
      <c r="DV1190" s="5"/>
      <c r="DW1190" s="5" t="s">
        <v>135</v>
      </c>
      <c r="DX1190" s="5"/>
      <c r="DY1190" s="5"/>
      <c r="DZ1190" s="5"/>
      <c r="EA1190" s="5"/>
      <c r="EB1190" s="5"/>
      <c r="EC1190" s="5"/>
      <c r="ED1190" s="5"/>
      <c r="EE1190" s="5"/>
      <c r="EF1190" s="5"/>
    </row>
    <row r="1191" spans="1:136" s="42" customFormat="1" ht="120">
      <c r="A1191" s="41"/>
      <c r="B1191" s="41"/>
      <c r="C1191" s="41"/>
      <c r="D1191" s="41" t="s">
        <v>2093</v>
      </c>
      <c r="E1191" s="42" t="s">
        <v>2094</v>
      </c>
      <c r="F1191" s="121" t="s">
        <v>2073</v>
      </c>
      <c r="G1191" s="41" t="s">
        <v>135</v>
      </c>
      <c r="H1191" s="41"/>
      <c r="I1191" s="41"/>
      <c r="J1191" s="5"/>
      <c r="K1191" s="5"/>
      <c r="L1191" s="5"/>
      <c r="M1191" s="5"/>
      <c r="N1191" s="5"/>
      <c r="O1191" s="5"/>
      <c r="P1191" s="5">
        <v>7</v>
      </c>
      <c r="Q1191" s="39" t="s">
        <v>2095</v>
      </c>
      <c r="R1191" s="5"/>
      <c r="S1191" s="5"/>
      <c r="T1191" s="5"/>
      <c r="U1191" s="5"/>
      <c r="V1191" s="5"/>
      <c r="W1191" s="5"/>
      <c r="X1191" s="5"/>
      <c r="Y1191" s="5"/>
      <c r="Z1191" s="5"/>
      <c r="AA1191" s="5"/>
      <c r="AB1191" s="5"/>
      <c r="AC1191" s="5"/>
      <c r="AD1191" s="5"/>
      <c r="AE1191" s="5"/>
      <c r="AF1191" s="5"/>
      <c r="AG1191" s="5"/>
      <c r="AH1191" s="5"/>
      <c r="AI1191" s="5"/>
      <c r="AJ1191" s="5"/>
      <c r="AK1191" s="5"/>
      <c r="AL1191" s="5">
        <v>7</v>
      </c>
      <c r="AM1191" s="5">
        <v>7</v>
      </c>
      <c r="AN1191" s="5"/>
      <c r="AO1191" s="5"/>
      <c r="AP1191" s="5"/>
      <c r="AQ1191" s="5"/>
      <c r="AR1191" s="5"/>
      <c r="AS1191" s="5"/>
      <c r="AT1191" s="5"/>
      <c r="AU1191" s="5"/>
      <c r="AV1191" s="5">
        <v>7</v>
      </c>
      <c r="AW1191" s="5">
        <v>7</v>
      </c>
      <c r="AX1191" s="5">
        <v>7</v>
      </c>
      <c r="AY1191" s="5"/>
      <c r="AZ1191" s="5"/>
      <c r="BA1191" s="5"/>
      <c r="BB1191" s="5"/>
      <c r="BC1191" s="5"/>
      <c r="BD1191" s="5">
        <v>7</v>
      </c>
      <c r="BE1191" s="5"/>
      <c r="BF1191" s="5"/>
      <c r="BG1191" s="5"/>
      <c r="BH1191" s="5"/>
      <c r="BI1191" s="5"/>
      <c r="BJ1191" s="5"/>
      <c r="BK1191" s="5"/>
      <c r="BL1191" s="5">
        <v>7</v>
      </c>
      <c r="BM1191" s="5"/>
      <c r="BN1191" s="5"/>
      <c r="BO1191" s="5"/>
      <c r="BP1191" s="5"/>
      <c r="BQ1191" s="5">
        <v>7</v>
      </c>
      <c r="BR1191" s="5"/>
      <c r="BS1191" s="5"/>
      <c r="BT1191" s="5">
        <v>7</v>
      </c>
      <c r="BU1191" s="5"/>
      <c r="BV1191" s="5"/>
      <c r="BW1191" s="5"/>
      <c r="BX1191" s="5"/>
      <c r="BY1191" s="5"/>
      <c r="BZ1191" s="5"/>
      <c r="CA1191" s="5"/>
      <c r="CB1191" s="5"/>
      <c r="CC1191" s="5"/>
      <c r="CD1191" s="5"/>
      <c r="CE1191" s="5"/>
      <c r="CF1191" s="5"/>
      <c r="CG1191" s="5"/>
      <c r="CH1191" s="5"/>
      <c r="CI1191" s="5"/>
      <c r="CJ1191" s="5"/>
      <c r="CK1191" s="5"/>
      <c r="CL1191" s="5"/>
      <c r="CM1191" s="5"/>
      <c r="CN1191" s="5"/>
      <c r="CO1191" s="5"/>
      <c r="CP1191" s="5"/>
      <c r="CQ1191" s="5"/>
      <c r="CR1191" s="5"/>
      <c r="CS1191" s="5"/>
      <c r="CT1191" s="5"/>
      <c r="CU1191" s="5"/>
      <c r="CV1191" s="5"/>
      <c r="CW1191" s="5"/>
      <c r="CX1191" s="5"/>
      <c r="CY1191" s="5"/>
      <c r="CZ1191" s="5"/>
      <c r="DA1191" s="5"/>
      <c r="DB1191" s="5"/>
      <c r="DC1191" s="5"/>
      <c r="DD1191" s="5"/>
      <c r="DE1191" s="5"/>
      <c r="DF1191" s="5"/>
      <c r="DG1191" s="5"/>
      <c r="DH1191" s="5"/>
      <c r="DI1191" s="5"/>
      <c r="DJ1191" s="5"/>
      <c r="DK1191" s="5"/>
      <c r="DL1191" s="5"/>
      <c r="DM1191" s="5"/>
      <c r="DN1191" s="5"/>
      <c r="DO1191" s="5"/>
      <c r="DP1191" s="5"/>
      <c r="DQ1191" s="5"/>
      <c r="DR1191" s="5"/>
      <c r="DS1191" s="6"/>
      <c r="DT1191" s="6"/>
      <c r="DU1191" s="5"/>
      <c r="DV1191" s="5"/>
      <c r="DW1191" s="5" t="s">
        <v>135</v>
      </c>
      <c r="DX1191" s="5"/>
      <c r="DY1191" s="5"/>
      <c r="DZ1191" s="5"/>
      <c r="EA1191" s="5"/>
      <c r="EB1191" s="5"/>
      <c r="EC1191" s="5"/>
      <c r="ED1191" s="5"/>
      <c r="EE1191" s="5"/>
      <c r="EF1191" s="5"/>
    </row>
    <row r="1192" spans="1:136" s="42" customFormat="1" ht="120">
      <c r="A1192" s="41"/>
      <c r="B1192" s="41"/>
      <c r="C1192" s="41"/>
      <c r="D1192" s="41" t="s">
        <v>2096</v>
      </c>
      <c r="E1192" s="42" t="s">
        <v>2097</v>
      </c>
      <c r="F1192" s="121" t="s">
        <v>2073</v>
      </c>
      <c r="G1192" s="41" t="s">
        <v>135</v>
      </c>
      <c r="H1192" s="41"/>
      <c r="I1192" s="41"/>
      <c r="J1192" s="5"/>
      <c r="K1192" s="5"/>
      <c r="L1192" s="5"/>
      <c r="M1192" s="5"/>
      <c r="N1192" s="5"/>
      <c r="O1192" s="5"/>
      <c r="P1192" s="5">
        <v>7</v>
      </c>
      <c r="Q1192" s="39" t="s">
        <v>2095</v>
      </c>
      <c r="R1192" s="5"/>
      <c r="S1192" s="5"/>
      <c r="T1192" s="5"/>
      <c r="U1192" s="5"/>
      <c r="V1192" s="5"/>
      <c r="W1192" s="5"/>
      <c r="X1192" s="5"/>
      <c r="Y1192" s="5"/>
      <c r="Z1192" s="5"/>
      <c r="AA1192" s="5"/>
      <c r="AB1192" s="5"/>
      <c r="AC1192" s="5"/>
      <c r="AD1192" s="5"/>
      <c r="AE1192" s="5"/>
      <c r="AF1192" s="5"/>
      <c r="AG1192" s="5"/>
      <c r="AH1192" s="5"/>
      <c r="AI1192" s="5"/>
      <c r="AJ1192" s="5"/>
      <c r="AK1192" s="5"/>
      <c r="AL1192" s="5">
        <v>7</v>
      </c>
      <c r="AM1192" s="5">
        <v>7</v>
      </c>
      <c r="AN1192" s="5"/>
      <c r="AO1192" s="5"/>
      <c r="AP1192" s="5"/>
      <c r="AQ1192" s="5"/>
      <c r="AR1192" s="5"/>
      <c r="AS1192" s="5"/>
      <c r="AT1192" s="5"/>
      <c r="AU1192" s="5"/>
      <c r="AV1192" s="5">
        <v>7</v>
      </c>
      <c r="AW1192" s="5">
        <v>7</v>
      </c>
      <c r="AX1192" s="5">
        <v>7</v>
      </c>
      <c r="AY1192" s="5"/>
      <c r="AZ1192" s="5"/>
      <c r="BA1192" s="5"/>
      <c r="BB1192" s="5"/>
      <c r="BC1192" s="5"/>
      <c r="BD1192" s="5">
        <v>7</v>
      </c>
      <c r="BE1192" s="5"/>
      <c r="BF1192" s="5"/>
      <c r="BG1192" s="5"/>
      <c r="BH1192" s="5"/>
      <c r="BI1192" s="5"/>
      <c r="BJ1192" s="5"/>
      <c r="BK1192" s="5"/>
      <c r="BL1192" s="5">
        <v>7</v>
      </c>
      <c r="BM1192" s="5"/>
      <c r="BN1192" s="5"/>
      <c r="BO1192" s="5"/>
      <c r="BP1192" s="5"/>
      <c r="BQ1192" s="5">
        <v>7</v>
      </c>
      <c r="BR1192" s="5"/>
      <c r="BS1192" s="5"/>
      <c r="BT1192" s="5">
        <v>7</v>
      </c>
      <c r="BU1192" s="5"/>
      <c r="BV1192" s="5"/>
      <c r="BW1192" s="5"/>
      <c r="BX1192" s="5"/>
      <c r="BY1192" s="5"/>
      <c r="BZ1192" s="5"/>
      <c r="CA1192" s="5"/>
      <c r="CB1192" s="5"/>
      <c r="CC1192" s="5"/>
      <c r="CD1192" s="5"/>
      <c r="CE1192" s="5"/>
      <c r="CF1192" s="5"/>
      <c r="CG1192" s="5"/>
      <c r="CH1192" s="5"/>
      <c r="CI1192" s="5"/>
      <c r="CJ1192" s="5"/>
      <c r="CK1192" s="5"/>
      <c r="CL1192" s="5"/>
      <c r="CM1192" s="5"/>
      <c r="CN1192" s="5"/>
      <c r="CO1192" s="5"/>
      <c r="CP1192" s="5"/>
      <c r="CQ1192" s="5"/>
      <c r="CR1192" s="5"/>
      <c r="CS1192" s="5"/>
      <c r="CT1192" s="5"/>
      <c r="CU1192" s="5"/>
      <c r="CV1192" s="5"/>
      <c r="CW1192" s="5"/>
      <c r="CX1192" s="5"/>
      <c r="CY1192" s="5"/>
      <c r="CZ1192" s="5"/>
      <c r="DA1192" s="5"/>
      <c r="DB1192" s="5"/>
      <c r="DC1192" s="5"/>
      <c r="DD1192" s="5"/>
      <c r="DE1192" s="5"/>
      <c r="DF1192" s="5"/>
      <c r="DG1192" s="5"/>
      <c r="DH1192" s="5"/>
      <c r="DI1192" s="5"/>
      <c r="DJ1192" s="5"/>
      <c r="DK1192" s="5"/>
      <c r="DL1192" s="5"/>
      <c r="DM1192" s="5"/>
      <c r="DN1192" s="5"/>
      <c r="DO1192" s="5"/>
      <c r="DP1192" s="5"/>
      <c r="DQ1192" s="5"/>
      <c r="DR1192" s="5"/>
      <c r="DS1192" s="6"/>
      <c r="DT1192" s="6"/>
      <c r="DU1192" s="5"/>
      <c r="DV1192" s="5"/>
      <c r="DW1192" s="5" t="s">
        <v>135</v>
      </c>
      <c r="DX1192" s="5"/>
      <c r="DY1192" s="5"/>
      <c r="DZ1192" s="5"/>
      <c r="EA1192" s="5"/>
      <c r="EB1192" s="5"/>
      <c r="EC1192" s="5"/>
      <c r="ED1192" s="5"/>
      <c r="EE1192" s="5"/>
      <c r="EF1192" s="5"/>
    </row>
    <row r="1193" spans="1:136" s="42" customFormat="1" ht="120">
      <c r="A1193" s="41"/>
      <c r="B1193" s="41"/>
      <c r="C1193" s="41"/>
      <c r="D1193" s="41" t="s">
        <v>2098</v>
      </c>
      <c r="E1193" s="42" t="s">
        <v>2099</v>
      </c>
      <c r="F1193" s="121" t="s">
        <v>2073</v>
      </c>
      <c r="G1193" s="41" t="s">
        <v>135</v>
      </c>
      <c r="H1193" s="41"/>
      <c r="I1193" s="41"/>
      <c r="J1193" s="5"/>
      <c r="K1193" s="5"/>
      <c r="L1193" s="5"/>
      <c r="M1193" s="5"/>
      <c r="N1193" s="5"/>
      <c r="O1193" s="5"/>
      <c r="P1193" s="5">
        <v>37</v>
      </c>
      <c r="Q1193" s="39" t="s">
        <v>2100</v>
      </c>
      <c r="R1193" s="5"/>
      <c r="S1193" s="5"/>
      <c r="T1193" s="5"/>
      <c r="U1193" s="5"/>
      <c r="V1193" s="5"/>
      <c r="W1193" s="5"/>
      <c r="X1193" s="5"/>
      <c r="Y1193" s="5"/>
      <c r="Z1193" s="5"/>
      <c r="AA1193" s="5"/>
      <c r="AB1193" s="5"/>
      <c r="AC1193" s="5"/>
      <c r="AD1193" s="5"/>
      <c r="AE1193" s="5"/>
      <c r="AF1193" s="5"/>
      <c r="AG1193" s="5"/>
      <c r="AH1193" s="5"/>
      <c r="AI1193" s="5"/>
      <c r="AJ1193" s="5"/>
      <c r="AK1193" s="5"/>
      <c r="AL1193" s="5">
        <v>37</v>
      </c>
      <c r="AM1193" s="5">
        <v>5</v>
      </c>
      <c r="AN1193" s="5">
        <v>32</v>
      </c>
      <c r="AO1193" s="5">
        <v>29</v>
      </c>
      <c r="AP1193" s="5"/>
      <c r="AQ1193" s="5">
        <v>3</v>
      </c>
      <c r="AR1193" s="5"/>
      <c r="AS1193" s="5"/>
      <c r="AT1193" s="5"/>
      <c r="AU1193" s="5"/>
      <c r="AV1193" s="5">
        <v>5</v>
      </c>
      <c r="AW1193" s="5">
        <v>5</v>
      </c>
      <c r="AX1193" s="5">
        <v>5</v>
      </c>
      <c r="AY1193" s="5"/>
      <c r="AZ1193" s="5"/>
      <c r="BA1193" s="5"/>
      <c r="BB1193" s="5"/>
      <c r="BC1193" s="5"/>
      <c r="BD1193" s="5">
        <v>5</v>
      </c>
      <c r="BE1193" s="5"/>
      <c r="BF1193" s="5"/>
      <c r="BG1193" s="5"/>
      <c r="BH1193" s="5"/>
      <c r="BI1193" s="5"/>
      <c r="BJ1193" s="5"/>
      <c r="BK1193" s="5"/>
      <c r="BL1193" s="5">
        <v>34</v>
      </c>
      <c r="BM1193" s="5"/>
      <c r="BN1193" s="5">
        <v>29</v>
      </c>
      <c r="BO1193" s="5"/>
      <c r="BP1193" s="5"/>
      <c r="BQ1193" s="5">
        <v>5</v>
      </c>
      <c r="BR1193" s="5"/>
      <c r="BS1193" s="5"/>
      <c r="BT1193" s="5">
        <v>5</v>
      </c>
      <c r="BU1193" s="5"/>
      <c r="BV1193" s="5"/>
      <c r="BW1193" s="5"/>
      <c r="BX1193" s="5"/>
      <c r="BY1193" s="5"/>
      <c r="BZ1193" s="5"/>
      <c r="CA1193" s="5"/>
      <c r="CB1193" s="5"/>
      <c r="CC1193" s="5"/>
      <c r="CD1193" s="5"/>
      <c r="CE1193" s="5"/>
      <c r="CF1193" s="5"/>
      <c r="CG1193" s="5"/>
      <c r="CH1193" s="5"/>
      <c r="CI1193" s="5"/>
      <c r="CJ1193" s="5"/>
      <c r="CK1193" s="5"/>
      <c r="CL1193" s="5"/>
      <c r="CM1193" s="5"/>
      <c r="CN1193" s="5"/>
      <c r="CO1193" s="5"/>
      <c r="CP1193" s="5"/>
      <c r="CQ1193" s="5"/>
      <c r="CR1193" s="5"/>
      <c r="CS1193" s="5"/>
      <c r="CT1193" s="5"/>
      <c r="CU1193" s="5"/>
      <c r="CV1193" s="5"/>
      <c r="CW1193" s="5"/>
      <c r="CX1193" s="5"/>
      <c r="CY1193" s="5"/>
      <c r="CZ1193" s="5"/>
      <c r="DA1193" s="5"/>
      <c r="DB1193" s="5"/>
      <c r="DC1193" s="5"/>
      <c r="DD1193" s="5"/>
      <c r="DE1193" s="5"/>
      <c r="DF1193" s="5"/>
      <c r="DG1193" s="5"/>
      <c r="DH1193" s="5"/>
      <c r="DI1193" s="5"/>
      <c r="DJ1193" s="5"/>
      <c r="DK1193" s="5"/>
      <c r="DL1193" s="5"/>
      <c r="DM1193" s="5"/>
      <c r="DN1193" s="5"/>
      <c r="DO1193" s="5"/>
      <c r="DP1193" s="5"/>
      <c r="DQ1193" s="5"/>
      <c r="DR1193" s="5"/>
      <c r="DS1193" s="6"/>
      <c r="DT1193" s="6"/>
      <c r="DU1193" s="5"/>
      <c r="DV1193" s="5"/>
      <c r="DW1193" s="5" t="s">
        <v>135</v>
      </c>
      <c r="DX1193" s="5"/>
      <c r="DY1193" s="5"/>
      <c r="DZ1193" s="5"/>
      <c r="EA1193" s="5"/>
      <c r="EB1193" s="5"/>
      <c r="EC1193" s="5"/>
      <c r="ED1193" s="5"/>
      <c r="EE1193" s="5"/>
      <c r="EF1193" s="5"/>
    </row>
    <row r="1194" spans="1:136" s="42" customFormat="1" ht="120">
      <c r="A1194" s="41"/>
      <c r="B1194" s="41"/>
      <c r="C1194" s="41"/>
      <c r="D1194" s="41" t="s">
        <v>2101</v>
      </c>
      <c r="E1194" s="42" t="s">
        <v>2102</v>
      </c>
      <c r="F1194" s="121" t="s">
        <v>2073</v>
      </c>
      <c r="G1194" s="41" t="s">
        <v>135</v>
      </c>
      <c r="H1194" s="41"/>
      <c r="I1194" s="41"/>
      <c r="J1194" s="5"/>
      <c r="K1194" s="5"/>
      <c r="L1194" s="5"/>
      <c r="M1194" s="5"/>
      <c r="N1194" s="5"/>
      <c r="O1194" s="5"/>
      <c r="P1194" s="5">
        <v>6</v>
      </c>
      <c r="Q1194" s="39" t="s">
        <v>2103</v>
      </c>
      <c r="R1194" s="5"/>
      <c r="S1194" s="5"/>
      <c r="T1194" s="5"/>
      <c r="U1194" s="5"/>
      <c r="V1194" s="5"/>
      <c r="W1194" s="5"/>
      <c r="X1194" s="5"/>
      <c r="Y1194" s="5"/>
      <c r="Z1194" s="5"/>
      <c r="AA1194" s="5"/>
      <c r="AB1194" s="5"/>
      <c r="AC1194" s="5"/>
      <c r="AD1194" s="5"/>
      <c r="AE1194" s="5"/>
      <c r="AF1194" s="5"/>
      <c r="AG1194" s="5"/>
      <c r="AH1194" s="5"/>
      <c r="AI1194" s="5"/>
      <c r="AJ1194" s="5"/>
      <c r="AK1194" s="5"/>
      <c r="AL1194" s="5">
        <v>6</v>
      </c>
      <c r="AM1194" s="5">
        <v>5</v>
      </c>
      <c r="AN1194" s="5">
        <v>1</v>
      </c>
      <c r="AO1194" s="5">
        <v>1</v>
      </c>
      <c r="AP1194" s="5"/>
      <c r="AQ1194" s="5"/>
      <c r="AR1194" s="5"/>
      <c r="AS1194" s="5"/>
      <c r="AT1194" s="5"/>
      <c r="AU1194" s="5"/>
      <c r="AV1194" s="5">
        <v>5</v>
      </c>
      <c r="AW1194" s="5">
        <v>5</v>
      </c>
      <c r="AX1194" s="5">
        <v>5</v>
      </c>
      <c r="AY1194" s="5"/>
      <c r="AZ1194" s="5"/>
      <c r="BA1194" s="5"/>
      <c r="BB1194" s="5"/>
      <c r="BC1194" s="5"/>
      <c r="BD1194" s="5">
        <v>5</v>
      </c>
      <c r="BE1194" s="5"/>
      <c r="BF1194" s="5"/>
      <c r="BG1194" s="5"/>
      <c r="BH1194" s="5"/>
      <c r="BI1194" s="5"/>
      <c r="BJ1194" s="5"/>
      <c r="BK1194" s="5"/>
      <c r="BL1194" s="5">
        <v>6</v>
      </c>
      <c r="BM1194" s="5"/>
      <c r="BN1194" s="5">
        <v>1</v>
      </c>
      <c r="BO1194" s="5"/>
      <c r="BP1194" s="5"/>
      <c r="BQ1194" s="5">
        <v>5</v>
      </c>
      <c r="BR1194" s="5"/>
      <c r="BS1194" s="5"/>
      <c r="BT1194" s="5">
        <v>5</v>
      </c>
      <c r="BU1194" s="5"/>
      <c r="BV1194" s="5"/>
      <c r="BW1194" s="5"/>
      <c r="BX1194" s="5"/>
      <c r="BY1194" s="5"/>
      <c r="BZ1194" s="5"/>
      <c r="CA1194" s="5"/>
      <c r="CB1194" s="5"/>
      <c r="CC1194" s="5"/>
      <c r="CD1194" s="5"/>
      <c r="CE1194" s="5"/>
      <c r="CF1194" s="5"/>
      <c r="CG1194" s="5"/>
      <c r="CH1194" s="5"/>
      <c r="CI1194" s="5"/>
      <c r="CJ1194" s="5"/>
      <c r="CK1194" s="5"/>
      <c r="CL1194" s="5"/>
      <c r="CM1194" s="5"/>
      <c r="CN1194" s="5"/>
      <c r="CO1194" s="5"/>
      <c r="CP1194" s="5"/>
      <c r="CQ1194" s="5"/>
      <c r="CR1194" s="5"/>
      <c r="CS1194" s="5"/>
      <c r="CT1194" s="5"/>
      <c r="CU1194" s="5"/>
      <c r="CV1194" s="5"/>
      <c r="CW1194" s="5"/>
      <c r="CX1194" s="5"/>
      <c r="CY1194" s="5"/>
      <c r="CZ1194" s="5"/>
      <c r="DA1194" s="5"/>
      <c r="DB1194" s="5"/>
      <c r="DC1194" s="5"/>
      <c r="DD1194" s="5"/>
      <c r="DE1194" s="5"/>
      <c r="DF1194" s="5"/>
      <c r="DG1194" s="5"/>
      <c r="DH1194" s="5"/>
      <c r="DI1194" s="5"/>
      <c r="DJ1194" s="5"/>
      <c r="DK1194" s="5"/>
      <c r="DL1194" s="5"/>
      <c r="DM1194" s="5"/>
      <c r="DN1194" s="5"/>
      <c r="DO1194" s="5"/>
      <c r="DP1194" s="5"/>
      <c r="DQ1194" s="5"/>
      <c r="DR1194" s="5"/>
      <c r="DS1194" s="6"/>
      <c r="DT1194" s="6"/>
      <c r="DU1194" s="5"/>
      <c r="DV1194" s="5"/>
      <c r="DW1194" s="5" t="s">
        <v>135</v>
      </c>
      <c r="DX1194" s="5"/>
      <c r="DY1194" s="5"/>
      <c r="DZ1194" s="5"/>
      <c r="EA1194" s="5"/>
      <c r="EB1194" s="5"/>
      <c r="EC1194" s="5"/>
      <c r="ED1194" s="5"/>
      <c r="EE1194" s="5"/>
      <c r="EF1194" s="5"/>
    </row>
    <row r="1195" spans="1:136" s="42" customFormat="1" ht="120">
      <c r="A1195" s="41"/>
      <c r="B1195" s="41"/>
      <c r="C1195" s="41"/>
      <c r="D1195" s="41" t="s">
        <v>2104</v>
      </c>
      <c r="E1195" s="42" t="s">
        <v>2105</v>
      </c>
      <c r="F1195" s="121" t="s">
        <v>2073</v>
      </c>
      <c r="G1195" s="41" t="s">
        <v>135</v>
      </c>
      <c r="H1195" s="41"/>
      <c r="I1195" s="41"/>
      <c r="J1195" s="5"/>
      <c r="K1195" s="5"/>
      <c r="L1195" s="5"/>
      <c r="M1195" s="5"/>
      <c r="N1195" s="5"/>
      <c r="O1195" s="5"/>
      <c r="P1195" s="5">
        <v>12</v>
      </c>
      <c r="Q1195" s="39" t="s">
        <v>2106</v>
      </c>
      <c r="R1195" s="5"/>
      <c r="S1195" s="5"/>
      <c r="T1195" s="5"/>
      <c r="U1195" s="5"/>
      <c r="V1195" s="5"/>
      <c r="W1195" s="5"/>
      <c r="X1195" s="5"/>
      <c r="Y1195" s="5"/>
      <c r="Z1195" s="5"/>
      <c r="AA1195" s="5"/>
      <c r="AB1195" s="5"/>
      <c r="AC1195" s="5"/>
      <c r="AD1195" s="5"/>
      <c r="AE1195" s="5"/>
      <c r="AF1195" s="5"/>
      <c r="AG1195" s="5"/>
      <c r="AH1195" s="5"/>
      <c r="AI1195" s="5"/>
      <c r="AJ1195" s="5"/>
      <c r="AK1195" s="5"/>
      <c r="AL1195" s="5">
        <v>12</v>
      </c>
      <c r="AM1195" s="5">
        <v>5</v>
      </c>
      <c r="AN1195" s="5">
        <v>7</v>
      </c>
      <c r="AO1195" s="5">
        <v>5</v>
      </c>
      <c r="AP1195" s="5"/>
      <c r="AQ1195" s="5">
        <v>2</v>
      </c>
      <c r="AR1195" s="5"/>
      <c r="AS1195" s="5"/>
      <c r="AT1195" s="5"/>
      <c r="AU1195" s="5"/>
      <c r="AV1195" s="5">
        <v>5</v>
      </c>
      <c r="AW1195" s="5">
        <v>5</v>
      </c>
      <c r="AX1195" s="5">
        <v>5</v>
      </c>
      <c r="AY1195" s="5"/>
      <c r="AZ1195" s="5"/>
      <c r="BA1195" s="5"/>
      <c r="BB1195" s="5"/>
      <c r="BC1195" s="5"/>
      <c r="BD1195" s="5">
        <v>5</v>
      </c>
      <c r="BE1195" s="5"/>
      <c r="BF1195" s="5"/>
      <c r="BG1195" s="5"/>
      <c r="BH1195" s="5"/>
      <c r="BI1195" s="5"/>
      <c r="BJ1195" s="5"/>
      <c r="BK1195" s="5"/>
      <c r="BL1195" s="5">
        <v>10</v>
      </c>
      <c r="BM1195" s="5"/>
      <c r="BN1195" s="5">
        <v>5</v>
      </c>
      <c r="BO1195" s="5"/>
      <c r="BP1195" s="5"/>
      <c r="BQ1195" s="5">
        <v>5</v>
      </c>
      <c r="BR1195" s="5"/>
      <c r="BS1195" s="5"/>
      <c r="BT1195" s="5">
        <v>5</v>
      </c>
      <c r="BU1195" s="5"/>
      <c r="BV1195" s="5"/>
      <c r="BW1195" s="5"/>
      <c r="BX1195" s="5"/>
      <c r="BY1195" s="5"/>
      <c r="BZ1195" s="5"/>
      <c r="CA1195" s="5"/>
      <c r="CB1195" s="5"/>
      <c r="CC1195" s="5"/>
      <c r="CD1195" s="5"/>
      <c r="CE1195" s="5"/>
      <c r="CF1195" s="5"/>
      <c r="CG1195" s="5"/>
      <c r="CH1195" s="5"/>
      <c r="CI1195" s="5"/>
      <c r="CJ1195" s="5"/>
      <c r="CK1195" s="5"/>
      <c r="CL1195" s="5"/>
      <c r="CM1195" s="5"/>
      <c r="CN1195" s="5"/>
      <c r="CO1195" s="5"/>
      <c r="CP1195" s="5"/>
      <c r="CQ1195" s="5"/>
      <c r="CR1195" s="5"/>
      <c r="CS1195" s="5"/>
      <c r="CT1195" s="5"/>
      <c r="CU1195" s="5"/>
      <c r="CV1195" s="5"/>
      <c r="CW1195" s="5"/>
      <c r="CX1195" s="5"/>
      <c r="CY1195" s="5"/>
      <c r="CZ1195" s="5"/>
      <c r="DA1195" s="5"/>
      <c r="DB1195" s="5"/>
      <c r="DC1195" s="5"/>
      <c r="DD1195" s="5"/>
      <c r="DE1195" s="5"/>
      <c r="DF1195" s="5"/>
      <c r="DG1195" s="5"/>
      <c r="DH1195" s="5"/>
      <c r="DI1195" s="5"/>
      <c r="DJ1195" s="5"/>
      <c r="DK1195" s="5"/>
      <c r="DL1195" s="5"/>
      <c r="DM1195" s="5"/>
      <c r="DN1195" s="5"/>
      <c r="DO1195" s="5"/>
      <c r="DP1195" s="5"/>
      <c r="DQ1195" s="5"/>
      <c r="DR1195" s="5"/>
      <c r="DS1195" s="6"/>
      <c r="DT1195" s="6"/>
      <c r="DU1195" s="5"/>
      <c r="DV1195" s="5"/>
      <c r="DW1195" s="5" t="s">
        <v>135</v>
      </c>
      <c r="DX1195" s="5"/>
      <c r="DY1195" s="5"/>
      <c r="DZ1195" s="5"/>
      <c r="EA1195" s="5"/>
      <c r="EB1195" s="5"/>
      <c r="EC1195" s="5"/>
      <c r="ED1195" s="5"/>
      <c r="EE1195" s="5"/>
      <c r="EF1195" s="5"/>
    </row>
    <row r="1196" spans="1:136" s="42" customFormat="1" ht="120">
      <c r="A1196" s="41"/>
      <c r="B1196" s="41"/>
      <c r="C1196" s="41"/>
      <c r="D1196" s="41" t="s">
        <v>2107</v>
      </c>
      <c r="E1196" s="42" t="s">
        <v>2108</v>
      </c>
      <c r="F1196" s="121" t="s">
        <v>2073</v>
      </c>
      <c r="G1196" s="41" t="s">
        <v>135</v>
      </c>
      <c r="H1196" s="41"/>
      <c r="I1196" s="41"/>
      <c r="J1196" s="5"/>
      <c r="K1196" s="5"/>
      <c r="L1196" s="5"/>
      <c r="M1196" s="5"/>
      <c r="N1196" s="5"/>
      <c r="O1196" s="5"/>
      <c r="P1196" s="5">
        <v>7</v>
      </c>
      <c r="Q1196" s="39" t="s">
        <v>2109</v>
      </c>
      <c r="R1196" s="5"/>
      <c r="S1196" s="5"/>
      <c r="T1196" s="5"/>
      <c r="U1196" s="5"/>
      <c r="V1196" s="5"/>
      <c r="W1196" s="5"/>
      <c r="X1196" s="5"/>
      <c r="Y1196" s="5"/>
      <c r="Z1196" s="5"/>
      <c r="AA1196" s="5"/>
      <c r="AB1196" s="5"/>
      <c r="AC1196" s="5"/>
      <c r="AD1196" s="5"/>
      <c r="AE1196" s="5"/>
      <c r="AF1196" s="5"/>
      <c r="AG1196" s="5"/>
      <c r="AH1196" s="5"/>
      <c r="AI1196" s="5"/>
      <c r="AJ1196" s="5"/>
      <c r="AK1196" s="5"/>
      <c r="AL1196" s="5">
        <v>7</v>
      </c>
      <c r="AM1196" s="5">
        <v>5</v>
      </c>
      <c r="AN1196" s="5">
        <v>2</v>
      </c>
      <c r="AO1196" s="5">
        <v>2</v>
      </c>
      <c r="AP1196" s="5"/>
      <c r="AQ1196" s="5"/>
      <c r="AR1196" s="5"/>
      <c r="AS1196" s="5"/>
      <c r="AT1196" s="5"/>
      <c r="AU1196" s="5"/>
      <c r="AV1196" s="5">
        <v>5</v>
      </c>
      <c r="AW1196" s="5">
        <v>5</v>
      </c>
      <c r="AX1196" s="5">
        <v>5</v>
      </c>
      <c r="AY1196" s="5"/>
      <c r="AZ1196" s="5"/>
      <c r="BA1196" s="5"/>
      <c r="BB1196" s="5"/>
      <c r="BC1196" s="5"/>
      <c r="BD1196" s="5">
        <v>5</v>
      </c>
      <c r="BE1196" s="5"/>
      <c r="BF1196" s="5"/>
      <c r="BG1196" s="5"/>
      <c r="BH1196" s="5"/>
      <c r="BI1196" s="5"/>
      <c r="BJ1196" s="5"/>
      <c r="BK1196" s="5"/>
      <c r="BL1196" s="5">
        <v>7</v>
      </c>
      <c r="BM1196" s="5"/>
      <c r="BN1196" s="5">
        <v>2</v>
      </c>
      <c r="BO1196" s="5"/>
      <c r="BP1196" s="5"/>
      <c r="BQ1196" s="5">
        <v>5</v>
      </c>
      <c r="BR1196" s="5"/>
      <c r="BS1196" s="5"/>
      <c r="BT1196" s="5">
        <v>5</v>
      </c>
      <c r="BU1196" s="5"/>
      <c r="BV1196" s="5"/>
      <c r="BW1196" s="5"/>
      <c r="BX1196" s="5"/>
      <c r="BY1196" s="5"/>
      <c r="BZ1196" s="5"/>
      <c r="CA1196" s="5"/>
      <c r="CB1196" s="5"/>
      <c r="CC1196" s="5"/>
      <c r="CD1196" s="5"/>
      <c r="CE1196" s="5"/>
      <c r="CF1196" s="5"/>
      <c r="CG1196" s="5"/>
      <c r="CH1196" s="5"/>
      <c r="CI1196" s="5"/>
      <c r="CJ1196" s="5"/>
      <c r="CK1196" s="5"/>
      <c r="CL1196" s="5"/>
      <c r="CM1196" s="5"/>
      <c r="CN1196" s="5"/>
      <c r="CO1196" s="5"/>
      <c r="CP1196" s="5"/>
      <c r="CQ1196" s="5"/>
      <c r="CR1196" s="5"/>
      <c r="CS1196" s="5"/>
      <c r="CT1196" s="5"/>
      <c r="CU1196" s="5"/>
      <c r="CV1196" s="5"/>
      <c r="CW1196" s="5"/>
      <c r="CX1196" s="5"/>
      <c r="CY1196" s="5"/>
      <c r="CZ1196" s="5"/>
      <c r="DA1196" s="5"/>
      <c r="DB1196" s="5"/>
      <c r="DC1196" s="5"/>
      <c r="DD1196" s="5"/>
      <c r="DE1196" s="5"/>
      <c r="DF1196" s="5"/>
      <c r="DG1196" s="5"/>
      <c r="DH1196" s="5"/>
      <c r="DI1196" s="5"/>
      <c r="DJ1196" s="5"/>
      <c r="DK1196" s="5"/>
      <c r="DL1196" s="5"/>
      <c r="DM1196" s="5"/>
      <c r="DN1196" s="5"/>
      <c r="DO1196" s="5"/>
      <c r="DP1196" s="5"/>
      <c r="DQ1196" s="5"/>
      <c r="DR1196" s="5"/>
      <c r="DS1196" s="6"/>
      <c r="DT1196" s="6"/>
      <c r="DU1196" s="5"/>
      <c r="DV1196" s="5"/>
      <c r="DW1196" s="5" t="s">
        <v>135</v>
      </c>
      <c r="DX1196" s="5"/>
      <c r="DY1196" s="5"/>
      <c r="DZ1196" s="5"/>
      <c r="EA1196" s="5"/>
      <c r="EB1196" s="5"/>
      <c r="EC1196" s="5"/>
      <c r="ED1196" s="5"/>
      <c r="EE1196" s="5"/>
      <c r="EF1196" s="5"/>
    </row>
    <row r="1197" spans="1:136" s="42" customFormat="1" ht="120">
      <c r="A1197" s="41"/>
      <c r="B1197" s="41"/>
      <c r="C1197" s="41"/>
      <c r="D1197" s="41" t="s">
        <v>263</v>
      </c>
      <c r="E1197" s="42" t="s">
        <v>272</v>
      </c>
      <c r="F1197" s="121" t="s">
        <v>2073</v>
      </c>
      <c r="G1197" s="41" t="s">
        <v>135</v>
      </c>
      <c r="H1197" s="41"/>
      <c r="I1197" s="41"/>
      <c r="J1197" s="5"/>
      <c r="K1197" s="5"/>
      <c r="L1197" s="5"/>
      <c r="M1197" s="5"/>
      <c r="N1197" s="5"/>
      <c r="O1197" s="5"/>
      <c r="P1197" s="5">
        <v>10</v>
      </c>
      <c r="Q1197" s="39" t="s">
        <v>2110</v>
      </c>
      <c r="R1197" s="5"/>
      <c r="S1197" s="5"/>
      <c r="T1197" s="5"/>
      <c r="U1197" s="5"/>
      <c r="V1197" s="5"/>
      <c r="W1197" s="5"/>
      <c r="X1197" s="5"/>
      <c r="Y1197" s="5"/>
      <c r="Z1197" s="5"/>
      <c r="AA1197" s="5"/>
      <c r="AB1197" s="5"/>
      <c r="AC1197" s="5"/>
      <c r="AD1197" s="5"/>
      <c r="AE1197" s="5"/>
      <c r="AF1197" s="5"/>
      <c r="AG1197" s="5"/>
      <c r="AH1197" s="5"/>
      <c r="AI1197" s="5"/>
      <c r="AJ1197" s="5"/>
      <c r="AK1197" s="5"/>
      <c r="AL1197" s="5">
        <v>10</v>
      </c>
      <c r="AM1197" s="5">
        <v>5</v>
      </c>
      <c r="AN1197" s="5">
        <v>5</v>
      </c>
      <c r="AO1197" s="5">
        <v>3</v>
      </c>
      <c r="AP1197" s="5"/>
      <c r="AQ1197" s="5">
        <v>2</v>
      </c>
      <c r="AR1197" s="5"/>
      <c r="AS1197" s="5"/>
      <c r="AT1197" s="5"/>
      <c r="AU1197" s="5"/>
      <c r="AV1197" s="5">
        <v>5</v>
      </c>
      <c r="AW1197" s="5">
        <v>5</v>
      </c>
      <c r="AX1197" s="5">
        <v>5</v>
      </c>
      <c r="AY1197" s="5"/>
      <c r="AZ1197" s="5"/>
      <c r="BA1197" s="5"/>
      <c r="BB1197" s="5"/>
      <c r="BC1197" s="5"/>
      <c r="BD1197" s="5">
        <v>5</v>
      </c>
      <c r="BE1197" s="5"/>
      <c r="BF1197" s="5"/>
      <c r="BG1197" s="5"/>
      <c r="BH1197" s="5"/>
      <c r="BI1197" s="5"/>
      <c r="BJ1197" s="5"/>
      <c r="BK1197" s="5"/>
      <c r="BL1197" s="5">
        <v>8</v>
      </c>
      <c r="BM1197" s="5"/>
      <c r="BN1197" s="5">
        <v>5</v>
      </c>
      <c r="BO1197" s="5"/>
      <c r="BP1197" s="5"/>
      <c r="BQ1197" s="5">
        <v>3</v>
      </c>
      <c r="BR1197" s="5"/>
      <c r="BS1197" s="5"/>
      <c r="BT1197" s="5">
        <v>5</v>
      </c>
      <c r="BU1197" s="5"/>
      <c r="BV1197" s="5"/>
      <c r="BW1197" s="5"/>
      <c r="BX1197" s="5"/>
      <c r="BY1197" s="5"/>
      <c r="BZ1197" s="5"/>
      <c r="CA1197" s="5"/>
      <c r="CB1197" s="5"/>
      <c r="CC1197" s="5"/>
      <c r="CD1197" s="5"/>
      <c r="CE1197" s="5"/>
      <c r="CF1197" s="5"/>
      <c r="CG1197" s="5"/>
      <c r="CH1197" s="5"/>
      <c r="CI1197" s="5"/>
      <c r="CJ1197" s="5"/>
      <c r="CK1197" s="5"/>
      <c r="CL1197" s="5"/>
      <c r="CM1197" s="5"/>
      <c r="CN1197" s="5"/>
      <c r="CO1197" s="5"/>
      <c r="CP1197" s="5"/>
      <c r="CQ1197" s="5"/>
      <c r="CR1197" s="5"/>
      <c r="CS1197" s="5"/>
      <c r="CT1197" s="5"/>
      <c r="CU1197" s="5"/>
      <c r="CV1197" s="5"/>
      <c r="CW1197" s="5"/>
      <c r="CX1197" s="5"/>
      <c r="CY1197" s="5"/>
      <c r="CZ1197" s="5"/>
      <c r="DA1197" s="5"/>
      <c r="DB1197" s="5"/>
      <c r="DC1197" s="5"/>
      <c r="DD1197" s="5"/>
      <c r="DE1197" s="5"/>
      <c r="DF1197" s="5"/>
      <c r="DG1197" s="5"/>
      <c r="DH1197" s="5"/>
      <c r="DI1197" s="5"/>
      <c r="DJ1197" s="5"/>
      <c r="DK1197" s="5"/>
      <c r="DL1197" s="5"/>
      <c r="DM1197" s="5"/>
      <c r="DN1197" s="5"/>
      <c r="DO1197" s="5"/>
      <c r="DP1197" s="5"/>
      <c r="DQ1197" s="5"/>
      <c r="DR1197" s="5"/>
      <c r="DS1197" s="6"/>
      <c r="DT1197" s="6"/>
      <c r="DU1197" s="5"/>
      <c r="DV1197" s="5"/>
      <c r="DW1197" s="5" t="s">
        <v>135</v>
      </c>
      <c r="DX1197" s="5"/>
      <c r="DY1197" s="5"/>
      <c r="DZ1197" s="5"/>
      <c r="EA1197" s="5"/>
      <c r="EB1197" s="5"/>
      <c r="EC1197" s="5"/>
      <c r="ED1197" s="5"/>
      <c r="EE1197" s="5"/>
      <c r="EF1197" s="5"/>
    </row>
    <row r="1198" spans="1:136" s="42" customFormat="1" ht="120">
      <c r="A1198" s="41"/>
      <c r="B1198" s="41"/>
      <c r="C1198" s="41"/>
      <c r="D1198" s="41" t="s">
        <v>2111</v>
      </c>
      <c r="E1198" s="42" t="s">
        <v>2112</v>
      </c>
      <c r="F1198" s="121" t="s">
        <v>2073</v>
      </c>
      <c r="G1198" s="41" t="s">
        <v>135</v>
      </c>
      <c r="H1198" s="41"/>
      <c r="I1198" s="41"/>
      <c r="J1198" s="5"/>
      <c r="K1198" s="5"/>
      <c r="L1198" s="5"/>
      <c r="M1198" s="5"/>
      <c r="N1198" s="5"/>
      <c r="O1198" s="5"/>
      <c r="P1198" s="5">
        <v>10</v>
      </c>
      <c r="Q1198" s="39" t="s">
        <v>2113</v>
      </c>
      <c r="R1198" s="5"/>
      <c r="S1198" s="5"/>
      <c r="T1198" s="5"/>
      <c r="U1198" s="5"/>
      <c r="V1198" s="5"/>
      <c r="W1198" s="5"/>
      <c r="X1198" s="5"/>
      <c r="Y1198" s="5"/>
      <c r="Z1198" s="5"/>
      <c r="AA1198" s="5"/>
      <c r="AB1198" s="5"/>
      <c r="AC1198" s="5"/>
      <c r="AD1198" s="5"/>
      <c r="AE1198" s="5"/>
      <c r="AF1198" s="5"/>
      <c r="AG1198" s="5"/>
      <c r="AH1198" s="5"/>
      <c r="AI1198" s="5"/>
      <c r="AJ1198" s="5"/>
      <c r="AK1198" s="5"/>
      <c r="AL1198" s="5">
        <v>10</v>
      </c>
      <c r="AM1198" s="5">
        <v>4</v>
      </c>
      <c r="AN1198" s="5">
        <v>6</v>
      </c>
      <c r="AO1198" s="5">
        <v>4</v>
      </c>
      <c r="AP1198" s="5"/>
      <c r="AQ1198" s="5">
        <v>2</v>
      </c>
      <c r="AR1198" s="5"/>
      <c r="AS1198" s="5"/>
      <c r="AT1198" s="5"/>
      <c r="AU1198" s="5"/>
      <c r="AV1198" s="5">
        <v>4</v>
      </c>
      <c r="AW1198" s="5">
        <v>4</v>
      </c>
      <c r="AX1198" s="5">
        <v>4</v>
      </c>
      <c r="AY1198" s="5"/>
      <c r="AZ1198" s="5"/>
      <c r="BA1198" s="5"/>
      <c r="BB1198" s="5"/>
      <c r="BC1198" s="5"/>
      <c r="BD1198" s="5">
        <v>4</v>
      </c>
      <c r="BE1198" s="5"/>
      <c r="BF1198" s="5"/>
      <c r="BG1198" s="5"/>
      <c r="BH1198" s="5"/>
      <c r="BI1198" s="5"/>
      <c r="BJ1198" s="5"/>
      <c r="BK1198" s="5"/>
      <c r="BL1198" s="5">
        <v>8</v>
      </c>
      <c r="BM1198" s="5"/>
      <c r="BN1198" s="5">
        <v>4</v>
      </c>
      <c r="BO1198" s="5"/>
      <c r="BP1198" s="5"/>
      <c r="BQ1198" s="5">
        <v>4</v>
      </c>
      <c r="BR1198" s="5"/>
      <c r="BS1198" s="5"/>
      <c r="BT1198" s="5">
        <v>4</v>
      </c>
      <c r="BU1198" s="5"/>
      <c r="BV1198" s="5"/>
      <c r="BW1198" s="5"/>
      <c r="BX1198" s="5"/>
      <c r="BY1198" s="5"/>
      <c r="BZ1198" s="5"/>
      <c r="CA1198" s="5"/>
      <c r="CB1198" s="5"/>
      <c r="CC1198" s="5"/>
      <c r="CD1198" s="5"/>
      <c r="CE1198" s="5"/>
      <c r="CF1198" s="5"/>
      <c r="CG1198" s="5"/>
      <c r="CH1198" s="5"/>
      <c r="CI1198" s="5"/>
      <c r="CJ1198" s="5"/>
      <c r="CK1198" s="5"/>
      <c r="CL1198" s="5"/>
      <c r="CM1198" s="5"/>
      <c r="CN1198" s="5"/>
      <c r="CO1198" s="5"/>
      <c r="CP1198" s="5"/>
      <c r="CQ1198" s="5"/>
      <c r="CR1198" s="5"/>
      <c r="CS1198" s="5"/>
      <c r="CT1198" s="5"/>
      <c r="CU1198" s="5"/>
      <c r="CV1198" s="5"/>
      <c r="CW1198" s="5"/>
      <c r="CX1198" s="5"/>
      <c r="CY1198" s="5"/>
      <c r="CZ1198" s="5"/>
      <c r="DA1198" s="5"/>
      <c r="DB1198" s="5"/>
      <c r="DC1198" s="5"/>
      <c r="DD1198" s="5"/>
      <c r="DE1198" s="5"/>
      <c r="DF1198" s="5"/>
      <c r="DG1198" s="5"/>
      <c r="DH1198" s="5"/>
      <c r="DI1198" s="5"/>
      <c r="DJ1198" s="5"/>
      <c r="DK1198" s="5"/>
      <c r="DL1198" s="5"/>
      <c r="DM1198" s="5"/>
      <c r="DN1198" s="5"/>
      <c r="DO1198" s="5"/>
      <c r="DP1198" s="5"/>
      <c r="DQ1198" s="5"/>
      <c r="DR1198" s="5"/>
      <c r="DS1198" s="6"/>
      <c r="DT1198" s="6"/>
      <c r="DU1198" s="5"/>
      <c r="DV1198" s="5"/>
      <c r="DW1198" s="5" t="s">
        <v>135</v>
      </c>
      <c r="DX1198" s="5"/>
      <c r="DY1198" s="5"/>
      <c r="DZ1198" s="5"/>
      <c r="EA1198" s="5"/>
      <c r="EB1198" s="5"/>
      <c r="EC1198" s="5"/>
      <c r="ED1198" s="5"/>
      <c r="EE1198" s="5"/>
      <c r="EF1198" s="5"/>
    </row>
    <row r="1199" spans="1:136" s="42" customFormat="1" ht="120">
      <c r="A1199" s="41"/>
      <c r="B1199" s="41"/>
      <c r="C1199" s="41"/>
      <c r="D1199" s="41" t="s">
        <v>2114</v>
      </c>
      <c r="E1199" s="42" t="s">
        <v>171</v>
      </c>
      <c r="F1199" s="121" t="s">
        <v>2073</v>
      </c>
      <c r="G1199" s="41" t="s">
        <v>135</v>
      </c>
      <c r="H1199" s="41"/>
      <c r="I1199" s="41"/>
      <c r="J1199" s="5"/>
      <c r="K1199" s="5"/>
      <c r="L1199" s="5"/>
      <c r="M1199" s="5"/>
      <c r="N1199" s="5"/>
      <c r="O1199" s="5"/>
      <c r="P1199" s="5">
        <v>17</v>
      </c>
      <c r="Q1199" s="39" t="s">
        <v>2115</v>
      </c>
      <c r="R1199" s="5"/>
      <c r="S1199" s="5"/>
      <c r="T1199" s="5"/>
      <c r="U1199" s="5"/>
      <c r="V1199" s="5"/>
      <c r="W1199" s="5"/>
      <c r="X1199" s="5"/>
      <c r="Y1199" s="5"/>
      <c r="Z1199" s="5"/>
      <c r="AA1199" s="5"/>
      <c r="AB1199" s="5"/>
      <c r="AC1199" s="5"/>
      <c r="AD1199" s="5"/>
      <c r="AE1199" s="5"/>
      <c r="AF1199" s="5"/>
      <c r="AG1199" s="5"/>
      <c r="AH1199" s="5"/>
      <c r="AI1199" s="5"/>
      <c r="AJ1199" s="5"/>
      <c r="AK1199" s="5"/>
      <c r="AL1199" s="5">
        <v>17</v>
      </c>
      <c r="AM1199" s="5">
        <v>4</v>
      </c>
      <c r="AN1199" s="5">
        <v>13</v>
      </c>
      <c r="AO1199" s="5">
        <v>12</v>
      </c>
      <c r="AP1199" s="5"/>
      <c r="AQ1199" s="5">
        <v>1</v>
      </c>
      <c r="AR1199" s="5"/>
      <c r="AS1199" s="5"/>
      <c r="AT1199" s="5"/>
      <c r="AU1199" s="5"/>
      <c r="AV1199" s="5">
        <v>4</v>
      </c>
      <c r="AW1199" s="5">
        <v>4</v>
      </c>
      <c r="AX1199" s="5">
        <v>4</v>
      </c>
      <c r="AY1199" s="5"/>
      <c r="AZ1199" s="5"/>
      <c r="BA1199" s="5"/>
      <c r="BB1199" s="5"/>
      <c r="BC1199" s="5"/>
      <c r="BD1199" s="5">
        <v>4</v>
      </c>
      <c r="BE1199" s="5"/>
      <c r="BF1199" s="5"/>
      <c r="BG1199" s="5"/>
      <c r="BH1199" s="5"/>
      <c r="BI1199" s="5"/>
      <c r="BJ1199" s="5"/>
      <c r="BK1199" s="5"/>
      <c r="BL1199" s="5">
        <v>16</v>
      </c>
      <c r="BM1199" s="5"/>
      <c r="BN1199" s="5">
        <v>12</v>
      </c>
      <c r="BO1199" s="5"/>
      <c r="BP1199" s="5"/>
      <c r="BQ1199" s="5">
        <v>4</v>
      </c>
      <c r="BR1199" s="5"/>
      <c r="BS1199" s="5"/>
      <c r="BT1199" s="5">
        <v>4</v>
      </c>
      <c r="BU1199" s="5"/>
      <c r="BV1199" s="5"/>
      <c r="BW1199" s="5"/>
      <c r="BX1199" s="5"/>
      <c r="BY1199" s="5"/>
      <c r="BZ1199" s="5"/>
      <c r="CA1199" s="5"/>
      <c r="CB1199" s="5"/>
      <c r="CC1199" s="5"/>
      <c r="CD1199" s="5"/>
      <c r="CE1199" s="5"/>
      <c r="CF1199" s="5"/>
      <c r="CG1199" s="5"/>
      <c r="CH1199" s="5"/>
      <c r="CI1199" s="5"/>
      <c r="CJ1199" s="5"/>
      <c r="CK1199" s="5"/>
      <c r="CL1199" s="5"/>
      <c r="CM1199" s="5"/>
      <c r="CN1199" s="5"/>
      <c r="CO1199" s="5"/>
      <c r="CP1199" s="5"/>
      <c r="CQ1199" s="5"/>
      <c r="CR1199" s="5"/>
      <c r="CS1199" s="5"/>
      <c r="CT1199" s="5"/>
      <c r="CU1199" s="5"/>
      <c r="CV1199" s="5"/>
      <c r="CW1199" s="5"/>
      <c r="CX1199" s="5"/>
      <c r="CY1199" s="5"/>
      <c r="CZ1199" s="5"/>
      <c r="DA1199" s="5"/>
      <c r="DB1199" s="5"/>
      <c r="DC1199" s="5"/>
      <c r="DD1199" s="5"/>
      <c r="DE1199" s="5"/>
      <c r="DF1199" s="5"/>
      <c r="DG1199" s="5"/>
      <c r="DH1199" s="5"/>
      <c r="DI1199" s="5"/>
      <c r="DJ1199" s="5"/>
      <c r="DK1199" s="5"/>
      <c r="DL1199" s="5"/>
      <c r="DM1199" s="5"/>
      <c r="DN1199" s="5"/>
      <c r="DO1199" s="5"/>
      <c r="DP1199" s="5"/>
      <c r="DQ1199" s="5"/>
      <c r="DR1199" s="5"/>
      <c r="DS1199" s="6"/>
      <c r="DT1199" s="6"/>
      <c r="DU1199" s="5"/>
      <c r="DV1199" s="5"/>
      <c r="DW1199" s="5" t="s">
        <v>135</v>
      </c>
      <c r="DX1199" s="5"/>
      <c r="DY1199" s="5"/>
      <c r="DZ1199" s="5"/>
      <c r="EA1199" s="5"/>
      <c r="EB1199" s="5"/>
      <c r="EC1199" s="5"/>
      <c r="ED1199" s="5"/>
      <c r="EE1199" s="5"/>
      <c r="EF1199" s="5"/>
    </row>
    <row r="1200" spans="1:136" s="42" customFormat="1" ht="120">
      <c r="A1200" s="41"/>
      <c r="B1200" s="41"/>
      <c r="C1200" s="41"/>
      <c r="D1200" s="41" t="s">
        <v>2116</v>
      </c>
      <c r="E1200" s="42" t="s">
        <v>336</v>
      </c>
      <c r="F1200" s="121" t="s">
        <v>2073</v>
      </c>
      <c r="G1200" s="41" t="s">
        <v>135</v>
      </c>
      <c r="H1200" s="41"/>
      <c r="I1200" s="41"/>
      <c r="J1200" s="5"/>
      <c r="K1200" s="5"/>
      <c r="L1200" s="5"/>
      <c r="M1200" s="5"/>
      <c r="N1200" s="5"/>
      <c r="O1200" s="5"/>
      <c r="P1200" s="5">
        <v>10</v>
      </c>
      <c r="Q1200" s="39" t="s">
        <v>2117</v>
      </c>
      <c r="R1200" s="5"/>
      <c r="S1200" s="5"/>
      <c r="T1200" s="5"/>
      <c r="U1200" s="5"/>
      <c r="V1200" s="5"/>
      <c r="W1200" s="5"/>
      <c r="X1200" s="5"/>
      <c r="Y1200" s="5"/>
      <c r="Z1200" s="5"/>
      <c r="AA1200" s="5"/>
      <c r="AB1200" s="5"/>
      <c r="AC1200" s="5"/>
      <c r="AD1200" s="5"/>
      <c r="AE1200" s="5"/>
      <c r="AF1200" s="5"/>
      <c r="AG1200" s="5"/>
      <c r="AH1200" s="5"/>
      <c r="AI1200" s="5"/>
      <c r="AJ1200" s="5"/>
      <c r="AK1200" s="5"/>
      <c r="AL1200" s="5">
        <v>10</v>
      </c>
      <c r="AM1200" s="5">
        <v>4</v>
      </c>
      <c r="AN1200" s="5">
        <v>6</v>
      </c>
      <c r="AO1200" s="5">
        <v>3</v>
      </c>
      <c r="AP1200" s="5"/>
      <c r="AQ1200" s="5">
        <v>3</v>
      </c>
      <c r="AR1200" s="5"/>
      <c r="AS1200" s="5"/>
      <c r="AT1200" s="5"/>
      <c r="AU1200" s="5"/>
      <c r="AV1200" s="5">
        <v>4</v>
      </c>
      <c r="AW1200" s="5">
        <v>4</v>
      </c>
      <c r="AX1200" s="5">
        <v>4</v>
      </c>
      <c r="AY1200" s="5"/>
      <c r="AZ1200" s="5"/>
      <c r="BA1200" s="5"/>
      <c r="BB1200" s="5"/>
      <c r="BC1200" s="5"/>
      <c r="BD1200" s="5">
        <v>4</v>
      </c>
      <c r="BE1200" s="5"/>
      <c r="BF1200" s="5"/>
      <c r="BG1200" s="5"/>
      <c r="BH1200" s="5"/>
      <c r="BI1200" s="5"/>
      <c r="BJ1200" s="5"/>
      <c r="BK1200" s="5"/>
      <c r="BL1200" s="5">
        <v>7</v>
      </c>
      <c r="BM1200" s="5"/>
      <c r="BN1200" s="5">
        <v>3</v>
      </c>
      <c r="BO1200" s="5"/>
      <c r="BP1200" s="5"/>
      <c r="BQ1200" s="5">
        <v>4</v>
      </c>
      <c r="BR1200" s="5"/>
      <c r="BS1200" s="5"/>
      <c r="BT1200" s="5">
        <v>4</v>
      </c>
      <c r="BU1200" s="5"/>
      <c r="BV1200" s="5"/>
      <c r="BW1200" s="5"/>
      <c r="BX1200" s="5"/>
      <c r="BY1200" s="5"/>
      <c r="BZ1200" s="5"/>
      <c r="CA1200" s="5"/>
      <c r="CB1200" s="5"/>
      <c r="CC1200" s="5"/>
      <c r="CD1200" s="5"/>
      <c r="CE1200" s="5"/>
      <c r="CF1200" s="5"/>
      <c r="CG1200" s="5"/>
      <c r="CH1200" s="5"/>
      <c r="CI1200" s="5"/>
      <c r="CJ1200" s="5"/>
      <c r="CK1200" s="5"/>
      <c r="CL1200" s="5"/>
      <c r="CM1200" s="5"/>
      <c r="CN1200" s="5"/>
      <c r="CO1200" s="5"/>
      <c r="CP1200" s="5"/>
      <c r="CQ1200" s="5"/>
      <c r="CR1200" s="5"/>
      <c r="CS1200" s="5"/>
      <c r="CT1200" s="5"/>
      <c r="CU1200" s="5"/>
      <c r="CV1200" s="5"/>
      <c r="CW1200" s="5"/>
      <c r="CX1200" s="5"/>
      <c r="CY1200" s="5"/>
      <c r="CZ1200" s="5"/>
      <c r="DA1200" s="5"/>
      <c r="DB1200" s="5"/>
      <c r="DC1200" s="5"/>
      <c r="DD1200" s="5"/>
      <c r="DE1200" s="5"/>
      <c r="DF1200" s="5"/>
      <c r="DG1200" s="5"/>
      <c r="DH1200" s="5"/>
      <c r="DI1200" s="5"/>
      <c r="DJ1200" s="5"/>
      <c r="DK1200" s="5"/>
      <c r="DL1200" s="5"/>
      <c r="DM1200" s="5"/>
      <c r="DN1200" s="5"/>
      <c r="DO1200" s="5"/>
      <c r="DP1200" s="5"/>
      <c r="DQ1200" s="5"/>
      <c r="DR1200" s="5"/>
      <c r="DS1200" s="6"/>
      <c r="DT1200" s="6"/>
      <c r="DU1200" s="5"/>
      <c r="DV1200" s="5"/>
      <c r="DW1200" s="5" t="s">
        <v>135</v>
      </c>
      <c r="DX1200" s="5"/>
      <c r="DY1200" s="5"/>
      <c r="DZ1200" s="5"/>
      <c r="EA1200" s="5"/>
      <c r="EB1200" s="5"/>
      <c r="EC1200" s="5"/>
      <c r="ED1200" s="5"/>
      <c r="EE1200" s="5"/>
      <c r="EF1200" s="5"/>
    </row>
    <row r="1201" spans="1:136" s="42" customFormat="1" ht="120">
      <c r="A1201" s="41"/>
      <c r="B1201" s="41"/>
      <c r="C1201" s="41"/>
      <c r="D1201" s="41" t="s">
        <v>2118</v>
      </c>
      <c r="E1201" s="41" t="s">
        <v>2118</v>
      </c>
      <c r="F1201" s="121" t="s">
        <v>2073</v>
      </c>
      <c r="G1201" s="41" t="s">
        <v>135</v>
      </c>
      <c r="H1201" s="41"/>
      <c r="I1201" s="41"/>
      <c r="J1201" s="5"/>
      <c r="K1201" s="5"/>
      <c r="L1201" s="5"/>
      <c r="M1201" s="5"/>
      <c r="N1201" s="5"/>
      <c r="O1201" s="5"/>
      <c r="P1201" s="5">
        <v>3</v>
      </c>
      <c r="Q1201" s="39" t="s">
        <v>2119</v>
      </c>
      <c r="R1201" s="5"/>
      <c r="S1201" s="5"/>
      <c r="T1201" s="5"/>
      <c r="U1201" s="5"/>
      <c r="V1201" s="5"/>
      <c r="W1201" s="5"/>
      <c r="X1201" s="5"/>
      <c r="Y1201" s="5"/>
      <c r="Z1201" s="5"/>
      <c r="AA1201" s="5"/>
      <c r="AB1201" s="5"/>
      <c r="AC1201" s="5"/>
      <c r="AD1201" s="5"/>
      <c r="AE1201" s="5"/>
      <c r="AF1201" s="5"/>
      <c r="AG1201" s="5"/>
      <c r="AH1201" s="5"/>
      <c r="AI1201" s="5"/>
      <c r="AJ1201" s="5"/>
      <c r="AK1201" s="5"/>
      <c r="AL1201" s="5">
        <v>3</v>
      </c>
      <c r="AM1201" s="5">
        <v>3</v>
      </c>
      <c r="AN1201" s="5"/>
      <c r="AO1201" s="5"/>
      <c r="AP1201" s="5"/>
      <c r="AQ1201" s="5"/>
      <c r="AR1201" s="5"/>
      <c r="AS1201" s="5"/>
      <c r="AT1201" s="5"/>
      <c r="AU1201" s="5"/>
      <c r="AV1201" s="5">
        <v>3</v>
      </c>
      <c r="AW1201" s="5">
        <v>3</v>
      </c>
      <c r="AX1201" s="5">
        <v>9</v>
      </c>
      <c r="AY1201" s="5"/>
      <c r="AZ1201" s="5"/>
      <c r="BA1201" s="5"/>
      <c r="BB1201" s="5"/>
      <c r="BC1201" s="5"/>
      <c r="BD1201" s="5">
        <v>3</v>
      </c>
      <c r="BE1201" s="5"/>
      <c r="BF1201" s="5"/>
      <c r="BG1201" s="5"/>
      <c r="BH1201" s="5"/>
      <c r="BI1201" s="5"/>
      <c r="BJ1201" s="5"/>
      <c r="BK1201" s="5"/>
      <c r="BL1201" s="5">
        <v>3</v>
      </c>
      <c r="BM1201" s="5"/>
      <c r="BN1201" s="5"/>
      <c r="BO1201" s="5"/>
      <c r="BP1201" s="5"/>
      <c r="BQ1201" s="5">
        <v>3</v>
      </c>
      <c r="BR1201" s="5"/>
      <c r="BS1201" s="5"/>
      <c r="BT1201" s="5">
        <v>3</v>
      </c>
      <c r="BU1201" s="5"/>
      <c r="BV1201" s="5"/>
      <c r="BW1201" s="5"/>
      <c r="BX1201" s="5"/>
      <c r="BY1201" s="5"/>
      <c r="BZ1201" s="5"/>
      <c r="CA1201" s="5"/>
      <c r="CB1201" s="5"/>
      <c r="CC1201" s="5"/>
      <c r="CD1201" s="5"/>
      <c r="CE1201" s="5"/>
      <c r="CF1201" s="5"/>
      <c r="CG1201" s="5"/>
      <c r="CH1201" s="5"/>
      <c r="CI1201" s="5"/>
      <c r="CJ1201" s="5"/>
      <c r="CK1201" s="5"/>
      <c r="CL1201" s="5"/>
      <c r="CM1201" s="5"/>
      <c r="CN1201" s="5"/>
      <c r="CO1201" s="5"/>
      <c r="CP1201" s="5"/>
      <c r="CQ1201" s="5"/>
      <c r="CR1201" s="5"/>
      <c r="CS1201" s="5"/>
      <c r="CT1201" s="5"/>
      <c r="CU1201" s="5"/>
      <c r="CV1201" s="5"/>
      <c r="CW1201" s="5"/>
      <c r="CX1201" s="5"/>
      <c r="CY1201" s="5"/>
      <c r="CZ1201" s="5"/>
      <c r="DA1201" s="5"/>
      <c r="DB1201" s="5"/>
      <c r="DC1201" s="5"/>
      <c r="DD1201" s="5"/>
      <c r="DE1201" s="5"/>
      <c r="DF1201" s="5"/>
      <c r="DG1201" s="5"/>
      <c r="DH1201" s="5"/>
      <c r="DI1201" s="5"/>
      <c r="DJ1201" s="5"/>
      <c r="DK1201" s="5"/>
      <c r="DL1201" s="5"/>
      <c r="DM1201" s="5"/>
      <c r="DN1201" s="5"/>
      <c r="DO1201" s="5"/>
      <c r="DP1201" s="5"/>
      <c r="DQ1201" s="5"/>
      <c r="DR1201" s="5"/>
      <c r="DS1201" s="6"/>
      <c r="DT1201" s="6"/>
      <c r="DU1201" s="5"/>
      <c r="DV1201" s="5"/>
      <c r="DW1201" s="5" t="s">
        <v>135</v>
      </c>
      <c r="DX1201" s="5"/>
      <c r="DY1201" s="5"/>
      <c r="DZ1201" s="5"/>
      <c r="EA1201" s="5"/>
      <c r="EB1201" s="5"/>
      <c r="EC1201" s="5"/>
      <c r="ED1201" s="5"/>
      <c r="EE1201" s="5"/>
      <c r="EF1201" s="5"/>
    </row>
    <row r="1202" spans="1:136" s="42" customFormat="1" ht="120">
      <c r="A1202" s="41"/>
      <c r="B1202" s="41"/>
      <c r="C1202" s="41"/>
      <c r="D1202" s="41" t="s">
        <v>208</v>
      </c>
      <c r="E1202" s="42" t="s">
        <v>899</v>
      </c>
      <c r="F1202" s="121" t="s">
        <v>2073</v>
      </c>
      <c r="G1202" s="41" t="s">
        <v>135</v>
      </c>
      <c r="H1202" s="41"/>
      <c r="I1202" s="41"/>
      <c r="J1202" s="5"/>
      <c r="K1202" s="5"/>
      <c r="L1202" s="5"/>
      <c r="M1202" s="5"/>
      <c r="N1202" s="5"/>
      <c r="O1202" s="5"/>
      <c r="P1202" s="5">
        <v>3</v>
      </c>
      <c r="Q1202" s="39" t="s">
        <v>2119</v>
      </c>
      <c r="R1202" s="5"/>
      <c r="S1202" s="5"/>
      <c r="T1202" s="5"/>
      <c r="U1202" s="5"/>
      <c r="V1202" s="5"/>
      <c r="W1202" s="5"/>
      <c r="X1202" s="5"/>
      <c r="Y1202" s="5"/>
      <c r="Z1202" s="5"/>
      <c r="AA1202" s="5"/>
      <c r="AB1202" s="5"/>
      <c r="AC1202" s="5"/>
      <c r="AD1202" s="5"/>
      <c r="AE1202" s="5"/>
      <c r="AF1202" s="5"/>
      <c r="AG1202" s="5"/>
      <c r="AH1202" s="5"/>
      <c r="AI1202" s="5"/>
      <c r="AJ1202" s="5"/>
      <c r="AK1202" s="5"/>
      <c r="AL1202" s="5">
        <v>3</v>
      </c>
      <c r="AM1202" s="5">
        <v>3</v>
      </c>
      <c r="AN1202" s="5"/>
      <c r="AO1202" s="5"/>
      <c r="AP1202" s="5"/>
      <c r="AQ1202" s="5"/>
      <c r="AR1202" s="5"/>
      <c r="AS1202" s="5"/>
      <c r="AT1202" s="5"/>
      <c r="AU1202" s="5"/>
      <c r="AV1202" s="5">
        <v>3</v>
      </c>
      <c r="AW1202" s="5">
        <v>3</v>
      </c>
      <c r="AX1202" s="5">
        <v>9</v>
      </c>
      <c r="AY1202" s="5"/>
      <c r="AZ1202" s="5"/>
      <c r="BA1202" s="5"/>
      <c r="BB1202" s="5"/>
      <c r="BC1202" s="5"/>
      <c r="BD1202" s="5">
        <v>3</v>
      </c>
      <c r="BE1202" s="5"/>
      <c r="BF1202" s="5"/>
      <c r="BG1202" s="5"/>
      <c r="BH1202" s="5"/>
      <c r="BI1202" s="5"/>
      <c r="BJ1202" s="5"/>
      <c r="BK1202" s="5"/>
      <c r="BL1202" s="5">
        <v>3</v>
      </c>
      <c r="BM1202" s="5"/>
      <c r="BN1202" s="5"/>
      <c r="BO1202" s="5"/>
      <c r="BP1202" s="5"/>
      <c r="BQ1202" s="5">
        <v>3</v>
      </c>
      <c r="BR1202" s="5"/>
      <c r="BS1202" s="5"/>
      <c r="BT1202" s="5">
        <v>3</v>
      </c>
      <c r="BU1202" s="5"/>
      <c r="BV1202" s="5"/>
      <c r="BW1202" s="5"/>
      <c r="BX1202" s="5"/>
      <c r="BY1202" s="5"/>
      <c r="BZ1202" s="5"/>
      <c r="CA1202" s="5"/>
      <c r="CB1202" s="5"/>
      <c r="CC1202" s="5"/>
      <c r="CD1202" s="5"/>
      <c r="CE1202" s="5"/>
      <c r="CF1202" s="5"/>
      <c r="CG1202" s="5"/>
      <c r="CH1202" s="5"/>
      <c r="CI1202" s="5"/>
      <c r="CJ1202" s="5"/>
      <c r="CK1202" s="5"/>
      <c r="CL1202" s="5"/>
      <c r="CM1202" s="5"/>
      <c r="CN1202" s="5"/>
      <c r="CO1202" s="5"/>
      <c r="CP1202" s="5"/>
      <c r="CQ1202" s="5"/>
      <c r="CR1202" s="5"/>
      <c r="CS1202" s="5"/>
      <c r="CT1202" s="5"/>
      <c r="CU1202" s="5"/>
      <c r="CV1202" s="5"/>
      <c r="CW1202" s="5"/>
      <c r="CX1202" s="5"/>
      <c r="CY1202" s="5"/>
      <c r="CZ1202" s="5"/>
      <c r="DA1202" s="5"/>
      <c r="DB1202" s="5"/>
      <c r="DC1202" s="5"/>
      <c r="DD1202" s="5"/>
      <c r="DE1202" s="5"/>
      <c r="DF1202" s="5"/>
      <c r="DG1202" s="5"/>
      <c r="DH1202" s="5"/>
      <c r="DI1202" s="5"/>
      <c r="DJ1202" s="5"/>
      <c r="DK1202" s="5"/>
      <c r="DL1202" s="5"/>
      <c r="DM1202" s="5"/>
      <c r="DN1202" s="5"/>
      <c r="DO1202" s="5"/>
      <c r="DP1202" s="5"/>
      <c r="DQ1202" s="5"/>
      <c r="DR1202" s="5"/>
      <c r="DS1202" s="6"/>
      <c r="DT1202" s="6"/>
      <c r="DU1202" s="5"/>
      <c r="DV1202" s="5"/>
      <c r="DW1202" s="5" t="s">
        <v>135</v>
      </c>
      <c r="DX1202" s="5"/>
      <c r="DY1202" s="5"/>
      <c r="DZ1202" s="5"/>
      <c r="EA1202" s="5"/>
      <c r="EB1202" s="5"/>
      <c r="EC1202" s="5"/>
      <c r="ED1202" s="5"/>
      <c r="EE1202" s="5"/>
      <c r="EF1202" s="5"/>
    </row>
    <row r="1203" spans="1:136" s="42" customFormat="1" ht="120">
      <c r="A1203" s="41"/>
      <c r="B1203" s="41"/>
      <c r="C1203" s="41"/>
      <c r="D1203" s="41" t="s">
        <v>2120</v>
      </c>
      <c r="E1203" s="42" t="s">
        <v>2121</v>
      </c>
      <c r="F1203" s="121" t="s">
        <v>2073</v>
      </c>
      <c r="G1203" s="41" t="s">
        <v>135</v>
      </c>
      <c r="H1203" s="41"/>
      <c r="I1203" s="41"/>
      <c r="J1203" s="5"/>
      <c r="K1203" s="5"/>
      <c r="L1203" s="5"/>
      <c r="M1203" s="5"/>
      <c r="N1203" s="5"/>
      <c r="O1203" s="5"/>
      <c r="P1203" s="5">
        <v>14</v>
      </c>
      <c r="Q1203" s="39" t="s">
        <v>2122</v>
      </c>
      <c r="R1203" s="5"/>
      <c r="S1203" s="5"/>
      <c r="T1203" s="5"/>
      <c r="U1203" s="5"/>
      <c r="V1203" s="5"/>
      <c r="W1203" s="5"/>
      <c r="X1203" s="5"/>
      <c r="Y1203" s="5"/>
      <c r="Z1203" s="5"/>
      <c r="AA1203" s="5"/>
      <c r="AB1203" s="5"/>
      <c r="AC1203" s="5"/>
      <c r="AD1203" s="5"/>
      <c r="AE1203" s="5"/>
      <c r="AF1203" s="5"/>
      <c r="AG1203" s="5"/>
      <c r="AH1203" s="5"/>
      <c r="AI1203" s="5"/>
      <c r="AJ1203" s="5"/>
      <c r="AK1203" s="5"/>
      <c r="AL1203" s="5">
        <v>14</v>
      </c>
      <c r="AM1203" s="5">
        <v>2</v>
      </c>
      <c r="AN1203" s="5">
        <v>12</v>
      </c>
      <c r="AO1203" s="5">
        <v>9</v>
      </c>
      <c r="AP1203" s="5"/>
      <c r="AQ1203" s="5">
        <v>3</v>
      </c>
      <c r="AR1203" s="5"/>
      <c r="AS1203" s="5"/>
      <c r="AT1203" s="5"/>
      <c r="AU1203" s="5"/>
      <c r="AV1203" s="5">
        <v>2</v>
      </c>
      <c r="AW1203" s="5">
        <v>2</v>
      </c>
      <c r="AX1203" s="5">
        <v>2</v>
      </c>
      <c r="AY1203" s="5"/>
      <c r="AZ1203" s="5"/>
      <c r="BA1203" s="5"/>
      <c r="BB1203" s="5"/>
      <c r="BC1203" s="5"/>
      <c r="BD1203" s="5">
        <v>2</v>
      </c>
      <c r="BE1203" s="5"/>
      <c r="BF1203" s="5"/>
      <c r="BG1203" s="5"/>
      <c r="BH1203" s="5"/>
      <c r="BI1203" s="5"/>
      <c r="BJ1203" s="5"/>
      <c r="BK1203" s="5"/>
      <c r="BL1203" s="5">
        <v>11</v>
      </c>
      <c r="BM1203" s="5"/>
      <c r="BN1203" s="5">
        <v>9</v>
      </c>
      <c r="BO1203" s="5"/>
      <c r="BP1203" s="5"/>
      <c r="BQ1203" s="5">
        <v>2</v>
      </c>
      <c r="BR1203" s="5"/>
      <c r="BS1203" s="5"/>
      <c r="BT1203" s="5">
        <v>2</v>
      </c>
      <c r="BU1203" s="5"/>
      <c r="BV1203" s="5"/>
      <c r="BW1203" s="5"/>
      <c r="BX1203" s="5"/>
      <c r="BY1203" s="5"/>
      <c r="BZ1203" s="5"/>
      <c r="CA1203" s="5"/>
      <c r="CB1203" s="5"/>
      <c r="CC1203" s="5"/>
      <c r="CD1203" s="5"/>
      <c r="CE1203" s="5"/>
      <c r="CF1203" s="5"/>
      <c r="CG1203" s="5"/>
      <c r="CH1203" s="5"/>
      <c r="CI1203" s="5"/>
      <c r="CJ1203" s="5"/>
      <c r="CK1203" s="5"/>
      <c r="CL1203" s="5"/>
      <c r="CM1203" s="5"/>
      <c r="CN1203" s="5"/>
      <c r="CO1203" s="5"/>
      <c r="CP1203" s="5"/>
      <c r="CQ1203" s="5"/>
      <c r="CR1203" s="5"/>
      <c r="CS1203" s="5"/>
      <c r="CT1203" s="5"/>
      <c r="CU1203" s="5"/>
      <c r="CV1203" s="5"/>
      <c r="CW1203" s="5"/>
      <c r="CX1203" s="5"/>
      <c r="CY1203" s="5"/>
      <c r="CZ1203" s="5"/>
      <c r="DA1203" s="5"/>
      <c r="DB1203" s="5"/>
      <c r="DC1203" s="5"/>
      <c r="DD1203" s="5"/>
      <c r="DE1203" s="5"/>
      <c r="DF1203" s="5"/>
      <c r="DG1203" s="5"/>
      <c r="DH1203" s="5"/>
      <c r="DI1203" s="5"/>
      <c r="DJ1203" s="5"/>
      <c r="DK1203" s="5"/>
      <c r="DL1203" s="5"/>
      <c r="DM1203" s="5"/>
      <c r="DN1203" s="5"/>
      <c r="DO1203" s="5"/>
      <c r="DP1203" s="5"/>
      <c r="DQ1203" s="5"/>
      <c r="DR1203" s="5"/>
      <c r="DS1203" s="6"/>
      <c r="DT1203" s="6"/>
      <c r="DU1203" s="5"/>
      <c r="DV1203" s="5"/>
      <c r="DW1203" s="5" t="s">
        <v>135</v>
      </c>
      <c r="DX1203" s="5"/>
      <c r="DY1203" s="5"/>
      <c r="DZ1203" s="5"/>
      <c r="EA1203" s="5"/>
      <c r="EB1203" s="5"/>
      <c r="EC1203" s="5"/>
      <c r="ED1203" s="5"/>
      <c r="EE1203" s="5"/>
      <c r="EF1203" s="5"/>
    </row>
    <row r="1204" spans="1:136" s="42" customFormat="1" ht="45">
      <c r="A1204" s="41"/>
      <c r="B1204" s="41"/>
      <c r="C1204" s="41"/>
      <c r="D1204" s="41" t="s">
        <v>2123</v>
      </c>
      <c r="E1204" s="42" t="s">
        <v>2124</v>
      </c>
      <c r="F1204" s="121" t="s">
        <v>2073</v>
      </c>
      <c r="G1204" s="41" t="s">
        <v>135</v>
      </c>
      <c r="H1204" s="41"/>
      <c r="I1204" s="41"/>
      <c r="J1204" s="5"/>
      <c r="K1204" s="5"/>
      <c r="L1204" s="5"/>
      <c r="M1204" s="5"/>
      <c r="N1204" s="5"/>
      <c r="O1204" s="5"/>
      <c r="P1204" s="5">
        <v>4</v>
      </c>
      <c r="Q1204" s="39" t="s">
        <v>2125</v>
      </c>
      <c r="R1204" s="5"/>
      <c r="S1204" s="5"/>
      <c r="T1204" s="5"/>
      <c r="U1204" s="5"/>
      <c r="V1204" s="5"/>
      <c r="W1204" s="5"/>
      <c r="X1204" s="5"/>
      <c r="Y1204" s="5"/>
      <c r="Z1204" s="5"/>
      <c r="AA1204" s="5"/>
      <c r="AB1204" s="5"/>
      <c r="AC1204" s="5"/>
      <c r="AD1204" s="5"/>
      <c r="AE1204" s="5"/>
      <c r="AF1204" s="5"/>
      <c r="AG1204" s="5"/>
      <c r="AH1204" s="5"/>
      <c r="AI1204" s="5"/>
      <c r="AJ1204" s="5"/>
      <c r="AK1204" s="5"/>
      <c r="AL1204" s="5">
        <v>4</v>
      </c>
      <c r="AM1204" s="5"/>
      <c r="AN1204" s="5">
        <v>4</v>
      </c>
      <c r="AO1204" s="5">
        <v>1</v>
      </c>
      <c r="AP1204" s="5"/>
      <c r="AQ1204" s="5">
        <v>3</v>
      </c>
      <c r="AR1204" s="5"/>
      <c r="AS1204" s="5"/>
      <c r="AT1204" s="5"/>
      <c r="AU1204" s="5"/>
      <c r="AV1204" s="5"/>
      <c r="AW1204" s="5"/>
      <c r="AX1204" s="5"/>
      <c r="AY1204" s="5"/>
      <c r="AZ1204" s="5"/>
      <c r="BA1204" s="5"/>
      <c r="BB1204" s="5"/>
      <c r="BC1204" s="5"/>
      <c r="BD1204" s="5"/>
      <c r="BE1204" s="5"/>
      <c r="BF1204" s="5"/>
      <c r="BG1204" s="5"/>
      <c r="BH1204" s="5"/>
      <c r="BI1204" s="5"/>
      <c r="BJ1204" s="5"/>
      <c r="BK1204" s="5"/>
      <c r="BL1204" s="5">
        <v>1</v>
      </c>
      <c r="BM1204" s="5"/>
      <c r="BN1204" s="5">
        <v>1</v>
      </c>
      <c r="BO1204" s="5"/>
      <c r="BP1204" s="5"/>
      <c r="BQ1204" s="5"/>
      <c r="BR1204" s="5"/>
      <c r="BS1204" s="5"/>
      <c r="BT1204" s="5"/>
      <c r="BU1204" s="5"/>
      <c r="BV1204" s="5"/>
      <c r="BW1204" s="5"/>
      <c r="BX1204" s="5"/>
      <c r="BY1204" s="5"/>
      <c r="BZ1204" s="5"/>
      <c r="CA1204" s="5"/>
      <c r="CB1204" s="5"/>
      <c r="CC1204" s="5"/>
      <c r="CD1204" s="5"/>
      <c r="CE1204" s="5"/>
      <c r="CF1204" s="5"/>
      <c r="CG1204" s="5"/>
      <c r="CH1204" s="5"/>
      <c r="CI1204" s="5"/>
      <c r="CJ1204" s="5"/>
      <c r="CK1204" s="5"/>
      <c r="CL1204" s="5"/>
      <c r="CM1204" s="5"/>
      <c r="CN1204" s="5"/>
      <c r="CO1204" s="5"/>
      <c r="CP1204" s="5"/>
      <c r="CQ1204" s="5"/>
      <c r="CR1204" s="5"/>
      <c r="CS1204" s="5"/>
      <c r="CT1204" s="5"/>
      <c r="CU1204" s="5"/>
      <c r="CV1204" s="5"/>
      <c r="CW1204" s="5"/>
      <c r="CX1204" s="5"/>
      <c r="CY1204" s="5"/>
      <c r="CZ1204" s="5"/>
      <c r="DA1204" s="5"/>
      <c r="DB1204" s="5"/>
      <c r="DC1204" s="5"/>
      <c r="DD1204" s="5"/>
      <c r="DE1204" s="5"/>
      <c r="DF1204" s="5"/>
      <c r="DG1204" s="5"/>
      <c r="DH1204" s="5"/>
      <c r="DI1204" s="5"/>
      <c r="DJ1204" s="5"/>
      <c r="DK1204" s="5"/>
      <c r="DL1204" s="5"/>
      <c r="DM1204" s="5"/>
      <c r="DN1204" s="5"/>
      <c r="DO1204" s="5"/>
      <c r="DP1204" s="5"/>
      <c r="DQ1204" s="5"/>
      <c r="DR1204" s="5"/>
      <c r="DS1204" s="6"/>
      <c r="DT1204" s="6"/>
      <c r="DU1204" s="5"/>
      <c r="DV1204" s="5"/>
      <c r="DW1204" s="5" t="s">
        <v>135</v>
      </c>
      <c r="DX1204" s="5"/>
      <c r="DY1204" s="5"/>
      <c r="DZ1204" s="5"/>
      <c r="EA1204" s="5"/>
      <c r="EB1204" s="5"/>
      <c r="EC1204" s="5"/>
      <c r="ED1204" s="5"/>
      <c r="EE1204" s="5"/>
      <c r="EF1204" s="5"/>
    </row>
    <row r="1205" spans="1:136" s="42" customFormat="1" ht="120">
      <c r="A1205" s="41"/>
      <c r="B1205" s="41"/>
      <c r="C1205" s="41"/>
      <c r="D1205" s="41" t="s">
        <v>2126</v>
      </c>
      <c r="E1205" s="42" t="s">
        <v>314</v>
      </c>
      <c r="F1205" s="121" t="s">
        <v>2073</v>
      </c>
      <c r="G1205" s="41" t="s">
        <v>135</v>
      </c>
      <c r="H1205" s="41"/>
      <c r="I1205" s="41"/>
      <c r="J1205" s="5"/>
      <c r="K1205" s="5"/>
      <c r="L1205" s="5"/>
      <c r="M1205" s="5"/>
      <c r="N1205" s="5"/>
      <c r="O1205" s="5"/>
      <c r="P1205" s="5">
        <v>16</v>
      </c>
      <c r="Q1205" s="39" t="s">
        <v>2127</v>
      </c>
      <c r="R1205" s="5"/>
      <c r="S1205" s="5"/>
      <c r="T1205" s="5"/>
      <c r="U1205" s="5"/>
      <c r="V1205" s="5"/>
      <c r="W1205" s="5"/>
      <c r="X1205" s="5"/>
      <c r="Y1205" s="5"/>
      <c r="Z1205" s="5"/>
      <c r="AA1205" s="5"/>
      <c r="AB1205" s="5"/>
      <c r="AC1205" s="5"/>
      <c r="AD1205" s="5"/>
      <c r="AE1205" s="5"/>
      <c r="AF1205" s="5"/>
      <c r="AG1205" s="5"/>
      <c r="AH1205" s="5"/>
      <c r="AI1205" s="5"/>
      <c r="AJ1205" s="5"/>
      <c r="AK1205" s="5"/>
      <c r="AL1205" s="5">
        <v>16</v>
      </c>
      <c r="AM1205" s="5">
        <v>2</v>
      </c>
      <c r="AN1205" s="5">
        <v>14</v>
      </c>
      <c r="AO1205" s="5">
        <v>9</v>
      </c>
      <c r="AP1205" s="5"/>
      <c r="AQ1205" s="5">
        <v>5</v>
      </c>
      <c r="AR1205" s="5"/>
      <c r="AS1205" s="5"/>
      <c r="AT1205" s="5"/>
      <c r="AU1205" s="5"/>
      <c r="AV1205" s="5">
        <v>2</v>
      </c>
      <c r="AW1205" s="5">
        <v>2</v>
      </c>
      <c r="AX1205" s="5">
        <v>2</v>
      </c>
      <c r="AY1205" s="5"/>
      <c r="AZ1205" s="5"/>
      <c r="BA1205" s="5"/>
      <c r="BB1205" s="5"/>
      <c r="BC1205" s="5"/>
      <c r="BD1205" s="5">
        <v>2</v>
      </c>
      <c r="BE1205" s="5"/>
      <c r="BF1205" s="5"/>
      <c r="BG1205" s="5"/>
      <c r="BH1205" s="5"/>
      <c r="BI1205" s="5"/>
      <c r="BJ1205" s="5"/>
      <c r="BK1205" s="5"/>
      <c r="BL1205" s="5">
        <v>11</v>
      </c>
      <c r="BM1205" s="5"/>
      <c r="BN1205" s="5">
        <v>9</v>
      </c>
      <c r="BO1205" s="5"/>
      <c r="BP1205" s="5"/>
      <c r="BQ1205" s="5">
        <v>2</v>
      </c>
      <c r="BR1205" s="5"/>
      <c r="BS1205" s="5"/>
      <c r="BT1205" s="5">
        <v>2</v>
      </c>
      <c r="BU1205" s="5"/>
      <c r="BV1205" s="5"/>
      <c r="BW1205" s="5"/>
      <c r="BX1205" s="5"/>
      <c r="BY1205" s="5"/>
      <c r="BZ1205" s="5"/>
      <c r="CA1205" s="5"/>
      <c r="CB1205" s="5"/>
      <c r="CC1205" s="5"/>
      <c r="CD1205" s="5"/>
      <c r="CE1205" s="5"/>
      <c r="CF1205" s="5"/>
      <c r="CG1205" s="5"/>
      <c r="CH1205" s="5"/>
      <c r="CI1205" s="5"/>
      <c r="CJ1205" s="5"/>
      <c r="CK1205" s="5"/>
      <c r="CL1205" s="5"/>
      <c r="CM1205" s="5"/>
      <c r="CN1205" s="5"/>
      <c r="CO1205" s="5"/>
      <c r="CP1205" s="5"/>
      <c r="CQ1205" s="5"/>
      <c r="CR1205" s="5"/>
      <c r="CS1205" s="5"/>
      <c r="CT1205" s="5"/>
      <c r="CU1205" s="5"/>
      <c r="CV1205" s="5"/>
      <c r="CW1205" s="5"/>
      <c r="CX1205" s="5"/>
      <c r="CY1205" s="5"/>
      <c r="CZ1205" s="5"/>
      <c r="DA1205" s="5"/>
      <c r="DB1205" s="5"/>
      <c r="DC1205" s="5"/>
      <c r="DD1205" s="5"/>
      <c r="DE1205" s="5"/>
      <c r="DF1205" s="5"/>
      <c r="DG1205" s="5"/>
      <c r="DH1205" s="5"/>
      <c r="DI1205" s="5"/>
      <c r="DJ1205" s="5"/>
      <c r="DK1205" s="5"/>
      <c r="DL1205" s="5"/>
      <c r="DM1205" s="5"/>
      <c r="DN1205" s="5"/>
      <c r="DO1205" s="5"/>
      <c r="DP1205" s="5"/>
      <c r="DQ1205" s="5"/>
      <c r="DR1205" s="5"/>
      <c r="DS1205" s="6"/>
      <c r="DT1205" s="6"/>
      <c r="DU1205" s="5"/>
      <c r="DV1205" s="5"/>
      <c r="DW1205" s="5" t="s">
        <v>135</v>
      </c>
      <c r="DX1205" s="5"/>
      <c r="DY1205" s="5"/>
      <c r="DZ1205" s="5"/>
      <c r="EA1205" s="5"/>
      <c r="EB1205" s="5"/>
      <c r="EC1205" s="5"/>
      <c r="ED1205" s="5"/>
      <c r="EE1205" s="5"/>
      <c r="EF1205" s="5"/>
    </row>
    <row r="1206" spans="1:136" s="42" customFormat="1" ht="120">
      <c r="A1206" s="41"/>
      <c r="B1206" s="41"/>
      <c r="C1206" s="41"/>
      <c r="D1206" s="41" t="s">
        <v>468</v>
      </c>
      <c r="E1206" s="42" t="s">
        <v>199</v>
      </c>
      <c r="F1206" s="121" t="s">
        <v>2073</v>
      </c>
      <c r="G1206" s="41" t="s">
        <v>135</v>
      </c>
      <c r="H1206" s="41"/>
      <c r="I1206" s="41"/>
      <c r="J1206" s="5"/>
      <c r="K1206" s="5"/>
      <c r="L1206" s="5"/>
      <c r="M1206" s="5"/>
      <c r="N1206" s="5"/>
      <c r="O1206" s="5"/>
      <c r="P1206" s="5">
        <v>11</v>
      </c>
      <c r="Q1206" s="39" t="s">
        <v>2128</v>
      </c>
      <c r="R1206" s="5"/>
      <c r="S1206" s="5"/>
      <c r="T1206" s="5"/>
      <c r="U1206" s="5"/>
      <c r="V1206" s="5"/>
      <c r="W1206" s="5"/>
      <c r="X1206" s="5"/>
      <c r="Y1206" s="5"/>
      <c r="Z1206" s="5"/>
      <c r="AA1206" s="5"/>
      <c r="AB1206" s="5"/>
      <c r="AC1206" s="5"/>
      <c r="AD1206" s="5"/>
      <c r="AE1206" s="5"/>
      <c r="AF1206" s="5"/>
      <c r="AG1206" s="5"/>
      <c r="AH1206" s="5"/>
      <c r="AI1206" s="5"/>
      <c r="AJ1206" s="5"/>
      <c r="AK1206" s="5"/>
      <c r="AL1206" s="5">
        <v>11</v>
      </c>
      <c r="AM1206" s="5">
        <v>2</v>
      </c>
      <c r="AN1206" s="5">
        <v>9</v>
      </c>
      <c r="AO1206" s="5">
        <v>4</v>
      </c>
      <c r="AP1206" s="5"/>
      <c r="AQ1206" s="5">
        <v>5</v>
      </c>
      <c r="AR1206" s="5"/>
      <c r="AS1206" s="5"/>
      <c r="AT1206" s="5"/>
      <c r="AU1206" s="5"/>
      <c r="AV1206" s="5">
        <v>2</v>
      </c>
      <c r="AW1206" s="5">
        <v>2</v>
      </c>
      <c r="AX1206" s="5">
        <v>2</v>
      </c>
      <c r="AY1206" s="5"/>
      <c r="AZ1206" s="5"/>
      <c r="BA1206" s="5"/>
      <c r="BB1206" s="5"/>
      <c r="BC1206" s="5"/>
      <c r="BD1206" s="5">
        <v>2</v>
      </c>
      <c r="BE1206" s="5"/>
      <c r="BF1206" s="5"/>
      <c r="BG1206" s="5"/>
      <c r="BH1206" s="5"/>
      <c r="BI1206" s="5"/>
      <c r="BJ1206" s="5"/>
      <c r="BK1206" s="5"/>
      <c r="BL1206" s="5">
        <v>6</v>
      </c>
      <c r="BM1206" s="5"/>
      <c r="BN1206" s="5">
        <v>4</v>
      </c>
      <c r="BO1206" s="5"/>
      <c r="BP1206" s="5"/>
      <c r="BQ1206" s="5">
        <v>2</v>
      </c>
      <c r="BR1206" s="5"/>
      <c r="BS1206" s="5"/>
      <c r="BT1206" s="5">
        <v>2</v>
      </c>
      <c r="BU1206" s="5"/>
      <c r="BV1206" s="5"/>
      <c r="BW1206" s="5"/>
      <c r="BX1206" s="5"/>
      <c r="BY1206" s="5"/>
      <c r="BZ1206" s="5"/>
      <c r="CA1206" s="5"/>
      <c r="CB1206" s="5"/>
      <c r="CC1206" s="5"/>
      <c r="CD1206" s="5"/>
      <c r="CE1206" s="5"/>
      <c r="CF1206" s="5"/>
      <c r="CG1206" s="5"/>
      <c r="CH1206" s="5"/>
      <c r="CI1206" s="5"/>
      <c r="CJ1206" s="5"/>
      <c r="CK1206" s="5"/>
      <c r="CL1206" s="5"/>
      <c r="CM1206" s="5"/>
      <c r="CN1206" s="5"/>
      <c r="CO1206" s="5"/>
      <c r="CP1206" s="5"/>
      <c r="CQ1206" s="5"/>
      <c r="CR1206" s="5"/>
      <c r="CS1206" s="5"/>
      <c r="CT1206" s="5"/>
      <c r="CU1206" s="5"/>
      <c r="CV1206" s="5"/>
      <c r="CW1206" s="5"/>
      <c r="CX1206" s="5"/>
      <c r="CY1206" s="5"/>
      <c r="CZ1206" s="5"/>
      <c r="DA1206" s="5"/>
      <c r="DB1206" s="5"/>
      <c r="DC1206" s="5"/>
      <c r="DD1206" s="5"/>
      <c r="DE1206" s="5"/>
      <c r="DF1206" s="5"/>
      <c r="DG1206" s="5"/>
      <c r="DH1206" s="5"/>
      <c r="DI1206" s="5"/>
      <c r="DJ1206" s="5"/>
      <c r="DK1206" s="5"/>
      <c r="DL1206" s="5"/>
      <c r="DM1206" s="5"/>
      <c r="DN1206" s="5"/>
      <c r="DO1206" s="5"/>
      <c r="DP1206" s="5"/>
      <c r="DQ1206" s="5"/>
      <c r="DR1206" s="5"/>
      <c r="DS1206" s="6"/>
      <c r="DT1206" s="6"/>
      <c r="DU1206" s="5"/>
      <c r="DV1206" s="5"/>
      <c r="DW1206" s="5" t="s">
        <v>135</v>
      </c>
      <c r="DX1206" s="5"/>
      <c r="DY1206" s="5"/>
      <c r="DZ1206" s="5"/>
      <c r="EA1206" s="5"/>
      <c r="EB1206" s="5"/>
      <c r="EC1206" s="5"/>
      <c r="ED1206" s="5"/>
      <c r="EE1206" s="5"/>
      <c r="EF1206" s="5"/>
    </row>
    <row r="1207" spans="1:136" s="42" customFormat="1" ht="120">
      <c r="A1207" s="41"/>
      <c r="B1207" s="41"/>
      <c r="C1207" s="41"/>
      <c r="D1207" s="41" t="s">
        <v>2129</v>
      </c>
      <c r="E1207" s="42" t="s">
        <v>360</v>
      </c>
      <c r="F1207" s="121" t="s">
        <v>2073</v>
      </c>
      <c r="G1207" s="41" t="s">
        <v>135</v>
      </c>
      <c r="H1207" s="41"/>
      <c r="I1207" s="41"/>
      <c r="J1207" s="5"/>
      <c r="K1207" s="5"/>
      <c r="L1207" s="5"/>
      <c r="M1207" s="5"/>
      <c r="N1207" s="5"/>
      <c r="O1207" s="5"/>
      <c r="P1207" s="5">
        <v>13</v>
      </c>
      <c r="Q1207" s="39" t="s">
        <v>2130</v>
      </c>
      <c r="R1207" s="5"/>
      <c r="S1207" s="5"/>
      <c r="T1207" s="5"/>
      <c r="U1207" s="5"/>
      <c r="V1207" s="5"/>
      <c r="W1207" s="5"/>
      <c r="X1207" s="5"/>
      <c r="Y1207" s="5"/>
      <c r="Z1207" s="5"/>
      <c r="AA1207" s="5"/>
      <c r="AB1207" s="5"/>
      <c r="AC1207" s="5"/>
      <c r="AD1207" s="5"/>
      <c r="AE1207" s="5"/>
      <c r="AF1207" s="5"/>
      <c r="AG1207" s="5"/>
      <c r="AH1207" s="5"/>
      <c r="AI1207" s="5"/>
      <c r="AJ1207" s="5"/>
      <c r="AK1207" s="5"/>
      <c r="AL1207" s="5">
        <v>12</v>
      </c>
      <c r="AM1207" s="5">
        <v>2</v>
      </c>
      <c r="AN1207" s="5">
        <v>11</v>
      </c>
      <c r="AO1207" s="5">
        <v>9</v>
      </c>
      <c r="AP1207" s="5"/>
      <c r="AQ1207" s="5">
        <v>2</v>
      </c>
      <c r="AR1207" s="5"/>
      <c r="AS1207" s="5"/>
      <c r="AT1207" s="5"/>
      <c r="AU1207" s="5"/>
      <c r="AV1207" s="5">
        <v>2</v>
      </c>
      <c r="AW1207" s="5">
        <v>2</v>
      </c>
      <c r="AX1207" s="5">
        <v>2</v>
      </c>
      <c r="AY1207" s="5"/>
      <c r="AZ1207" s="5"/>
      <c r="BA1207" s="5"/>
      <c r="BB1207" s="5"/>
      <c r="BC1207" s="5"/>
      <c r="BD1207" s="5">
        <v>2</v>
      </c>
      <c r="BE1207" s="5"/>
      <c r="BF1207" s="5"/>
      <c r="BG1207" s="5"/>
      <c r="BH1207" s="5"/>
      <c r="BI1207" s="5"/>
      <c r="BJ1207" s="5"/>
      <c r="BK1207" s="5"/>
      <c r="BL1207" s="5">
        <v>11</v>
      </c>
      <c r="BM1207" s="5"/>
      <c r="BN1207" s="5">
        <v>9</v>
      </c>
      <c r="BO1207" s="5"/>
      <c r="BP1207" s="5"/>
      <c r="BQ1207" s="5">
        <v>2</v>
      </c>
      <c r="BR1207" s="5"/>
      <c r="BS1207" s="5"/>
      <c r="BT1207" s="5">
        <v>2</v>
      </c>
      <c r="BU1207" s="5"/>
      <c r="BV1207" s="5"/>
      <c r="BW1207" s="5"/>
      <c r="BX1207" s="5"/>
      <c r="BY1207" s="5"/>
      <c r="BZ1207" s="5"/>
      <c r="CA1207" s="5"/>
      <c r="CB1207" s="5"/>
      <c r="CC1207" s="5"/>
      <c r="CD1207" s="5"/>
      <c r="CE1207" s="5"/>
      <c r="CF1207" s="5"/>
      <c r="CG1207" s="5"/>
      <c r="CH1207" s="5"/>
      <c r="CI1207" s="5"/>
      <c r="CJ1207" s="5"/>
      <c r="CK1207" s="5"/>
      <c r="CL1207" s="5"/>
      <c r="CM1207" s="5"/>
      <c r="CN1207" s="5"/>
      <c r="CO1207" s="5"/>
      <c r="CP1207" s="5"/>
      <c r="CQ1207" s="5"/>
      <c r="CR1207" s="5"/>
      <c r="CS1207" s="5"/>
      <c r="CT1207" s="5"/>
      <c r="CU1207" s="5"/>
      <c r="CV1207" s="5"/>
      <c r="CW1207" s="5"/>
      <c r="CX1207" s="5"/>
      <c r="CY1207" s="5"/>
      <c r="CZ1207" s="5"/>
      <c r="DA1207" s="5"/>
      <c r="DB1207" s="5"/>
      <c r="DC1207" s="5"/>
      <c r="DD1207" s="5"/>
      <c r="DE1207" s="5"/>
      <c r="DF1207" s="5"/>
      <c r="DG1207" s="5"/>
      <c r="DH1207" s="5"/>
      <c r="DI1207" s="5"/>
      <c r="DJ1207" s="5"/>
      <c r="DK1207" s="5"/>
      <c r="DL1207" s="5"/>
      <c r="DM1207" s="5"/>
      <c r="DN1207" s="5"/>
      <c r="DO1207" s="5"/>
      <c r="DP1207" s="5"/>
      <c r="DQ1207" s="5"/>
      <c r="DR1207" s="5"/>
      <c r="DS1207" s="6"/>
      <c r="DT1207" s="6"/>
      <c r="DU1207" s="5"/>
      <c r="DV1207" s="5"/>
      <c r="DW1207" s="5" t="s">
        <v>135</v>
      </c>
      <c r="DX1207" s="5"/>
      <c r="DY1207" s="5"/>
      <c r="DZ1207" s="5"/>
      <c r="EA1207" s="5"/>
      <c r="EB1207" s="5"/>
      <c r="EC1207" s="5"/>
      <c r="ED1207" s="5"/>
      <c r="EE1207" s="5"/>
      <c r="EF1207" s="5"/>
    </row>
    <row r="1208" spans="1:136" s="42" customFormat="1" ht="120">
      <c r="A1208" s="41"/>
      <c r="B1208" s="41"/>
      <c r="C1208" s="41"/>
      <c r="D1208" s="41" t="s">
        <v>2131</v>
      </c>
      <c r="E1208" s="42" t="s">
        <v>413</v>
      </c>
      <c r="F1208" s="121" t="s">
        <v>2073</v>
      </c>
      <c r="G1208" s="41" t="s">
        <v>135</v>
      </c>
      <c r="H1208" s="41"/>
      <c r="I1208" s="41"/>
      <c r="J1208" s="5"/>
      <c r="K1208" s="5"/>
      <c r="L1208" s="5"/>
      <c r="M1208" s="5"/>
      <c r="N1208" s="5"/>
      <c r="O1208" s="5"/>
      <c r="P1208" s="5">
        <v>4</v>
      </c>
      <c r="Q1208" s="39" t="s">
        <v>2132</v>
      </c>
      <c r="R1208" s="5"/>
      <c r="S1208" s="5"/>
      <c r="T1208" s="5"/>
      <c r="U1208" s="5"/>
      <c r="V1208" s="5"/>
      <c r="W1208" s="5"/>
      <c r="X1208" s="5"/>
      <c r="Y1208" s="5"/>
      <c r="Z1208" s="5"/>
      <c r="AA1208" s="5"/>
      <c r="AB1208" s="5"/>
      <c r="AC1208" s="5"/>
      <c r="AD1208" s="5"/>
      <c r="AE1208" s="5"/>
      <c r="AF1208" s="5"/>
      <c r="AG1208" s="5"/>
      <c r="AH1208" s="5"/>
      <c r="AI1208" s="5"/>
      <c r="AJ1208" s="5"/>
      <c r="AK1208" s="5"/>
      <c r="AL1208" s="5">
        <v>4</v>
      </c>
      <c r="AM1208" s="5">
        <v>1</v>
      </c>
      <c r="AN1208" s="5">
        <v>3</v>
      </c>
      <c r="AO1208" s="5">
        <v>1</v>
      </c>
      <c r="AP1208" s="5"/>
      <c r="AQ1208" s="5">
        <v>2</v>
      </c>
      <c r="AR1208" s="5"/>
      <c r="AS1208" s="5"/>
      <c r="AT1208" s="5"/>
      <c r="AU1208" s="5"/>
      <c r="AV1208" s="5">
        <v>1</v>
      </c>
      <c r="AW1208" s="5">
        <v>1</v>
      </c>
      <c r="AX1208" s="5">
        <v>1</v>
      </c>
      <c r="AY1208" s="5"/>
      <c r="AZ1208" s="5"/>
      <c r="BA1208" s="5"/>
      <c r="BB1208" s="5"/>
      <c r="BC1208" s="5"/>
      <c r="BD1208" s="5">
        <v>1</v>
      </c>
      <c r="BE1208" s="5"/>
      <c r="BF1208" s="5"/>
      <c r="BG1208" s="5"/>
      <c r="BH1208" s="5"/>
      <c r="BI1208" s="5"/>
      <c r="BJ1208" s="5"/>
      <c r="BK1208" s="5"/>
      <c r="BL1208" s="5">
        <v>2</v>
      </c>
      <c r="BM1208" s="5"/>
      <c r="BN1208" s="5">
        <v>1</v>
      </c>
      <c r="BO1208" s="5"/>
      <c r="BP1208" s="5"/>
      <c r="BQ1208" s="5">
        <v>1</v>
      </c>
      <c r="BR1208" s="5"/>
      <c r="BS1208" s="5"/>
      <c r="BT1208" s="5">
        <v>1</v>
      </c>
      <c r="BU1208" s="5"/>
      <c r="BV1208" s="5"/>
      <c r="BW1208" s="5"/>
      <c r="BX1208" s="5"/>
      <c r="BY1208" s="5"/>
      <c r="BZ1208" s="5"/>
      <c r="CA1208" s="5"/>
      <c r="CB1208" s="5"/>
      <c r="CC1208" s="5"/>
      <c r="CD1208" s="5"/>
      <c r="CE1208" s="5"/>
      <c r="CF1208" s="5"/>
      <c r="CG1208" s="5"/>
      <c r="CH1208" s="5"/>
      <c r="CI1208" s="5"/>
      <c r="CJ1208" s="5"/>
      <c r="CK1208" s="5"/>
      <c r="CL1208" s="5"/>
      <c r="CM1208" s="5"/>
      <c r="CN1208" s="5"/>
      <c r="CO1208" s="5"/>
      <c r="CP1208" s="5"/>
      <c r="CQ1208" s="5"/>
      <c r="CR1208" s="5"/>
      <c r="CS1208" s="5"/>
      <c r="CT1208" s="5"/>
      <c r="CU1208" s="5"/>
      <c r="CV1208" s="5"/>
      <c r="CW1208" s="5"/>
      <c r="CX1208" s="5"/>
      <c r="CY1208" s="5"/>
      <c r="CZ1208" s="5"/>
      <c r="DA1208" s="5"/>
      <c r="DB1208" s="5"/>
      <c r="DC1208" s="5"/>
      <c r="DD1208" s="5"/>
      <c r="DE1208" s="5"/>
      <c r="DF1208" s="5"/>
      <c r="DG1208" s="5"/>
      <c r="DH1208" s="5"/>
      <c r="DI1208" s="5"/>
      <c r="DJ1208" s="5"/>
      <c r="DK1208" s="5"/>
      <c r="DL1208" s="5"/>
      <c r="DM1208" s="5"/>
      <c r="DN1208" s="5"/>
      <c r="DO1208" s="5"/>
      <c r="DP1208" s="5"/>
      <c r="DQ1208" s="5"/>
      <c r="DR1208" s="5"/>
      <c r="DS1208" s="6"/>
      <c r="DT1208" s="6"/>
      <c r="DU1208" s="5"/>
      <c r="DV1208" s="5"/>
      <c r="DW1208" s="5" t="s">
        <v>135</v>
      </c>
      <c r="DX1208" s="5"/>
      <c r="DY1208" s="5"/>
      <c r="DZ1208" s="5"/>
      <c r="EA1208" s="5"/>
      <c r="EB1208" s="5"/>
      <c r="EC1208" s="5"/>
      <c r="ED1208" s="5"/>
      <c r="EE1208" s="5"/>
      <c r="EF1208" s="5"/>
    </row>
    <row r="1209" spans="1:136" s="42" customFormat="1" ht="120">
      <c r="A1209" s="41"/>
      <c r="B1209" s="41"/>
      <c r="C1209" s="41"/>
      <c r="D1209" s="41" t="s">
        <v>2133</v>
      </c>
      <c r="E1209" s="42" t="s">
        <v>919</v>
      </c>
      <c r="F1209" s="121" t="s">
        <v>2073</v>
      </c>
      <c r="G1209" s="41" t="s">
        <v>135</v>
      </c>
      <c r="H1209" s="41"/>
      <c r="I1209" s="41"/>
      <c r="J1209" s="5"/>
      <c r="K1209" s="5"/>
      <c r="L1209" s="5"/>
      <c r="M1209" s="5"/>
      <c r="N1209" s="5"/>
      <c r="O1209" s="5"/>
      <c r="P1209" s="5">
        <v>11</v>
      </c>
      <c r="Q1209" s="39" t="s">
        <v>2134</v>
      </c>
      <c r="R1209" s="5"/>
      <c r="S1209" s="5"/>
      <c r="T1209" s="5"/>
      <c r="U1209" s="5"/>
      <c r="V1209" s="5"/>
      <c r="W1209" s="5"/>
      <c r="X1209" s="5"/>
      <c r="Y1209" s="5"/>
      <c r="Z1209" s="5"/>
      <c r="AA1209" s="5"/>
      <c r="AB1209" s="5"/>
      <c r="AC1209" s="5"/>
      <c r="AD1209" s="5"/>
      <c r="AE1209" s="5"/>
      <c r="AF1209" s="5"/>
      <c r="AG1209" s="5"/>
      <c r="AH1209" s="5"/>
      <c r="AI1209" s="5"/>
      <c r="AJ1209" s="5"/>
      <c r="AK1209" s="5"/>
      <c r="AL1209" s="5">
        <v>11</v>
      </c>
      <c r="AM1209" s="5">
        <v>1</v>
      </c>
      <c r="AN1209" s="5">
        <v>10</v>
      </c>
      <c r="AO1209" s="5">
        <v>8</v>
      </c>
      <c r="AP1209" s="5"/>
      <c r="AQ1209" s="5">
        <v>2</v>
      </c>
      <c r="AR1209" s="5"/>
      <c r="AS1209" s="5"/>
      <c r="AT1209" s="5"/>
      <c r="AU1209" s="5"/>
      <c r="AV1209" s="5">
        <v>1</v>
      </c>
      <c r="AW1209" s="5">
        <v>1</v>
      </c>
      <c r="AX1209" s="5">
        <v>1</v>
      </c>
      <c r="AY1209" s="5"/>
      <c r="AZ1209" s="5"/>
      <c r="BA1209" s="5"/>
      <c r="BB1209" s="5"/>
      <c r="BC1209" s="5"/>
      <c r="BD1209" s="5">
        <v>1</v>
      </c>
      <c r="BE1209" s="5"/>
      <c r="BF1209" s="5"/>
      <c r="BG1209" s="5"/>
      <c r="BH1209" s="5"/>
      <c r="BI1209" s="5"/>
      <c r="BJ1209" s="5"/>
      <c r="BK1209" s="5"/>
      <c r="BL1209" s="5">
        <v>9</v>
      </c>
      <c r="BM1209" s="5"/>
      <c r="BN1209" s="5">
        <v>8</v>
      </c>
      <c r="BO1209" s="5"/>
      <c r="BP1209" s="5"/>
      <c r="BQ1209" s="5">
        <v>1</v>
      </c>
      <c r="BR1209" s="5"/>
      <c r="BS1209" s="5"/>
      <c r="BT1209" s="5">
        <v>1</v>
      </c>
      <c r="BU1209" s="5"/>
      <c r="BV1209" s="5"/>
      <c r="BW1209" s="5"/>
      <c r="BX1209" s="5"/>
      <c r="BY1209" s="5"/>
      <c r="BZ1209" s="5"/>
      <c r="CA1209" s="5"/>
      <c r="CB1209" s="5"/>
      <c r="CC1209" s="5"/>
      <c r="CD1209" s="5"/>
      <c r="CE1209" s="5"/>
      <c r="CF1209" s="5"/>
      <c r="CG1209" s="5"/>
      <c r="CH1209" s="5"/>
      <c r="CI1209" s="5"/>
      <c r="CJ1209" s="5"/>
      <c r="CK1209" s="5"/>
      <c r="CL1209" s="5"/>
      <c r="CM1209" s="5"/>
      <c r="CN1209" s="5"/>
      <c r="CO1209" s="5"/>
      <c r="CP1209" s="5"/>
      <c r="CQ1209" s="5"/>
      <c r="CR1209" s="5"/>
      <c r="CS1209" s="5"/>
      <c r="CT1209" s="5"/>
      <c r="CU1209" s="5"/>
      <c r="CV1209" s="5"/>
      <c r="CW1209" s="5"/>
      <c r="CX1209" s="5"/>
      <c r="CY1209" s="5"/>
      <c r="CZ1209" s="5"/>
      <c r="DA1209" s="5"/>
      <c r="DB1209" s="5"/>
      <c r="DC1209" s="5"/>
      <c r="DD1209" s="5"/>
      <c r="DE1209" s="5"/>
      <c r="DF1209" s="5"/>
      <c r="DG1209" s="5"/>
      <c r="DH1209" s="5"/>
      <c r="DI1209" s="5"/>
      <c r="DJ1209" s="5"/>
      <c r="DK1209" s="5"/>
      <c r="DL1209" s="5"/>
      <c r="DM1209" s="5"/>
      <c r="DN1209" s="5"/>
      <c r="DO1209" s="5"/>
      <c r="DP1209" s="5"/>
      <c r="DQ1209" s="5"/>
      <c r="DR1209" s="5"/>
      <c r="DS1209" s="6"/>
      <c r="DT1209" s="6"/>
      <c r="DU1209" s="5"/>
      <c r="DV1209" s="5"/>
      <c r="DW1209" s="5" t="s">
        <v>135</v>
      </c>
      <c r="DX1209" s="5"/>
      <c r="DY1209" s="5"/>
      <c r="DZ1209" s="5"/>
      <c r="EA1209" s="5"/>
      <c r="EB1209" s="5"/>
      <c r="EC1209" s="5"/>
      <c r="ED1209" s="5"/>
      <c r="EE1209" s="5"/>
      <c r="EF1209" s="5"/>
    </row>
    <row r="1210" spans="1:136" s="42" customFormat="1" ht="45">
      <c r="A1210" s="41"/>
      <c r="B1210" s="41"/>
      <c r="C1210" s="41"/>
      <c r="D1210" s="41" t="s">
        <v>2135</v>
      </c>
      <c r="E1210" s="42" t="s">
        <v>682</v>
      </c>
      <c r="F1210" s="121" t="s">
        <v>2073</v>
      </c>
      <c r="G1210" s="41" t="s">
        <v>135</v>
      </c>
      <c r="H1210" s="41"/>
      <c r="I1210" s="41"/>
      <c r="J1210" s="5"/>
      <c r="K1210" s="5"/>
      <c r="L1210" s="5"/>
      <c r="M1210" s="5"/>
      <c r="N1210" s="5"/>
      <c r="O1210" s="5"/>
      <c r="P1210" s="5">
        <v>9</v>
      </c>
      <c r="Q1210" s="39" t="s">
        <v>2136</v>
      </c>
      <c r="R1210" s="5"/>
      <c r="S1210" s="5"/>
      <c r="T1210" s="5"/>
      <c r="U1210" s="5"/>
      <c r="V1210" s="5"/>
      <c r="W1210" s="5"/>
      <c r="X1210" s="5"/>
      <c r="Y1210" s="5"/>
      <c r="Z1210" s="5"/>
      <c r="AA1210" s="5"/>
      <c r="AB1210" s="5"/>
      <c r="AC1210" s="5"/>
      <c r="AD1210" s="5"/>
      <c r="AE1210" s="5"/>
      <c r="AF1210" s="5"/>
      <c r="AG1210" s="5"/>
      <c r="AH1210" s="5"/>
      <c r="AI1210" s="5"/>
      <c r="AJ1210" s="5"/>
      <c r="AK1210" s="5"/>
      <c r="AL1210" s="5">
        <v>9</v>
      </c>
      <c r="AM1210" s="5"/>
      <c r="AN1210" s="5">
        <v>9</v>
      </c>
      <c r="AO1210" s="5">
        <v>8</v>
      </c>
      <c r="AP1210" s="5"/>
      <c r="AQ1210" s="5">
        <v>1</v>
      </c>
      <c r="AR1210" s="5"/>
      <c r="AS1210" s="5"/>
      <c r="AT1210" s="5"/>
      <c r="AU1210" s="5"/>
      <c r="AV1210" s="5"/>
      <c r="AW1210" s="5"/>
      <c r="AX1210" s="5"/>
      <c r="AY1210" s="5"/>
      <c r="AZ1210" s="5"/>
      <c r="BA1210" s="5"/>
      <c r="BB1210" s="5"/>
      <c r="BC1210" s="5"/>
      <c r="BD1210" s="5"/>
      <c r="BE1210" s="5"/>
      <c r="BF1210" s="5"/>
      <c r="BG1210" s="5"/>
      <c r="BH1210" s="5"/>
      <c r="BI1210" s="5"/>
      <c r="BJ1210" s="5"/>
      <c r="BK1210" s="5"/>
      <c r="BL1210" s="5">
        <v>8</v>
      </c>
      <c r="BM1210" s="5"/>
      <c r="BN1210" s="5">
        <v>8</v>
      </c>
      <c r="BO1210" s="5"/>
      <c r="BP1210" s="5"/>
      <c r="BQ1210" s="5"/>
      <c r="BR1210" s="5"/>
      <c r="BS1210" s="5"/>
      <c r="BT1210" s="5"/>
      <c r="BU1210" s="5"/>
      <c r="BV1210" s="5"/>
      <c r="BW1210" s="5"/>
      <c r="BX1210" s="5"/>
      <c r="BY1210" s="5"/>
      <c r="BZ1210" s="5"/>
      <c r="CA1210" s="5"/>
      <c r="CB1210" s="5"/>
      <c r="CC1210" s="5"/>
      <c r="CD1210" s="5"/>
      <c r="CE1210" s="5"/>
      <c r="CF1210" s="5"/>
      <c r="CG1210" s="5"/>
      <c r="CH1210" s="5"/>
      <c r="CI1210" s="5"/>
      <c r="CJ1210" s="5"/>
      <c r="CK1210" s="5"/>
      <c r="CL1210" s="5"/>
      <c r="CM1210" s="5"/>
      <c r="CN1210" s="5"/>
      <c r="CO1210" s="5"/>
      <c r="CP1210" s="5"/>
      <c r="CQ1210" s="5"/>
      <c r="CR1210" s="5"/>
      <c r="CS1210" s="5"/>
      <c r="CT1210" s="5"/>
      <c r="CU1210" s="5"/>
      <c r="CV1210" s="5"/>
      <c r="CW1210" s="5"/>
      <c r="CX1210" s="5"/>
      <c r="CY1210" s="5"/>
      <c r="CZ1210" s="5"/>
      <c r="DA1210" s="5"/>
      <c r="DB1210" s="5"/>
      <c r="DC1210" s="5"/>
      <c r="DD1210" s="5"/>
      <c r="DE1210" s="5"/>
      <c r="DF1210" s="5"/>
      <c r="DG1210" s="5"/>
      <c r="DH1210" s="5"/>
      <c r="DI1210" s="5"/>
      <c r="DJ1210" s="5"/>
      <c r="DK1210" s="5"/>
      <c r="DL1210" s="5"/>
      <c r="DM1210" s="5"/>
      <c r="DN1210" s="5"/>
      <c r="DO1210" s="5"/>
      <c r="DP1210" s="5"/>
      <c r="DQ1210" s="5"/>
      <c r="DR1210" s="5"/>
      <c r="DS1210" s="6"/>
      <c r="DT1210" s="6"/>
      <c r="DU1210" s="5"/>
      <c r="DV1210" s="5"/>
      <c r="DW1210" s="5" t="s">
        <v>135</v>
      </c>
      <c r="DX1210" s="5"/>
      <c r="DY1210" s="5"/>
      <c r="DZ1210" s="5"/>
      <c r="EA1210" s="5"/>
      <c r="EB1210" s="5"/>
      <c r="EC1210" s="5"/>
      <c r="ED1210" s="5"/>
      <c r="EE1210" s="5"/>
      <c r="EF1210" s="5"/>
    </row>
    <row r="1211" spans="1:136" s="42" customFormat="1" ht="45">
      <c r="A1211" s="41"/>
      <c r="B1211" s="41"/>
      <c r="C1211" s="41"/>
      <c r="D1211" s="41" t="s">
        <v>2137</v>
      </c>
      <c r="E1211" s="42" t="s">
        <v>2138</v>
      </c>
      <c r="F1211" s="121" t="s">
        <v>2073</v>
      </c>
      <c r="G1211" s="41" t="s">
        <v>135</v>
      </c>
      <c r="H1211" s="41"/>
      <c r="I1211" s="41"/>
      <c r="J1211" s="5"/>
      <c r="K1211" s="5"/>
      <c r="L1211" s="5"/>
      <c r="M1211" s="5"/>
      <c r="N1211" s="5"/>
      <c r="O1211" s="5"/>
      <c r="P1211" s="5">
        <v>9</v>
      </c>
      <c r="Q1211" s="39" t="s">
        <v>2136</v>
      </c>
      <c r="R1211" s="5"/>
      <c r="S1211" s="5"/>
      <c r="T1211" s="5"/>
      <c r="U1211" s="5"/>
      <c r="V1211" s="5"/>
      <c r="W1211" s="5"/>
      <c r="X1211" s="5"/>
      <c r="Y1211" s="5"/>
      <c r="Z1211" s="5"/>
      <c r="AA1211" s="5"/>
      <c r="AB1211" s="5"/>
      <c r="AC1211" s="5"/>
      <c r="AD1211" s="5"/>
      <c r="AE1211" s="5"/>
      <c r="AF1211" s="5"/>
      <c r="AG1211" s="5"/>
      <c r="AH1211" s="5"/>
      <c r="AI1211" s="5"/>
      <c r="AJ1211" s="5"/>
      <c r="AK1211" s="5"/>
      <c r="AL1211" s="5">
        <v>9</v>
      </c>
      <c r="AM1211" s="5"/>
      <c r="AN1211" s="5">
        <v>9</v>
      </c>
      <c r="AO1211" s="5">
        <v>8</v>
      </c>
      <c r="AP1211" s="5"/>
      <c r="AQ1211" s="5">
        <v>1</v>
      </c>
      <c r="AR1211" s="5"/>
      <c r="AS1211" s="5"/>
      <c r="AT1211" s="5"/>
      <c r="AU1211" s="5"/>
      <c r="AV1211" s="5"/>
      <c r="AW1211" s="5"/>
      <c r="AX1211" s="5"/>
      <c r="AY1211" s="5"/>
      <c r="AZ1211" s="5"/>
      <c r="BA1211" s="5"/>
      <c r="BB1211" s="5"/>
      <c r="BC1211" s="5"/>
      <c r="BD1211" s="5"/>
      <c r="BE1211" s="5"/>
      <c r="BF1211" s="5"/>
      <c r="BG1211" s="5"/>
      <c r="BH1211" s="5"/>
      <c r="BI1211" s="5"/>
      <c r="BJ1211" s="5"/>
      <c r="BK1211" s="5"/>
      <c r="BL1211" s="5">
        <v>8</v>
      </c>
      <c r="BM1211" s="5"/>
      <c r="BN1211" s="5">
        <v>8</v>
      </c>
      <c r="BO1211" s="5"/>
      <c r="BP1211" s="5"/>
      <c r="BQ1211" s="5"/>
      <c r="BR1211" s="5"/>
      <c r="BS1211" s="5"/>
      <c r="BT1211" s="5"/>
      <c r="BU1211" s="5"/>
      <c r="BV1211" s="5"/>
      <c r="BW1211" s="5"/>
      <c r="BX1211" s="5"/>
      <c r="BY1211" s="5"/>
      <c r="BZ1211" s="5"/>
      <c r="CA1211" s="5"/>
      <c r="CB1211" s="5"/>
      <c r="CC1211" s="5"/>
      <c r="CD1211" s="5"/>
      <c r="CE1211" s="5"/>
      <c r="CF1211" s="5"/>
      <c r="CG1211" s="5"/>
      <c r="CH1211" s="5"/>
      <c r="CI1211" s="5"/>
      <c r="CJ1211" s="5"/>
      <c r="CK1211" s="5"/>
      <c r="CL1211" s="5"/>
      <c r="CM1211" s="5"/>
      <c r="CN1211" s="5"/>
      <c r="CO1211" s="5"/>
      <c r="CP1211" s="5"/>
      <c r="CQ1211" s="5"/>
      <c r="CR1211" s="5"/>
      <c r="CS1211" s="5"/>
      <c r="CT1211" s="5"/>
      <c r="CU1211" s="5"/>
      <c r="CV1211" s="5"/>
      <c r="CW1211" s="5"/>
      <c r="CX1211" s="5"/>
      <c r="CY1211" s="5"/>
      <c r="CZ1211" s="5"/>
      <c r="DA1211" s="5"/>
      <c r="DB1211" s="5"/>
      <c r="DC1211" s="5"/>
      <c r="DD1211" s="5"/>
      <c r="DE1211" s="5"/>
      <c r="DF1211" s="5"/>
      <c r="DG1211" s="5"/>
      <c r="DH1211" s="5"/>
      <c r="DI1211" s="5"/>
      <c r="DJ1211" s="5"/>
      <c r="DK1211" s="5"/>
      <c r="DL1211" s="5"/>
      <c r="DM1211" s="5"/>
      <c r="DN1211" s="5"/>
      <c r="DO1211" s="5"/>
      <c r="DP1211" s="5"/>
      <c r="DQ1211" s="5"/>
      <c r="DR1211" s="5"/>
      <c r="DS1211" s="6"/>
      <c r="DT1211" s="6"/>
      <c r="DU1211" s="5"/>
      <c r="DV1211" s="5"/>
      <c r="DW1211" s="5" t="s">
        <v>135</v>
      </c>
      <c r="DX1211" s="5"/>
      <c r="DY1211" s="5"/>
      <c r="DZ1211" s="5"/>
      <c r="EA1211" s="5"/>
      <c r="EB1211" s="5"/>
      <c r="EC1211" s="5"/>
      <c r="ED1211" s="5"/>
      <c r="EE1211" s="5"/>
      <c r="EF1211" s="5"/>
    </row>
    <row r="1212" spans="1:136" s="42" customFormat="1" ht="45">
      <c r="A1212" s="41"/>
      <c r="B1212" s="41"/>
      <c r="C1212" s="41"/>
      <c r="D1212" s="41" t="s">
        <v>2139</v>
      </c>
      <c r="E1212" s="42" t="s">
        <v>290</v>
      </c>
      <c r="F1212" s="121" t="s">
        <v>2073</v>
      </c>
      <c r="G1212" s="41" t="s">
        <v>135</v>
      </c>
      <c r="H1212" s="41"/>
      <c r="I1212" s="41"/>
      <c r="J1212" s="5"/>
      <c r="K1212" s="5"/>
      <c r="L1212" s="5"/>
      <c r="M1212" s="5"/>
      <c r="N1212" s="5"/>
      <c r="O1212" s="5"/>
      <c r="P1212" s="5">
        <v>5</v>
      </c>
      <c r="Q1212" s="39" t="s">
        <v>2140</v>
      </c>
      <c r="R1212" s="5"/>
      <c r="S1212" s="5"/>
      <c r="T1212" s="5"/>
      <c r="U1212" s="5"/>
      <c r="V1212" s="5"/>
      <c r="W1212" s="5"/>
      <c r="X1212" s="5"/>
      <c r="Y1212" s="5"/>
      <c r="Z1212" s="5"/>
      <c r="AA1212" s="5"/>
      <c r="AB1212" s="5"/>
      <c r="AC1212" s="5"/>
      <c r="AD1212" s="5"/>
      <c r="AE1212" s="5"/>
      <c r="AF1212" s="5"/>
      <c r="AG1212" s="5"/>
      <c r="AH1212" s="5"/>
      <c r="AI1212" s="5"/>
      <c r="AJ1212" s="5"/>
      <c r="AK1212" s="5"/>
      <c r="AL1212" s="5">
        <v>5</v>
      </c>
      <c r="AM1212" s="5"/>
      <c r="AN1212" s="5">
        <v>5</v>
      </c>
      <c r="AO1212" s="5">
        <v>3</v>
      </c>
      <c r="AP1212" s="5"/>
      <c r="AQ1212" s="5">
        <v>2</v>
      </c>
      <c r="AR1212" s="5"/>
      <c r="AS1212" s="5"/>
      <c r="AT1212" s="5"/>
      <c r="AU1212" s="5"/>
      <c r="AV1212" s="5"/>
      <c r="AW1212" s="5"/>
      <c r="AX1212" s="5"/>
      <c r="AY1212" s="5"/>
      <c r="AZ1212" s="5"/>
      <c r="BA1212" s="5"/>
      <c r="BB1212" s="5"/>
      <c r="BC1212" s="5"/>
      <c r="BD1212" s="5"/>
      <c r="BE1212" s="5"/>
      <c r="BF1212" s="5"/>
      <c r="BG1212" s="5"/>
      <c r="BH1212" s="5"/>
      <c r="BI1212" s="5"/>
      <c r="BJ1212" s="5"/>
      <c r="BK1212" s="5"/>
      <c r="BL1212" s="5">
        <v>3</v>
      </c>
      <c r="BM1212" s="5"/>
      <c r="BN1212" s="5">
        <v>3</v>
      </c>
      <c r="BO1212" s="5"/>
      <c r="BP1212" s="5"/>
      <c r="BQ1212" s="5"/>
      <c r="BR1212" s="5"/>
      <c r="BS1212" s="5"/>
      <c r="BT1212" s="5"/>
      <c r="BU1212" s="5"/>
      <c r="BV1212" s="5"/>
      <c r="BW1212" s="5"/>
      <c r="BX1212" s="5"/>
      <c r="BY1212" s="5"/>
      <c r="BZ1212" s="5"/>
      <c r="CA1212" s="5"/>
      <c r="CB1212" s="5"/>
      <c r="CC1212" s="5"/>
      <c r="CD1212" s="5"/>
      <c r="CE1212" s="5"/>
      <c r="CF1212" s="5"/>
      <c r="CG1212" s="5"/>
      <c r="CH1212" s="5"/>
      <c r="CI1212" s="5"/>
      <c r="CJ1212" s="5"/>
      <c r="CK1212" s="5"/>
      <c r="CL1212" s="5"/>
      <c r="CM1212" s="5"/>
      <c r="CN1212" s="5"/>
      <c r="CO1212" s="5"/>
      <c r="CP1212" s="5"/>
      <c r="CQ1212" s="5"/>
      <c r="CR1212" s="5"/>
      <c r="CS1212" s="5"/>
      <c r="CT1212" s="5"/>
      <c r="CU1212" s="5"/>
      <c r="CV1212" s="5"/>
      <c r="CW1212" s="5"/>
      <c r="CX1212" s="5"/>
      <c r="CY1212" s="5"/>
      <c r="CZ1212" s="5"/>
      <c r="DA1212" s="5"/>
      <c r="DB1212" s="5"/>
      <c r="DC1212" s="5"/>
      <c r="DD1212" s="5"/>
      <c r="DE1212" s="5"/>
      <c r="DF1212" s="5"/>
      <c r="DG1212" s="5"/>
      <c r="DH1212" s="5"/>
      <c r="DI1212" s="5"/>
      <c r="DJ1212" s="5"/>
      <c r="DK1212" s="5"/>
      <c r="DL1212" s="5"/>
      <c r="DM1212" s="5"/>
      <c r="DN1212" s="5"/>
      <c r="DO1212" s="5"/>
      <c r="DP1212" s="5"/>
      <c r="DQ1212" s="5"/>
      <c r="DR1212" s="5"/>
      <c r="DS1212" s="6"/>
      <c r="DT1212" s="6"/>
      <c r="DU1212" s="5"/>
      <c r="DV1212" s="5"/>
      <c r="DW1212" s="5" t="s">
        <v>135</v>
      </c>
      <c r="DX1212" s="5"/>
      <c r="DY1212" s="5"/>
      <c r="DZ1212" s="5"/>
      <c r="EA1212" s="5"/>
      <c r="EB1212" s="5"/>
      <c r="EC1212" s="5"/>
      <c r="ED1212" s="5"/>
      <c r="EE1212" s="5"/>
      <c r="EF1212" s="5"/>
    </row>
    <row r="1213" spans="1:136" s="42" customFormat="1" ht="120">
      <c r="A1213" s="41"/>
      <c r="B1213" s="41"/>
      <c r="C1213" s="41"/>
      <c r="D1213" s="41" t="s">
        <v>2141</v>
      </c>
      <c r="E1213" s="42" t="s">
        <v>2142</v>
      </c>
      <c r="F1213" s="121" t="s">
        <v>2073</v>
      </c>
      <c r="G1213" s="41" t="s">
        <v>135</v>
      </c>
      <c r="H1213" s="41"/>
      <c r="I1213" s="41"/>
      <c r="J1213" s="5"/>
      <c r="K1213" s="5"/>
      <c r="L1213" s="5"/>
      <c r="M1213" s="5"/>
      <c r="N1213" s="5"/>
      <c r="O1213" s="5"/>
      <c r="P1213" s="5">
        <v>8</v>
      </c>
      <c r="Q1213" s="39" t="s">
        <v>2143</v>
      </c>
      <c r="R1213" s="5"/>
      <c r="S1213" s="5"/>
      <c r="T1213" s="5"/>
      <c r="U1213" s="5"/>
      <c r="V1213" s="5"/>
      <c r="W1213" s="5"/>
      <c r="X1213" s="5"/>
      <c r="Y1213" s="5"/>
      <c r="Z1213" s="5"/>
      <c r="AA1213" s="5"/>
      <c r="AB1213" s="5"/>
      <c r="AC1213" s="5"/>
      <c r="AD1213" s="5"/>
      <c r="AE1213" s="5"/>
      <c r="AF1213" s="5"/>
      <c r="AG1213" s="5"/>
      <c r="AH1213" s="5"/>
      <c r="AI1213" s="5"/>
      <c r="AJ1213" s="5"/>
      <c r="AK1213" s="5"/>
      <c r="AL1213" s="5">
        <v>8</v>
      </c>
      <c r="AM1213" s="5">
        <v>1</v>
      </c>
      <c r="AN1213" s="5">
        <v>7</v>
      </c>
      <c r="AO1213" s="5">
        <v>7</v>
      </c>
      <c r="AP1213" s="5"/>
      <c r="AQ1213" s="5"/>
      <c r="AR1213" s="5"/>
      <c r="AS1213" s="5"/>
      <c r="AT1213" s="5"/>
      <c r="AU1213" s="5"/>
      <c r="AV1213" s="5">
        <v>1</v>
      </c>
      <c r="AW1213" s="5">
        <v>1</v>
      </c>
      <c r="AX1213" s="5">
        <v>1</v>
      </c>
      <c r="AY1213" s="5"/>
      <c r="AZ1213" s="5"/>
      <c r="BA1213" s="5"/>
      <c r="BB1213" s="5"/>
      <c r="BC1213" s="5"/>
      <c r="BD1213" s="5">
        <v>1</v>
      </c>
      <c r="BE1213" s="5"/>
      <c r="BF1213" s="5"/>
      <c r="BG1213" s="5"/>
      <c r="BH1213" s="5"/>
      <c r="BI1213" s="5"/>
      <c r="BJ1213" s="5"/>
      <c r="BK1213" s="5"/>
      <c r="BL1213" s="5">
        <v>8</v>
      </c>
      <c r="BM1213" s="5"/>
      <c r="BN1213" s="5">
        <v>1</v>
      </c>
      <c r="BO1213" s="5"/>
      <c r="BP1213" s="5"/>
      <c r="BQ1213" s="5">
        <v>7</v>
      </c>
      <c r="BR1213" s="5"/>
      <c r="BS1213" s="5"/>
      <c r="BT1213" s="5">
        <v>7</v>
      </c>
      <c r="BU1213" s="5"/>
      <c r="BV1213" s="5"/>
      <c r="BW1213" s="5"/>
      <c r="BX1213" s="5"/>
      <c r="BY1213" s="5"/>
      <c r="BZ1213" s="5"/>
      <c r="CA1213" s="5"/>
      <c r="CB1213" s="5"/>
      <c r="CC1213" s="5"/>
      <c r="CD1213" s="5"/>
      <c r="CE1213" s="5"/>
      <c r="CF1213" s="5"/>
      <c r="CG1213" s="5"/>
      <c r="CH1213" s="5"/>
      <c r="CI1213" s="5"/>
      <c r="CJ1213" s="5"/>
      <c r="CK1213" s="5"/>
      <c r="CL1213" s="5"/>
      <c r="CM1213" s="5"/>
      <c r="CN1213" s="5"/>
      <c r="CO1213" s="5"/>
      <c r="CP1213" s="5"/>
      <c r="CQ1213" s="5"/>
      <c r="CR1213" s="5"/>
      <c r="CS1213" s="5"/>
      <c r="CT1213" s="5"/>
      <c r="CU1213" s="5"/>
      <c r="CV1213" s="5"/>
      <c r="CW1213" s="5"/>
      <c r="CX1213" s="5"/>
      <c r="CY1213" s="5"/>
      <c r="CZ1213" s="5"/>
      <c r="DA1213" s="5"/>
      <c r="DB1213" s="5"/>
      <c r="DC1213" s="5"/>
      <c r="DD1213" s="5"/>
      <c r="DE1213" s="5"/>
      <c r="DF1213" s="5"/>
      <c r="DG1213" s="5"/>
      <c r="DH1213" s="5"/>
      <c r="DI1213" s="5"/>
      <c r="DJ1213" s="5"/>
      <c r="DK1213" s="5"/>
      <c r="DL1213" s="5"/>
      <c r="DM1213" s="5"/>
      <c r="DN1213" s="5"/>
      <c r="DO1213" s="5"/>
      <c r="DP1213" s="5"/>
      <c r="DQ1213" s="5"/>
      <c r="DR1213" s="5"/>
      <c r="DS1213" s="6"/>
      <c r="DT1213" s="6"/>
      <c r="DU1213" s="5"/>
      <c r="DV1213" s="5"/>
      <c r="DW1213" s="5" t="s">
        <v>135</v>
      </c>
      <c r="DX1213" s="5"/>
      <c r="DY1213" s="5"/>
      <c r="DZ1213" s="5"/>
      <c r="EA1213" s="5"/>
      <c r="EB1213" s="5"/>
      <c r="EC1213" s="5"/>
      <c r="ED1213" s="5"/>
      <c r="EE1213" s="5"/>
      <c r="EF1213" s="5"/>
    </row>
    <row r="1214" spans="1:136" s="42" customFormat="1" ht="60">
      <c r="A1214" s="41" t="s">
        <v>2144</v>
      </c>
      <c r="B1214" s="41">
        <v>4</v>
      </c>
      <c r="C1214" s="41">
        <v>3</v>
      </c>
      <c r="D1214" s="41" t="s">
        <v>2145</v>
      </c>
      <c r="E1214" s="42" t="s">
        <v>290</v>
      </c>
      <c r="F1214" s="121" t="s">
        <v>2146</v>
      </c>
      <c r="G1214" s="41" t="s">
        <v>135</v>
      </c>
      <c r="H1214" s="41"/>
      <c r="I1214" s="41"/>
      <c r="J1214" s="5"/>
      <c r="K1214" s="5"/>
      <c r="L1214" s="5"/>
      <c r="M1214" s="5"/>
      <c r="N1214" s="5"/>
      <c r="O1214" s="5"/>
      <c r="P1214" s="5">
        <v>1</v>
      </c>
      <c r="Q1214" s="39" t="s">
        <v>2147</v>
      </c>
      <c r="R1214" s="5">
        <v>1</v>
      </c>
      <c r="S1214" s="5"/>
      <c r="T1214" s="5"/>
      <c r="U1214" s="5"/>
      <c r="V1214" s="5"/>
      <c r="W1214" s="5"/>
      <c r="X1214" s="5"/>
      <c r="Y1214" s="5"/>
      <c r="Z1214" s="5"/>
      <c r="AA1214" s="5">
        <v>1</v>
      </c>
      <c r="AB1214" s="5"/>
      <c r="AC1214" s="5"/>
      <c r="AD1214" s="5"/>
      <c r="AE1214" s="5"/>
      <c r="AF1214" s="5">
        <v>1</v>
      </c>
      <c r="AG1214" s="5"/>
      <c r="AH1214" s="5">
        <v>1</v>
      </c>
      <c r="AI1214" s="5"/>
      <c r="AJ1214" s="5"/>
      <c r="AK1214" s="5"/>
      <c r="AL1214" s="5"/>
      <c r="AM1214" s="5"/>
      <c r="AN1214" s="5"/>
      <c r="AO1214" s="5"/>
      <c r="AP1214" s="5"/>
      <c r="AQ1214" s="5"/>
      <c r="AR1214" s="5"/>
      <c r="AS1214" s="5"/>
      <c r="AT1214" s="5"/>
      <c r="AU1214" s="5"/>
      <c r="AV1214" s="5"/>
      <c r="AW1214" s="5"/>
      <c r="AX1214" s="5"/>
      <c r="AY1214" s="5"/>
      <c r="AZ1214" s="5"/>
      <c r="BA1214" s="5"/>
      <c r="BB1214" s="5"/>
      <c r="BC1214" s="5"/>
      <c r="BD1214" s="5"/>
      <c r="BE1214" s="5"/>
      <c r="BF1214" s="5"/>
      <c r="BG1214" s="5"/>
      <c r="BH1214" s="5"/>
      <c r="BI1214" s="5"/>
      <c r="BJ1214" s="5"/>
      <c r="BK1214" s="5"/>
      <c r="BL1214" s="5"/>
      <c r="BM1214" s="5"/>
      <c r="BN1214" s="5"/>
      <c r="BO1214" s="5"/>
      <c r="BP1214" s="5"/>
      <c r="BQ1214" s="5"/>
      <c r="BR1214" s="5"/>
      <c r="BS1214" s="5"/>
      <c r="BT1214" s="5"/>
      <c r="BU1214" s="5"/>
      <c r="BV1214" s="5"/>
      <c r="BW1214" s="5"/>
      <c r="BX1214" s="5"/>
      <c r="BY1214" s="5"/>
      <c r="BZ1214" s="5"/>
      <c r="CA1214" s="5"/>
      <c r="CB1214" s="5"/>
      <c r="CC1214" s="5"/>
      <c r="CD1214" s="5"/>
      <c r="CE1214" s="5"/>
      <c r="CF1214" s="5"/>
      <c r="CG1214" s="5"/>
      <c r="CH1214" s="5"/>
      <c r="CI1214" s="5"/>
      <c r="CJ1214" s="5"/>
      <c r="CK1214" s="5"/>
      <c r="CL1214" s="5"/>
      <c r="CM1214" s="5"/>
      <c r="CN1214" s="5"/>
      <c r="CO1214" s="5"/>
      <c r="CP1214" s="5"/>
      <c r="CQ1214" s="5"/>
      <c r="CR1214" s="5"/>
      <c r="CS1214" s="5"/>
      <c r="CT1214" s="5"/>
      <c r="CU1214" s="5"/>
      <c r="CV1214" s="5"/>
      <c r="CW1214" s="5"/>
      <c r="CX1214" s="5"/>
      <c r="CY1214" s="5"/>
      <c r="CZ1214" s="5"/>
      <c r="DA1214" s="5"/>
      <c r="DB1214" s="5"/>
      <c r="DC1214" s="5"/>
      <c r="DD1214" s="5"/>
      <c r="DE1214" s="5"/>
      <c r="DF1214" s="5"/>
      <c r="DG1214" s="5"/>
      <c r="DH1214" s="5"/>
      <c r="DI1214" s="5"/>
      <c r="DJ1214" s="5"/>
      <c r="DK1214" s="5"/>
      <c r="DL1214" s="5"/>
      <c r="DM1214" s="5"/>
      <c r="DN1214" s="5"/>
      <c r="DO1214" s="5"/>
      <c r="DP1214" s="5"/>
      <c r="DQ1214" s="5"/>
      <c r="DR1214" s="5"/>
      <c r="DS1214" s="6">
        <v>4</v>
      </c>
      <c r="DT1214" s="6">
        <v>1</v>
      </c>
      <c r="DU1214" s="5">
        <v>3</v>
      </c>
      <c r="DV1214" s="5"/>
      <c r="DW1214" s="5" t="s">
        <v>135</v>
      </c>
      <c r="DX1214" s="5"/>
      <c r="DY1214" s="5"/>
      <c r="DZ1214" s="5"/>
      <c r="EA1214" s="5"/>
      <c r="EB1214" s="5"/>
      <c r="EC1214" s="5"/>
      <c r="ED1214" s="5"/>
      <c r="EE1214" s="5"/>
      <c r="EF1214" s="5"/>
    </row>
    <row r="1215" spans="1:136" s="42" customFormat="1" ht="45">
      <c r="A1215" s="41"/>
      <c r="B1215" s="41"/>
      <c r="C1215" s="41"/>
      <c r="D1215" s="41" t="s">
        <v>2148</v>
      </c>
      <c r="E1215" s="42" t="s">
        <v>274</v>
      </c>
      <c r="F1215" s="121" t="s">
        <v>2146</v>
      </c>
      <c r="G1215" s="41" t="s">
        <v>135</v>
      </c>
      <c r="H1215" s="41"/>
      <c r="I1215" s="41"/>
      <c r="J1215" s="5"/>
      <c r="K1215" s="5"/>
      <c r="L1215" s="5"/>
      <c r="M1215" s="5"/>
      <c r="N1215" s="5"/>
      <c r="O1215" s="5"/>
      <c r="P1215" s="5">
        <v>1</v>
      </c>
      <c r="Q1215" s="39" t="s">
        <v>2147</v>
      </c>
      <c r="R1215" s="5">
        <v>1</v>
      </c>
      <c r="S1215" s="5"/>
      <c r="T1215" s="5"/>
      <c r="U1215" s="5"/>
      <c r="V1215" s="5"/>
      <c r="W1215" s="5"/>
      <c r="X1215" s="5"/>
      <c r="Y1215" s="5"/>
      <c r="Z1215" s="5"/>
      <c r="AA1215" s="5">
        <v>1</v>
      </c>
      <c r="AB1215" s="5"/>
      <c r="AC1215" s="5"/>
      <c r="AD1215" s="5"/>
      <c r="AE1215" s="5"/>
      <c r="AF1215" s="5">
        <v>1</v>
      </c>
      <c r="AG1215" s="5"/>
      <c r="AH1215" s="5">
        <v>1</v>
      </c>
      <c r="AI1215" s="5"/>
      <c r="AJ1215" s="5"/>
      <c r="AK1215" s="5"/>
      <c r="AL1215" s="5"/>
      <c r="AM1215" s="5"/>
      <c r="AN1215" s="5"/>
      <c r="AO1215" s="5"/>
      <c r="AP1215" s="5"/>
      <c r="AQ1215" s="5"/>
      <c r="AR1215" s="5"/>
      <c r="AS1215" s="5"/>
      <c r="AT1215" s="5"/>
      <c r="AU1215" s="5"/>
      <c r="AV1215" s="5"/>
      <c r="AW1215" s="5"/>
      <c r="AX1215" s="5"/>
      <c r="AY1215" s="5"/>
      <c r="AZ1215" s="5"/>
      <c r="BA1215" s="5"/>
      <c r="BB1215" s="5"/>
      <c r="BC1215" s="5"/>
      <c r="BD1215" s="5"/>
      <c r="BE1215" s="5"/>
      <c r="BF1215" s="5"/>
      <c r="BG1215" s="5"/>
      <c r="BH1215" s="5"/>
      <c r="BI1215" s="5"/>
      <c r="BJ1215" s="5"/>
      <c r="BK1215" s="5"/>
      <c r="BL1215" s="5"/>
      <c r="BM1215" s="5"/>
      <c r="BN1215" s="5"/>
      <c r="BO1215" s="5"/>
      <c r="BP1215" s="5"/>
      <c r="BQ1215" s="5"/>
      <c r="BR1215" s="5"/>
      <c r="BS1215" s="5"/>
      <c r="BT1215" s="5"/>
      <c r="BU1215" s="5"/>
      <c r="BV1215" s="5"/>
      <c r="BW1215" s="5"/>
      <c r="BX1215" s="5"/>
      <c r="BY1215" s="5"/>
      <c r="BZ1215" s="5"/>
      <c r="CA1215" s="5"/>
      <c r="CB1215" s="5"/>
      <c r="CC1215" s="5"/>
      <c r="CD1215" s="5"/>
      <c r="CE1215" s="5"/>
      <c r="CF1215" s="5"/>
      <c r="CG1215" s="5"/>
      <c r="CH1215" s="5"/>
      <c r="CI1215" s="5"/>
      <c r="CJ1215" s="5"/>
      <c r="CK1215" s="5"/>
      <c r="CL1215" s="5"/>
      <c r="CM1215" s="5"/>
      <c r="CN1215" s="5"/>
      <c r="CO1215" s="5"/>
      <c r="CP1215" s="5"/>
      <c r="CQ1215" s="5"/>
      <c r="CR1215" s="5"/>
      <c r="CS1215" s="5"/>
      <c r="CT1215" s="5"/>
      <c r="CU1215" s="5"/>
      <c r="CV1215" s="5"/>
      <c r="CW1215" s="5"/>
      <c r="CX1215" s="5"/>
      <c r="CY1215" s="5"/>
      <c r="CZ1215" s="5"/>
      <c r="DA1215" s="5"/>
      <c r="DB1215" s="5"/>
      <c r="DC1215" s="5"/>
      <c r="DD1215" s="5"/>
      <c r="DE1215" s="5"/>
      <c r="DF1215" s="5"/>
      <c r="DG1215" s="5"/>
      <c r="DH1215" s="5"/>
      <c r="DI1215" s="5"/>
      <c r="DJ1215" s="5"/>
      <c r="DK1215" s="5"/>
      <c r="DL1215" s="5"/>
      <c r="DM1215" s="5"/>
      <c r="DN1215" s="5"/>
      <c r="DO1215" s="5"/>
      <c r="DP1215" s="5"/>
      <c r="DQ1215" s="5"/>
      <c r="DR1215" s="5"/>
      <c r="DS1215" s="6"/>
      <c r="DT1215" s="6"/>
      <c r="DU1215" s="5"/>
      <c r="DV1215" s="5"/>
      <c r="DW1215" s="5" t="s">
        <v>135</v>
      </c>
      <c r="DX1215" s="5"/>
      <c r="DY1215" s="5"/>
      <c r="DZ1215" s="5"/>
      <c r="EA1215" s="5"/>
      <c r="EB1215" s="5"/>
      <c r="EC1215" s="5"/>
      <c r="ED1215" s="5"/>
      <c r="EE1215" s="5"/>
      <c r="EF1215" s="5"/>
    </row>
    <row r="1216" spans="1:136" s="42" customFormat="1" ht="45">
      <c r="A1216" s="41"/>
      <c r="B1216" s="41"/>
      <c r="C1216" s="41"/>
      <c r="D1216" s="41" t="s">
        <v>2149</v>
      </c>
      <c r="E1216" s="41" t="s">
        <v>910</v>
      </c>
      <c r="F1216" s="121" t="s">
        <v>2146</v>
      </c>
      <c r="G1216" s="41" t="s">
        <v>135</v>
      </c>
      <c r="H1216" s="41"/>
      <c r="I1216" s="41"/>
      <c r="J1216" s="5">
        <v>1</v>
      </c>
      <c r="K1216" s="5">
        <v>1</v>
      </c>
      <c r="L1216" s="5"/>
      <c r="M1216" s="5"/>
      <c r="N1216" s="5"/>
      <c r="O1216" s="5"/>
      <c r="P1216" s="105">
        <v>1</v>
      </c>
      <c r="Q1216" s="39" t="s">
        <v>2147</v>
      </c>
      <c r="R1216" s="105">
        <v>1</v>
      </c>
      <c r="S1216" s="5"/>
      <c r="T1216" s="5"/>
      <c r="U1216" s="5"/>
      <c r="V1216" s="5"/>
      <c r="W1216" s="5"/>
      <c r="X1216" s="5"/>
      <c r="Y1216" s="5"/>
      <c r="Z1216" s="5"/>
      <c r="AA1216" s="105">
        <v>1</v>
      </c>
      <c r="AB1216" s="5"/>
      <c r="AC1216" s="5"/>
      <c r="AD1216" s="5"/>
      <c r="AE1216" s="5"/>
      <c r="AF1216" s="105">
        <v>1</v>
      </c>
      <c r="AG1216" s="105"/>
      <c r="AH1216" s="105">
        <v>1</v>
      </c>
      <c r="AI1216" s="5"/>
      <c r="AJ1216" s="5"/>
      <c r="AK1216" s="5"/>
      <c r="AL1216" s="5"/>
      <c r="AM1216" s="5"/>
      <c r="AN1216" s="5"/>
      <c r="AO1216" s="5"/>
      <c r="AP1216" s="5"/>
      <c r="AQ1216" s="5"/>
      <c r="AR1216" s="5"/>
      <c r="AS1216" s="5"/>
      <c r="AT1216" s="5"/>
      <c r="AU1216" s="5"/>
      <c r="AV1216" s="5"/>
      <c r="AW1216" s="5"/>
      <c r="AX1216" s="5"/>
      <c r="AY1216" s="5"/>
      <c r="AZ1216" s="5"/>
      <c r="BA1216" s="5"/>
      <c r="BB1216" s="5"/>
      <c r="BC1216" s="5"/>
      <c r="BD1216" s="5"/>
      <c r="BE1216" s="5"/>
      <c r="BF1216" s="5"/>
      <c r="BG1216" s="5"/>
      <c r="BH1216" s="5"/>
      <c r="BI1216" s="5"/>
      <c r="BJ1216" s="5"/>
      <c r="BK1216" s="5"/>
      <c r="BL1216" s="5"/>
      <c r="BM1216" s="5"/>
      <c r="BN1216" s="5"/>
      <c r="BO1216" s="5"/>
      <c r="BP1216" s="5"/>
      <c r="BQ1216" s="5"/>
      <c r="BR1216" s="5"/>
      <c r="BS1216" s="5"/>
      <c r="BT1216" s="5"/>
      <c r="BU1216" s="5"/>
      <c r="BV1216" s="5"/>
      <c r="BW1216" s="5"/>
      <c r="BX1216" s="5"/>
      <c r="BY1216" s="5"/>
      <c r="BZ1216" s="5"/>
      <c r="CA1216" s="5"/>
      <c r="CB1216" s="5"/>
      <c r="CC1216" s="5"/>
      <c r="CD1216" s="5"/>
      <c r="CE1216" s="5"/>
      <c r="CF1216" s="5"/>
      <c r="CG1216" s="5"/>
      <c r="CH1216" s="5"/>
      <c r="CI1216" s="5"/>
      <c r="CJ1216" s="5"/>
      <c r="CK1216" s="5"/>
      <c r="CL1216" s="5"/>
      <c r="CM1216" s="5"/>
      <c r="CN1216" s="5"/>
      <c r="CO1216" s="5"/>
      <c r="CP1216" s="5"/>
      <c r="CQ1216" s="5"/>
      <c r="CR1216" s="5"/>
      <c r="CS1216" s="5"/>
      <c r="CT1216" s="5"/>
      <c r="CU1216" s="5"/>
      <c r="CV1216" s="5"/>
      <c r="CW1216" s="5"/>
      <c r="CX1216" s="5"/>
      <c r="CY1216" s="5"/>
      <c r="CZ1216" s="5"/>
      <c r="DA1216" s="5"/>
      <c r="DB1216" s="5"/>
      <c r="DC1216" s="5"/>
      <c r="DD1216" s="5"/>
      <c r="DE1216" s="5"/>
      <c r="DF1216" s="5"/>
      <c r="DG1216" s="5"/>
      <c r="DH1216" s="5"/>
      <c r="DI1216" s="5"/>
      <c r="DJ1216" s="5"/>
      <c r="DK1216" s="5"/>
      <c r="DL1216" s="5"/>
      <c r="DM1216" s="5"/>
      <c r="DN1216" s="5"/>
      <c r="DO1216" s="5"/>
      <c r="DP1216" s="5"/>
      <c r="DQ1216" s="5"/>
      <c r="DR1216" s="5"/>
      <c r="DS1216" s="6"/>
      <c r="DT1216" s="6"/>
      <c r="DU1216" s="5"/>
      <c r="DV1216" s="5"/>
      <c r="DW1216" s="5" t="s">
        <v>135</v>
      </c>
      <c r="DX1216" s="5"/>
      <c r="DY1216" s="5"/>
      <c r="DZ1216" s="5"/>
      <c r="EA1216" s="5"/>
      <c r="EB1216" s="5"/>
      <c r="EC1216" s="5"/>
      <c r="ED1216" s="5"/>
      <c r="EE1216" s="5"/>
      <c r="EF1216" s="5"/>
    </row>
    <row r="1217" spans="1:143" s="42" customFormat="1" ht="45">
      <c r="A1217" s="41"/>
      <c r="B1217" s="41"/>
      <c r="C1217" s="41"/>
      <c r="D1217" s="41" t="s">
        <v>2150</v>
      </c>
      <c r="E1217" s="42" t="s">
        <v>364</v>
      </c>
      <c r="F1217" s="121" t="s">
        <v>2146</v>
      </c>
      <c r="G1217" s="41" t="s">
        <v>135</v>
      </c>
      <c r="H1217" s="41"/>
      <c r="I1217" s="41"/>
      <c r="J1217" s="5"/>
      <c r="K1217" s="5"/>
      <c r="L1217" s="5"/>
      <c r="M1217" s="5"/>
      <c r="N1217" s="5"/>
      <c r="O1217" s="5"/>
      <c r="P1217" s="5">
        <v>1</v>
      </c>
      <c r="Q1217" s="39" t="s">
        <v>2151</v>
      </c>
      <c r="R1217" s="5">
        <v>1</v>
      </c>
      <c r="S1217" s="5"/>
      <c r="T1217" s="5"/>
      <c r="U1217" s="5"/>
      <c r="V1217" s="5"/>
      <c r="W1217" s="5"/>
      <c r="X1217" s="5"/>
      <c r="Y1217" s="5"/>
      <c r="Z1217" s="5"/>
      <c r="AA1217" s="5">
        <v>1</v>
      </c>
      <c r="AB1217" s="5"/>
      <c r="AC1217" s="5"/>
      <c r="AD1217" s="5"/>
      <c r="AE1217" s="5"/>
      <c r="AF1217" s="5">
        <v>1</v>
      </c>
      <c r="AG1217" s="5"/>
      <c r="AH1217" s="5">
        <v>1</v>
      </c>
      <c r="AI1217" s="5"/>
      <c r="AJ1217" s="5"/>
      <c r="AK1217" s="5"/>
      <c r="AL1217" s="5"/>
      <c r="AM1217" s="5"/>
      <c r="AN1217" s="5"/>
      <c r="AO1217" s="5"/>
      <c r="AP1217" s="5"/>
      <c r="AQ1217" s="5"/>
      <c r="AR1217" s="5"/>
      <c r="AS1217" s="5"/>
      <c r="AT1217" s="5"/>
      <c r="AU1217" s="5"/>
      <c r="AV1217" s="5"/>
      <c r="AW1217" s="5"/>
      <c r="AX1217" s="5"/>
      <c r="AY1217" s="5"/>
      <c r="AZ1217" s="5"/>
      <c r="BA1217" s="5"/>
      <c r="BB1217" s="5"/>
      <c r="BC1217" s="5"/>
      <c r="BD1217" s="5"/>
      <c r="BE1217" s="5"/>
      <c r="BF1217" s="5"/>
      <c r="BG1217" s="5"/>
      <c r="BH1217" s="5"/>
      <c r="BI1217" s="5"/>
      <c r="BJ1217" s="5"/>
      <c r="BK1217" s="5"/>
      <c r="BL1217" s="5"/>
      <c r="BM1217" s="5"/>
      <c r="BN1217" s="5"/>
      <c r="BO1217" s="5"/>
      <c r="BP1217" s="5"/>
      <c r="BQ1217" s="5"/>
      <c r="BR1217" s="5"/>
      <c r="BS1217" s="5"/>
      <c r="BT1217" s="5"/>
      <c r="BU1217" s="5"/>
      <c r="BV1217" s="5"/>
      <c r="BW1217" s="5"/>
      <c r="BX1217" s="5"/>
      <c r="BY1217" s="5"/>
      <c r="BZ1217" s="5"/>
      <c r="CA1217" s="5"/>
      <c r="CB1217" s="5"/>
      <c r="CC1217" s="5"/>
      <c r="CD1217" s="5"/>
      <c r="CE1217" s="5"/>
      <c r="CF1217" s="5"/>
      <c r="CG1217" s="5"/>
      <c r="CH1217" s="5"/>
      <c r="CI1217" s="5"/>
      <c r="CJ1217" s="5"/>
      <c r="CK1217" s="5"/>
      <c r="CL1217" s="5"/>
      <c r="CM1217" s="5"/>
      <c r="CN1217" s="5"/>
      <c r="CO1217" s="5"/>
      <c r="CP1217" s="5"/>
      <c r="CQ1217" s="5"/>
      <c r="CR1217" s="5"/>
      <c r="CS1217" s="5"/>
      <c r="CT1217" s="5"/>
      <c r="CU1217" s="5"/>
      <c r="CV1217" s="5"/>
      <c r="CW1217" s="5"/>
      <c r="CX1217" s="5"/>
      <c r="CY1217" s="5"/>
      <c r="CZ1217" s="5"/>
      <c r="DA1217" s="5"/>
      <c r="DB1217" s="5"/>
      <c r="DC1217" s="5"/>
      <c r="DD1217" s="5"/>
      <c r="DE1217" s="5"/>
      <c r="DF1217" s="5"/>
      <c r="DG1217" s="5"/>
      <c r="DH1217" s="5"/>
      <c r="DI1217" s="5"/>
      <c r="DJ1217" s="5"/>
      <c r="DK1217" s="5"/>
      <c r="DL1217" s="5"/>
      <c r="DM1217" s="5"/>
      <c r="DN1217" s="5"/>
      <c r="DO1217" s="5"/>
      <c r="DP1217" s="5"/>
      <c r="DQ1217" s="5"/>
      <c r="DR1217" s="5"/>
      <c r="DS1217" s="6"/>
      <c r="DT1217" s="6"/>
      <c r="DU1217" s="5"/>
      <c r="DV1217" s="5"/>
      <c r="DW1217" s="5" t="s">
        <v>135</v>
      </c>
      <c r="DX1217" s="5"/>
      <c r="DY1217" s="5"/>
      <c r="DZ1217" s="5"/>
      <c r="EA1217" s="5"/>
      <c r="EB1217" s="5"/>
      <c r="EC1217" s="5"/>
      <c r="ED1217" s="5"/>
      <c r="EE1217" s="5"/>
      <c r="EF1217" s="5"/>
    </row>
    <row r="1218" spans="1:143" s="42" customFormat="1" ht="45">
      <c r="A1218" s="41"/>
      <c r="B1218" s="41"/>
      <c r="C1218" s="41"/>
      <c r="D1218" s="41" t="s">
        <v>2152</v>
      </c>
      <c r="E1218" s="42" t="s">
        <v>2153</v>
      </c>
      <c r="F1218" s="121" t="s">
        <v>2146</v>
      </c>
      <c r="G1218" s="41" t="s">
        <v>135</v>
      </c>
      <c r="H1218" s="41"/>
      <c r="I1218" s="41"/>
      <c r="J1218" s="5">
        <v>1</v>
      </c>
      <c r="K1218" s="5">
        <v>1</v>
      </c>
      <c r="L1218" s="5"/>
      <c r="M1218" s="5"/>
      <c r="N1218" s="5"/>
      <c r="O1218" s="5"/>
      <c r="P1218" s="5">
        <v>1</v>
      </c>
      <c r="Q1218" s="39" t="s">
        <v>2151</v>
      </c>
      <c r="R1218" s="5">
        <v>1</v>
      </c>
      <c r="S1218" s="5"/>
      <c r="T1218" s="5"/>
      <c r="U1218" s="5"/>
      <c r="V1218" s="5"/>
      <c r="W1218" s="5"/>
      <c r="X1218" s="5"/>
      <c r="Y1218" s="5"/>
      <c r="Z1218" s="5"/>
      <c r="AA1218" s="5">
        <v>1</v>
      </c>
      <c r="AB1218" s="5"/>
      <c r="AC1218" s="5"/>
      <c r="AD1218" s="5"/>
      <c r="AE1218" s="5"/>
      <c r="AF1218" s="5">
        <v>1</v>
      </c>
      <c r="AG1218" s="5"/>
      <c r="AH1218" s="5">
        <v>1</v>
      </c>
      <c r="AI1218" s="5"/>
      <c r="AJ1218" s="5"/>
      <c r="AK1218" s="5"/>
      <c r="AL1218" s="5"/>
      <c r="AM1218" s="5"/>
      <c r="AN1218" s="5"/>
      <c r="AO1218" s="5"/>
      <c r="AP1218" s="5"/>
      <c r="AQ1218" s="5"/>
      <c r="AR1218" s="5"/>
      <c r="AS1218" s="5"/>
      <c r="AT1218" s="5"/>
      <c r="AU1218" s="5"/>
      <c r="AV1218" s="5"/>
      <c r="AW1218" s="5"/>
      <c r="AX1218" s="5"/>
      <c r="AY1218" s="5"/>
      <c r="AZ1218" s="5"/>
      <c r="BA1218" s="5"/>
      <c r="BB1218" s="5"/>
      <c r="BC1218" s="5"/>
      <c r="BD1218" s="5"/>
      <c r="BE1218" s="5"/>
      <c r="BF1218" s="5"/>
      <c r="BG1218" s="5"/>
      <c r="BH1218" s="5"/>
      <c r="BI1218" s="5"/>
      <c r="BJ1218" s="5"/>
      <c r="BK1218" s="5"/>
      <c r="BL1218" s="5"/>
      <c r="BM1218" s="5"/>
      <c r="BN1218" s="5"/>
      <c r="BO1218" s="5"/>
      <c r="BP1218" s="5"/>
      <c r="BQ1218" s="5"/>
      <c r="BR1218" s="5"/>
      <c r="BS1218" s="5"/>
      <c r="BT1218" s="5"/>
      <c r="BU1218" s="5"/>
      <c r="BV1218" s="5"/>
      <c r="BW1218" s="5"/>
      <c r="BX1218" s="5"/>
      <c r="BY1218" s="5"/>
      <c r="BZ1218" s="5"/>
      <c r="CA1218" s="5"/>
      <c r="CB1218" s="5"/>
      <c r="CC1218" s="5"/>
      <c r="CD1218" s="5"/>
      <c r="CE1218" s="5"/>
      <c r="CF1218" s="5"/>
      <c r="CG1218" s="5"/>
      <c r="CH1218" s="5"/>
      <c r="CI1218" s="5"/>
      <c r="CJ1218" s="5"/>
      <c r="CK1218" s="5"/>
      <c r="CL1218" s="5"/>
      <c r="CM1218" s="5"/>
      <c r="CN1218" s="5"/>
      <c r="CO1218" s="5"/>
      <c r="CP1218" s="5"/>
      <c r="CQ1218" s="5"/>
      <c r="CR1218" s="5"/>
      <c r="CS1218" s="5"/>
      <c r="CT1218" s="5"/>
      <c r="CU1218" s="5"/>
      <c r="CV1218" s="5"/>
      <c r="CW1218" s="5"/>
      <c r="CX1218" s="5"/>
      <c r="CY1218" s="5"/>
      <c r="CZ1218" s="5"/>
      <c r="DA1218" s="5"/>
      <c r="DB1218" s="5"/>
      <c r="DC1218" s="5"/>
      <c r="DD1218" s="5"/>
      <c r="DE1218" s="5"/>
      <c r="DF1218" s="5"/>
      <c r="DG1218" s="5"/>
      <c r="DH1218" s="5"/>
      <c r="DI1218" s="5"/>
      <c r="DJ1218" s="5"/>
      <c r="DK1218" s="5"/>
      <c r="DL1218" s="5"/>
      <c r="DM1218" s="5"/>
      <c r="DN1218" s="5"/>
      <c r="DO1218" s="5"/>
      <c r="DP1218" s="5"/>
      <c r="DQ1218" s="5"/>
      <c r="DR1218" s="5"/>
      <c r="DS1218" s="6"/>
      <c r="DT1218" s="6"/>
      <c r="DU1218" s="5"/>
      <c r="DV1218" s="5"/>
      <c r="DW1218" s="5" t="s">
        <v>135</v>
      </c>
      <c r="DX1218" s="5"/>
      <c r="DY1218" s="5"/>
      <c r="DZ1218" s="5"/>
      <c r="EA1218" s="5"/>
      <c r="EB1218" s="5"/>
      <c r="EC1218" s="5"/>
      <c r="ED1218" s="5"/>
      <c r="EE1218" s="5"/>
      <c r="EF1218" s="5"/>
    </row>
    <row r="1219" spans="1:143" s="42" customFormat="1" ht="45">
      <c r="A1219" s="41"/>
      <c r="B1219" s="41"/>
      <c r="C1219" s="41"/>
      <c r="D1219" s="41" t="s">
        <v>2154</v>
      </c>
      <c r="E1219" s="42" t="s">
        <v>290</v>
      </c>
      <c r="F1219" s="121" t="s">
        <v>2146</v>
      </c>
      <c r="G1219" s="41" t="s">
        <v>135</v>
      </c>
      <c r="H1219" s="41"/>
      <c r="I1219" s="41"/>
      <c r="J1219" s="5"/>
      <c r="K1219" s="5"/>
      <c r="L1219" s="5"/>
      <c r="M1219" s="5"/>
      <c r="N1219" s="5"/>
      <c r="O1219" s="5"/>
      <c r="P1219" s="128">
        <v>1</v>
      </c>
      <c r="Q1219" s="39" t="s">
        <v>2151</v>
      </c>
      <c r="R1219" s="5">
        <v>1</v>
      </c>
      <c r="S1219" s="5"/>
      <c r="T1219" s="5"/>
      <c r="U1219" s="5"/>
      <c r="V1219" s="5"/>
      <c r="W1219" s="5"/>
      <c r="X1219" s="5"/>
      <c r="Y1219" s="5"/>
      <c r="Z1219" s="5"/>
      <c r="AA1219" s="5">
        <v>1</v>
      </c>
      <c r="AB1219" s="5"/>
      <c r="AC1219" s="5"/>
      <c r="AD1219" s="5"/>
      <c r="AE1219" s="5"/>
      <c r="AF1219" s="5">
        <v>1</v>
      </c>
      <c r="AG1219" s="5"/>
      <c r="AH1219" s="5">
        <v>1</v>
      </c>
      <c r="AI1219" s="5"/>
      <c r="AJ1219" s="5"/>
      <c r="AK1219" s="5"/>
      <c r="AL1219" s="5"/>
      <c r="AM1219" s="5"/>
      <c r="AN1219" s="5"/>
      <c r="AO1219" s="5"/>
      <c r="AP1219" s="5"/>
      <c r="AQ1219" s="5"/>
      <c r="AR1219" s="5"/>
      <c r="AS1219" s="5"/>
      <c r="AT1219" s="5"/>
      <c r="AU1219" s="5"/>
      <c r="AV1219" s="5"/>
      <c r="AW1219" s="5"/>
      <c r="AX1219" s="5"/>
      <c r="AY1219" s="5"/>
      <c r="AZ1219" s="5"/>
      <c r="BA1219" s="5"/>
      <c r="BB1219" s="5"/>
      <c r="BC1219" s="5"/>
      <c r="BD1219" s="5"/>
      <c r="BE1219" s="5"/>
      <c r="BF1219" s="5"/>
      <c r="BG1219" s="5"/>
      <c r="BH1219" s="5"/>
      <c r="BI1219" s="5"/>
      <c r="BJ1219" s="5"/>
      <c r="BK1219" s="5"/>
      <c r="BL1219" s="5"/>
      <c r="BM1219" s="5"/>
      <c r="BN1219" s="5"/>
      <c r="BO1219" s="5"/>
      <c r="BP1219" s="5"/>
      <c r="BQ1219" s="5"/>
      <c r="BR1219" s="5"/>
      <c r="BS1219" s="5"/>
      <c r="BT1219" s="5"/>
      <c r="BU1219" s="5"/>
      <c r="BV1219" s="5"/>
      <c r="BW1219" s="5"/>
      <c r="BX1219" s="5"/>
      <c r="BY1219" s="5"/>
      <c r="BZ1219" s="5"/>
      <c r="CA1219" s="5"/>
      <c r="CB1219" s="5"/>
      <c r="CC1219" s="5"/>
      <c r="CD1219" s="5"/>
      <c r="CE1219" s="5"/>
      <c r="CF1219" s="5"/>
      <c r="CG1219" s="5"/>
      <c r="CH1219" s="5"/>
      <c r="CI1219" s="5"/>
      <c r="CJ1219" s="5"/>
      <c r="CK1219" s="5"/>
      <c r="CL1219" s="5"/>
      <c r="CM1219" s="5"/>
      <c r="CN1219" s="5"/>
      <c r="CO1219" s="5"/>
      <c r="CP1219" s="5"/>
      <c r="CQ1219" s="5"/>
      <c r="CR1219" s="5"/>
      <c r="CS1219" s="5"/>
      <c r="CT1219" s="5"/>
      <c r="CU1219" s="5"/>
      <c r="CV1219" s="5"/>
      <c r="CW1219" s="5"/>
      <c r="CX1219" s="5"/>
      <c r="CY1219" s="5"/>
      <c r="CZ1219" s="5"/>
      <c r="DA1219" s="5"/>
      <c r="DB1219" s="5"/>
      <c r="DC1219" s="5"/>
      <c r="DD1219" s="5"/>
      <c r="DE1219" s="5"/>
      <c r="DF1219" s="5"/>
      <c r="DG1219" s="5"/>
      <c r="DH1219" s="5"/>
      <c r="DI1219" s="5"/>
      <c r="DJ1219" s="5"/>
      <c r="DK1219" s="5"/>
      <c r="DL1219" s="5"/>
      <c r="DM1219" s="5"/>
      <c r="DN1219" s="5"/>
      <c r="DO1219" s="5"/>
      <c r="DP1219" s="5"/>
      <c r="DQ1219" s="5"/>
      <c r="DR1219" s="5"/>
      <c r="DS1219" s="6"/>
      <c r="DT1219" s="6"/>
      <c r="DU1219" s="5"/>
      <c r="DV1219" s="5"/>
      <c r="DW1219" s="5" t="s">
        <v>135</v>
      </c>
      <c r="DX1219" s="5"/>
      <c r="DY1219" s="5"/>
      <c r="DZ1219" s="5"/>
      <c r="EA1219" s="5"/>
      <c r="EB1219" s="5"/>
      <c r="EC1219" s="5"/>
      <c r="ED1219" s="5"/>
      <c r="EE1219" s="5"/>
      <c r="EF1219" s="5"/>
    </row>
    <row r="1220" spans="1:143" s="42" customFormat="1" ht="45">
      <c r="A1220" s="41"/>
      <c r="B1220" s="41"/>
      <c r="C1220" s="41"/>
      <c r="D1220" s="41" t="s">
        <v>2155</v>
      </c>
      <c r="E1220" s="42" t="s">
        <v>2156</v>
      </c>
      <c r="F1220" s="121" t="s">
        <v>2146</v>
      </c>
      <c r="G1220" s="41" t="s">
        <v>135</v>
      </c>
      <c r="H1220" s="41"/>
      <c r="I1220" s="41"/>
      <c r="J1220" s="5">
        <v>1</v>
      </c>
      <c r="K1220" s="5"/>
      <c r="L1220" s="5">
        <v>1</v>
      </c>
      <c r="M1220" s="5"/>
      <c r="N1220" s="5"/>
      <c r="O1220" s="5"/>
      <c r="P1220" s="105">
        <v>1</v>
      </c>
      <c r="Q1220" s="39" t="s">
        <v>2151</v>
      </c>
      <c r="R1220" s="105">
        <v>1</v>
      </c>
      <c r="S1220" s="105"/>
      <c r="T1220" s="105"/>
      <c r="U1220" s="105"/>
      <c r="V1220" s="105"/>
      <c r="W1220" s="105"/>
      <c r="X1220" s="105"/>
      <c r="Y1220" s="105"/>
      <c r="Z1220" s="105"/>
      <c r="AA1220" s="105">
        <v>1</v>
      </c>
      <c r="AB1220" s="105"/>
      <c r="AC1220" s="105"/>
      <c r="AD1220" s="105"/>
      <c r="AE1220" s="105"/>
      <c r="AF1220" s="105">
        <v>1</v>
      </c>
      <c r="AG1220" s="105"/>
      <c r="AH1220" s="105">
        <v>1</v>
      </c>
      <c r="AI1220" s="5"/>
      <c r="AJ1220" s="5"/>
      <c r="AK1220" s="5"/>
      <c r="AL1220" s="5"/>
      <c r="AM1220" s="5"/>
      <c r="AN1220" s="5"/>
      <c r="AO1220" s="5"/>
      <c r="AP1220" s="5"/>
      <c r="AQ1220" s="5"/>
      <c r="AR1220" s="5"/>
      <c r="AS1220" s="5"/>
      <c r="AT1220" s="5"/>
      <c r="AU1220" s="5"/>
      <c r="AV1220" s="5"/>
      <c r="AW1220" s="5"/>
      <c r="AX1220" s="5"/>
      <c r="AY1220" s="5"/>
      <c r="AZ1220" s="5"/>
      <c r="BA1220" s="5"/>
      <c r="BB1220" s="5"/>
      <c r="BC1220" s="5"/>
      <c r="BD1220" s="5"/>
      <c r="BE1220" s="5"/>
      <c r="BF1220" s="5"/>
      <c r="BG1220" s="5"/>
      <c r="BH1220" s="5"/>
      <c r="BI1220" s="5"/>
      <c r="BJ1220" s="5"/>
      <c r="BK1220" s="5"/>
      <c r="BL1220" s="5"/>
      <c r="BM1220" s="5"/>
      <c r="BN1220" s="5"/>
      <c r="BO1220" s="5"/>
      <c r="BP1220" s="5"/>
      <c r="BQ1220" s="5"/>
      <c r="BR1220" s="5"/>
      <c r="BS1220" s="5"/>
      <c r="BT1220" s="5"/>
      <c r="BU1220" s="5"/>
      <c r="BV1220" s="5"/>
      <c r="BW1220" s="5"/>
      <c r="BX1220" s="5"/>
      <c r="BY1220" s="5"/>
      <c r="BZ1220" s="5"/>
      <c r="CA1220" s="5"/>
      <c r="CB1220" s="5"/>
      <c r="CC1220" s="5"/>
      <c r="CD1220" s="5"/>
      <c r="CE1220" s="5"/>
      <c r="CF1220" s="5"/>
      <c r="CG1220" s="5"/>
      <c r="CH1220" s="5"/>
      <c r="CI1220" s="5"/>
      <c r="CJ1220" s="5"/>
      <c r="CK1220" s="5"/>
      <c r="CL1220" s="5"/>
      <c r="CM1220" s="5"/>
      <c r="CN1220" s="5"/>
      <c r="CO1220" s="5"/>
      <c r="CP1220" s="5"/>
      <c r="CQ1220" s="5"/>
      <c r="CR1220" s="5"/>
      <c r="CS1220" s="5"/>
      <c r="CT1220" s="5"/>
      <c r="CU1220" s="5"/>
      <c r="CV1220" s="5"/>
      <c r="CW1220" s="5"/>
      <c r="CX1220" s="5"/>
      <c r="CY1220" s="5"/>
      <c r="CZ1220" s="5"/>
      <c r="DA1220" s="5"/>
      <c r="DB1220" s="5"/>
      <c r="DC1220" s="5"/>
      <c r="DD1220" s="5"/>
      <c r="DE1220" s="5"/>
      <c r="DF1220" s="5"/>
      <c r="DG1220" s="5"/>
      <c r="DH1220" s="5"/>
      <c r="DI1220" s="5"/>
      <c r="DJ1220" s="5"/>
      <c r="DK1220" s="5"/>
      <c r="DL1220" s="5"/>
      <c r="DM1220" s="5"/>
      <c r="DN1220" s="5"/>
      <c r="DO1220" s="5"/>
      <c r="DP1220" s="5"/>
      <c r="DQ1220" s="5"/>
      <c r="DR1220" s="5"/>
      <c r="DS1220" s="6"/>
      <c r="DT1220" s="6"/>
      <c r="DU1220" s="5"/>
      <c r="DV1220" s="5"/>
      <c r="DW1220" s="5" t="s">
        <v>135</v>
      </c>
      <c r="DX1220" s="5"/>
      <c r="DY1220" s="5"/>
      <c r="DZ1220" s="5"/>
      <c r="EA1220" s="5"/>
      <c r="EB1220" s="5"/>
      <c r="EC1220" s="5"/>
      <c r="ED1220" s="5"/>
      <c r="EE1220" s="5"/>
      <c r="EF1220" s="5"/>
    </row>
    <row r="1221" spans="1:143" s="42" customFormat="1" ht="90">
      <c r="A1221" s="41"/>
      <c r="B1221" s="41"/>
      <c r="C1221" s="41"/>
      <c r="D1221" s="41" t="s">
        <v>2157</v>
      </c>
      <c r="E1221" s="42" t="s">
        <v>153</v>
      </c>
      <c r="F1221" s="121" t="s">
        <v>2146</v>
      </c>
      <c r="G1221" s="41" t="s">
        <v>135</v>
      </c>
      <c r="H1221" s="41"/>
      <c r="I1221" s="41"/>
      <c r="J1221" s="5"/>
      <c r="K1221" s="5"/>
      <c r="L1221" s="5"/>
      <c r="M1221" s="5"/>
      <c r="N1221" s="5"/>
      <c r="O1221" s="5"/>
      <c r="P1221" s="5">
        <v>1</v>
      </c>
      <c r="Q1221" s="39" t="s">
        <v>2158</v>
      </c>
      <c r="R1221" s="5">
        <v>1</v>
      </c>
      <c r="S1221" s="5">
        <v>1</v>
      </c>
      <c r="T1221" s="5"/>
      <c r="U1221" s="5"/>
      <c r="V1221" s="5"/>
      <c r="W1221" s="5"/>
      <c r="X1221" s="5"/>
      <c r="Y1221" s="5"/>
      <c r="Z1221" s="5"/>
      <c r="AA1221" s="5"/>
      <c r="AB1221" s="5"/>
      <c r="AC1221" s="5"/>
      <c r="AD1221" s="5"/>
      <c r="AE1221" s="5"/>
      <c r="AF1221" s="5"/>
      <c r="AG1221" s="5"/>
      <c r="AH1221" s="5"/>
      <c r="AI1221" s="5"/>
      <c r="AJ1221" s="5"/>
      <c r="AK1221" s="5"/>
      <c r="AL1221" s="5"/>
      <c r="AM1221" s="5"/>
      <c r="AN1221" s="5"/>
      <c r="AO1221" s="5"/>
      <c r="AP1221" s="5"/>
      <c r="AQ1221" s="5"/>
      <c r="AR1221" s="5"/>
      <c r="AS1221" s="5"/>
      <c r="AT1221" s="5"/>
      <c r="AU1221" s="5"/>
      <c r="AV1221" s="5"/>
      <c r="AW1221" s="5"/>
      <c r="AX1221" s="5"/>
      <c r="AY1221" s="5"/>
      <c r="AZ1221" s="5"/>
      <c r="BA1221" s="5"/>
      <c r="BB1221" s="5"/>
      <c r="BC1221" s="5"/>
      <c r="BD1221" s="5"/>
      <c r="BE1221" s="5"/>
      <c r="BF1221" s="5"/>
      <c r="BG1221" s="5"/>
      <c r="BH1221" s="5"/>
      <c r="BI1221" s="5"/>
      <c r="BJ1221" s="5"/>
      <c r="BK1221" s="5"/>
      <c r="BL1221" s="5"/>
      <c r="BM1221" s="5"/>
      <c r="BN1221" s="5"/>
      <c r="BO1221" s="5"/>
      <c r="BP1221" s="5"/>
      <c r="BQ1221" s="5"/>
      <c r="BR1221" s="5"/>
      <c r="BS1221" s="5"/>
      <c r="BT1221" s="5"/>
      <c r="BU1221" s="5"/>
      <c r="BV1221" s="5"/>
      <c r="BW1221" s="5"/>
      <c r="BX1221" s="5"/>
      <c r="BY1221" s="5"/>
      <c r="BZ1221" s="5"/>
      <c r="CA1221" s="5"/>
      <c r="CB1221" s="5"/>
      <c r="CC1221" s="5"/>
      <c r="CD1221" s="5"/>
      <c r="CE1221" s="5"/>
      <c r="CF1221" s="5"/>
      <c r="CG1221" s="5"/>
      <c r="CH1221" s="5"/>
      <c r="CI1221" s="5"/>
      <c r="CJ1221" s="5"/>
      <c r="CK1221" s="5"/>
      <c r="CL1221" s="5"/>
      <c r="CM1221" s="5"/>
      <c r="CN1221" s="5"/>
      <c r="CO1221" s="5"/>
      <c r="CP1221" s="5"/>
      <c r="CQ1221" s="5"/>
      <c r="CR1221" s="5"/>
      <c r="CS1221" s="5"/>
      <c r="CT1221" s="5"/>
      <c r="CU1221" s="5"/>
      <c r="CV1221" s="5"/>
      <c r="CW1221" s="5"/>
      <c r="CX1221" s="5"/>
      <c r="CY1221" s="5"/>
      <c r="CZ1221" s="5"/>
      <c r="DA1221" s="5"/>
      <c r="DB1221" s="5"/>
      <c r="DC1221" s="5"/>
      <c r="DD1221" s="5"/>
      <c r="DE1221" s="5"/>
      <c r="DF1221" s="5"/>
      <c r="DG1221" s="5"/>
      <c r="DH1221" s="5"/>
      <c r="DI1221" s="5"/>
      <c r="DJ1221" s="5"/>
      <c r="DK1221" s="5"/>
      <c r="DL1221" s="5"/>
      <c r="DM1221" s="5"/>
      <c r="DN1221" s="5"/>
      <c r="DO1221" s="5"/>
      <c r="DP1221" s="5"/>
      <c r="DQ1221" s="5"/>
      <c r="DR1221" s="5"/>
      <c r="DS1221" s="6"/>
      <c r="DT1221" s="6"/>
      <c r="DU1221" s="5"/>
      <c r="DV1221" s="5"/>
      <c r="DW1221" s="5" t="s">
        <v>135</v>
      </c>
      <c r="DX1221" s="5"/>
      <c r="DY1221" s="5"/>
      <c r="DZ1221" s="5"/>
      <c r="EA1221" s="5"/>
      <c r="EB1221" s="5"/>
      <c r="EC1221" s="5"/>
      <c r="ED1221" s="5"/>
      <c r="EE1221" s="5"/>
      <c r="EF1221" s="5"/>
    </row>
    <row r="1222" spans="1:143" s="42" customFormat="1" ht="90">
      <c r="A1222" s="41"/>
      <c r="B1222" s="41"/>
      <c r="C1222" s="41"/>
      <c r="D1222" s="41" t="s">
        <v>2159</v>
      </c>
      <c r="E1222" s="42" t="s">
        <v>2160</v>
      </c>
      <c r="F1222" s="121" t="s">
        <v>2146</v>
      </c>
      <c r="G1222" s="41" t="s">
        <v>135</v>
      </c>
      <c r="H1222" s="41"/>
      <c r="I1222" s="41"/>
      <c r="J1222" s="5"/>
      <c r="K1222" s="5"/>
      <c r="L1222" s="5"/>
      <c r="M1222" s="5"/>
      <c r="N1222" s="5"/>
      <c r="O1222" s="5"/>
      <c r="P1222" s="5">
        <v>1</v>
      </c>
      <c r="Q1222" s="39" t="s">
        <v>2158</v>
      </c>
      <c r="R1222" s="5">
        <v>1</v>
      </c>
      <c r="S1222" s="5">
        <v>1</v>
      </c>
      <c r="T1222" s="5"/>
      <c r="U1222" s="5"/>
      <c r="V1222" s="5"/>
      <c r="W1222" s="5"/>
      <c r="X1222" s="5"/>
      <c r="Y1222" s="5"/>
      <c r="Z1222" s="5"/>
      <c r="AA1222" s="5"/>
      <c r="AB1222" s="5"/>
      <c r="AC1222" s="5"/>
      <c r="AD1222" s="5"/>
      <c r="AE1222" s="5"/>
      <c r="AF1222" s="5"/>
      <c r="AG1222" s="5"/>
      <c r="AH1222" s="5"/>
      <c r="AI1222" s="5"/>
      <c r="AJ1222" s="5"/>
      <c r="AK1222" s="5"/>
      <c r="AL1222" s="5"/>
      <c r="AM1222" s="5"/>
      <c r="AN1222" s="5"/>
      <c r="AO1222" s="5"/>
      <c r="AP1222" s="5"/>
      <c r="AQ1222" s="5"/>
      <c r="AR1222" s="5"/>
      <c r="AS1222" s="5"/>
      <c r="AT1222" s="5"/>
      <c r="AU1222" s="5"/>
      <c r="AV1222" s="5"/>
      <c r="AW1222" s="5"/>
      <c r="AX1222" s="5"/>
      <c r="AY1222" s="5"/>
      <c r="AZ1222" s="5"/>
      <c r="BA1222" s="5"/>
      <c r="BB1222" s="5"/>
      <c r="BC1222" s="5"/>
      <c r="BD1222" s="5"/>
      <c r="BE1222" s="5"/>
      <c r="BF1222" s="5"/>
      <c r="BG1222" s="5"/>
      <c r="BH1222" s="5"/>
      <c r="BI1222" s="5"/>
      <c r="BJ1222" s="5"/>
      <c r="BK1222" s="5"/>
      <c r="BL1222" s="5"/>
      <c r="BM1222" s="5"/>
      <c r="BN1222" s="5"/>
      <c r="BO1222" s="5"/>
      <c r="BP1222" s="5"/>
      <c r="BQ1222" s="5"/>
      <c r="BR1222" s="5"/>
      <c r="BS1222" s="5"/>
      <c r="BT1222" s="5"/>
      <c r="BU1222" s="5"/>
      <c r="BV1222" s="5"/>
      <c r="BW1222" s="5"/>
      <c r="BX1222" s="5"/>
      <c r="BY1222" s="5"/>
      <c r="BZ1222" s="5"/>
      <c r="CA1222" s="5"/>
      <c r="CB1222" s="5"/>
      <c r="CC1222" s="5"/>
      <c r="CD1222" s="5"/>
      <c r="CE1222" s="5"/>
      <c r="CF1222" s="5"/>
      <c r="CG1222" s="5"/>
      <c r="CH1222" s="5"/>
      <c r="CI1222" s="5"/>
      <c r="CJ1222" s="5"/>
      <c r="CK1222" s="5"/>
      <c r="CL1222" s="5"/>
      <c r="CM1222" s="5"/>
      <c r="CN1222" s="5"/>
      <c r="CO1222" s="5"/>
      <c r="CP1222" s="5"/>
      <c r="CQ1222" s="5"/>
      <c r="CR1222" s="5"/>
      <c r="CS1222" s="5"/>
      <c r="CT1222" s="5"/>
      <c r="CU1222" s="5"/>
      <c r="CV1222" s="5"/>
      <c r="CW1222" s="5"/>
      <c r="CX1222" s="5"/>
      <c r="CY1222" s="5"/>
      <c r="CZ1222" s="5"/>
      <c r="DA1222" s="5"/>
      <c r="DB1222" s="5"/>
      <c r="DC1222" s="5"/>
      <c r="DD1222" s="5"/>
      <c r="DE1222" s="5"/>
      <c r="DF1222" s="5"/>
      <c r="DG1222" s="5"/>
      <c r="DH1222" s="5"/>
      <c r="DI1222" s="5"/>
      <c r="DJ1222" s="5"/>
      <c r="DK1222" s="5"/>
      <c r="DL1222" s="5"/>
      <c r="DM1222" s="5"/>
      <c r="DN1222" s="5"/>
      <c r="DO1222" s="5"/>
      <c r="DP1222" s="5"/>
      <c r="DQ1222" s="5"/>
      <c r="DR1222" s="5"/>
      <c r="DS1222" s="6"/>
      <c r="DT1222" s="6"/>
      <c r="DU1222" s="5"/>
      <c r="DV1222" s="5"/>
      <c r="DW1222" s="5" t="s">
        <v>135</v>
      </c>
      <c r="DX1222" s="5"/>
      <c r="DY1222" s="5"/>
      <c r="DZ1222" s="5"/>
      <c r="EA1222" s="5"/>
      <c r="EB1222" s="5"/>
      <c r="EC1222" s="5"/>
      <c r="ED1222" s="5"/>
      <c r="EE1222" s="5"/>
      <c r="EF1222" s="5"/>
    </row>
    <row r="1223" spans="1:143" s="42" customFormat="1" ht="90">
      <c r="A1223" s="41"/>
      <c r="B1223" s="41"/>
      <c r="C1223" s="41"/>
      <c r="D1223" s="41" t="s">
        <v>2161</v>
      </c>
      <c r="E1223" s="42" t="s">
        <v>2156</v>
      </c>
      <c r="F1223" s="121" t="s">
        <v>2146</v>
      </c>
      <c r="G1223" s="41" t="s">
        <v>135</v>
      </c>
      <c r="H1223" s="41"/>
      <c r="I1223" s="41"/>
      <c r="J1223" s="5">
        <v>1</v>
      </c>
      <c r="K1223" s="5"/>
      <c r="L1223" s="5">
        <v>1</v>
      </c>
      <c r="M1223" s="5"/>
      <c r="N1223" s="5"/>
      <c r="O1223" s="5"/>
      <c r="P1223" s="105">
        <v>1</v>
      </c>
      <c r="Q1223" s="39" t="s">
        <v>2158</v>
      </c>
      <c r="R1223" s="105">
        <v>1</v>
      </c>
      <c r="S1223" s="105">
        <v>1</v>
      </c>
      <c r="T1223" s="5"/>
      <c r="U1223" s="5"/>
      <c r="V1223" s="5"/>
      <c r="W1223" s="5"/>
      <c r="X1223" s="5"/>
      <c r="Y1223" s="5"/>
      <c r="Z1223" s="5"/>
      <c r="AA1223" s="5"/>
      <c r="AB1223" s="5"/>
      <c r="AC1223" s="5"/>
      <c r="AD1223" s="5"/>
      <c r="AE1223" s="5"/>
      <c r="AF1223" s="5"/>
      <c r="AG1223" s="5"/>
      <c r="AH1223" s="5"/>
      <c r="AI1223" s="5"/>
      <c r="AJ1223" s="5"/>
      <c r="AK1223" s="5"/>
      <c r="AL1223" s="5"/>
      <c r="AM1223" s="5"/>
      <c r="AN1223" s="5"/>
      <c r="AO1223" s="5"/>
      <c r="AP1223" s="5"/>
      <c r="AQ1223" s="5"/>
      <c r="AR1223" s="5"/>
      <c r="AS1223" s="5"/>
      <c r="AT1223" s="5"/>
      <c r="AU1223" s="5"/>
      <c r="AV1223" s="5"/>
      <c r="AW1223" s="5"/>
      <c r="AX1223" s="5"/>
      <c r="AY1223" s="5"/>
      <c r="AZ1223" s="5"/>
      <c r="BA1223" s="5"/>
      <c r="BB1223" s="5"/>
      <c r="BC1223" s="5"/>
      <c r="BD1223" s="5"/>
      <c r="BE1223" s="5"/>
      <c r="BF1223" s="5"/>
      <c r="BG1223" s="5"/>
      <c r="BH1223" s="5"/>
      <c r="BI1223" s="5"/>
      <c r="BJ1223" s="5"/>
      <c r="BK1223" s="5"/>
      <c r="BL1223" s="5"/>
      <c r="BM1223" s="5"/>
      <c r="BN1223" s="5"/>
      <c r="BO1223" s="5"/>
      <c r="BP1223" s="5"/>
      <c r="BQ1223" s="5"/>
      <c r="BR1223" s="5"/>
      <c r="BS1223" s="5"/>
      <c r="BT1223" s="5"/>
      <c r="BU1223" s="5"/>
      <c r="BV1223" s="5"/>
      <c r="BW1223" s="5"/>
      <c r="BX1223" s="5"/>
      <c r="BY1223" s="5"/>
      <c r="BZ1223" s="5"/>
      <c r="CA1223" s="5"/>
      <c r="CB1223" s="5"/>
      <c r="CC1223" s="5"/>
      <c r="CD1223" s="5"/>
      <c r="CE1223" s="5"/>
      <c r="CF1223" s="5"/>
      <c r="CG1223" s="5"/>
      <c r="CH1223" s="5"/>
      <c r="CI1223" s="5"/>
      <c r="CJ1223" s="5"/>
      <c r="CK1223" s="5"/>
      <c r="CL1223" s="5"/>
      <c r="CM1223" s="5"/>
      <c r="CN1223" s="5"/>
      <c r="CO1223" s="5"/>
      <c r="CP1223" s="5"/>
      <c r="CQ1223" s="5"/>
      <c r="CR1223" s="5"/>
      <c r="CS1223" s="5"/>
      <c r="CT1223" s="5"/>
      <c r="CU1223" s="5"/>
      <c r="CV1223" s="5"/>
      <c r="CW1223" s="5"/>
      <c r="CX1223" s="5"/>
      <c r="CY1223" s="5"/>
      <c r="CZ1223" s="5"/>
      <c r="DA1223" s="5"/>
      <c r="DB1223" s="5"/>
      <c r="DC1223" s="5"/>
      <c r="DD1223" s="5"/>
      <c r="DE1223" s="5"/>
      <c r="DF1223" s="5"/>
      <c r="DG1223" s="5"/>
      <c r="DH1223" s="5"/>
      <c r="DI1223" s="5"/>
      <c r="DJ1223" s="5"/>
      <c r="DK1223" s="5"/>
      <c r="DL1223" s="5"/>
      <c r="DM1223" s="5"/>
      <c r="DN1223" s="5"/>
      <c r="DO1223" s="5"/>
      <c r="DP1223" s="5"/>
      <c r="DQ1223" s="5"/>
      <c r="DR1223" s="5"/>
      <c r="DS1223" s="6"/>
      <c r="DT1223" s="6"/>
      <c r="DU1223" s="5"/>
      <c r="DV1223" s="5"/>
      <c r="DW1223" s="5" t="s">
        <v>135</v>
      </c>
      <c r="DX1223" s="5"/>
      <c r="DY1223" s="5"/>
      <c r="DZ1223" s="5"/>
      <c r="EA1223" s="5"/>
      <c r="EB1223" s="5"/>
      <c r="EC1223" s="5"/>
      <c r="ED1223" s="5"/>
      <c r="EE1223" s="5"/>
      <c r="EF1223" s="5"/>
    </row>
    <row r="1224" spans="1:143" s="42" customFormat="1" ht="90">
      <c r="A1224" s="41"/>
      <c r="B1224" s="41"/>
      <c r="C1224" s="41"/>
      <c r="D1224" s="41" t="s">
        <v>2162</v>
      </c>
      <c r="E1224" s="42" t="s">
        <v>2163</v>
      </c>
      <c r="F1224" s="121" t="s">
        <v>2146</v>
      </c>
      <c r="G1224" s="41" t="s">
        <v>135</v>
      </c>
      <c r="H1224" s="41"/>
      <c r="I1224" s="41"/>
      <c r="J1224" s="5">
        <v>1</v>
      </c>
      <c r="K1224" s="5"/>
      <c r="L1224" s="5">
        <v>1</v>
      </c>
      <c r="M1224" s="5"/>
      <c r="N1224" s="5"/>
      <c r="O1224" s="5"/>
      <c r="P1224" s="105">
        <v>1</v>
      </c>
      <c r="Q1224" s="39" t="s">
        <v>2158</v>
      </c>
      <c r="R1224" s="105">
        <v>1</v>
      </c>
      <c r="S1224" s="105">
        <v>1</v>
      </c>
      <c r="T1224" s="5"/>
      <c r="U1224" s="5"/>
      <c r="V1224" s="5"/>
      <c r="W1224" s="5"/>
      <c r="X1224" s="5"/>
      <c r="Y1224" s="5"/>
      <c r="Z1224" s="5"/>
      <c r="AA1224" s="5"/>
      <c r="AB1224" s="5"/>
      <c r="AC1224" s="5"/>
      <c r="AD1224" s="5"/>
      <c r="AE1224" s="5"/>
      <c r="AF1224" s="5"/>
      <c r="AG1224" s="5"/>
      <c r="AH1224" s="5"/>
      <c r="AI1224" s="5"/>
      <c r="AJ1224" s="5"/>
      <c r="AK1224" s="5"/>
      <c r="AL1224" s="5"/>
      <c r="AM1224" s="5"/>
      <c r="AN1224" s="5"/>
      <c r="AO1224" s="5"/>
      <c r="AP1224" s="5"/>
      <c r="AQ1224" s="5"/>
      <c r="AR1224" s="5"/>
      <c r="AS1224" s="5"/>
      <c r="AT1224" s="5"/>
      <c r="AU1224" s="5"/>
      <c r="AV1224" s="5"/>
      <c r="AW1224" s="5"/>
      <c r="AX1224" s="5"/>
      <c r="AY1224" s="5"/>
      <c r="AZ1224" s="5"/>
      <c r="BA1224" s="5"/>
      <c r="BB1224" s="5"/>
      <c r="BC1224" s="5"/>
      <c r="BD1224" s="5"/>
      <c r="BE1224" s="5"/>
      <c r="BF1224" s="5"/>
      <c r="BG1224" s="5"/>
      <c r="BH1224" s="5"/>
      <c r="BI1224" s="5"/>
      <c r="BJ1224" s="5"/>
      <c r="BK1224" s="5"/>
      <c r="BL1224" s="5"/>
      <c r="BM1224" s="5"/>
      <c r="BN1224" s="5"/>
      <c r="BO1224" s="5"/>
      <c r="BP1224" s="5"/>
      <c r="BQ1224" s="5"/>
      <c r="BR1224" s="5"/>
      <c r="BS1224" s="5"/>
      <c r="BT1224" s="5"/>
      <c r="BU1224" s="5"/>
      <c r="BV1224" s="5"/>
      <c r="BW1224" s="5"/>
      <c r="BX1224" s="5"/>
      <c r="BY1224" s="5"/>
      <c r="BZ1224" s="5"/>
      <c r="CA1224" s="5"/>
      <c r="CB1224" s="5"/>
      <c r="CC1224" s="5"/>
      <c r="CD1224" s="5"/>
      <c r="CE1224" s="5"/>
      <c r="CF1224" s="5"/>
      <c r="CG1224" s="5"/>
      <c r="CH1224" s="5"/>
      <c r="CI1224" s="5"/>
      <c r="CJ1224" s="5"/>
      <c r="CK1224" s="5"/>
      <c r="CL1224" s="5"/>
      <c r="CM1224" s="5"/>
      <c r="CN1224" s="5"/>
      <c r="CO1224" s="5"/>
      <c r="CP1224" s="5"/>
      <c r="CQ1224" s="5"/>
      <c r="CR1224" s="5"/>
      <c r="CS1224" s="5"/>
      <c r="CT1224" s="5"/>
      <c r="CU1224" s="5"/>
      <c r="CV1224" s="5"/>
      <c r="CW1224" s="5"/>
      <c r="CX1224" s="5"/>
      <c r="CY1224" s="5"/>
      <c r="CZ1224" s="5"/>
      <c r="DA1224" s="5"/>
      <c r="DB1224" s="5"/>
      <c r="DC1224" s="5"/>
      <c r="DD1224" s="5"/>
      <c r="DE1224" s="5"/>
      <c r="DF1224" s="5"/>
      <c r="DG1224" s="5"/>
      <c r="DH1224" s="5"/>
      <c r="DI1224" s="5"/>
      <c r="DJ1224" s="5"/>
      <c r="DK1224" s="5"/>
      <c r="DL1224" s="5"/>
      <c r="DM1224" s="5"/>
      <c r="DN1224" s="5"/>
      <c r="DO1224" s="5"/>
      <c r="DP1224" s="5"/>
      <c r="DQ1224" s="5"/>
      <c r="DR1224" s="5"/>
      <c r="DS1224" s="6"/>
      <c r="DT1224" s="6"/>
      <c r="DU1224" s="5"/>
      <c r="DV1224" s="5"/>
      <c r="DW1224" s="5" t="s">
        <v>135</v>
      </c>
      <c r="DX1224" s="5"/>
      <c r="DY1224" s="5"/>
      <c r="DZ1224" s="5"/>
      <c r="EA1224" s="5"/>
      <c r="EB1224" s="5"/>
      <c r="EC1224" s="5"/>
      <c r="ED1224" s="5"/>
      <c r="EE1224" s="5"/>
      <c r="EF1224" s="5"/>
    </row>
    <row r="1225" spans="1:143" ht="90">
      <c r="A1225" s="41"/>
      <c r="B1225" s="41"/>
      <c r="C1225" s="41"/>
      <c r="D1225" s="41" t="s">
        <v>2164</v>
      </c>
      <c r="E1225" s="42" t="s">
        <v>841</v>
      </c>
      <c r="F1225" s="121" t="s">
        <v>2146</v>
      </c>
      <c r="G1225" s="41" t="s">
        <v>135</v>
      </c>
      <c r="H1225" s="41"/>
      <c r="I1225" s="41"/>
      <c r="J1225" s="5">
        <v>1</v>
      </c>
      <c r="N1225" s="5">
        <v>1</v>
      </c>
      <c r="P1225" s="105">
        <v>1</v>
      </c>
      <c r="Q1225" s="39" t="s">
        <v>2158</v>
      </c>
      <c r="R1225" s="105">
        <v>1</v>
      </c>
      <c r="S1225" s="105">
        <v>1</v>
      </c>
      <c r="DW1225" s="5" t="s">
        <v>135</v>
      </c>
      <c r="EG1225" s="42"/>
      <c r="EH1225" s="42"/>
      <c r="EI1225" s="42"/>
      <c r="EJ1225" s="42"/>
      <c r="EK1225" s="42"/>
      <c r="EL1225" s="42"/>
      <c r="EM1225" s="42"/>
    </row>
    <row r="1226" spans="1:143" s="42" customFormat="1" ht="75">
      <c r="A1226" s="41" t="s">
        <v>2165</v>
      </c>
      <c r="B1226" s="41">
        <v>62</v>
      </c>
      <c r="C1226" s="41">
        <v>62</v>
      </c>
      <c r="D1226" s="41" t="s">
        <v>2166</v>
      </c>
      <c r="E1226" s="42" t="s">
        <v>459</v>
      </c>
      <c r="F1226" s="121" t="s">
        <v>1020</v>
      </c>
      <c r="G1226" s="41" t="s">
        <v>135</v>
      </c>
      <c r="H1226" s="41"/>
      <c r="I1226" s="41"/>
      <c r="J1226" s="5">
        <v>11</v>
      </c>
      <c r="K1226" s="5"/>
      <c r="L1226" s="5"/>
      <c r="M1226" s="5"/>
      <c r="N1226" s="5"/>
      <c r="O1226" s="5"/>
      <c r="P1226" s="128">
        <v>11</v>
      </c>
      <c r="Q1226" s="39" t="s">
        <v>2167</v>
      </c>
      <c r="R1226" s="128"/>
      <c r="S1226" s="105"/>
      <c r="T1226" s="5"/>
      <c r="U1226" s="5"/>
      <c r="V1226" s="5"/>
      <c r="W1226" s="5"/>
      <c r="X1226" s="5"/>
      <c r="Y1226" s="5"/>
      <c r="Z1226" s="5"/>
      <c r="AA1226" s="5"/>
      <c r="AB1226" s="5"/>
      <c r="AC1226" s="5"/>
      <c r="AD1226" s="5"/>
      <c r="AE1226" s="5"/>
      <c r="AF1226" s="5"/>
      <c r="AG1226" s="5"/>
      <c r="AH1226" s="5"/>
      <c r="AI1226" s="5"/>
      <c r="AJ1226" s="5"/>
      <c r="AK1226" s="5"/>
      <c r="AL1226" s="5"/>
      <c r="AM1226" s="5"/>
      <c r="AN1226" s="5"/>
      <c r="AO1226" s="5"/>
      <c r="AP1226" s="5"/>
      <c r="AQ1226" s="5"/>
      <c r="AR1226" s="5"/>
      <c r="AS1226" s="5"/>
      <c r="AT1226" s="5"/>
      <c r="AU1226" s="5"/>
      <c r="AV1226" s="5"/>
      <c r="AW1226" s="5"/>
      <c r="AX1226" s="5"/>
      <c r="AY1226" s="5"/>
      <c r="AZ1226" s="5"/>
      <c r="BA1226" s="5"/>
      <c r="BB1226" s="5"/>
      <c r="BC1226" s="5"/>
      <c r="BD1226" s="5"/>
      <c r="BE1226" s="5"/>
      <c r="BF1226" s="5"/>
      <c r="BG1226" s="5"/>
      <c r="BH1226" s="5"/>
      <c r="BI1226" s="5"/>
      <c r="BJ1226" s="5"/>
      <c r="BK1226" s="5"/>
      <c r="BL1226" s="5"/>
      <c r="BM1226" s="5"/>
      <c r="BN1226" s="5"/>
      <c r="BO1226" s="5"/>
      <c r="BP1226" s="5"/>
      <c r="BQ1226" s="5"/>
      <c r="BR1226" s="5"/>
      <c r="BS1226" s="5"/>
      <c r="BT1226" s="5"/>
      <c r="BU1226" s="5"/>
      <c r="BV1226" s="5"/>
      <c r="BW1226" s="5"/>
      <c r="BX1226" s="5"/>
      <c r="BY1226" s="5"/>
      <c r="BZ1226" s="5"/>
      <c r="CA1226" s="5"/>
      <c r="CB1226" s="5"/>
      <c r="CC1226" s="5"/>
      <c r="CD1226" s="5"/>
      <c r="CE1226" s="5"/>
      <c r="CF1226" s="5"/>
      <c r="CG1226" s="5"/>
      <c r="CH1226" s="5"/>
      <c r="CI1226" s="5"/>
      <c r="CJ1226" s="5"/>
      <c r="CK1226" s="5">
        <v>10</v>
      </c>
      <c r="CL1226" s="5"/>
      <c r="CM1226" s="5"/>
      <c r="CN1226" s="5"/>
      <c r="CO1226" s="5"/>
      <c r="CP1226" s="5"/>
      <c r="CQ1226" s="5"/>
      <c r="CR1226" s="5"/>
      <c r="CS1226" s="5"/>
      <c r="CT1226" s="5"/>
      <c r="CU1226" s="5"/>
      <c r="CV1226" s="5"/>
      <c r="CW1226" s="5"/>
      <c r="CX1226" s="5"/>
      <c r="CY1226" s="5"/>
      <c r="CZ1226" s="5"/>
      <c r="DA1226" s="5"/>
      <c r="DB1226" s="5"/>
      <c r="DC1226" s="5"/>
      <c r="DD1226" s="5"/>
      <c r="DE1226" s="5"/>
      <c r="DF1226" s="5"/>
      <c r="DG1226" s="5"/>
      <c r="DH1226" s="5"/>
      <c r="DI1226" s="5"/>
      <c r="DJ1226" s="5"/>
      <c r="DK1226" s="5"/>
      <c r="DL1226" s="5"/>
      <c r="DM1226" s="5">
        <v>1</v>
      </c>
      <c r="DN1226" s="5"/>
      <c r="DO1226" s="5"/>
      <c r="DP1226" s="5"/>
      <c r="DQ1226" s="5"/>
      <c r="DR1226" s="5" t="s">
        <v>135</v>
      </c>
      <c r="DS1226" s="6">
        <v>62</v>
      </c>
      <c r="DT1226" s="6">
        <v>0</v>
      </c>
      <c r="DU1226" s="5">
        <v>62</v>
      </c>
      <c r="DV1226" s="5"/>
      <c r="DW1226" s="5"/>
      <c r="DX1226" s="5" t="s">
        <v>135</v>
      </c>
      <c r="DY1226" s="5"/>
      <c r="DZ1226" s="5"/>
      <c r="EA1226" s="5"/>
      <c r="EB1226" s="5"/>
      <c r="EC1226" s="5"/>
      <c r="ED1226" s="5"/>
      <c r="EE1226" s="5"/>
      <c r="EF1226" s="5"/>
    </row>
    <row r="1227" spans="1:143" s="42" customFormat="1" ht="30">
      <c r="A1227" s="41"/>
      <c r="B1227" s="41"/>
      <c r="C1227" s="41"/>
      <c r="D1227" s="41" t="s">
        <v>2168</v>
      </c>
      <c r="E1227" s="42" t="s">
        <v>2169</v>
      </c>
      <c r="F1227" s="121" t="s">
        <v>1020</v>
      </c>
      <c r="G1227" s="41" t="s">
        <v>135</v>
      </c>
      <c r="H1227" s="41"/>
      <c r="I1227" s="41"/>
      <c r="J1227" s="5"/>
      <c r="K1227" s="5"/>
      <c r="L1227" s="5"/>
      <c r="M1227" s="5"/>
      <c r="N1227" s="5"/>
      <c r="O1227" s="5"/>
      <c r="P1227" s="128">
        <v>2</v>
      </c>
      <c r="Q1227" s="39" t="s">
        <v>2170</v>
      </c>
      <c r="R1227" s="128"/>
      <c r="S1227" s="105"/>
      <c r="T1227" s="5"/>
      <c r="U1227" s="5"/>
      <c r="V1227" s="5"/>
      <c r="W1227" s="5"/>
      <c r="X1227" s="5"/>
      <c r="Y1227" s="5"/>
      <c r="Z1227" s="5"/>
      <c r="AA1227" s="5"/>
      <c r="AB1227" s="5"/>
      <c r="AC1227" s="5"/>
      <c r="AD1227" s="5"/>
      <c r="AE1227" s="5"/>
      <c r="AF1227" s="5"/>
      <c r="AG1227" s="5"/>
      <c r="AH1227" s="5"/>
      <c r="AI1227" s="5"/>
      <c r="AJ1227" s="5"/>
      <c r="AK1227" s="5"/>
      <c r="AL1227" s="5"/>
      <c r="AM1227" s="5"/>
      <c r="AN1227" s="5"/>
      <c r="AO1227" s="5"/>
      <c r="AP1227" s="5"/>
      <c r="AQ1227" s="5"/>
      <c r="AR1227" s="5"/>
      <c r="AS1227" s="5"/>
      <c r="AT1227" s="5"/>
      <c r="AU1227" s="5"/>
      <c r="AV1227" s="5"/>
      <c r="AW1227" s="5"/>
      <c r="AX1227" s="5"/>
      <c r="AY1227" s="5"/>
      <c r="AZ1227" s="5"/>
      <c r="BA1227" s="5"/>
      <c r="BB1227" s="5"/>
      <c r="BC1227" s="5"/>
      <c r="BD1227" s="5"/>
      <c r="BE1227" s="5"/>
      <c r="BF1227" s="5"/>
      <c r="BG1227" s="5"/>
      <c r="BH1227" s="5"/>
      <c r="BI1227" s="5"/>
      <c r="BJ1227" s="5"/>
      <c r="BK1227" s="5"/>
      <c r="BL1227" s="5"/>
      <c r="BM1227" s="5"/>
      <c r="BN1227" s="5"/>
      <c r="BO1227" s="5"/>
      <c r="BP1227" s="5"/>
      <c r="BQ1227" s="5"/>
      <c r="BR1227" s="5"/>
      <c r="BS1227" s="5"/>
      <c r="BT1227" s="5"/>
      <c r="BU1227" s="5"/>
      <c r="BV1227" s="5"/>
      <c r="BW1227" s="5"/>
      <c r="BX1227" s="5"/>
      <c r="BY1227" s="5"/>
      <c r="BZ1227" s="5"/>
      <c r="CA1227" s="5"/>
      <c r="CB1227" s="5"/>
      <c r="CC1227" s="5"/>
      <c r="CD1227" s="5"/>
      <c r="CE1227" s="5"/>
      <c r="CF1227" s="5"/>
      <c r="CG1227" s="5"/>
      <c r="CH1227" s="5"/>
      <c r="CI1227" s="5"/>
      <c r="CJ1227" s="5"/>
      <c r="CK1227" s="5">
        <v>2</v>
      </c>
      <c r="CL1227" s="5"/>
      <c r="CM1227" s="5"/>
      <c r="CN1227" s="5"/>
      <c r="CO1227" s="5"/>
      <c r="CP1227" s="5"/>
      <c r="CQ1227" s="5"/>
      <c r="CR1227" s="5"/>
      <c r="CS1227" s="5"/>
      <c r="CT1227" s="5"/>
      <c r="CU1227" s="5"/>
      <c r="CV1227" s="5"/>
      <c r="CW1227" s="5"/>
      <c r="CX1227" s="5"/>
      <c r="CY1227" s="5"/>
      <c r="CZ1227" s="5"/>
      <c r="DA1227" s="5"/>
      <c r="DB1227" s="5"/>
      <c r="DC1227" s="5"/>
      <c r="DD1227" s="5"/>
      <c r="DE1227" s="5"/>
      <c r="DF1227" s="5"/>
      <c r="DG1227" s="5"/>
      <c r="DH1227" s="5"/>
      <c r="DI1227" s="5"/>
      <c r="DJ1227" s="5"/>
      <c r="DK1227" s="5"/>
      <c r="DL1227" s="5"/>
      <c r="DM1227" s="5"/>
      <c r="DN1227" s="5"/>
      <c r="DO1227" s="5"/>
      <c r="DP1227" s="5"/>
      <c r="DQ1227" s="5"/>
      <c r="DR1227" s="5" t="s">
        <v>135</v>
      </c>
      <c r="DS1227" s="6"/>
      <c r="DT1227" s="6"/>
      <c r="DU1227" s="5"/>
      <c r="DV1227" s="5"/>
      <c r="DW1227" s="5"/>
      <c r="DX1227" s="5" t="s">
        <v>135</v>
      </c>
      <c r="DY1227" s="5"/>
      <c r="DZ1227" s="5"/>
      <c r="EA1227" s="5"/>
      <c r="EB1227" s="5"/>
      <c r="EC1227" s="5"/>
      <c r="ED1227" s="5"/>
      <c r="EE1227" s="5"/>
      <c r="EF1227" s="5"/>
    </row>
    <row r="1228" spans="1:143" s="42" customFormat="1" ht="30">
      <c r="A1228" s="41"/>
      <c r="B1228" s="41"/>
      <c r="C1228" s="41"/>
      <c r="D1228" s="41" t="s">
        <v>2171</v>
      </c>
      <c r="E1228" s="42" t="s">
        <v>2172</v>
      </c>
      <c r="F1228" s="121" t="s">
        <v>1020</v>
      </c>
      <c r="G1228" s="41" t="s">
        <v>135</v>
      </c>
      <c r="H1228" s="41"/>
      <c r="I1228" s="41"/>
      <c r="J1228" s="5"/>
      <c r="K1228" s="5"/>
      <c r="L1228" s="5"/>
      <c r="M1228" s="5"/>
      <c r="N1228" s="5"/>
      <c r="O1228" s="5"/>
      <c r="P1228" s="128">
        <v>5</v>
      </c>
      <c r="Q1228" s="39" t="s">
        <v>2173</v>
      </c>
      <c r="R1228" s="128"/>
      <c r="S1228" s="105"/>
      <c r="T1228" s="5"/>
      <c r="U1228" s="5"/>
      <c r="V1228" s="5"/>
      <c r="W1228" s="5"/>
      <c r="X1228" s="5"/>
      <c r="Y1228" s="5"/>
      <c r="Z1228" s="5"/>
      <c r="AA1228" s="5"/>
      <c r="AB1228" s="5"/>
      <c r="AC1228" s="5"/>
      <c r="AD1228" s="5"/>
      <c r="AE1228" s="5"/>
      <c r="AF1228" s="5"/>
      <c r="AG1228" s="5"/>
      <c r="AH1228" s="5"/>
      <c r="AI1228" s="5"/>
      <c r="AJ1228" s="5"/>
      <c r="AK1228" s="5"/>
      <c r="AL1228" s="5"/>
      <c r="AM1228" s="5"/>
      <c r="AN1228" s="5"/>
      <c r="AO1228" s="5"/>
      <c r="AP1228" s="5"/>
      <c r="AQ1228" s="5"/>
      <c r="AR1228" s="5"/>
      <c r="AS1228" s="5"/>
      <c r="AT1228" s="5"/>
      <c r="AU1228" s="5"/>
      <c r="AV1228" s="5"/>
      <c r="AW1228" s="5"/>
      <c r="AX1228" s="5"/>
      <c r="AY1228" s="5"/>
      <c r="AZ1228" s="5"/>
      <c r="BA1228" s="5"/>
      <c r="BB1228" s="5"/>
      <c r="BC1228" s="5"/>
      <c r="BD1228" s="5"/>
      <c r="BE1228" s="5"/>
      <c r="BF1228" s="5"/>
      <c r="BG1228" s="5"/>
      <c r="BH1228" s="5"/>
      <c r="BI1228" s="5"/>
      <c r="BJ1228" s="5"/>
      <c r="BK1228" s="5"/>
      <c r="BL1228" s="5"/>
      <c r="BM1228" s="5"/>
      <c r="BN1228" s="5"/>
      <c r="BO1228" s="5"/>
      <c r="BP1228" s="5"/>
      <c r="BQ1228" s="5"/>
      <c r="BR1228" s="5"/>
      <c r="BS1228" s="5"/>
      <c r="BT1228" s="5"/>
      <c r="BU1228" s="5"/>
      <c r="BV1228" s="5"/>
      <c r="BW1228" s="5"/>
      <c r="BX1228" s="5"/>
      <c r="BY1228" s="5"/>
      <c r="BZ1228" s="5"/>
      <c r="CA1228" s="5"/>
      <c r="CB1228" s="5"/>
      <c r="CC1228" s="5"/>
      <c r="CD1228" s="5"/>
      <c r="CE1228" s="5"/>
      <c r="CF1228" s="5"/>
      <c r="CG1228" s="5"/>
      <c r="CH1228" s="5"/>
      <c r="CI1228" s="5"/>
      <c r="CJ1228" s="5"/>
      <c r="CK1228" s="5">
        <v>2</v>
      </c>
      <c r="CL1228" s="5"/>
      <c r="CM1228" s="5"/>
      <c r="CN1228" s="5"/>
      <c r="CO1228" s="5"/>
      <c r="CP1228" s="5"/>
      <c r="CQ1228" s="5"/>
      <c r="CR1228" s="5"/>
      <c r="CS1228" s="5"/>
      <c r="CT1228" s="5"/>
      <c r="CU1228" s="5"/>
      <c r="CV1228" s="5"/>
      <c r="CW1228" s="5"/>
      <c r="CX1228" s="5"/>
      <c r="CY1228" s="5"/>
      <c r="CZ1228" s="5"/>
      <c r="DA1228" s="5"/>
      <c r="DB1228" s="5"/>
      <c r="DC1228" s="5"/>
      <c r="DD1228" s="5"/>
      <c r="DE1228" s="5"/>
      <c r="DF1228" s="5"/>
      <c r="DG1228" s="5"/>
      <c r="DH1228" s="5"/>
      <c r="DI1228" s="5"/>
      <c r="DJ1228" s="5"/>
      <c r="DK1228" s="5"/>
      <c r="DL1228" s="5"/>
      <c r="DM1228" s="5">
        <v>3</v>
      </c>
      <c r="DN1228" s="5"/>
      <c r="DO1228" s="5"/>
      <c r="DP1228" s="5"/>
      <c r="DQ1228" s="5"/>
      <c r="DR1228" s="5" t="s">
        <v>135</v>
      </c>
      <c r="DS1228" s="6"/>
      <c r="DT1228" s="6"/>
      <c r="DU1228" s="5"/>
      <c r="DV1228" s="5"/>
      <c r="DW1228" s="5"/>
      <c r="DX1228" s="5" t="s">
        <v>135</v>
      </c>
      <c r="DY1228" s="5"/>
      <c r="DZ1228" s="5"/>
      <c r="EA1228" s="5"/>
      <c r="EB1228" s="5"/>
      <c r="EC1228" s="5"/>
      <c r="ED1228" s="5"/>
      <c r="EE1228" s="5"/>
      <c r="EF1228" s="5"/>
    </row>
    <row r="1229" spans="1:143" s="42" customFormat="1" ht="30">
      <c r="A1229" s="41"/>
      <c r="B1229" s="41"/>
      <c r="C1229" s="41"/>
      <c r="D1229" s="41" t="s">
        <v>2174</v>
      </c>
      <c r="E1229" s="42" t="s">
        <v>2175</v>
      </c>
      <c r="F1229" s="121" t="s">
        <v>1020</v>
      </c>
      <c r="G1229" s="41" t="s">
        <v>135</v>
      </c>
      <c r="H1229" s="41"/>
      <c r="I1229" s="41"/>
      <c r="J1229" s="5"/>
      <c r="K1229" s="5"/>
      <c r="L1229" s="5"/>
      <c r="M1229" s="5"/>
      <c r="N1229" s="5"/>
      <c r="O1229" s="5"/>
      <c r="P1229" s="128">
        <v>5</v>
      </c>
      <c r="Q1229" s="39" t="s">
        <v>2176</v>
      </c>
      <c r="S1229" s="105"/>
      <c r="T1229" s="5"/>
      <c r="U1229" s="5"/>
      <c r="V1229" s="5"/>
      <c r="W1229" s="5"/>
      <c r="X1229" s="5"/>
      <c r="Y1229" s="5"/>
      <c r="Z1229" s="5"/>
      <c r="AA1229" s="5"/>
      <c r="AB1229" s="5"/>
      <c r="AC1229" s="5"/>
      <c r="AD1229" s="5"/>
      <c r="AE1229" s="5"/>
      <c r="AF1229" s="5"/>
      <c r="AG1229" s="5"/>
      <c r="AH1229" s="5"/>
      <c r="AI1229" s="5"/>
      <c r="AJ1229" s="5"/>
      <c r="AK1229" s="5"/>
      <c r="AL1229" s="5"/>
      <c r="AM1229" s="5"/>
      <c r="AN1229" s="5"/>
      <c r="AO1229" s="5"/>
      <c r="AP1229" s="5"/>
      <c r="AQ1229" s="5"/>
      <c r="AR1229" s="5"/>
      <c r="AS1229" s="5"/>
      <c r="AT1229" s="5"/>
      <c r="AU1229" s="5"/>
      <c r="AV1229" s="5"/>
      <c r="AW1229" s="5"/>
      <c r="AX1229" s="5"/>
      <c r="AY1229" s="5"/>
      <c r="AZ1229" s="5"/>
      <c r="BA1229" s="5"/>
      <c r="BB1229" s="5"/>
      <c r="BC1229" s="5"/>
      <c r="BD1229" s="5"/>
      <c r="BE1229" s="5"/>
      <c r="BF1229" s="5"/>
      <c r="BG1229" s="5"/>
      <c r="BH1229" s="5"/>
      <c r="BI1229" s="5"/>
      <c r="BJ1229" s="5"/>
      <c r="BK1229" s="5"/>
      <c r="BL1229" s="5"/>
      <c r="BM1229" s="5"/>
      <c r="BN1229" s="5"/>
      <c r="BO1229" s="5"/>
      <c r="BP1229" s="5"/>
      <c r="BQ1229" s="5"/>
      <c r="BR1229" s="5"/>
      <c r="BS1229" s="5"/>
      <c r="BT1229" s="5"/>
      <c r="BU1229" s="5"/>
      <c r="BV1229" s="5"/>
      <c r="BW1229" s="5"/>
      <c r="BX1229" s="5"/>
      <c r="BY1229" s="5"/>
      <c r="BZ1229" s="128"/>
      <c r="CA1229" s="5"/>
      <c r="CB1229" s="5"/>
      <c r="CC1229" s="5"/>
      <c r="CD1229" s="5"/>
      <c r="CE1229" s="5"/>
      <c r="CF1229" s="5"/>
      <c r="CG1229" s="5"/>
      <c r="CH1229" s="5"/>
      <c r="CI1229" s="5"/>
      <c r="CJ1229" s="5"/>
      <c r="CK1229" s="5">
        <v>3</v>
      </c>
      <c r="CL1229" s="5"/>
      <c r="CM1229" s="5"/>
      <c r="CN1229" s="5"/>
      <c r="CO1229" s="5"/>
      <c r="CP1229" s="5"/>
      <c r="CQ1229" s="5"/>
      <c r="CR1229" s="5"/>
      <c r="CS1229" s="5"/>
      <c r="CT1229" s="5"/>
      <c r="CU1229" s="5"/>
      <c r="CV1229" s="5"/>
      <c r="CW1229" s="5"/>
      <c r="CX1229" s="5"/>
      <c r="CY1229" s="5"/>
      <c r="CZ1229" s="5"/>
      <c r="DA1229" s="5"/>
      <c r="DB1229" s="5"/>
      <c r="DC1229" s="5"/>
      <c r="DD1229" s="5"/>
      <c r="DE1229" s="5"/>
      <c r="DF1229" s="5"/>
      <c r="DG1229" s="5"/>
      <c r="DH1229" s="5"/>
      <c r="DI1229" s="5"/>
      <c r="DJ1229" s="5"/>
      <c r="DK1229" s="5"/>
      <c r="DL1229" s="5"/>
      <c r="DM1229" s="128">
        <v>2</v>
      </c>
      <c r="DN1229" s="128"/>
      <c r="DO1229" s="128"/>
      <c r="DP1229" s="128"/>
      <c r="DQ1229" s="5"/>
      <c r="DR1229" s="5" t="s">
        <v>135</v>
      </c>
      <c r="DS1229" s="6"/>
      <c r="DT1229" s="6"/>
      <c r="DU1229" s="5"/>
      <c r="DV1229" s="5"/>
      <c r="DW1229" s="5"/>
      <c r="DX1229" s="5" t="s">
        <v>135</v>
      </c>
      <c r="DY1229" s="5"/>
      <c r="DZ1229" s="5"/>
      <c r="EA1229" s="5"/>
      <c r="EB1229" s="5"/>
      <c r="EC1229" s="5"/>
      <c r="ED1229" s="5"/>
      <c r="EE1229" s="5"/>
      <c r="EF1229" s="5"/>
    </row>
    <row r="1230" spans="1:143" s="42" customFormat="1" ht="30">
      <c r="A1230" s="41"/>
      <c r="B1230" s="41"/>
      <c r="C1230" s="41"/>
      <c r="D1230" s="41" t="s">
        <v>2177</v>
      </c>
      <c r="E1230" s="42" t="s">
        <v>1279</v>
      </c>
      <c r="F1230" s="121" t="s">
        <v>1020</v>
      </c>
      <c r="G1230" s="41" t="s">
        <v>135</v>
      </c>
      <c r="H1230" s="41"/>
      <c r="I1230" s="41"/>
      <c r="J1230" s="5">
        <v>11</v>
      </c>
      <c r="K1230" s="5">
        <v>11</v>
      </c>
      <c r="L1230" s="5"/>
      <c r="M1230" s="5"/>
      <c r="N1230" s="5"/>
      <c r="O1230" s="5"/>
      <c r="P1230" s="128">
        <v>11</v>
      </c>
      <c r="Q1230" s="39" t="s">
        <v>2178</v>
      </c>
      <c r="S1230" s="105"/>
      <c r="T1230" s="5"/>
      <c r="U1230" s="5"/>
      <c r="V1230" s="5"/>
      <c r="W1230" s="5"/>
      <c r="X1230" s="5"/>
      <c r="Y1230" s="5"/>
      <c r="Z1230" s="5"/>
      <c r="AA1230" s="5"/>
      <c r="AB1230" s="5"/>
      <c r="AC1230" s="5"/>
      <c r="AD1230" s="5"/>
      <c r="AE1230" s="5"/>
      <c r="AF1230" s="5"/>
      <c r="AG1230" s="5"/>
      <c r="AH1230" s="5"/>
      <c r="AI1230" s="5"/>
      <c r="AJ1230" s="5"/>
      <c r="AK1230" s="5"/>
      <c r="AL1230" s="5"/>
      <c r="AM1230" s="5"/>
      <c r="AN1230" s="5"/>
      <c r="AO1230" s="5"/>
      <c r="AP1230" s="5"/>
      <c r="AQ1230" s="5"/>
      <c r="AR1230" s="5"/>
      <c r="AS1230" s="5"/>
      <c r="AT1230" s="5"/>
      <c r="AU1230" s="5"/>
      <c r="AV1230" s="5"/>
      <c r="AW1230" s="5"/>
      <c r="AX1230" s="5"/>
      <c r="AY1230" s="5"/>
      <c r="AZ1230" s="5"/>
      <c r="BA1230" s="5"/>
      <c r="BB1230" s="5"/>
      <c r="BC1230" s="5"/>
      <c r="BD1230" s="5"/>
      <c r="BE1230" s="5"/>
      <c r="BF1230" s="5"/>
      <c r="BG1230" s="5"/>
      <c r="BH1230" s="5"/>
      <c r="BI1230" s="5"/>
      <c r="BJ1230" s="5"/>
      <c r="BK1230" s="5"/>
      <c r="BL1230" s="5"/>
      <c r="BM1230" s="5"/>
      <c r="BN1230" s="5"/>
      <c r="BO1230" s="5"/>
      <c r="BP1230" s="5"/>
      <c r="BQ1230" s="5"/>
      <c r="BR1230" s="5"/>
      <c r="BS1230" s="5"/>
      <c r="BT1230" s="5"/>
      <c r="BU1230" s="5"/>
      <c r="BV1230" s="5"/>
      <c r="BW1230" s="5"/>
      <c r="BX1230" s="5"/>
      <c r="BY1230" s="5"/>
      <c r="BZ1230" s="128"/>
      <c r="CA1230" s="5"/>
      <c r="CB1230" s="5"/>
      <c r="CC1230" s="5"/>
      <c r="CD1230" s="5"/>
      <c r="CE1230" s="5"/>
      <c r="CF1230" s="5"/>
      <c r="CG1230" s="5"/>
      <c r="CH1230" s="5"/>
      <c r="CI1230" s="5"/>
      <c r="CJ1230" s="5"/>
      <c r="CK1230" s="5">
        <f>11-4</f>
        <v>7</v>
      </c>
      <c r="CL1230" s="5"/>
      <c r="CM1230" s="5"/>
      <c r="CN1230" s="5"/>
      <c r="CO1230" s="5"/>
      <c r="CP1230" s="5"/>
      <c r="CQ1230" s="5"/>
      <c r="CR1230" s="5"/>
      <c r="CS1230" s="5"/>
      <c r="CT1230" s="5"/>
      <c r="CU1230" s="5"/>
      <c r="CV1230" s="5"/>
      <c r="CW1230" s="5"/>
      <c r="CX1230" s="5"/>
      <c r="CY1230" s="5"/>
      <c r="CZ1230" s="5"/>
      <c r="DA1230" s="5"/>
      <c r="DB1230" s="5"/>
      <c r="DC1230" s="5"/>
      <c r="DD1230" s="5"/>
      <c r="DE1230" s="5"/>
      <c r="DF1230" s="5"/>
      <c r="DG1230" s="5"/>
      <c r="DH1230" s="5"/>
      <c r="DI1230" s="5"/>
      <c r="DJ1230" s="5"/>
      <c r="DK1230" s="5"/>
      <c r="DL1230" s="5"/>
      <c r="DM1230" s="128">
        <v>4</v>
      </c>
      <c r="DN1230" s="128"/>
      <c r="DO1230" s="128"/>
      <c r="DP1230" s="128"/>
      <c r="DQ1230" s="5"/>
      <c r="DR1230" s="5" t="s">
        <v>135</v>
      </c>
      <c r="DS1230" s="6"/>
      <c r="DT1230" s="6"/>
      <c r="DU1230" s="5"/>
      <c r="DV1230" s="5"/>
      <c r="DW1230" s="5"/>
      <c r="DX1230" s="5" t="s">
        <v>135</v>
      </c>
      <c r="DY1230" s="5"/>
      <c r="DZ1230" s="5"/>
      <c r="EA1230" s="5"/>
      <c r="EB1230" s="5"/>
      <c r="EC1230" s="5"/>
      <c r="ED1230" s="5"/>
      <c r="EE1230" s="5"/>
      <c r="EF1230" s="5"/>
    </row>
    <row r="1231" spans="1:143" s="42" customFormat="1" ht="30">
      <c r="A1231" s="41"/>
      <c r="B1231" s="41"/>
      <c r="C1231" s="41"/>
      <c r="D1231" s="41" t="s">
        <v>2179</v>
      </c>
      <c r="E1231" s="42" t="s">
        <v>2180</v>
      </c>
      <c r="F1231" s="121" t="s">
        <v>1020</v>
      </c>
      <c r="G1231" s="41" t="s">
        <v>135</v>
      </c>
      <c r="H1231" s="41"/>
      <c r="I1231" s="41"/>
      <c r="J1231" s="5"/>
      <c r="K1231" s="5"/>
      <c r="L1231" s="5"/>
      <c r="M1231" s="5"/>
      <c r="N1231" s="5"/>
      <c r="O1231" s="5"/>
      <c r="P1231" s="128">
        <v>4</v>
      </c>
      <c r="Q1231" s="39" t="s">
        <v>2181</v>
      </c>
      <c r="S1231" s="105"/>
      <c r="T1231" s="5"/>
      <c r="U1231" s="5"/>
      <c r="V1231" s="5"/>
      <c r="W1231" s="5"/>
      <c r="X1231" s="5"/>
      <c r="Y1231" s="5"/>
      <c r="Z1231" s="5"/>
      <c r="AA1231" s="5"/>
      <c r="AB1231" s="5"/>
      <c r="AC1231" s="5"/>
      <c r="AD1231" s="5"/>
      <c r="AE1231" s="5"/>
      <c r="AF1231" s="5"/>
      <c r="AG1231" s="5"/>
      <c r="AH1231" s="5"/>
      <c r="AI1231" s="5"/>
      <c r="AJ1231" s="5"/>
      <c r="AK1231" s="5"/>
      <c r="AL1231" s="5"/>
      <c r="AM1231" s="5"/>
      <c r="AN1231" s="5"/>
      <c r="AO1231" s="5"/>
      <c r="AP1231" s="5"/>
      <c r="AQ1231" s="5"/>
      <c r="AR1231" s="5"/>
      <c r="AS1231" s="5"/>
      <c r="AT1231" s="5"/>
      <c r="AU1231" s="5"/>
      <c r="AV1231" s="5"/>
      <c r="AW1231" s="5"/>
      <c r="AX1231" s="5"/>
      <c r="AY1231" s="5"/>
      <c r="AZ1231" s="5"/>
      <c r="BA1231" s="5"/>
      <c r="BB1231" s="5"/>
      <c r="BC1231" s="5"/>
      <c r="BD1231" s="5"/>
      <c r="BE1231" s="5"/>
      <c r="BF1231" s="5"/>
      <c r="BG1231" s="5"/>
      <c r="BH1231" s="5"/>
      <c r="BI1231" s="5"/>
      <c r="BJ1231" s="5"/>
      <c r="BK1231" s="5"/>
      <c r="BL1231" s="5"/>
      <c r="BM1231" s="5"/>
      <c r="BN1231" s="5"/>
      <c r="BO1231" s="5"/>
      <c r="BP1231" s="5"/>
      <c r="BQ1231" s="5"/>
      <c r="BR1231" s="5"/>
      <c r="BS1231" s="5"/>
      <c r="BT1231" s="5"/>
      <c r="BU1231" s="5"/>
      <c r="BV1231" s="5"/>
      <c r="BW1231" s="5"/>
      <c r="BX1231" s="5"/>
      <c r="BY1231" s="5"/>
      <c r="BZ1231" s="128"/>
      <c r="CA1231" s="5"/>
      <c r="CB1231" s="5"/>
      <c r="CC1231" s="5"/>
      <c r="CD1231" s="5"/>
      <c r="CE1231" s="5"/>
      <c r="CF1231" s="5"/>
      <c r="CG1231" s="5"/>
      <c r="CH1231" s="5"/>
      <c r="CI1231" s="5"/>
      <c r="CJ1231" s="5"/>
      <c r="CK1231" s="5">
        <v>3</v>
      </c>
      <c r="CL1231" s="5"/>
      <c r="CM1231" s="5"/>
      <c r="CN1231" s="5"/>
      <c r="CO1231" s="5"/>
      <c r="CP1231" s="5"/>
      <c r="CQ1231" s="5"/>
      <c r="CR1231" s="5"/>
      <c r="CS1231" s="5"/>
      <c r="CT1231" s="5"/>
      <c r="CU1231" s="5"/>
      <c r="CV1231" s="5"/>
      <c r="CW1231" s="5"/>
      <c r="CX1231" s="5"/>
      <c r="CY1231" s="5"/>
      <c r="CZ1231" s="5"/>
      <c r="DA1231" s="5"/>
      <c r="DB1231" s="5"/>
      <c r="DC1231" s="5"/>
      <c r="DD1231" s="5"/>
      <c r="DE1231" s="5"/>
      <c r="DF1231" s="5"/>
      <c r="DG1231" s="5"/>
      <c r="DH1231" s="5"/>
      <c r="DI1231" s="5"/>
      <c r="DJ1231" s="5"/>
      <c r="DK1231" s="5"/>
      <c r="DL1231" s="5"/>
      <c r="DM1231" s="128">
        <v>1</v>
      </c>
      <c r="DN1231" s="128"/>
      <c r="DO1231" s="128"/>
      <c r="DP1231" s="128"/>
      <c r="DQ1231" s="5"/>
      <c r="DR1231" s="5" t="s">
        <v>135</v>
      </c>
      <c r="DS1231" s="6"/>
      <c r="DT1231" s="6"/>
      <c r="DU1231" s="5"/>
      <c r="DV1231" s="5"/>
      <c r="DW1231" s="5"/>
      <c r="DX1231" s="5" t="s">
        <v>135</v>
      </c>
      <c r="DY1231" s="5"/>
      <c r="DZ1231" s="5"/>
      <c r="EA1231" s="5"/>
      <c r="EB1231" s="5"/>
      <c r="EC1231" s="5"/>
      <c r="ED1231" s="5"/>
      <c r="EE1231" s="5"/>
      <c r="EF1231" s="5"/>
    </row>
    <row r="1232" spans="1:143" s="42" customFormat="1" ht="30">
      <c r="A1232" s="41"/>
      <c r="B1232" s="41"/>
      <c r="C1232" s="41"/>
      <c r="D1232" s="41" t="s">
        <v>870</v>
      </c>
      <c r="E1232" s="42" t="s">
        <v>303</v>
      </c>
      <c r="F1232" s="121" t="s">
        <v>1020</v>
      </c>
      <c r="G1232" s="41" t="s">
        <v>135</v>
      </c>
      <c r="H1232" s="41"/>
      <c r="I1232" s="41"/>
      <c r="J1232" s="5"/>
      <c r="K1232" s="5"/>
      <c r="L1232" s="5"/>
      <c r="M1232" s="5"/>
      <c r="N1232" s="5"/>
      <c r="O1232" s="5"/>
      <c r="P1232" s="128">
        <v>3</v>
      </c>
      <c r="Q1232" s="39" t="s">
        <v>2182</v>
      </c>
      <c r="S1232" s="105"/>
      <c r="T1232" s="5"/>
      <c r="U1232" s="5"/>
      <c r="V1232" s="5"/>
      <c r="W1232" s="5"/>
      <c r="X1232" s="5"/>
      <c r="Y1232" s="5"/>
      <c r="Z1232" s="5"/>
      <c r="AA1232" s="5"/>
      <c r="AB1232" s="5"/>
      <c r="AC1232" s="5"/>
      <c r="AD1232" s="5"/>
      <c r="AE1232" s="5"/>
      <c r="AF1232" s="5"/>
      <c r="AG1232" s="5"/>
      <c r="AH1232" s="5"/>
      <c r="AI1232" s="5"/>
      <c r="AJ1232" s="5"/>
      <c r="AK1232" s="5"/>
      <c r="AL1232" s="5"/>
      <c r="AM1232" s="5"/>
      <c r="AN1232" s="5"/>
      <c r="AO1232" s="5"/>
      <c r="AP1232" s="5"/>
      <c r="AQ1232" s="5"/>
      <c r="AR1232" s="5"/>
      <c r="AS1232" s="5"/>
      <c r="AT1232" s="5"/>
      <c r="AU1232" s="5"/>
      <c r="AV1232" s="5"/>
      <c r="AW1232" s="5"/>
      <c r="AX1232" s="5"/>
      <c r="AY1232" s="5"/>
      <c r="AZ1232" s="5"/>
      <c r="BA1232" s="5"/>
      <c r="BB1232" s="5"/>
      <c r="BC1232" s="5"/>
      <c r="BD1232" s="5"/>
      <c r="BE1232" s="5"/>
      <c r="BF1232" s="5"/>
      <c r="BG1232" s="5"/>
      <c r="BH1232" s="5"/>
      <c r="BI1232" s="5"/>
      <c r="BJ1232" s="5"/>
      <c r="BK1232" s="5"/>
      <c r="BL1232" s="5"/>
      <c r="BM1232" s="5"/>
      <c r="BN1232" s="5"/>
      <c r="BO1232" s="5"/>
      <c r="BP1232" s="5"/>
      <c r="BQ1232" s="5"/>
      <c r="BR1232" s="5"/>
      <c r="BS1232" s="5"/>
      <c r="BT1232" s="5"/>
      <c r="BU1232" s="5"/>
      <c r="BV1232" s="5"/>
      <c r="BW1232" s="5"/>
      <c r="BX1232" s="5"/>
      <c r="BY1232" s="5"/>
      <c r="BZ1232" s="128"/>
      <c r="CA1232" s="5"/>
      <c r="CB1232" s="5"/>
      <c r="CC1232" s="5"/>
      <c r="CD1232" s="5"/>
      <c r="CE1232" s="5"/>
      <c r="CF1232" s="5"/>
      <c r="CG1232" s="5"/>
      <c r="CH1232" s="5"/>
      <c r="CI1232" s="5"/>
      <c r="CJ1232" s="5"/>
      <c r="CK1232" s="5">
        <v>1</v>
      </c>
      <c r="CL1232" s="5"/>
      <c r="CM1232" s="5"/>
      <c r="CN1232" s="5"/>
      <c r="CO1232" s="5"/>
      <c r="CP1232" s="5"/>
      <c r="CQ1232" s="5"/>
      <c r="CR1232" s="5"/>
      <c r="CS1232" s="5"/>
      <c r="CT1232" s="5"/>
      <c r="CU1232" s="5"/>
      <c r="CV1232" s="5"/>
      <c r="CW1232" s="5"/>
      <c r="CX1232" s="5"/>
      <c r="CY1232" s="5"/>
      <c r="CZ1232" s="5"/>
      <c r="DA1232" s="5"/>
      <c r="DB1232" s="5"/>
      <c r="DC1232" s="5"/>
      <c r="DD1232" s="5"/>
      <c r="DE1232" s="5"/>
      <c r="DF1232" s="5"/>
      <c r="DG1232" s="5"/>
      <c r="DH1232" s="5"/>
      <c r="DI1232" s="5"/>
      <c r="DJ1232" s="5"/>
      <c r="DK1232" s="5"/>
      <c r="DL1232" s="5"/>
      <c r="DM1232" s="128">
        <v>1</v>
      </c>
      <c r="DN1232" s="128"/>
      <c r="DO1232" s="128"/>
      <c r="DP1232" s="128"/>
      <c r="DQ1232" s="5"/>
      <c r="DR1232" s="5" t="s">
        <v>135</v>
      </c>
      <c r="DS1232" s="6"/>
      <c r="DT1232" s="6"/>
      <c r="DU1232" s="5"/>
      <c r="DV1232" s="5"/>
      <c r="DW1232" s="5"/>
      <c r="DX1232" s="5" t="s">
        <v>135</v>
      </c>
      <c r="DY1232" s="5"/>
      <c r="DZ1232" s="5"/>
      <c r="EA1232" s="5"/>
      <c r="EB1232" s="5"/>
      <c r="EC1232" s="5"/>
      <c r="ED1232" s="5"/>
      <c r="EE1232" s="5"/>
      <c r="EF1232" s="5"/>
    </row>
    <row r="1233" spans="1:136" s="42" customFormat="1" ht="30">
      <c r="A1233" s="41"/>
      <c r="B1233" s="41"/>
      <c r="C1233" s="41"/>
      <c r="D1233" s="41" t="s">
        <v>185</v>
      </c>
      <c r="E1233" s="42" t="s">
        <v>153</v>
      </c>
      <c r="F1233" s="121" t="s">
        <v>1020</v>
      </c>
      <c r="G1233" s="41" t="s">
        <v>135</v>
      </c>
      <c r="H1233" s="41"/>
      <c r="I1233" s="41"/>
      <c r="J1233" s="5"/>
      <c r="K1233" s="5"/>
      <c r="L1233" s="5"/>
      <c r="M1233" s="5"/>
      <c r="N1233" s="5"/>
      <c r="O1233" s="5"/>
      <c r="P1233" s="128">
        <v>4</v>
      </c>
      <c r="Q1233" s="39" t="s">
        <v>2183</v>
      </c>
      <c r="S1233" s="105"/>
      <c r="T1233" s="5"/>
      <c r="U1233" s="5"/>
      <c r="V1233" s="5"/>
      <c r="W1233" s="5"/>
      <c r="X1233" s="5"/>
      <c r="Y1233" s="5"/>
      <c r="Z1233" s="5"/>
      <c r="AA1233" s="5"/>
      <c r="AB1233" s="5"/>
      <c r="AC1233" s="5"/>
      <c r="AD1233" s="5"/>
      <c r="AE1233" s="5"/>
      <c r="AF1233" s="5"/>
      <c r="AG1233" s="5"/>
      <c r="AH1233" s="5"/>
      <c r="AI1233" s="5"/>
      <c r="AJ1233" s="5"/>
      <c r="AK1233" s="5"/>
      <c r="AL1233" s="5"/>
      <c r="AM1233" s="5"/>
      <c r="AN1233" s="5"/>
      <c r="AO1233" s="5"/>
      <c r="AP1233" s="5"/>
      <c r="AQ1233" s="5"/>
      <c r="AR1233" s="5"/>
      <c r="AS1233" s="5"/>
      <c r="AT1233" s="5"/>
      <c r="AU1233" s="5"/>
      <c r="AV1233" s="5"/>
      <c r="AW1233" s="5"/>
      <c r="AX1233" s="5"/>
      <c r="AY1233" s="5"/>
      <c r="AZ1233" s="5"/>
      <c r="BA1233" s="5"/>
      <c r="BB1233" s="5"/>
      <c r="BC1233" s="5"/>
      <c r="BD1233" s="5"/>
      <c r="BE1233" s="5"/>
      <c r="BF1233" s="5"/>
      <c r="BG1233" s="5"/>
      <c r="BH1233" s="5"/>
      <c r="BI1233" s="5"/>
      <c r="BJ1233" s="5"/>
      <c r="BK1233" s="5"/>
      <c r="BL1233" s="5"/>
      <c r="BM1233" s="5"/>
      <c r="BN1233" s="5"/>
      <c r="BO1233" s="5"/>
      <c r="BP1233" s="5"/>
      <c r="BQ1233" s="5"/>
      <c r="BR1233" s="5"/>
      <c r="BS1233" s="5"/>
      <c r="BT1233" s="5"/>
      <c r="BU1233" s="5"/>
      <c r="BV1233" s="5"/>
      <c r="BW1233" s="5"/>
      <c r="BX1233" s="5"/>
      <c r="BY1233" s="5"/>
      <c r="BZ1233" s="128"/>
      <c r="CA1233" s="5"/>
      <c r="CB1233" s="5"/>
      <c r="CC1233" s="5"/>
      <c r="CD1233" s="5"/>
      <c r="CE1233" s="5"/>
      <c r="CF1233" s="5"/>
      <c r="CG1233" s="5"/>
      <c r="CH1233" s="5"/>
      <c r="CI1233" s="5"/>
      <c r="CJ1233" s="5"/>
      <c r="CK1233" s="5">
        <v>3</v>
      </c>
      <c r="CL1233" s="5"/>
      <c r="CM1233" s="5"/>
      <c r="CN1233" s="5"/>
      <c r="CO1233" s="5"/>
      <c r="CP1233" s="5"/>
      <c r="CQ1233" s="5"/>
      <c r="CR1233" s="5"/>
      <c r="CS1233" s="5"/>
      <c r="CT1233" s="5"/>
      <c r="CU1233" s="5"/>
      <c r="CV1233" s="5"/>
      <c r="CW1233" s="5"/>
      <c r="CX1233" s="5"/>
      <c r="CY1233" s="5"/>
      <c r="CZ1233" s="5"/>
      <c r="DA1233" s="5"/>
      <c r="DB1233" s="5"/>
      <c r="DC1233" s="5"/>
      <c r="DD1233" s="5"/>
      <c r="DE1233" s="5"/>
      <c r="DF1233" s="5"/>
      <c r="DG1233" s="5"/>
      <c r="DH1233" s="5"/>
      <c r="DI1233" s="5"/>
      <c r="DJ1233" s="5"/>
      <c r="DK1233" s="5"/>
      <c r="DL1233" s="5"/>
      <c r="DM1233" s="128">
        <v>1</v>
      </c>
      <c r="DN1233" s="128"/>
      <c r="DO1233" s="128"/>
      <c r="DP1233" s="128"/>
      <c r="DQ1233" s="5"/>
      <c r="DR1233" s="5" t="s">
        <v>135</v>
      </c>
      <c r="DS1233" s="6"/>
      <c r="DT1233" s="6"/>
      <c r="DU1233" s="5"/>
      <c r="DV1233" s="5"/>
      <c r="DW1233" s="5"/>
      <c r="DX1233" s="5" t="s">
        <v>135</v>
      </c>
      <c r="DY1233" s="5"/>
      <c r="DZ1233" s="5"/>
      <c r="EA1233" s="5"/>
      <c r="EB1233" s="5"/>
      <c r="EC1233" s="5"/>
      <c r="ED1233" s="5"/>
      <c r="EE1233" s="5"/>
      <c r="EF1233" s="5"/>
    </row>
    <row r="1234" spans="1:136" s="42" customFormat="1" ht="30">
      <c r="A1234" s="41"/>
      <c r="B1234" s="41"/>
      <c r="C1234" s="41"/>
      <c r="D1234" s="41" t="s">
        <v>154</v>
      </c>
      <c r="E1234" s="42" t="s">
        <v>401</v>
      </c>
      <c r="F1234" s="121" t="s">
        <v>1020</v>
      </c>
      <c r="G1234" s="41" t="s">
        <v>135</v>
      </c>
      <c r="H1234" s="41"/>
      <c r="I1234" s="41"/>
      <c r="J1234" s="5"/>
      <c r="K1234" s="5"/>
      <c r="L1234" s="5"/>
      <c r="M1234" s="5"/>
      <c r="N1234" s="5"/>
      <c r="O1234" s="5"/>
      <c r="P1234" s="128">
        <v>7</v>
      </c>
      <c r="Q1234" s="39" t="s">
        <v>2184</v>
      </c>
      <c r="S1234" s="105"/>
      <c r="T1234" s="5"/>
      <c r="U1234" s="5"/>
      <c r="V1234" s="5"/>
      <c r="W1234" s="5"/>
      <c r="X1234" s="5"/>
      <c r="Y1234" s="5"/>
      <c r="Z1234" s="5"/>
      <c r="AA1234" s="5"/>
      <c r="AB1234" s="5"/>
      <c r="AC1234" s="5"/>
      <c r="AD1234" s="5"/>
      <c r="AE1234" s="5"/>
      <c r="AF1234" s="5"/>
      <c r="AG1234" s="5"/>
      <c r="AH1234" s="5"/>
      <c r="AI1234" s="5"/>
      <c r="AJ1234" s="5"/>
      <c r="AK1234" s="5"/>
      <c r="AL1234" s="5"/>
      <c r="AM1234" s="5"/>
      <c r="AN1234" s="5"/>
      <c r="AO1234" s="5"/>
      <c r="AP1234" s="5"/>
      <c r="AQ1234" s="5"/>
      <c r="AR1234" s="5"/>
      <c r="AS1234" s="5"/>
      <c r="AT1234" s="5"/>
      <c r="AU1234" s="5"/>
      <c r="AV1234" s="5"/>
      <c r="AW1234" s="5"/>
      <c r="AX1234" s="5"/>
      <c r="AY1234" s="5"/>
      <c r="AZ1234" s="5"/>
      <c r="BA1234" s="5"/>
      <c r="BB1234" s="5"/>
      <c r="BC1234" s="5"/>
      <c r="BD1234" s="5"/>
      <c r="BE1234" s="5"/>
      <c r="BF1234" s="5"/>
      <c r="BG1234" s="5"/>
      <c r="BH1234" s="5"/>
      <c r="BI1234" s="5"/>
      <c r="BJ1234" s="5"/>
      <c r="BK1234" s="5"/>
      <c r="BL1234" s="5"/>
      <c r="BM1234" s="5"/>
      <c r="BN1234" s="5"/>
      <c r="BO1234" s="5"/>
      <c r="BP1234" s="5"/>
      <c r="BQ1234" s="5"/>
      <c r="BR1234" s="5"/>
      <c r="BS1234" s="5"/>
      <c r="BT1234" s="5"/>
      <c r="BU1234" s="5"/>
      <c r="BV1234" s="5"/>
      <c r="BW1234" s="5"/>
      <c r="BX1234" s="5"/>
      <c r="BY1234" s="5"/>
      <c r="BZ1234" s="128"/>
      <c r="CA1234" s="5"/>
      <c r="CB1234" s="5">
        <v>2</v>
      </c>
      <c r="CC1234" s="5"/>
      <c r="CD1234" s="5"/>
      <c r="CE1234" s="5"/>
      <c r="CF1234" s="5"/>
      <c r="CG1234" s="5"/>
      <c r="CH1234" s="5"/>
      <c r="CI1234" s="5"/>
      <c r="CJ1234" s="5"/>
      <c r="CK1234" s="5">
        <v>2</v>
      </c>
      <c r="CL1234" s="5"/>
      <c r="CM1234" s="5"/>
      <c r="CN1234" s="5"/>
      <c r="CO1234" s="5"/>
      <c r="CP1234" s="5"/>
      <c r="CQ1234" s="5"/>
      <c r="CR1234" s="5"/>
      <c r="CS1234" s="5"/>
      <c r="CT1234" s="5"/>
      <c r="CU1234" s="5"/>
      <c r="CV1234" s="5"/>
      <c r="CW1234" s="5"/>
      <c r="CX1234" s="5"/>
      <c r="CY1234" s="5"/>
      <c r="CZ1234" s="5"/>
      <c r="DA1234" s="5"/>
      <c r="DB1234" s="5"/>
      <c r="DC1234" s="5"/>
      <c r="DD1234" s="5"/>
      <c r="DE1234" s="5"/>
      <c r="DF1234" s="5"/>
      <c r="DG1234" s="5"/>
      <c r="DH1234" s="5"/>
      <c r="DI1234" s="5"/>
      <c r="DJ1234" s="5"/>
      <c r="DK1234" s="5"/>
      <c r="DL1234" s="5"/>
      <c r="DM1234" s="128">
        <v>3</v>
      </c>
      <c r="DN1234" s="128"/>
      <c r="DO1234" s="128"/>
      <c r="DP1234" s="128"/>
      <c r="DQ1234" s="5"/>
      <c r="DR1234" s="5" t="s">
        <v>135</v>
      </c>
      <c r="DS1234" s="6"/>
      <c r="DT1234" s="6"/>
      <c r="DU1234" s="5"/>
      <c r="DV1234" s="5"/>
      <c r="DW1234" s="5"/>
      <c r="DX1234" s="5" t="s">
        <v>135</v>
      </c>
      <c r="DY1234" s="5"/>
      <c r="DZ1234" s="5"/>
      <c r="EA1234" s="5"/>
      <c r="EB1234" s="5"/>
      <c r="EC1234" s="5"/>
      <c r="ED1234" s="5"/>
      <c r="EE1234" s="5"/>
      <c r="EF1234" s="5"/>
    </row>
    <row r="1235" spans="1:136" s="42" customFormat="1" ht="30">
      <c r="A1235" s="41"/>
      <c r="B1235" s="41"/>
      <c r="C1235" s="41"/>
      <c r="D1235" s="41" t="s">
        <v>202</v>
      </c>
      <c r="E1235" s="42" t="s">
        <v>139</v>
      </c>
      <c r="F1235" s="121" t="s">
        <v>1020</v>
      </c>
      <c r="G1235" s="41" t="s">
        <v>135</v>
      </c>
      <c r="H1235" s="41"/>
      <c r="I1235" s="41"/>
      <c r="J1235" s="5"/>
      <c r="K1235" s="5"/>
      <c r="L1235" s="5"/>
      <c r="M1235" s="5"/>
      <c r="N1235" s="5"/>
      <c r="O1235" s="5"/>
      <c r="P1235" s="128">
        <v>1</v>
      </c>
      <c r="Q1235" s="39" t="s">
        <v>2185</v>
      </c>
      <c r="R1235" s="128"/>
      <c r="S1235" s="105"/>
      <c r="T1235" s="5"/>
      <c r="U1235" s="5"/>
      <c r="V1235" s="5"/>
      <c r="W1235" s="5"/>
      <c r="X1235" s="5"/>
      <c r="Y1235" s="5"/>
      <c r="Z1235" s="5"/>
      <c r="AA1235" s="5"/>
      <c r="AB1235" s="5"/>
      <c r="AC1235" s="5"/>
      <c r="AD1235" s="5"/>
      <c r="AE1235" s="5"/>
      <c r="AF1235" s="5"/>
      <c r="AG1235" s="5"/>
      <c r="AH1235" s="5"/>
      <c r="AI1235" s="5"/>
      <c r="AJ1235" s="5"/>
      <c r="AK1235" s="5"/>
      <c r="AL1235" s="5"/>
      <c r="AM1235" s="5"/>
      <c r="AN1235" s="5"/>
      <c r="AO1235" s="5"/>
      <c r="AP1235" s="5"/>
      <c r="AQ1235" s="5"/>
      <c r="AR1235" s="5"/>
      <c r="AS1235" s="5"/>
      <c r="AT1235" s="5"/>
      <c r="AU1235" s="5"/>
      <c r="AV1235" s="5"/>
      <c r="AW1235" s="5"/>
      <c r="AX1235" s="5"/>
      <c r="AY1235" s="5"/>
      <c r="AZ1235" s="5"/>
      <c r="BA1235" s="5"/>
      <c r="BB1235" s="5"/>
      <c r="BC1235" s="5"/>
      <c r="BD1235" s="5"/>
      <c r="BE1235" s="5"/>
      <c r="BF1235" s="5"/>
      <c r="BG1235" s="5"/>
      <c r="BH1235" s="5"/>
      <c r="BI1235" s="5"/>
      <c r="BJ1235" s="5"/>
      <c r="BK1235" s="5"/>
      <c r="BL1235" s="5"/>
      <c r="BM1235" s="5"/>
      <c r="BN1235" s="5"/>
      <c r="BO1235" s="5"/>
      <c r="BP1235" s="5"/>
      <c r="BQ1235" s="5"/>
      <c r="BR1235" s="5"/>
      <c r="BS1235" s="5"/>
      <c r="BT1235" s="5"/>
      <c r="BU1235" s="5"/>
      <c r="BV1235" s="5"/>
      <c r="BW1235" s="5"/>
      <c r="BX1235" s="5"/>
      <c r="BY1235" s="5"/>
      <c r="BZ1235" s="5"/>
      <c r="CA1235" s="5"/>
      <c r="CB1235" s="5">
        <v>1</v>
      </c>
      <c r="CC1235" s="5"/>
      <c r="CD1235" s="5"/>
      <c r="CE1235" s="5"/>
      <c r="CF1235" s="5"/>
      <c r="CG1235" s="5"/>
      <c r="CH1235" s="5"/>
      <c r="CI1235" s="5"/>
      <c r="CJ1235" s="5"/>
      <c r="CK1235" s="5"/>
      <c r="CL1235" s="5"/>
      <c r="CM1235" s="5"/>
      <c r="CN1235" s="5"/>
      <c r="CO1235" s="5"/>
      <c r="CP1235" s="5"/>
      <c r="CQ1235" s="5"/>
      <c r="CR1235" s="5"/>
      <c r="CS1235" s="5"/>
      <c r="CT1235" s="5"/>
      <c r="CU1235" s="5"/>
      <c r="CV1235" s="5"/>
      <c r="CW1235" s="5"/>
      <c r="CX1235" s="5"/>
      <c r="CY1235" s="5"/>
      <c r="CZ1235" s="5"/>
      <c r="DA1235" s="5"/>
      <c r="DB1235" s="5"/>
      <c r="DC1235" s="5"/>
      <c r="DD1235" s="5"/>
      <c r="DE1235" s="5"/>
      <c r="DF1235" s="5"/>
      <c r="DG1235" s="5"/>
      <c r="DH1235" s="5"/>
      <c r="DI1235" s="5"/>
      <c r="DJ1235" s="5"/>
      <c r="DK1235" s="5"/>
      <c r="DL1235" s="5"/>
      <c r="DM1235" s="5"/>
      <c r="DN1235" s="5"/>
      <c r="DO1235" s="5"/>
      <c r="DP1235" s="5"/>
      <c r="DQ1235" s="5"/>
      <c r="DR1235" s="5" t="s">
        <v>135</v>
      </c>
      <c r="DS1235" s="6"/>
      <c r="DT1235" s="6"/>
      <c r="DU1235" s="5"/>
      <c r="DV1235" s="5"/>
      <c r="DW1235" s="5"/>
      <c r="DX1235" s="5" t="s">
        <v>135</v>
      </c>
      <c r="DY1235" s="5"/>
      <c r="DZ1235" s="5"/>
      <c r="EA1235" s="5"/>
      <c r="EB1235" s="5"/>
      <c r="EC1235" s="5"/>
      <c r="ED1235" s="5"/>
      <c r="EE1235" s="5"/>
      <c r="EF1235" s="5"/>
    </row>
    <row r="1236" spans="1:136" s="42" customFormat="1" ht="30">
      <c r="A1236" s="41"/>
      <c r="B1236" s="41"/>
      <c r="C1236" s="41"/>
      <c r="D1236" s="41" t="s">
        <v>2186</v>
      </c>
      <c r="E1236" s="42" t="s">
        <v>2187</v>
      </c>
      <c r="F1236" s="121" t="s">
        <v>1020</v>
      </c>
      <c r="G1236" s="41" t="s">
        <v>135</v>
      </c>
      <c r="H1236" s="41"/>
      <c r="I1236" s="41"/>
      <c r="J1236" s="5"/>
      <c r="K1236" s="5"/>
      <c r="L1236" s="5"/>
      <c r="M1236" s="5"/>
      <c r="N1236" s="5"/>
      <c r="O1236" s="5"/>
      <c r="P1236" s="128">
        <v>2</v>
      </c>
      <c r="Q1236" s="39" t="s">
        <v>2188</v>
      </c>
      <c r="R1236" s="128"/>
      <c r="S1236" s="105"/>
      <c r="T1236" s="5"/>
      <c r="U1236" s="5"/>
      <c r="V1236" s="5"/>
      <c r="W1236" s="5"/>
      <c r="X1236" s="5"/>
      <c r="Y1236" s="5"/>
      <c r="Z1236" s="5"/>
      <c r="AA1236" s="5"/>
      <c r="AB1236" s="5"/>
      <c r="AC1236" s="5"/>
      <c r="AD1236" s="5"/>
      <c r="AE1236" s="5"/>
      <c r="AF1236" s="5"/>
      <c r="AG1236" s="5"/>
      <c r="AH1236" s="5"/>
      <c r="AI1236" s="5"/>
      <c r="AJ1236" s="5"/>
      <c r="AK1236" s="5"/>
      <c r="AL1236" s="5"/>
      <c r="AM1236" s="5"/>
      <c r="AN1236" s="5"/>
      <c r="AO1236" s="5"/>
      <c r="AP1236" s="5"/>
      <c r="AQ1236" s="5"/>
      <c r="AR1236" s="5"/>
      <c r="AS1236" s="5"/>
      <c r="AT1236" s="5"/>
      <c r="AU1236" s="5"/>
      <c r="AV1236" s="5"/>
      <c r="AW1236" s="5"/>
      <c r="AX1236" s="5"/>
      <c r="AY1236" s="5"/>
      <c r="AZ1236" s="5"/>
      <c r="BA1236" s="5"/>
      <c r="BB1236" s="5"/>
      <c r="BC1236" s="5"/>
      <c r="BD1236" s="5"/>
      <c r="BE1236" s="5"/>
      <c r="BF1236" s="5"/>
      <c r="BG1236" s="5"/>
      <c r="BH1236" s="5"/>
      <c r="BI1236" s="5"/>
      <c r="BJ1236" s="5"/>
      <c r="BK1236" s="5"/>
      <c r="BL1236" s="5"/>
      <c r="BM1236" s="5"/>
      <c r="BN1236" s="5"/>
      <c r="BO1236" s="5"/>
      <c r="BP1236" s="5"/>
      <c r="BQ1236" s="5"/>
      <c r="BR1236" s="5"/>
      <c r="BS1236" s="5"/>
      <c r="BT1236" s="5"/>
      <c r="BU1236" s="5"/>
      <c r="BV1236" s="5"/>
      <c r="BW1236" s="5"/>
      <c r="BX1236" s="5"/>
      <c r="BY1236" s="5"/>
      <c r="BZ1236" s="5"/>
      <c r="CA1236" s="5"/>
      <c r="CB1236" s="5">
        <v>1</v>
      </c>
      <c r="CC1236" s="5"/>
      <c r="CD1236" s="5"/>
      <c r="CE1236" s="5"/>
      <c r="CF1236" s="5"/>
      <c r="CG1236" s="5"/>
      <c r="CH1236" s="5"/>
      <c r="CI1236" s="5"/>
      <c r="CJ1236" s="5"/>
      <c r="CK1236" s="5">
        <v>1</v>
      </c>
      <c r="CL1236" s="5"/>
      <c r="CM1236" s="5"/>
      <c r="CN1236" s="5"/>
      <c r="CO1236" s="5"/>
      <c r="CP1236" s="5"/>
      <c r="CQ1236" s="5"/>
      <c r="CR1236" s="5"/>
      <c r="CS1236" s="5"/>
      <c r="CT1236" s="5"/>
      <c r="CU1236" s="5"/>
      <c r="CV1236" s="5"/>
      <c r="CW1236" s="5"/>
      <c r="CX1236" s="5"/>
      <c r="CY1236" s="5"/>
      <c r="CZ1236" s="5"/>
      <c r="DA1236" s="5"/>
      <c r="DB1236" s="5"/>
      <c r="DC1236" s="5"/>
      <c r="DD1236" s="5"/>
      <c r="DE1236" s="5"/>
      <c r="DF1236" s="5"/>
      <c r="DG1236" s="5"/>
      <c r="DH1236" s="5"/>
      <c r="DI1236" s="5"/>
      <c r="DJ1236" s="5"/>
      <c r="DK1236" s="5"/>
      <c r="DL1236" s="5"/>
      <c r="DM1236" s="5"/>
      <c r="DN1236" s="5"/>
      <c r="DO1236" s="5"/>
      <c r="DP1236" s="5"/>
      <c r="DQ1236" s="5"/>
      <c r="DR1236" s="5" t="s">
        <v>135</v>
      </c>
      <c r="DS1236" s="6"/>
      <c r="DT1236" s="6"/>
      <c r="DU1236" s="5"/>
      <c r="DV1236" s="5"/>
      <c r="DW1236" s="5"/>
      <c r="DX1236" s="5" t="s">
        <v>135</v>
      </c>
      <c r="DY1236" s="5"/>
      <c r="DZ1236" s="5"/>
      <c r="EA1236" s="5"/>
      <c r="EB1236" s="5"/>
      <c r="EC1236" s="5"/>
      <c r="ED1236" s="5"/>
      <c r="EE1236" s="5"/>
      <c r="EF1236" s="5"/>
    </row>
    <row r="1237" spans="1:136" s="42" customFormat="1" ht="30">
      <c r="A1237" s="41"/>
      <c r="B1237" s="41"/>
      <c r="C1237" s="41"/>
      <c r="D1237" s="41" t="s">
        <v>2189</v>
      </c>
      <c r="E1237" s="42" t="s">
        <v>2190</v>
      </c>
      <c r="F1237" s="121" t="s">
        <v>1020</v>
      </c>
      <c r="G1237" s="41" t="s">
        <v>135</v>
      </c>
      <c r="H1237" s="41"/>
      <c r="I1237" s="41"/>
      <c r="J1237" s="5">
        <v>25</v>
      </c>
      <c r="K1237" s="5">
        <v>16</v>
      </c>
      <c r="L1237" s="5">
        <v>9</v>
      </c>
      <c r="M1237" s="5"/>
      <c r="N1237" s="5"/>
      <c r="O1237" s="5"/>
      <c r="P1237" s="128">
        <v>25</v>
      </c>
      <c r="Q1237" s="39" t="s">
        <v>2191</v>
      </c>
      <c r="S1237" s="105"/>
      <c r="T1237" s="5"/>
      <c r="U1237" s="5"/>
      <c r="V1237" s="5"/>
      <c r="W1237" s="5"/>
      <c r="X1237" s="5"/>
      <c r="Y1237" s="5"/>
      <c r="Z1237" s="5"/>
      <c r="AA1237" s="5"/>
      <c r="AB1237" s="5"/>
      <c r="AC1237" s="5"/>
      <c r="AD1237" s="5"/>
      <c r="AE1237" s="5"/>
      <c r="AF1237" s="5"/>
      <c r="AG1237" s="5"/>
      <c r="AH1237" s="5"/>
      <c r="AI1237" s="5"/>
      <c r="AJ1237" s="5"/>
      <c r="AK1237" s="5"/>
      <c r="AL1237" s="5"/>
      <c r="AM1237" s="5"/>
      <c r="AN1237" s="5"/>
      <c r="AO1237" s="5"/>
      <c r="AP1237" s="5"/>
      <c r="AQ1237" s="5"/>
      <c r="AR1237" s="5"/>
      <c r="AS1237" s="5"/>
      <c r="AT1237" s="5"/>
      <c r="AU1237" s="5"/>
      <c r="AV1237" s="5"/>
      <c r="AW1237" s="5"/>
      <c r="AX1237" s="5"/>
      <c r="AY1237" s="5"/>
      <c r="AZ1237" s="5"/>
      <c r="BA1237" s="5"/>
      <c r="BB1237" s="5"/>
      <c r="BC1237" s="5"/>
      <c r="BD1237" s="5"/>
      <c r="BE1237" s="5"/>
      <c r="BF1237" s="5"/>
      <c r="BG1237" s="5"/>
      <c r="BH1237" s="5"/>
      <c r="BI1237" s="5"/>
      <c r="BJ1237" s="5"/>
      <c r="BK1237" s="5"/>
      <c r="BL1237" s="5"/>
      <c r="BM1237" s="5"/>
      <c r="BN1237" s="5"/>
      <c r="BO1237" s="5"/>
      <c r="BP1237" s="5"/>
      <c r="BQ1237" s="5"/>
      <c r="BR1237" s="5"/>
      <c r="BS1237" s="5"/>
      <c r="BT1237" s="5"/>
      <c r="BU1237" s="5"/>
      <c r="BV1237" s="5"/>
      <c r="BW1237" s="5"/>
      <c r="BX1237" s="5"/>
      <c r="BY1237" s="5"/>
      <c r="BZ1237" s="128"/>
      <c r="CA1237" s="5"/>
      <c r="CB1237" s="5">
        <v>4</v>
      </c>
      <c r="CC1237" s="5"/>
      <c r="CD1237" s="5"/>
      <c r="CE1237" s="5"/>
      <c r="CF1237" s="5"/>
      <c r="CG1237" s="5"/>
      <c r="CH1237" s="5"/>
      <c r="CI1237" s="5"/>
      <c r="CJ1237" s="5"/>
      <c r="CK1237" s="5">
        <f>21-8</f>
        <v>13</v>
      </c>
      <c r="CM1237" s="5"/>
      <c r="CN1237" s="5"/>
      <c r="CO1237" s="5"/>
      <c r="CP1237" s="5"/>
      <c r="CQ1237" s="5"/>
      <c r="CR1237" s="5"/>
      <c r="CS1237" s="5"/>
      <c r="CT1237" s="5"/>
      <c r="CU1237" s="5"/>
      <c r="CV1237" s="5"/>
      <c r="CW1237" s="5"/>
      <c r="CX1237" s="5"/>
      <c r="CY1237" s="5"/>
      <c r="CZ1237" s="5"/>
      <c r="DA1237" s="5"/>
      <c r="DB1237" s="5"/>
      <c r="DC1237" s="5"/>
      <c r="DD1237" s="5"/>
      <c r="DE1237" s="5"/>
      <c r="DF1237" s="5"/>
      <c r="DG1237" s="5"/>
      <c r="DH1237" s="5"/>
      <c r="DI1237" s="5"/>
      <c r="DJ1237" s="5"/>
      <c r="DK1237" s="5"/>
      <c r="DL1237" s="5"/>
      <c r="DM1237" s="128">
        <v>8</v>
      </c>
      <c r="DN1237" s="128"/>
      <c r="DO1237" s="128"/>
      <c r="DP1237" s="128"/>
      <c r="DQ1237" s="5"/>
      <c r="DR1237" s="5" t="s">
        <v>135</v>
      </c>
      <c r="DS1237" s="6"/>
      <c r="DT1237" s="6"/>
      <c r="DU1237" s="5"/>
      <c r="DV1237" s="5"/>
      <c r="DW1237" s="5"/>
      <c r="DX1237" s="5" t="s">
        <v>135</v>
      </c>
      <c r="DY1237" s="5"/>
      <c r="DZ1237" s="5"/>
      <c r="EA1237" s="5"/>
      <c r="EB1237" s="5"/>
      <c r="EC1237" s="5"/>
      <c r="ED1237" s="5"/>
      <c r="EE1237" s="5"/>
      <c r="EF1237" s="5"/>
    </row>
    <row r="1238" spans="1:136" s="42" customFormat="1" ht="30">
      <c r="A1238" s="41"/>
      <c r="B1238" s="41"/>
      <c r="C1238" s="41"/>
      <c r="D1238" s="41" t="s">
        <v>2192</v>
      </c>
      <c r="E1238" s="42" t="s">
        <v>2193</v>
      </c>
      <c r="F1238" s="121" t="s">
        <v>1020</v>
      </c>
      <c r="G1238" s="41" t="s">
        <v>135</v>
      </c>
      <c r="H1238" s="41"/>
      <c r="I1238" s="41"/>
      <c r="J1238" s="5">
        <v>4</v>
      </c>
      <c r="K1238" s="5">
        <v>2</v>
      </c>
      <c r="L1238" s="5">
        <v>2</v>
      </c>
      <c r="M1238" s="5"/>
      <c r="N1238" s="5"/>
      <c r="O1238" s="5"/>
      <c r="P1238" s="128">
        <v>9</v>
      </c>
      <c r="Q1238" s="39" t="s">
        <v>2194</v>
      </c>
      <c r="S1238" s="105"/>
      <c r="T1238" s="5"/>
      <c r="U1238" s="5"/>
      <c r="V1238" s="5"/>
      <c r="W1238" s="5"/>
      <c r="X1238" s="5"/>
      <c r="Y1238" s="5"/>
      <c r="Z1238" s="5"/>
      <c r="AA1238" s="5"/>
      <c r="AB1238" s="5"/>
      <c r="AC1238" s="5"/>
      <c r="AD1238" s="5"/>
      <c r="AE1238" s="5"/>
      <c r="AF1238" s="5"/>
      <c r="AG1238" s="5"/>
      <c r="AH1238" s="5"/>
      <c r="AI1238" s="5"/>
      <c r="AJ1238" s="5"/>
      <c r="AK1238" s="5"/>
      <c r="AL1238" s="5"/>
      <c r="AM1238" s="5"/>
      <c r="AN1238" s="5"/>
      <c r="AO1238" s="5"/>
      <c r="AP1238" s="5"/>
      <c r="AQ1238" s="5"/>
      <c r="AR1238" s="5"/>
      <c r="AS1238" s="5"/>
      <c r="AT1238" s="5"/>
      <c r="AU1238" s="5"/>
      <c r="AV1238" s="5"/>
      <c r="AW1238" s="5"/>
      <c r="AX1238" s="5"/>
      <c r="AY1238" s="5"/>
      <c r="AZ1238" s="5"/>
      <c r="BA1238" s="5"/>
      <c r="BB1238" s="5"/>
      <c r="BC1238" s="5"/>
      <c r="BD1238" s="5"/>
      <c r="BE1238" s="5"/>
      <c r="BF1238" s="5"/>
      <c r="BG1238" s="5"/>
      <c r="BH1238" s="5"/>
      <c r="BI1238" s="5"/>
      <c r="BJ1238" s="5"/>
      <c r="BK1238" s="5"/>
      <c r="BL1238" s="5"/>
      <c r="BM1238" s="5"/>
      <c r="BN1238" s="5"/>
      <c r="BO1238" s="5"/>
      <c r="BP1238" s="5"/>
      <c r="BQ1238" s="5"/>
      <c r="BR1238" s="5"/>
      <c r="BS1238" s="5"/>
      <c r="BT1238" s="5"/>
      <c r="BU1238" s="5"/>
      <c r="BV1238" s="5"/>
      <c r="BW1238" s="5"/>
      <c r="BX1238" s="5"/>
      <c r="BY1238" s="5"/>
      <c r="BZ1238" s="128"/>
      <c r="CA1238" s="5"/>
      <c r="CB1238" s="5">
        <v>2</v>
      </c>
      <c r="CC1238" s="5"/>
      <c r="CD1238" s="5"/>
      <c r="CE1238" s="5"/>
      <c r="CF1238" s="5"/>
      <c r="CG1238" s="5"/>
      <c r="CH1238" s="5"/>
      <c r="CI1238" s="5"/>
      <c r="CJ1238" s="5"/>
      <c r="CK1238" s="5">
        <v>2</v>
      </c>
      <c r="CM1238" s="5"/>
      <c r="CN1238" s="5"/>
      <c r="CO1238" s="5"/>
      <c r="CP1238" s="5"/>
      <c r="CQ1238" s="5"/>
      <c r="CR1238" s="5"/>
      <c r="CS1238" s="5"/>
      <c r="CT1238" s="5"/>
      <c r="CU1238" s="5"/>
      <c r="CV1238" s="5"/>
      <c r="CW1238" s="5"/>
      <c r="CX1238" s="5"/>
      <c r="CY1238" s="5"/>
      <c r="CZ1238" s="5"/>
      <c r="DA1238" s="5"/>
      <c r="DB1238" s="5"/>
      <c r="DC1238" s="5"/>
      <c r="DD1238" s="5"/>
      <c r="DE1238" s="5"/>
      <c r="DF1238" s="5"/>
      <c r="DG1238" s="5"/>
      <c r="DH1238" s="5"/>
      <c r="DI1238" s="5"/>
      <c r="DJ1238" s="5"/>
      <c r="DK1238" s="5"/>
      <c r="DL1238" s="5"/>
      <c r="DM1238" s="128">
        <v>5</v>
      </c>
      <c r="DN1238" s="128"/>
      <c r="DO1238" s="128"/>
      <c r="DP1238" s="128"/>
      <c r="DQ1238" s="5"/>
      <c r="DR1238" s="5" t="s">
        <v>135</v>
      </c>
      <c r="DS1238" s="6"/>
      <c r="DT1238" s="6"/>
      <c r="DU1238" s="5"/>
      <c r="DV1238" s="5"/>
      <c r="DW1238" s="5"/>
      <c r="DX1238" s="5" t="s">
        <v>135</v>
      </c>
      <c r="DY1238" s="5"/>
      <c r="DZ1238" s="5"/>
      <c r="EA1238" s="5"/>
      <c r="EB1238" s="5"/>
      <c r="EC1238" s="5"/>
      <c r="ED1238" s="5"/>
      <c r="EE1238" s="5"/>
      <c r="EF1238" s="5"/>
    </row>
    <row r="1239" spans="1:136" s="42" customFormat="1" ht="30">
      <c r="A1239" s="41"/>
      <c r="B1239" s="41"/>
      <c r="C1239" s="41"/>
      <c r="D1239" s="41" t="s">
        <v>2195</v>
      </c>
      <c r="E1239" s="42" t="s">
        <v>1759</v>
      </c>
      <c r="F1239" s="121" t="s">
        <v>1020</v>
      </c>
      <c r="G1239" s="41" t="s">
        <v>135</v>
      </c>
      <c r="H1239" s="41"/>
      <c r="I1239" s="41"/>
      <c r="J1239" s="5"/>
      <c r="K1239" s="5"/>
      <c r="L1239" s="5"/>
      <c r="M1239" s="5"/>
      <c r="N1239" s="5"/>
      <c r="O1239" s="5"/>
      <c r="P1239" s="128">
        <v>13</v>
      </c>
      <c r="Q1239" s="39" t="s">
        <v>2196</v>
      </c>
      <c r="S1239" s="105"/>
      <c r="T1239" s="5"/>
      <c r="U1239" s="5"/>
      <c r="V1239" s="5"/>
      <c r="W1239" s="5"/>
      <c r="X1239" s="5"/>
      <c r="Y1239" s="5"/>
      <c r="Z1239" s="5"/>
      <c r="AA1239" s="5"/>
      <c r="AB1239" s="5"/>
      <c r="AC1239" s="5"/>
      <c r="AD1239" s="5"/>
      <c r="AE1239" s="5"/>
      <c r="AF1239" s="5"/>
      <c r="AG1239" s="5"/>
      <c r="AH1239" s="5"/>
      <c r="AI1239" s="5"/>
      <c r="AJ1239" s="5"/>
      <c r="AK1239" s="5"/>
      <c r="AL1239" s="5"/>
      <c r="AM1239" s="5"/>
      <c r="AN1239" s="5"/>
      <c r="AO1239" s="5"/>
      <c r="AP1239" s="5"/>
      <c r="AQ1239" s="5"/>
      <c r="AR1239" s="5"/>
      <c r="AS1239" s="5"/>
      <c r="AT1239" s="5"/>
      <c r="AU1239" s="5"/>
      <c r="AV1239" s="5"/>
      <c r="AW1239" s="5"/>
      <c r="AX1239" s="5"/>
      <c r="AY1239" s="5"/>
      <c r="AZ1239" s="5"/>
      <c r="BA1239" s="5"/>
      <c r="BB1239" s="5"/>
      <c r="BC1239" s="5"/>
      <c r="BD1239" s="5"/>
      <c r="BE1239" s="5"/>
      <c r="BF1239" s="5"/>
      <c r="BG1239" s="5"/>
      <c r="BH1239" s="5"/>
      <c r="BI1239" s="5"/>
      <c r="BJ1239" s="5"/>
      <c r="BK1239" s="5"/>
      <c r="BL1239" s="5"/>
      <c r="BM1239" s="5"/>
      <c r="BN1239" s="5"/>
      <c r="BO1239" s="5"/>
      <c r="BP1239" s="5"/>
      <c r="BQ1239" s="5"/>
      <c r="BR1239" s="5"/>
      <c r="BS1239" s="5"/>
      <c r="BT1239" s="5"/>
      <c r="BU1239" s="5"/>
      <c r="BV1239" s="5"/>
      <c r="BW1239" s="5"/>
      <c r="BX1239" s="5"/>
      <c r="BY1239" s="5"/>
      <c r="BZ1239" s="128"/>
      <c r="CA1239" s="5"/>
      <c r="CB1239" s="5">
        <v>0</v>
      </c>
      <c r="CC1239" s="5"/>
      <c r="CD1239" s="5"/>
      <c r="CE1239" s="5"/>
      <c r="CF1239" s="5"/>
      <c r="CG1239" s="5"/>
      <c r="CH1239" s="5"/>
      <c r="CI1239" s="5"/>
      <c r="CJ1239" s="5"/>
      <c r="CK1239" s="5">
        <v>8</v>
      </c>
      <c r="CM1239" s="5"/>
      <c r="CN1239" s="5"/>
      <c r="CO1239" s="5"/>
      <c r="CP1239" s="5"/>
      <c r="CQ1239" s="5"/>
      <c r="CR1239" s="5"/>
      <c r="CS1239" s="5"/>
      <c r="CT1239" s="5"/>
      <c r="CU1239" s="5"/>
      <c r="CV1239" s="5"/>
      <c r="CW1239" s="5"/>
      <c r="CX1239" s="5"/>
      <c r="CY1239" s="5"/>
      <c r="CZ1239" s="5"/>
      <c r="DA1239" s="5"/>
      <c r="DB1239" s="5"/>
      <c r="DC1239" s="5"/>
      <c r="DD1239" s="5"/>
      <c r="DE1239" s="5"/>
      <c r="DF1239" s="5"/>
      <c r="DG1239" s="5"/>
      <c r="DH1239" s="5"/>
      <c r="DI1239" s="5"/>
      <c r="DJ1239" s="5"/>
      <c r="DK1239" s="5"/>
      <c r="DL1239" s="5"/>
      <c r="DM1239" s="128">
        <v>5</v>
      </c>
      <c r="DN1239" s="128"/>
      <c r="DO1239" s="128"/>
      <c r="DP1239" s="128"/>
      <c r="DQ1239" s="5"/>
      <c r="DR1239" s="5" t="s">
        <v>135</v>
      </c>
      <c r="DS1239" s="6"/>
      <c r="DT1239" s="6"/>
      <c r="DU1239" s="5"/>
      <c r="DV1239" s="5"/>
      <c r="DW1239" s="5"/>
      <c r="DX1239" s="5" t="s">
        <v>135</v>
      </c>
      <c r="DY1239" s="5"/>
      <c r="DZ1239" s="5"/>
      <c r="EA1239" s="5"/>
      <c r="EB1239" s="5"/>
      <c r="EC1239" s="5"/>
      <c r="ED1239" s="5"/>
      <c r="EE1239" s="5"/>
      <c r="EF1239" s="5"/>
    </row>
    <row r="1240" spans="1:136" s="42" customFormat="1" ht="30">
      <c r="A1240" s="41"/>
      <c r="B1240" s="41"/>
      <c r="C1240" s="41"/>
      <c r="D1240" s="41" t="s">
        <v>2197</v>
      </c>
      <c r="E1240" s="42" t="s">
        <v>2198</v>
      </c>
      <c r="F1240" s="121" t="s">
        <v>1020</v>
      </c>
      <c r="G1240" s="41" t="s">
        <v>135</v>
      </c>
      <c r="H1240" s="41"/>
      <c r="I1240" s="41"/>
      <c r="J1240" s="5">
        <v>19</v>
      </c>
      <c r="K1240" s="5">
        <v>19</v>
      </c>
      <c r="L1240" s="5"/>
      <c r="M1240" s="5"/>
      <c r="N1240" s="5"/>
      <c r="O1240" s="5"/>
      <c r="P1240" s="128">
        <v>19</v>
      </c>
      <c r="Q1240" s="39" t="s">
        <v>2199</v>
      </c>
      <c r="S1240" s="105"/>
      <c r="T1240" s="5"/>
      <c r="U1240" s="5"/>
      <c r="V1240" s="5"/>
      <c r="W1240" s="5"/>
      <c r="X1240" s="5"/>
      <c r="Y1240" s="5"/>
      <c r="Z1240" s="5"/>
      <c r="AA1240" s="5"/>
      <c r="AB1240" s="5"/>
      <c r="AC1240" s="5"/>
      <c r="AD1240" s="5"/>
      <c r="AE1240" s="5"/>
      <c r="AF1240" s="5"/>
      <c r="AG1240" s="5"/>
      <c r="AH1240" s="5"/>
      <c r="AI1240" s="5"/>
      <c r="AJ1240" s="5"/>
      <c r="AK1240" s="5"/>
      <c r="AL1240" s="5"/>
      <c r="AM1240" s="5"/>
      <c r="AN1240" s="5"/>
      <c r="AO1240" s="5"/>
      <c r="AP1240" s="5"/>
      <c r="AQ1240" s="5"/>
      <c r="AR1240" s="5"/>
      <c r="AS1240" s="5"/>
      <c r="AT1240" s="5"/>
      <c r="AU1240" s="5"/>
      <c r="AV1240" s="5"/>
      <c r="AW1240" s="5"/>
      <c r="AX1240" s="5"/>
      <c r="AY1240" s="5"/>
      <c r="AZ1240" s="5"/>
      <c r="BA1240" s="5"/>
      <c r="BB1240" s="5"/>
      <c r="BC1240" s="5"/>
      <c r="BD1240" s="5"/>
      <c r="BE1240" s="5"/>
      <c r="BF1240" s="5"/>
      <c r="BG1240" s="5"/>
      <c r="BH1240" s="5"/>
      <c r="BI1240" s="5"/>
      <c r="BJ1240" s="5"/>
      <c r="BK1240" s="5"/>
      <c r="BL1240" s="5"/>
      <c r="BM1240" s="5"/>
      <c r="BN1240" s="5"/>
      <c r="BO1240" s="5"/>
      <c r="BP1240" s="5"/>
      <c r="BQ1240" s="5"/>
      <c r="BR1240" s="5"/>
      <c r="BS1240" s="5"/>
      <c r="BT1240" s="5"/>
      <c r="BU1240" s="5"/>
      <c r="BV1240" s="5"/>
      <c r="BW1240" s="5"/>
      <c r="BX1240" s="5"/>
      <c r="BY1240" s="5"/>
      <c r="BZ1240" s="128"/>
      <c r="CA1240" s="5"/>
      <c r="CB1240" s="5">
        <v>3</v>
      </c>
      <c r="CC1240" s="5"/>
      <c r="CD1240" s="5"/>
      <c r="CE1240" s="5"/>
      <c r="CF1240" s="5"/>
      <c r="CG1240" s="5"/>
      <c r="CH1240" s="5"/>
      <c r="CI1240" s="5"/>
      <c r="CJ1240" s="5"/>
      <c r="CK1240" s="5">
        <v>9</v>
      </c>
      <c r="CM1240" s="5"/>
      <c r="CN1240" s="5"/>
      <c r="CO1240" s="5"/>
      <c r="CP1240" s="5"/>
      <c r="CQ1240" s="5"/>
      <c r="CR1240" s="5"/>
      <c r="CS1240" s="5"/>
      <c r="CT1240" s="5"/>
      <c r="CU1240" s="5"/>
      <c r="CV1240" s="5"/>
      <c r="CW1240" s="5"/>
      <c r="CX1240" s="5"/>
      <c r="CY1240" s="5"/>
      <c r="CZ1240" s="5"/>
      <c r="DA1240" s="5"/>
      <c r="DB1240" s="5"/>
      <c r="DC1240" s="5"/>
      <c r="DD1240" s="5"/>
      <c r="DE1240" s="5"/>
      <c r="DF1240" s="5"/>
      <c r="DG1240" s="5"/>
      <c r="DH1240" s="5"/>
      <c r="DI1240" s="5"/>
      <c r="DJ1240" s="5"/>
      <c r="DK1240" s="5"/>
      <c r="DL1240" s="5"/>
      <c r="DM1240" s="128">
        <v>7</v>
      </c>
      <c r="DN1240" s="128"/>
      <c r="DO1240" s="128"/>
      <c r="DP1240" s="128"/>
      <c r="DQ1240" s="5"/>
      <c r="DR1240" s="5" t="s">
        <v>135</v>
      </c>
      <c r="DS1240" s="6"/>
      <c r="DT1240" s="6"/>
      <c r="DU1240" s="5"/>
      <c r="DV1240" s="5"/>
      <c r="DW1240" s="5"/>
      <c r="DX1240" s="5" t="s">
        <v>135</v>
      </c>
      <c r="DY1240" s="5"/>
      <c r="DZ1240" s="5"/>
      <c r="EA1240" s="5"/>
      <c r="EB1240" s="5"/>
      <c r="EC1240" s="5"/>
      <c r="ED1240" s="5"/>
      <c r="EE1240" s="5"/>
      <c r="EF1240" s="5"/>
    </row>
    <row r="1241" spans="1:136" s="42" customFormat="1" ht="30">
      <c r="A1241" s="41"/>
      <c r="B1241" s="41"/>
      <c r="C1241" s="41"/>
      <c r="D1241" s="41" t="s">
        <v>2200</v>
      </c>
      <c r="E1241" s="42" t="s">
        <v>360</v>
      </c>
      <c r="F1241" s="121" t="s">
        <v>1020</v>
      </c>
      <c r="G1241" s="41" t="s">
        <v>135</v>
      </c>
      <c r="H1241" s="41"/>
      <c r="I1241" s="41"/>
      <c r="J1241" s="5">
        <v>10</v>
      </c>
      <c r="K1241" s="5">
        <v>10</v>
      </c>
      <c r="L1241" s="5"/>
      <c r="M1241" s="5"/>
      <c r="N1241" s="5"/>
      <c r="O1241" s="5"/>
      <c r="P1241" s="128">
        <v>10</v>
      </c>
      <c r="Q1241" s="39" t="s">
        <v>2201</v>
      </c>
      <c r="S1241" s="105"/>
      <c r="T1241" s="5"/>
      <c r="U1241" s="5"/>
      <c r="V1241" s="5"/>
      <c r="W1241" s="5"/>
      <c r="X1241" s="5"/>
      <c r="Y1241" s="5"/>
      <c r="Z1241" s="5"/>
      <c r="AA1241" s="5"/>
      <c r="AB1241" s="5"/>
      <c r="AC1241" s="5"/>
      <c r="AD1241" s="5"/>
      <c r="AE1241" s="5"/>
      <c r="AF1241" s="5"/>
      <c r="AG1241" s="5"/>
      <c r="AH1241" s="5"/>
      <c r="AI1241" s="5"/>
      <c r="AJ1241" s="5"/>
      <c r="AK1241" s="5"/>
      <c r="AL1241" s="5"/>
      <c r="AM1241" s="5"/>
      <c r="AN1241" s="5"/>
      <c r="AO1241" s="5"/>
      <c r="AP1241" s="5"/>
      <c r="AQ1241" s="5"/>
      <c r="AR1241" s="5"/>
      <c r="AS1241" s="5"/>
      <c r="AT1241" s="5"/>
      <c r="AU1241" s="5"/>
      <c r="AV1241" s="5"/>
      <c r="AW1241" s="5"/>
      <c r="AX1241" s="5"/>
      <c r="AY1241" s="5"/>
      <c r="AZ1241" s="5"/>
      <c r="BA1241" s="5"/>
      <c r="BB1241" s="5"/>
      <c r="BC1241" s="5"/>
      <c r="BD1241" s="5"/>
      <c r="BE1241" s="5"/>
      <c r="BF1241" s="5"/>
      <c r="BG1241" s="5"/>
      <c r="BH1241" s="5"/>
      <c r="BI1241" s="5"/>
      <c r="BJ1241" s="5"/>
      <c r="BK1241" s="5"/>
      <c r="BL1241" s="5"/>
      <c r="BM1241" s="5"/>
      <c r="BN1241" s="5"/>
      <c r="BO1241" s="5"/>
      <c r="BP1241" s="5"/>
      <c r="BQ1241" s="5"/>
      <c r="BR1241" s="5"/>
      <c r="BS1241" s="5"/>
      <c r="BT1241" s="5"/>
      <c r="BU1241" s="5"/>
      <c r="BV1241" s="5"/>
      <c r="BW1241" s="5"/>
      <c r="BX1241" s="5"/>
      <c r="BY1241" s="5"/>
      <c r="BZ1241" s="128"/>
      <c r="CA1241" s="5"/>
      <c r="CB1241" s="5">
        <v>4</v>
      </c>
      <c r="CC1241" s="5"/>
      <c r="CD1241" s="5"/>
      <c r="CE1241" s="5"/>
      <c r="CF1241" s="5"/>
      <c r="CG1241" s="5"/>
      <c r="CH1241" s="5"/>
      <c r="CI1241" s="5"/>
      <c r="CJ1241" s="5"/>
      <c r="CK1241" s="5">
        <v>3</v>
      </c>
      <c r="CM1241" s="5"/>
      <c r="CN1241" s="5"/>
      <c r="CO1241" s="5"/>
      <c r="CP1241" s="5"/>
      <c r="CQ1241" s="5"/>
      <c r="CR1241" s="5"/>
      <c r="CS1241" s="5"/>
      <c r="CT1241" s="5"/>
      <c r="CU1241" s="5"/>
      <c r="CV1241" s="5"/>
      <c r="CW1241" s="5"/>
      <c r="CX1241" s="5"/>
      <c r="CY1241" s="5"/>
      <c r="CZ1241" s="5"/>
      <c r="DA1241" s="5"/>
      <c r="DB1241" s="5"/>
      <c r="DC1241" s="5"/>
      <c r="DD1241" s="5"/>
      <c r="DE1241" s="5"/>
      <c r="DF1241" s="5"/>
      <c r="DG1241" s="5"/>
      <c r="DH1241" s="5"/>
      <c r="DI1241" s="5"/>
      <c r="DJ1241" s="5"/>
      <c r="DK1241" s="5"/>
      <c r="DL1241" s="5"/>
      <c r="DM1241" s="128">
        <v>2</v>
      </c>
      <c r="DN1241" s="128"/>
      <c r="DO1241" s="128"/>
      <c r="DP1241" s="128"/>
      <c r="DQ1241" s="5"/>
      <c r="DR1241" s="5" t="s">
        <v>135</v>
      </c>
      <c r="DS1241" s="6"/>
      <c r="DT1241" s="6"/>
      <c r="DU1241" s="5"/>
      <c r="DV1241" s="5"/>
      <c r="DW1241" s="5"/>
      <c r="DX1241" s="5" t="s">
        <v>135</v>
      </c>
      <c r="DY1241" s="5"/>
      <c r="DZ1241" s="5"/>
      <c r="EA1241" s="5"/>
      <c r="EB1241" s="5"/>
      <c r="EC1241" s="5"/>
      <c r="ED1241" s="5"/>
      <c r="EE1241" s="5"/>
      <c r="EF1241" s="5"/>
    </row>
    <row r="1242" spans="1:136" s="42" customFormat="1" ht="30">
      <c r="A1242" s="41"/>
      <c r="B1242" s="41"/>
      <c r="C1242" s="41"/>
      <c r="D1242" s="41" t="s">
        <v>2202</v>
      </c>
      <c r="E1242" s="42" t="s">
        <v>514</v>
      </c>
      <c r="F1242" s="121" t="s">
        <v>1020</v>
      </c>
      <c r="G1242" s="41" t="s">
        <v>135</v>
      </c>
      <c r="H1242" s="41"/>
      <c r="I1242" s="41"/>
      <c r="J1242" s="5"/>
      <c r="K1242" s="5"/>
      <c r="L1242" s="5"/>
      <c r="M1242" s="5"/>
      <c r="N1242" s="5"/>
      <c r="O1242" s="5"/>
      <c r="P1242" s="128">
        <v>6</v>
      </c>
      <c r="Q1242" s="39" t="s">
        <v>2203</v>
      </c>
      <c r="S1242" s="105"/>
      <c r="T1242" s="5"/>
      <c r="U1242" s="5"/>
      <c r="V1242" s="5"/>
      <c r="W1242" s="5"/>
      <c r="X1242" s="5"/>
      <c r="Y1242" s="5"/>
      <c r="Z1242" s="5"/>
      <c r="AA1242" s="5"/>
      <c r="AB1242" s="5"/>
      <c r="AC1242" s="5"/>
      <c r="AD1242" s="5"/>
      <c r="AE1242" s="5"/>
      <c r="AF1242" s="5"/>
      <c r="AG1242" s="5"/>
      <c r="AH1242" s="5"/>
      <c r="AI1242" s="5"/>
      <c r="AJ1242" s="5"/>
      <c r="AK1242" s="5"/>
      <c r="AL1242" s="5"/>
      <c r="AM1242" s="5"/>
      <c r="AN1242" s="5"/>
      <c r="AO1242" s="5"/>
      <c r="AP1242" s="5"/>
      <c r="AQ1242" s="5"/>
      <c r="AR1242" s="5"/>
      <c r="AS1242" s="5"/>
      <c r="AT1242" s="5"/>
      <c r="AU1242" s="5"/>
      <c r="AV1242" s="5"/>
      <c r="AW1242" s="5"/>
      <c r="AX1242" s="5"/>
      <c r="AY1242" s="5"/>
      <c r="AZ1242" s="5"/>
      <c r="BA1242" s="5"/>
      <c r="BB1242" s="5"/>
      <c r="BC1242" s="5"/>
      <c r="BD1242" s="5"/>
      <c r="BE1242" s="5"/>
      <c r="BF1242" s="5"/>
      <c r="BG1242" s="5"/>
      <c r="BH1242" s="5"/>
      <c r="BI1242" s="5"/>
      <c r="BJ1242" s="5"/>
      <c r="BK1242" s="5"/>
      <c r="BL1242" s="5"/>
      <c r="BM1242" s="5"/>
      <c r="BN1242" s="5"/>
      <c r="BO1242" s="5"/>
      <c r="BP1242" s="5"/>
      <c r="BQ1242" s="5"/>
      <c r="BR1242" s="5"/>
      <c r="BS1242" s="5"/>
      <c r="BT1242" s="5"/>
      <c r="BU1242" s="5"/>
      <c r="BV1242" s="5"/>
      <c r="BW1242" s="5"/>
      <c r="BX1242" s="5"/>
      <c r="BY1242" s="5"/>
      <c r="BZ1242" s="128"/>
      <c r="CA1242" s="5"/>
      <c r="CB1242" s="5">
        <v>3</v>
      </c>
      <c r="CC1242" s="5"/>
      <c r="CD1242" s="5"/>
      <c r="CE1242" s="5"/>
      <c r="CF1242" s="5"/>
      <c r="CG1242" s="5"/>
      <c r="CH1242" s="5"/>
      <c r="CI1242" s="5"/>
      <c r="CJ1242" s="5"/>
      <c r="CK1242" s="5">
        <v>1</v>
      </c>
      <c r="CM1242" s="5"/>
      <c r="CN1242" s="5"/>
      <c r="CO1242" s="5"/>
      <c r="CP1242" s="5"/>
      <c r="CQ1242" s="5"/>
      <c r="CR1242" s="5"/>
      <c r="CS1242" s="5"/>
      <c r="CT1242" s="5"/>
      <c r="CU1242" s="5"/>
      <c r="CV1242" s="5"/>
      <c r="CW1242" s="5"/>
      <c r="CX1242" s="5"/>
      <c r="CY1242" s="5"/>
      <c r="CZ1242" s="5"/>
      <c r="DA1242" s="5"/>
      <c r="DB1242" s="5"/>
      <c r="DC1242" s="5"/>
      <c r="DD1242" s="5"/>
      <c r="DE1242" s="5"/>
      <c r="DF1242" s="5"/>
      <c r="DG1242" s="5"/>
      <c r="DH1242" s="5"/>
      <c r="DI1242" s="5"/>
      <c r="DJ1242" s="5"/>
      <c r="DK1242" s="5"/>
      <c r="DL1242" s="5"/>
      <c r="DM1242" s="128">
        <v>2</v>
      </c>
      <c r="DN1242" s="128"/>
      <c r="DO1242" s="128"/>
      <c r="DP1242" s="128"/>
      <c r="DQ1242" s="5"/>
      <c r="DR1242" s="5" t="s">
        <v>135</v>
      </c>
      <c r="DS1242" s="6"/>
      <c r="DT1242" s="6"/>
      <c r="DU1242" s="5"/>
      <c r="DV1242" s="5"/>
      <c r="DW1242" s="5"/>
      <c r="DX1242" s="5" t="s">
        <v>135</v>
      </c>
      <c r="DY1242" s="5"/>
      <c r="DZ1242" s="5"/>
      <c r="EA1242" s="5"/>
      <c r="EB1242" s="5"/>
      <c r="EC1242" s="5"/>
      <c r="ED1242" s="5"/>
      <c r="EE1242" s="5"/>
      <c r="EF1242" s="5"/>
    </row>
    <row r="1243" spans="1:136" s="42" customFormat="1" ht="30">
      <c r="A1243" s="41"/>
      <c r="B1243" s="41"/>
      <c r="C1243" s="41"/>
      <c r="D1243" s="41" t="s">
        <v>561</v>
      </c>
      <c r="E1243" s="42" t="s">
        <v>290</v>
      </c>
      <c r="F1243" s="121" t="s">
        <v>1020</v>
      </c>
      <c r="G1243" s="41" t="s">
        <v>135</v>
      </c>
      <c r="H1243" s="41"/>
      <c r="I1243" s="41"/>
      <c r="J1243" s="5"/>
      <c r="K1243" s="5"/>
      <c r="L1243" s="5"/>
      <c r="M1243" s="5"/>
      <c r="N1243" s="5"/>
      <c r="O1243" s="5"/>
      <c r="P1243" s="128">
        <v>12</v>
      </c>
      <c r="Q1243" s="39" t="s">
        <v>2204</v>
      </c>
      <c r="S1243" s="105"/>
      <c r="T1243" s="5"/>
      <c r="U1243" s="5"/>
      <c r="V1243" s="5"/>
      <c r="W1243" s="5"/>
      <c r="X1243" s="5"/>
      <c r="Y1243" s="5"/>
      <c r="Z1243" s="5"/>
      <c r="AA1243" s="5"/>
      <c r="AB1243" s="5"/>
      <c r="AC1243" s="5"/>
      <c r="AD1243" s="5"/>
      <c r="AE1243" s="5"/>
      <c r="AF1243" s="5"/>
      <c r="AG1243" s="5"/>
      <c r="AH1243" s="5"/>
      <c r="AI1243" s="5"/>
      <c r="AJ1243" s="5"/>
      <c r="AK1243" s="5"/>
      <c r="AL1243" s="5"/>
      <c r="AM1243" s="5"/>
      <c r="AN1243" s="5"/>
      <c r="AO1243" s="5"/>
      <c r="AP1243" s="5"/>
      <c r="AQ1243" s="5"/>
      <c r="AR1243" s="5"/>
      <c r="AS1243" s="5"/>
      <c r="AT1243" s="5"/>
      <c r="AU1243" s="5"/>
      <c r="AV1243" s="5"/>
      <c r="AW1243" s="5"/>
      <c r="AX1243" s="5"/>
      <c r="AY1243" s="5"/>
      <c r="AZ1243" s="5"/>
      <c r="BA1243" s="5"/>
      <c r="BB1243" s="5"/>
      <c r="BC1243" s="5"/>
      <c r="BD1243" s="5"/>
      <c r="BE1243" s="5"/>
      <c r="BF1243" s="5"/>
      <c r="BG1243" s="5"/>
      <c r="BH1243" s="5"/>
      <c r="BI1243" s="5"/>
      <c r="BJ1243" s="5"/>
      <c r="BK1243" s="5"/>
      <c r="BL1243" s="5"/>
      <c r="BM1243" s="5"/>
      <c r="BN1243" s="5"/>
      <c r="BO1243" s="5"/>
      <c r="BP1243" s="5"/>
      <c r="BQ1243" s="5"/>
      <c r="BR1243" s="5"/>
      <c r="BS1243" s="5"/>
      <c r="BT1243" s="5"/>
      <c r="BU1243" s="5"/>
      <c r="BV1243" s="5"/>
      <c r="BW1243" s="5"/>
      <c r="BX1243" s="5"/>
      <c r="BY1243" s="5"/>
      <c r="BZ1243" s="128"/>
      <c r="CA1243" s="5"/>
      <c r="CB1243" s="5">
        <v>1</v>
      </c>
      <c r="CC1243" s="5"/>
      <c r="CD1243" s="5"/>
      <c r="CE1243" s="5"/>
      <c r="CF1243" s="5"/>
      <c r="CG1243" s="5"/>
      <c r="CH1243" s="5"/>
      <c r="CI1243" s="5"/>
      <c r="CJ1243" s="5"/>
      <c r="CK1243" s="5">
        <v>8</v>
      </c>
      <c r="CM1243" s="5"/>
      <c r="CN1243" s="5"/>
      <c r="CO1243" s="5"/>
      <c r="CP1243" s="5"/>
      <c r="CQ1243" s="5"/>
      <c r="CR1243" s="5"/>
      <c r="CS1243" s="5"/>
      <c r="CT1243" s="5"/>
      <c r="CU1243" s="5"/>
      <c r="CV1243" s="5"/>
      <c r="CW1243" s="5"/>
      <c r="CX1243" s="5"/>
      <c r="CY1243" s="5"/>
      <c r="CZ1243" s="5"/>
      <c r="DA1243" s="5"/>
      <c r="DB1243" s="5"/>
      <c r="DC1243" s="5"/>
      <c r="DD1243" s="5"/>
      <c r="DE1243" s="5"/>
      <c r="DF1243" s="5"/>
      <c r="DG1243" s="5"/>
      <c r="DH1243" s="5"/>
      <c r="DI1243" s="5"/>
      <c r="DJ1243" s="5"/>
      <c r="DK1243" s="5"/>
      <c r="DL1243" s="5"/>
      <c r="DM1243" s="128">
        <v>3</v>
      </c>
      <c r="DN1243" s="128"/>
      <c r="DO1243" s="128"/>
      <c r="DP1243" s="128"/>
      <c r="DQ1243" s="5"/>
      <c r="DR1243" s="5" t="s">
        <v>135</v>
      </c>
      <c r="DS1243" s="6"/>
      <c r="DT1243" s="6"/>
      <c r="DU1243" s="5"/>
      <c r="DV1243" s="5"/>
      <c r="DW1243" s="5"/>
      <c r="DX1243" s="5" t="s">
        <v>135</v>
      </c>
      <c r="DY1243" s="5"/>
      <c r="DZ1243" s="5"/>
      <c r="EA1243" s="5"/>
      <c r="EB1243" s="5"/>
      <c r="EC1243" s="5"/>
      <c r="ED1243" s="5"/>
      <c r="EE1243" s="5"/>
      <c r="EF1243" s="5"/>
    </row>
    <row r="1244" spans="1:136" s="42" customFormat="1" ht="30">
      <c r="A1244" s="41"/>
      <c r="B1244" s="41"/>
      <c r="C1244" s="41"/>
      <c r="D1244" s="41" t="s">
        <v>2205</v>
      </c>
      <c r="E1244" s="42" t="s">
        <v>1947</v>
      </c>
      <c r="F1244" s="121" t="s">
        <v>1020</v>
      </c>
      <c r="G1244" s="41" t="s">
        <v>135</v>
      </c>
      <c r="H1244" s="41"/>
      <c r="I1244" s="41"/>
      <c r="J1244" s="5"/>
      <c r="K1244" s="5"/>
      <c r="L1244" s="5"/>
      <c r="M1244" s="5"/>
      <c r="N1244" s="5"/>
      <c r="O1244" s="5"/>
      <c r="P1244" s="128">
        <v>11</v>
      </c>
      <c r="Q1244" s="39" t="s">
        <v>2206</v>
      </c>
      <c r="S1244" s="105"/>
      <c r="T1244" s="5"/>
      <c r="U1244" s="5"/>
      <c r="V1244" s="5"/>
      <c r="W1244" s="5"/>
      <c r="X1244" s="5"/>
      <c r="Y1244" s="5"/>
      <c r="Z1244" s="5"/>
      <c r="AA1244" s="5"/>
      <c r="AB1244" s="5"/>
      <c r="AC1244" s="5"/>
      <c r="AD1244" s="5"/>
      <c r="AE1244" s="5"/>
      <c r="AF1244" s="5"/>
      <c r="AG1244" s="5"/>
      <c r="AH1244" s="5"/>
      <c r="AI1244" s="5"/>
      <c r="AJ1244" s="5"/>
      <c r="AK1244" s="5"/>
      <c r="AL1244" s="5"/>
      <c r="AM1244" s="5"/>
      <c r="AN1244" s="5"/>
      <c r="AO1244" s="5"/>
      <c r="AP1244" s="5"/>
      <c r="AQ1244" s="5"/>
      <c r="AR1244" s="5"/>
      <c r="AS1244" s="5"/>
      <c r="AT1244" s="5"/>
      <c r="AU1244" s="5"/>
      <c r="AV1244" s="5"/>
      <c r="AW1244" s="5"/>
      <c r="AX1244" s="5"/>
      <c r="AY1244" s="5"/>
      <c r="AZ1244" s="5"/>
      <c r="BA1244" s="5"/>
      <c r="BB1244" s="5"/>
      <c r="BC1244" s="5"/>
      <c r="BD1244" s="5"/>
      <c r="BE1244" s="5"/>
      <c r="BF1244" s="5"/>
      <c r="BG1244" s="5"/>
      <c r="BH1244" s="5"/>
      <c r="BI1244" s="5"/>
      <c r="BJ1244" s="5"/>
      <c r="BK1244" s="5"/>
      <c r="BL1244" s="5"/>
      <c r="BM1244" s="5"/>
      <c r="BN1244" s="5"/>
      <c r="BO1244" s="5"/>
      <c r="BP1244" s="5"/>
      <c r="BQ1244" s="5"/>
      <c r="BR1244" s="5"/>
      <c r="BS1244" s="5"/>
      <c r="BT1244" s="5"/>
      <c r="BU1244" s="5"/>
      <c r="BV1244" s="5"/>
      <c r="BW1244" s="5"/>
      <c r="BX1244" s="5"/>
      <c r="BY1244" s="5"/>
      <c r="BZ1244" s="128"/>
      <c r="CA1244" s="5"/>
      <c r="CB1244" s="5">
        <v>1</v>
      </c>
      <c r="CC1244" s="5"/>
      <c r="CD1244" s="5"/>
      <c r="CE1244" s="5"/>
      <c r="CF1244" s="5"/>
      <c r="CG1244" s="5"/>
      <c r="CH1244" s="5"/>
      <c r="CI1244" s="5"/>
      <c r="CJ1244" s="5"/>
      <c r="CK1244" s="5">
        <v>8</v>
      </c>
      <c r="CM1244" s="5"/>
      <c r="CN1244" s="5"/>
      <c r="CO1244" s="5"/>
      <c r="CP1244" s="5"/>
      <c r="CQ1244" s="5"/>
      <c r="CR1244" s="5"/>
      <c r="CS1244" s="5"/>
      <c r="CT1244" s="5"/>
      <c r="CU1244" s="5"/>
      <c r="CV1244" s="5"/>
      <c r="CW1244" s="5"/>
      <c r="CX1244" s="5"/>
      <c r="CY1244" s="5"/>
      <c r="CZ1244" s="5"/>
      <c r="DA1244" s="5"/>
      <c r="DB1244" s="5"/>
      <c r="DC1244" s="5"/>
      <c r="DD1244" s="5"/>
      <c r="DE1244" s="5"/>
      <c r="DF1244" s="5"/>
      <c r="DG1244" s="5"/>
      <c r="DH1244" s="5"/>
      <c r="DI1244" s="5"/>
      <c r="DJ1244" s="5"/>
      <c r="DK1244" s="5"/>
      <c r="DL1244" s="5"/>
      <c r="DM1244" s="128">
        <v>2</v>
      </c>
      <c r="DN1244" s="128"/>
      <c r="DO1244" s="128"/>
      <c r="DP1244" s="128"/>
      <c r="DQ1244" s="5"/>
      <c r="DR1244" s="5" t="s">
        <v>135</v>
      </c>
      <c r="DS1244" s="6"/>
      <c r="DT1244" s="6"/>
      <c r="DU1244" s="5"/>
      <c r="DV1244" s="5"/>
      <c r="DW1244" s="5"/>
      <c r="DX1244" s="5" t="s">
        <v>135</v>
      </c>
      <c r="DY1244" s="5"/>
      <c r="DZ1244" s="5"/>
      <c r="EA1244" s="5"/>
      <c r="EB1244" s="5"/>
      <c r="EC1244" s="5"/>
      <c r="ED1244" s="5"/>
      <c r="EE1244" s="5"/>
      <c r="EF1244" s="5"/>
    </row>
    <row r="1245" spans="1:136" s="42" customFormat="1" ht="30">
      <c r="A1245" s="41"/>
      <c r="B1245" s="41"/>
      <c r="C1245" s="41"/>
      <c r="D1245" s="41" t="s">
        <v>2207</v>
      </c>
      <c r="E1245" s="42" t="s">
        <v>2208</v>
      </c>
      <c r="F1245" s="121" t="s">
        <v>1020</v>
      </c>
      <c r="G1245" s="41" t="s">
        <v>135</v>
      </c>
      <c r="H1245" s="41"/>
      <c r="I1245" s="41"/>
      <c r="J1245" s="5">
        <v>7</v>
      </c>
      <c r="K1245" s="5">
        <v>6</v>
      </c>
      <c r="L1245" s="5">
        <v>1</v>
      </c>
      <c r="M1245" s="5"/>
      <c r="N1245" s="5"/>
      <c r="O1245" s="5"/>
      <c r="P1245" s="128">
        <v>7</v>
      </c>
      <c r="Q1245" s="39" t="s">
        <v>2209</v>
      </c>
      <c r="R1245" s="128"/>
      <c r="S1245" s="105"/>
      <c r="T1245" s="5"/>
      <c r="U1245" s="5"/>
      <c r="V1245" s="5"/>
      <c r="W1245" s="5"/>
      <c r="X1245" s="5"/>
      <c r="Y1245" s="5"/>
      <c r="Z1245" s="5"/>
      <c r="AA1245" s="5"/>
      <c r="AB1245" s="5"/>
      <c r="AC1245" s="5"/>
      <c r="AD1245" s="5"/>
      <c r="AE1245" s="5"/>
      <c r="AF1245" s="5"/>
      <c r="AG1245" s="5"/>
      <c r="AH1245" s="5"/>
      <c r="AI1245" s="5"/>
      <c r="AJ1245" s="5"/>
      <c r="AK1245" s="5"/>
      <c r="AL1245" s="5"/>
      <c r="AM1245" s="5"/>
      <c r="AN1245" s="5"/>
      <c r="AO1245" s="5"/>
      <c r="AP1245" s="5"/>
      <c r="AQ1245" s="5"/>
      <c r="AR1245" s="5"/>
      <c r="AS1245" s="5"/>
      <c r="AT1245" s="5"/>
      <c r="AU1245" s="5"/>
      <c r="AV1245" s="5"/>
      <c r="AW1245" s="5"/>
      <c r="AX1245" s="5"/>
      <c r="AY1245" s="5"/>
      <c r="AZ1245" s="5"/>
      <c r="BA1245" s="5"/>
      <c r="BB1245" s="5"/>
      <c r="BC1245" s="5"/>
      <c r="BD1245" s="5"/>
      <c r="BE1245" s="5"/>
      <c r="BF1245" s="5"/>
      <c r="BG1245" s="5"/>
      <c r="BH1245" s="5"/>
      <c r="BI1245" s="5"/>
      <c r="BJ1245" s="5"/>
      <c r="BK1245" s="5"/>
      <c r="BL1245" s="5"/>
      <c r="BM1245" s="5"/>
      <c r="BN1245" s="5"/>
      <c r="BO1245" s="5"/>
      <c r="BP1245" s="5"/>
      <c r="BQ1245" s="5"/>
      <c r="BR1245" s="5"/>
      <c r="BS1245" s="5"/>
      <c r="BT1245" s="5"/>
      <c r="BU1245" s="5"/>
      <c r="BV1245" s="5"/>
      <c r="BW1245" s="5"/>
      <c r="BX1245" s="5"/>
      <c r="BY1245" s="5"/>
      <c r="BZ1245" s="5"/>
      <c r="CA1245" s="5"/>
      <c r="CB1245" s="5">
        <v>2</v>
      </c>
      <c r="CC1245" s="5"/>
      <c r="CD1245" s="5"/>
      <c r="CE1245" s="5"/>
      <c r="CF1245" s="5"/>
      <c r="CG1245" s="5"/>
      <c r="CH1245" s="5"/>
      <c r="CI1245" s="5"/>
      <c r="CJ1245" s="5"/>
      <c r="CK1245" s="5">
        <v>5</v>
      </c>
      <c r="CL1245" s="5"/>
      <c r="CM1245" s="5"/>
      <c r="CN1245" s="5"/>
      <c r="CO1245" s="5"/>
      <c r="CP1245" s="5"/>
      <c r="CQ1245" s="5"/>
      <c r="CR1245" s="5"/>
      <c r="CS1245" s="5"/>
      <c r="CT1245" s="5"/>
      <c r="CU1245" s="5"/>
      <c r="CV1245" s="5"/>
      <c r="CW1245" s="5"/>
      <c r="CX1245" s="5"/>
      <c r="CY1245" s="5"/>
      <c r="CZ1245" s="5"/>
      <c r="DA1245" s="5"/>
      <c r="DB1245" s="5"/>
      <c r="DC1245" s="5"/>
      <c r="DD1245" s="5"/>
      <c r="DE1245" s="5"/>
      <c r="DF1245" s="5"/>
      <c r="DG1245" s="5"/>
      <c r="DH1245" s="5"/>
      <c r="DI1245" s="5"/>
      <c r="DJ1245" s="5"/>
      <c r="DK1245" s="5"/>
      <c r="DL1245" s="5"/>
      <c r="DM1245" s="5"/>
      <c r="DN1245" s="5"/>
      <c r="DO1245" s="5"/>
      <c r="DP1245" s="5"/>
      <c r="DQ1245" s="5"/>
      <c r="DR1245" s="5" t="s">
        <v>135</v>
      </c>
      <c r="DS1245" s="6"/>
      <c r="DT1245" s="6"/>
      <c r="DU1245" s="5"/>
      <c r="DV1245" s="5"/>
      <c r="DW1245" s="5"/>
      <c r="DX1245" s="5" t="s">
        <v>135</v>
      </c>
      <c r="DY1245" s="5"/>
      <c r="DZ1245" s="5"/>
      <c r="EA1245" s="5"/>
      <c r="EB1245" s="5"/>
      <c r="EC1245" s="5"/>
      <c r="ED1245" s="5"/>
      <c r="EE1245" s="5"/>
      <c r="EF1245" s="5"/>
    </row>
    <row r="1246" spans="1:136" s="42" customFormat="1" ht="30">
      <c r="A1246" s="41"/>
      <c r="B1246" s="41"/>
      <c r="C1246" s="41"/>
      <c r="D1246" s="41" t="s">
        <v>2210</v>
      </c>
      <c r="E1246" s="42" t="s">
        <v>403</v>
      </c>
      <c r="F1246" s="121" t="s">
        <v>1020</v>
      </c>
      <c r="G1246" s="41" t="s">
        <v>135</v>
      </c>
      <c r="H1246" s="41"/>
      <c r="I1246" s="41"/>
      <c r="J1246" s="5"/>
      <c r="K1246" s="5"/>
      <c r="L1246" s="5"/>
      <c r="M1246" s="5"/>
      <c r="N1246" s="5"/>
      <c r="O1246" s="5"/>
      <c r="P1246" s="128">
        <v>4</v>
      </c>
      <c r="Q1246" s="39" t="s">
        <v>2211</v>
      </c>
      <c r="R1246" s="128"/>
      <c r="S1246" s="105"/>
      <c r="T1246" s="5"/>
      <c r="U1246" s="5"/>
      <c r="V1246" s="5"/>
      <c r="W1246" s="5"/>
      <c r="X1246" s="5"/>
      <c r="Y1246" s="5"/>
      <c r="Z1246" s="5"/>
      <c r="AA1246" s="5"/>
      <c r="AB1246" s="5"/>
      <c r="AC1246" s="5"/>
      <c r="AD1246" s="5"/>
      <c r="AE1246" s="5"/>
      <c r="AF1246" s="5"/>
      <c r="AG1246" s="5"/>
      <c r="AH1246" s="5"/>
      <c r="AI1246" s="5"/>
      <c r="AJ1246" s="5"/>
      <c r="AK1246" s="5"/>
      <c r="AL1246" s="5"/>
      <c r="AM1246" s="5"/>
      <c r="AN1246" s="5"/>
      <c r="AO1246" s="5"/>
      <c r="AP1246" s="5"/>
      <c r="AQ1246" s="5"/>
      <c r="AR1246" s="5"/>
      <c r="AS1246" s="5"/>
      <c r="AT1246" s="5"/>
      <c r="AU1246" s="5"/>
      <c r="AV1246" s="5"/>
      <c r="AW1246" s="5"/>
      <c r="AX1246" s="5"/>
      <c r="AY1246" s="5"/>
      <c r="AZ1246" s="5"/>
      <c r="BA1246" s="5"/>
      <c r="BB1246" s="5"/>
      <c r="BC1246" s="5"/>
      <c r="BD1246" s="5"/>
      <c r="BE1246" s="5"/>
      <c r="BF1246" s="5"/>
      <c r="BG1246" s="5"/>
      <c r="BH1246" s="5"/>
      <c r="BI1246" s="5"/>
      <c r="BJ1246" s="5"/>
      <c r="BK1246" s="5"/>
      <c r="BL1246" s="5"/>
      <c r="BM1246" s="5"/>
      <c r="BN1246" s="5"/>
      <c r="BO1246" s="5"/>
      <c r="BP1246" s="5"/>
      <c r="BQ1246" s="5"/>
      <c r="BR1246" s="5"/>
      <c r="BS1246" s="5"/>
      <c r="BT1246" s="5"/>
      <c r="BU1246" s="5"/>
      <c r="BV1246" s="5"/>
      <c r="BW1246" s="5"/>
      <c r="BX1246" s="5"/>
      <c r="BY1246" s="5"/>
      <c r="BZ1246" s="5"/>
      <c r="CA1246" s="5"/>
      <c r="CB1246" s="5">
        <v>1</v>
      </c>
      <c r="CC1246" s="5"/>
      <c r="CD1246" s="5"/>
      <c r="CE1246" s="5"/>
      <c r="CF1246" s="5"/>
      <c r="CG1246" s="5"/>
      <c r="CH1246" s="5"/>
      <c r="CI1246" s="5"/>
      <c r="CJ1246" s="5"/>
      <c r="CK1246" s="5">
        <v>1</v>
      </c>
      <c r="CL1246" s="5"/>
      <c r="CM1246" s="5"/>
      <c r="CN1246" s="5"/>
      <c r="CO1246" s="5"/>
      <c r="CP1246" s="5"/>
      <c r="CQ1246" s="5"/>
      <c r="CR1246" s="5"/>
      <c r="CS1246" s="5"/>
      <c r="CT1246" s="5"/>
      <c r="CU1246" s="5"/>
      <c r="CV1246" s="5"/>
      <c r="CW1246" s="5"/>
      <c r="CX1246" s="5"/>
      <c r="CY1246" s="5"/>
      <c r="CZ1246" s="5"/>
      <c r="DA1246" s="5"/>
      <c r="DB1246" s="5"/>
      <c r="DC1246" s="5"/>
      <c r="DD1246" s="5"/>
      <c r="DE1246" s="5"/>
      <c r="DF1246" s="5"/>
      <c r="DG1246" s="5"/>
      <c r="DH1246" s="5"/>
      <c r="DI1246" s="5"/>
      <c r="DJ1246" s="5"/>
      <c r="DK1246" s="5"/>
      <c r="DL1246" s="5"/>
      <c r="DM1246" s="5">
        <v>2</v>
      </c>
      <c r="DN1246" s="5"/>
      <c r="DO1246" s="5"/>
      <c r="DP1246" s="5"/>
      <c r="DQ1246" s="5"/>
      <c r="DR1246" s="5" t="s">
        <v>135</v>
      </c>
      <c r="DS1246" s="6"/>
      <c r="DT1246" s="6"/>
      <c r="DU1246" s="5"/>
      <c r="DV1246" s="5"/>
      <c r="DW1246" s="5"/>
      <c r="DX1246" s="5" t="s">
        <v>135</v>
      </c>
      <c r="DY1246" s="5"/>
      <c r="DZ1246" s="5"/>
      <c r="EA1246" s="5"/>
      <c r="EB1246" s="5"/>
      <c r="EC1246" s="5"/>
      <c r="ED1246" s="5"/>
      <c r="EE1246" s="5"/>
      <c r="EF1246" s="5"/>
    </row>
    <row r="1247" spans="1:136" s="42" customFormat="1" ht="45">
      <c r="A1247" s="41"/>
      <c r="B1247" s="41"/>
      <c r="C1247" s="41"/>
      <c r="D1247" s="41" t="s">
        <v>2212</v>
      </c>
      <c r="E1247" s="42" t="s">
        <v>2213</v>
      </c>
      <c r="F1247" s="121" t="s">
        <v>1020</v>
      </c>
      <c r="G1247" s="41" t="s">
        <v>135</v>
      </c>
      <c r="H1247" s="41"/>
      <c r="I1247" s="41"/>
      <c r="J1247" s="5">
        <v>5</v>
      </c>
      <c r="K1247" s="5">
        <v>5</v>
      </c>
      <c r="L1247" s="5"/>
      <c r="M1247" s="5"/>
      <c r="N1247" s="5"/>
      <c r="O1247" s="5"/>
      <c r="P1247" s="128">
        <v>5</v>
      </c>
      <c r="Q1247" s="39" t="s">
        <v>2214</v>
      </c>
      <c r="R1247" s="105"/>
      <c r="S1247" s="105"/>
      <c r="T1247" s="5"/>
      <c r="U1247" s="5"/>
      <c r="V1247" s="5"/>
      <c r="W1247" s="5"/>
      <c r="X1247" s="5"/>
      <c r="Y1247" s="5"/>
      <c r="Z1247" s="5"/>
      <c r="AA1247" s="5"/>
      <c r="AB1247" s="5"/>
      <c r="AC1247" s="5"/>
      <c r="AD1247" s="5"/>
      <c r="AE1247" s="5"/>
      <c r="AF1247" s="5"/>
      <c r="AG1247" s="5"/>
      <c r="AH1247" s="5"/>
      <c r="AI1247" s="5"/>
      <c r="AJ1247" s="5"/>
      <c r="AK1247" s="5"/>
      <c r="AL1247" s="5"/>
      <c r="AM1247" s="5"/>
      <c r="AN1247" s="5"/>
      <c r="AO1247" s="5"/>
      <c r="AP1247" s="5"/>
      <c r="AQ1247" s="5"/>
      <c r="AR1247" s="5"/>
      <c r="AS1247" s="5"/>
      <c r="AT1247" s="5"/>
      <c r="AU1247" s="5"/>
      <c r="AV1247" s="5"/>
      <c r="AW1247" s="5"/>
      <c r="AX1247" s="5"/>
      <c r="AY1247" s="5"/>
      <c r="AZ1247" s="5"/>
      <c r="BA1247" s="5"/>
      <c r="BB1247" s="5"/>
      <c r="BC1247" s="5"/>
      <c r="BD1247" s="5"/>
      <c r="BE1247" s="5"/>
      <c r="BF1247" s="5"/>
      <c r="BG1247" s="5"/>
      <c r="BH1247" s="5"/>
      <c r="BI1247" s="5"/>
      <c r="BJ1247" s="5"/>
      <c r="BK1247" s="5"/>
      <c r="BL1247" s="5"/>
      <c r="BM1247" s="5"/>
      <c r="BN1247" s="5"/>
      <c r="BO1247" s="5"/>
      <c r="BP1247" s="5"/>
      <c r="BQ1247" s="5"/>
      <c r="BR1247" s="5"/>
      <c r="BS1247" s="5"/>
      <c r="BT1247" s="5"/>
      <c r="BU1247" s="5"/>
      <c r="BV1247" s="5"/>
      <c r="BW1247" s="5"/>
      <c r="BX1247" s="5"/>
      <c r="BY1247" s="5"/>
      <c r="BZ1247" s="5"/>
      <c r="CA1247" s="5"/>
      <c r="CB1247" s="5"/>
      <c r="CC1247" s="5"/>
      <c r="CD1247" s="5"/>
      <c r="CE1247" s="5"/>
      <c r="CF1247" s="5"/>
      <c r="CG1247" s="5"/>
      <c r="CH1247" s="5"/>
      <c r="CI1247" s="5"/>
      <c r="CJ1247" s="5"/>
      <c r="CK1247" s="5"/>
      <c r="CL1247" s="5"/>
      <c r="CM1247" s="5"/>
      <c r="CN1247" s="5"/>
      <c r="CO1247" s="5"/>
      <c r="CP1247" s="5"/>
      <c r="CQ1247" s="5"/>
      <c r="CR1247" s="5"/>
      <c r="CS1247" s="5"/>
      <c r="CT1247" s="5"/>
      <c r="CU1247" s="5"/>
      <c r="CV1247" s="5"/>
      <c r="CW1247" s="5"/>
      <c r="CX1247" s="5"/>
      <c r="CY1247" s="5"/>
      <c r="CZ1247" s="5"/>
      <c r="DA1247" s="5"/>
      <c r="DB1247" s="5"/>
      <c r="DC1247" s="5"/>
      <c r="DD1247" s="5"/>
      <c r="DE1247" s="5"/>
      <c r="DF1247" s="5"/>
      <c r="DG1247" s="5"/>
      <c r="DH1247" s="5"/>
      <c r="DI1247" s="5"/>
      <c r="DJ1247" s="5"/>
      <c r="DK1247" s="5"/>
      <c r="DL1247" s="5"/>
      <c r="DM1247" s="5"/>
      <c r="DN1247" s="5"/>
      <c r="DO1247" s="5"/>
      <c r="DP1247" s="5"/>
      <c r="DQ1247" s="5"/>
      <c r="DR1247" s="5" t="s">
        <v>135</v>
      </c>
      <c r="DS1247" s="6"/>
      <c r="DT1247" s="6"/>
      <c r="DU1247" s="5"/>
      <c r="DV1247" s="5"/>
      <c r="DW1247" s="5"/>
      <c r="DX1247" s="5" t="s">
        <v>135</v>
      </c>
      <c r="DY1247" s="5"/>
      <c r="DZ1247" s="5"/>
      <c r="EA1247" s="5"/>
      <c r="EB1247" s="5"/>
      <c r="EC1247" s="5"/>
      <c r="ED1247" s="5"/>
      <c r="EE1247" s="5"/>
      <c r="EF1247" s="5"/>
    </row>
    <row r="1248" spans="1:136" s="42" customFormat="1" ht="75">
      <c r="A1248" s="41" t="s">
        <v>2215</v>
      </c>
      <c r="B1248" s="41">
        <v>17</v>
      </c>
      <c r="C1248" s="41">
        <v>17</v>
      </c>
      <c r="D1248" s="41" t="s">
        <v>858</v>
      </c>
      <c r="E1248" s="42" t="s">
        <v>153</v>
      </c>
      <c r="F1248" s="121" t="s">
        <v>2216</v>
      </c>
      <c r="G1248" s="41"/>
      <c r="H1248" s="41"/>
      <c r="I1248" s="41" t="s">
        <v>135</v>
      </c>
      <c r="J1248" s="5"/>
      <c r="K1248" s="5"/>
      <c r="L1248" s="5"/>
      <c r="M1248" s="5"/>
      <c r="N1248" s="5"/>
      <c r="O1248" s="5"/>
      <c r="P1248" s="128">
        <v>1</v>
      </c>
      <c r="Q1248" s="39" t="s">
        <v>2217</v>
      </c>
      <c r="R1248" s="128">
        <v>1</v>
      </c>
      <c r="S1248" s="105"/>
      <c r="T1248" s="5"/>
      <c r="U1248" s="5"/>
      <c r="V1248" s="5"/>
      <c r="W1248" s="5"/>
      <c r="X1248" s="5"/>
      <c r="Y1248" s="5"/>
      <c r="Z1248" s="5"/>
      <c r="AA1248" s="5"/>
      <c r="AB1248" s="5"/>
      <c r="AC1248" s="5"/>
      <c r="AD1248" s="5"/>
      <c r="AE1248" s="5"/>
      <c r="AF1248" s="5"/>
      <c r="AG1248" s="5"/>
      <c r="AH1248" s="5"/>
      <c r="AI1248" s="5"/>
      <c r="AJ1248" s="5"/>
      <c r="AK1248" s="5"/>
      <c r="AL1248" s="5"/>
      <c r="AM1248" s="5"/>
      <c r="AN1248" s="5"/>
      <c r="AO1248" s="5"/>
      <c r="AP1248" s="5"/>
      <c r="AQ1248" s="5"/>
      <c r="AR1248" s="5"/>
      <c r="AS1248" s="5"/>
      <c r="AT1248" s="5"/>
      <c r="AU1248" s="5"/>
      <c r="AV1248" s="5"/>
      <c r="AW1248" s="5"/>
      <c r="AX1248" s="5"/>
      <c r="AY1248" s="5"/>
      <c r="AZ1248" s="5"/>
      <c r="BA1248" s="5"/>
      <c r="BB1248" s="5"/>
      <c r="BC1248" s="5"/>
      <c r="BD1248" s="5"/>
      <c r="BE1248" s="5"/>
      <c r="BF1248" s="5"/>
      <c r="BG1248" s="5"/>
      <c r="BH1248" s="5"/>
      <c r="BI1248" s="5"/>
      <c r="BJ1248" s="5"/>
      <c r="BK1248" s="5"/>
      <c r="BL1248" s="5"/>
      <c r="BM1248" s="5"/>
      <c r="BN1248" s="5"/>
      <c r="BO1248" s="5"/>
      <c r="BP1248" s="5"/>
      <c r="BQ1248" s="5"/>
      <c r="BR1248" s="5"/>
      <c r="BS1248" s="5"/>
      <c r="BT1248" s="5"/>
      <c r="BU1248" s="5"/>
      <c r="BV1248" s="5"/>
      <c r="BW1248" s="5"/>
      <c r="BX1248" s="5"/>
      <c r="BY1248" s="5"/>
      <c r="BZ1248" s="5"/>
      <c r="CA1248" s="5"/>
      <c r="CB1248" s="5"/>
      <c r="CC1248" s="5"/>
      <c r="CD1248" s="5"/>
      <c r="CE1248" s="5"/>
      <c r="CF1248" s="5"/>
      <c r="CG1248" s="5"/>
      <c r="CH1248" s="5"/>
      <c r="CI1248" s="5"/>
      <c r="CJ1248" s="5"/>
      <c r="CK1248" s="5"/>
      <c r="CL1248" s="5"/>
      <c r="CM1248" s="5"/>
      <c r="CN1248" s="5"/>
      <c r="CO1248" s="5"/>
      <c r="CP1248" s="5"/>
      <c r="CQ1248" s="5"/>
      <c r="CR1248" s="5"/>
      <c r="CS1248" s="5"/>
      <c r="CT1248" s="5"/>
      <c r="CU1248" s="5"/>
      <c r="CV1248" s="5"/>
      <c r="CW1248" s="5"/>
      <c r="CX1248" s="5"/>
      <c r="CY1248" s="5"/>
      <c r="CZ1248" s="5"/>
      <c r="DA1248" s="5"/>
      <c r="DB1248" s="5"/>
      <c r="DC1248" s="5"/>
      <c r="DD1248" s="5"/>
      <c r="DE1248" s="5"/>
      <c r="DF1248" s="5"/>
      <c r="DG1248" s="5"/>
      <c r="DH1248" s="5"/>
      <c r="DI1248" s="5"/>
      <c r="DJ1248" s="5"/>
      <c r="DK1248" s="5"/>
      <c r="DL1248" s="5"/>
      <c r="DM1248" s="5"/>
      <c r="DN1248" s="5"/>
      <c r="DO1248" s="5"/>
      <c r="DP1248" s="5"/>
      <c r="DQ1248" s="5"/>
      <c r="DR1248" s="5"/>
      <c r="DS1248" s="6">
        <v>17</v>
      </c>
      <c r="DT1248" s="6">
        <v>0</v>
      </c>
      <c r="DU1248" s="5">
        <v>0</v>
      </c>
      <c r="DV1248" s="5"/>
      <c r="DW1248" s="5"/>
      <c r="DX1248" s="5" t="s">
        <v>135</v>
      </c>
      <c r="DY1248" s="5"/>
      <c r="DZ1248" s="5"/>
      <c r="EA1248" s="5"/>
      <c r="EB1248" s="5"/>
      <c r="EC1248" s="5"/>
      <c r="ED1248" s="5"/>
      <c r="EE1248" s="5"/>
      <c r="EF1248" s="5"/>
    </row>
    <row r="1249" spans="1:136" s="42" customFormat="1" ht="45">
      <c r="A1249" s="41"/>
      <c r="B1249" s="41"/>
      <c r="C1249" s="41"/>
      <c r="D1249" s="41" t="s">
        <v>2218</v>
      </c>
      <c r="E1249" s="42" t="s">
        <v>1029</v>
      </c>
      <c r="F1249" s="121" t="s">
        <v>2216</v>
      </c>
      <c r="G1249" s="41"/>
      <c r="H1249" s="41"/>
      <c r="I1249" s="41" t="s">
        <v>135</v>
      </c>
      <c r="J1249" s="5">
        <v>1</v>
      </c>
      <c r="K1249" s="5"/>
      <c r="L1249" s="5">
        <v>1</v>
      </c>
      <c r="M1249" s="5"/>
      <c r="N1249" s="5"/>
      <c r="O1249" s="5"/>
      <c r="P1249" s="105">
        <v>1</v>
      </c>
      <c r="Q1249" s="39" t="s">
        <v>2217</v>
      </c>
      <c r="R1249" s="105">
        <v>1</v>
      </c>
      <c r="S1249" s="105"/>
      <c r="T1249" s="5"/>
      <c r="U1249" s="5"/>
      <c r="V1249" s="5"/>
      <c r="W1249" s="5"/>
      <c r="X1249" s="5"/>
      <c r="Y1249" s="5"/>
      <c r="Z1249" s="5"/>
      <c r="AA1249" s="5"/>
      <c r="AB1249" s="5"/>
      <c r="AC1249" s="5"/>
      <c r="AD1249" s="5"/>
      <c r="AE1249" s="5"/>
      <c r="AF1249" s="5"/>
      <c r="AG1249" s="5"/>
      <c r="AH1249" s="5"/>
      <c r="AI1249" s="5"/>
      <c r="AJ1249" s="5"/>
      <c r="AK1249" s="5"/>
      <c r="AL1249" s="5"/>
      <c r="AM1249" s="5"/>
      <c r="AN1249" s="5"/>
      <c r="AO1249" s="5"/>
      <c r="AP1249" s="5"/>
      <c r="AQ1249" s="5"/>
      <c r="AR1249" s="5"/>
      <c r="AS1249" s="5"/>
      <c r="AT1249" s="5"/>
      <c r="AU1249" s="5"/>
      <c r="AV1249" s="5"/>
      <c r="AW1249" s="5"/>
      <c r="AX1249" s="5"/>
      <c r="AY1249" s="5"/>
      <c r="AZ1249" s="5"/>
      <c r="BA1249" s="5"/>
      <c r="BB1249" s="5"/>
      <c r="BC1249" s="5"/>
      <c r="BD1249" s="5"/>
      <c r="BE1249" s="5"/>
      <c r="BF1249" s="5"/>
      <c r="BG1249" s="5"/>
      <c r="BH1249" s="5"/>
      <c r="BI1249" s="5"/>
      <c r="BJ1249" s="5"/>
      <c r="BK1249" s="5"/>
      <c r="BL1249" s="5"/>
      <c r="BM1249" s="5"/>
      <c r="BN1249" s="5"/>
      <c r="BO1249" s="5"/>
      <c r="BP1249" s="5"/>
      <c r="BQ1249" s="5"/>
      <c r="BR1249" s="5"/>
      <c r="BS1249" s="5"/>
      <c r="BT1249" s="5"/>
      <c r="BU1249" s="5"/>
      <c r="BV1249" s="5"/>
      <c r="BW1249" s="5"/>
      <c r="BX1249" s="5"/>
      <c r="BY1249" s="5"/>
      <c r="BZ1249" s="5"/>
      <c r="CA1249" s="5"/>
      <c r="CB1249" s="5"/>
      <c r="CC1249" s="5"/>
      <c r="CD1249" s="5"/>
      <c r="CE1249" s="5"/>
      <c r="CF1249" s="5"/>
      <c r="CG1249" s="5"/>
      <c r="CH1249" s="5"/>
      <c r="CI1249" s="5"/>
      <c r="CJ1249" s="5"/>
      <c r="CK1249" s="5"/>
      <c r="CL1249" s="5"/>
      <c r="CM1249" s="5"/>
      <c r="CN1249" s="5"/>
      <c r="CO1249" s="5"/>
      <c r="CP1249" s="5"/>
      <c r="CQ1249" s="5"/>
      <c r="CR1249" s="5"/>
      <c r="CS1249" s="5"/>
      <c r="CT1249" s="5"/>
      <c r="CU1249" s="5"/>
      <c r="CV1249" s="5"/>
      <c r="CW1249" s="5"/>
      <c r="CX1249" s="5"/>
      <c r="CY1249" s="5"/>
      <c r="CZ1249" s="5"/>
      <c r="DA1249" s="5"/>
      <c r="DB1249" s="5"/>
      <c r="DC1249" s="5"/>
      <c r="DD1249" s="5"/>
      <c r="DE1249" s="5"/>
      <c r="DF1249" s="5"/>
      <c r="DG1249" s="5"/>
      <c r="DH1249" s="5"/>
      <c r="DI1249" s="5"/>
      <c r="DJ1249" s="5"/>
      <c r="DK1249" s="5"/>
      <c r="DL1249" s="5"/>
      <c r="DM1249" s="5"/>
      <c r="DN1249" s="5"/>
      <c r="DO1249" s="5"/>
      <c r="DP1249" s="5"/>
      <c r="DQ1249" s="5"/>
      <c r="DR1249" s="5"/>
      <c r="DS1249" s="6"/>
      <c r="DT1249" s="6"/>
      <c r="DU1249" s="5"/>
      <c r="DV1249" s="5"/>
      <c r="DW1249" s="5"/>
      <c r="DX1249" s="5" t="s">
        <v>135</v>
      </c>
      <c r="DY1249" s="5"/>
      <c r="DZ1249" s="5"/>
      <c r="EA1249" s="5"/>
      <c r="EB1249" s="5"/>
      <c r="EC1249" s="5"/>
      <c r="ED1249" s="5"/>
      <c r="EE1249" s="5"/>
      <c r="EF1249" s="5"/>
    </row>
    <row r="1250" spans="1:136" s="42" customFormat="1" ht="45">
      <c r="A1250" s="41"/>
      <c r="B1250" s="41"/>
      <c r="C1250" s="41"/>
      <c r="D1250" s="41" t="s">
        <v>2219</v>
      </c>
      <c r="E1250" s="42" t="s">
        <v>514</v>
      </c>
      <c r="F1250" s="121" t="s">
        <v>2216</v>
      </c>
      <c r="G1250" s="41"/>
      <c r="H1250" s="41"/>
      <c r="I1250" s="41" t="s">
        <v>135</v>
      </c>
      <c r="J1250" s="5">
        <v>1</v>
      </c>
      <c r="K1250" s="5"/>
      <c r="L1250" s="5"/>
      <c r="M1250" s="5"/>
      <c r="N1250" s="5"/>
      <c r="O1250" s="5"/>
      <c r="P1250" s="105">
        <v>1</v>
      </c>
      <c r="Q1250" s="39" t="s">
        <v>2217</v>
      </c>
      <c r="R1250" s="105">
        <v>1</v>
      </c>
      <c r="S1250" s="105"/>
      <c r="T1250" s="5"/>
      <c r="U1250" s="5"/>
      <c r="V1250" s="5"/>
      <c r="W1250" s="5"/>
      <c r="X1250" s="5"/>
      <c r="Y1250" s="5"/>
      <c r="Z1250" s="5"/>
      <c r="AA1250" s="5"/>
      <c r="AB1250" s="5"/>
      <c r="AC1250" s="5"/>
      <c r="AD1250" s="5"/>
      <c r="AE1250" s="5"/>
      <c r="AF1250" s="5"/>
      <c r="AG1250" s="5"/>
      <c r="AH1250" s="5"/>
      <c r="AI1250" s="5"/>
      <c r="AJ1250" s="5"/>
      <c r="AK1250" s="5"/>
      <c r="AL1250" s="5"/>
      <c r="AM1250" s="5"/>
      <c r="AN1250" s="5"/>
      <c r="AO1250" s="5"/>
      <c r="AP1250" s="5"/>
      <c r="AQ1250" s="5"/>
      <c r="AR1250" s="5"/>
      <c r="AS1250" s="5"/>
      <c r="AT1250" s="5"/>
      <c r="AU1250" s="5"/>
      <c r="AV1250" s="5"/>
      <c r="AW1250" s="5"/>
      <c r="AX1250" s="5"/>
      <c r="AY1250" s="5"/>
      <c r="AZ1250" s="5"/>
      <c r="BA1250" s="5"/>
      <c r="BB1250" s="5"/>
      <c r="BC1250" s="5"/>
      <c r="BD1250" s="5"/>
      <c r="BE1250" s="5"/>
      <c r="BF1250" s="5"/>
      <c r="BG1250" s="5"/>
      <c r="BH1250" s="5"/>
      <c r="BI1250" s="5"/>
      <c r="BJ1250" s="5"/>
      <c r="BK1250" s="5"/>
      <c r="BL1250" s="5"/>
      <c r="BM1250" s="5"/>
      <c r="BN1250" s="5"/>
      <c r="BO1250" s="5"/>
      <c r="BP1250" s="5"/>
      <c r="BQ1250" s="5"/>
      <c r="BR1250" s="5"/>
      <c r="BS1250" s="5"/>
      <c r="BT1250" s="5"/>
      <c r="BU1250" s="5"/>
      <c r="BV1250" s="5"/>
      <c r="BW1250" s="5"/>
      <c r="BX1250" s="5"/>
      <c r="BY1250" s="5"/>
      <c r="BZ1250" s="5"/>
      <c r="CA1250" s="5"/>
      <c r="CB1250" s="5"/>
      <c r="CC1250" s="5"/>
      <c r="CD1250" s="5"/>
      <c r="CE1250" s="5"/>
      <c r="CF1250" s="5"/>
      <c r="CG1250" s="5"/>
      <c r="CH1250" s="5"/>
      <c r="CI1250" s="5"/>
      <c r="CJ1250" s="5"/>
      <c r="CK1250" s="5"/>
      <c r="CL1250" s="5"/>
      <c r="CM1250" s="5"/>
      <c r="CN1250" s="5"/>
      <c r="CO1250" s="5"/>
      <c r="CP1250" s="5"/>
      <c r="CQ1250" s="5"/>
      <c r="CR1250" s="5"/>
      <c r="CS1250" s="5"/>
      <c r="CT1250" s="5"/>
      <c r="CU1250" s="5"/>
      <c r="CV1250" s="5"/>
      <c r="CW1250" s="5"/>
      <c r="CX1250" s="5"/>
      <c r="CY1250" s="5"/>
      <c r="CZ1250" s="5"/>
      <c r="DA1250" s="5"/>
      <c r="DB1250" s="5"/>
      <c r="DC1250" s="5"/>
      <c r="DD1250" s="5"/>
      <c r="DE1250" s="5"/>
      <c r="DF1250" s="5"/>
      <c r="DG1250" s="5"/>
      <c r="DH1250" s="5"/>
      <c r="DI1250" s="5"/>
      <c r="DJ1250" s="5"/>
      <c r="DK1250" s="5"/>
      <c r="DL1250" s="5"/>
      <c r="DM1250" s="5"/>
      <c r="DN1250" s="5"/>
      <c r="DO1250" s="5"/>
      <c r="DP1250" s="5"/>
      <c r="DQ1250" s="5"/>
      <c r="DR1250" s="5"/>
      <c r="DS1250" s="6"/>
      <c r="DT1250" s="6"/>
      <c r="DU1250" s="5"/>
      <c r="DV1250" s="5"/>
      <c r="DW1250" s="5"/>
      <c r="DX1250" s="5" t="s">
        <v>135</v>
      </c>
      <c r="DY1250" s="5"/>
      <c r="DZ1250" s="5"/>
      <c r="EA1250" s="5"/>
      <c r="EB1250" s="5"/>
      <c r="EC1250" s="5"/>
      <c r="ED1250" s="5"/>
      <c r="EE1250" s="5"/>
      <c r="EF1250" s="5"/>
    </row>
    <row r="1251" spans="1:136" s="42" customFormat="1" ht="30">
      <c r="A1251" s="41"/>
      <c r="B1251" s="41"/>
      <c r="C1251" s="41"/>
      <c r="D1251" s="41" t="s">
        <v>2220</v>
      </c>
      <c r="E1251" s="42" t="s">
        <v>2221</v>
      </c>
      <c r="F1251" s="121" t="s">
        <v>2216</v>
      </c>
      <c r="G1251" s="41"/>
      <c r="H1251" s="41"/>
      <c r="I1251" s="41" t="s">
        <v>135</v>
      </c>
      <c r="J1251" s="5">
        <v>1</v>
      </c>
      <c r="K1251" s="5">
        <v>1</v>
      </c>
      <c r="L1251" s="5"/>
      <c r="M1251" s="5"/>
      <c r="N1251" s="5"/>
      <c r="O1251" s="5"/>
      <c r="P1251" s="105">
        <v>1</v>
      </c>
      <c r="Q1251" s="39" t="s">
        <v>2217</v>
      </c>
      <c r="R1251" s="105">
        <v>1</v>
      </c>
      <c r="S1251" s="105"/>
      <c r="T1251" s="5"/>
      <c r="U1251" s="5"/>
      <c r="V1251" s="5"/>
      <c r="W1251" s="5"/>
      <c r="X1251" s="5"/>
      <c r="Y1251" s="5"/>
      <c r="Z1251" s="5"/>
      <c r="AA1251" s="5"/>
      <c r="AB1251" s="5"/>
      <c r="AC1251" s="5"/>
      <c r="AD1251" s="5"/>
      <c r="AE1251" s="5"/>
      <c r="AF1251" s="5"/>
      <c r="AG1251" s="5"/>
      <c r="AH1251" s="5"/>
      <c r="AI1251" s="5"/>
      <c r="AJ1251" s="5"/>
      <c r="AK1251" s="5"/>
      <c r="AL1251" s="5"/>
      <c r="AM1251" s="5"/>
      <c r="AN1251" s="5"/>
      <c r="AO1251" s="5"/>
      <c r="AP1251" s="5"/>
      <c r="AQ1251" s="5"/>
      <c r="AR1251" s="5"/>
      <c r="AS1251" s="5"/>
      <c r="AT1251" s="5"/>
      <c r="AU1251" s="5"/>
      <c r="AV1251" s="5"/>
      <c r="AW1251" s="5"/>
      <c r="AX1251" s="5"/>
      <c r="AY1251" s="5"/>
      <c r="AZ1251" s="5"/>
      <c r="BA1251" s="5"/>
      <c r="BB1251" s="5"/>
      <c r="BC1251" s="5"/>
      <c r="BD1251" s="5"/>
      <c r="BE1251" s="5"/>
      <c r="BF1251" s="5"/>
      <c r="BG1251" s="5"/>
      <c r="BH1251" s="5"/>
      <c r="BI1251" s="5"/>
      <c r="BJ1251" s="5"/>
      <c r="BK1251" s="5"/>
      <c r="BL1251" s="5"/>
      <c r="BM1251" s="5"/>
      <c r="BN1251" s="5"/>
      <c r="BO1251" s="5"/>
      <c r="BP1251" s="5"/>
      <c r="BQ1251" s="5"/>
      <c r="BR1251" s="5"/>
      <c r="BS1251" s="5"/>
      <c r="BT1251" s="5"/>
      <c r="BU1251" s="5"/>
      <c r="BV1251" s="5"/>
      <c r="BW1251" s="5"/>
      <c r="BX1251" s="5"/>
      <c r="BY1251" s="5"/>
      <c r="BZ1251" s="5"/>
      <c r="CA1251" s="5"/>
      <c r="CB1251" s="5"/>
      <c r="CC1251" s="5"/>
      <c r="CD1251" s="5"/>
      <c r="CE1251" s="5"/>
      <c r="CF1251" s="5"/>
      <c r="CG1251" s="5"/>
      <c r="CH1251" s="5"/>
      <c r="CI1251" s="5"/>
      <c r="CJ1251" s="5"/>
      <c r="CK1251" s="5"/>
      <c r="CL1251" s="5"/>
      <c r="CM1251" s="5"/>
      <c r="CN1251" s="5"/>
      <c r="CO1251" s="5"/>
      <c r="CP1251" s="5"/>
      <c r="CQ1251" s="5"/>
      <c r="CR1251" s="5"/>
      <c r="CS1251" s="5"/>
      <c r="CT1251" s="5"/>
      <c r="CU1251" s="5"/>
      <c r="CV1251" s="5"/>
      <c r="CW1251" s="5"/>
      <c r="CX1251" s="5"/>
      <c r="CY1251" s="5"/>
      <c r="CZ1251" s="5"/>
      <c r="DA1251" s="5"/>
      <c r="DB1251" s="5"/>
      <c r="DC1251" s="5"/>
      <c r="DD1251" s="5"/>
      <c r="DE1251" s="5"/>
      <c r="DF1251" s="5"/>
      <c r="DG1251" s="5"/>
      <c r="DH1251" s="5"/>
      <c r="DI1251" s="5"/>
      <c r="DJ1251" s="5"/>
      <c r="DK1251" s="5"/>
      <c r="DL1251" s="5"/>
      <c r="DM1251" s="5"/>
      <c r="DN1251" s="5"/>
      <c r="DO1251" s="5"/>
      <c r="DP1251" s="5"/>
      <c r="DQ1251" s="5"/>
      <c r="DR1251" s="5"/>
      <c r="DS1251" s="6"/>
      <c r="DT1251" s="6"/>
      <c r="DU1251" s="5"/>
      <c r="DV1251" s="5"/>
      <c r="DW1251" s="5"/>
      <c r="DX1251" s="5" t="s">
        <v>135</v>
      </c>
      <c r="DY1251" s="5"/>
      <c r="DZ1251" s="5"/>
      <c r="EA1251" s="5"/>
      <c r="EB1251" s="5"/>
      <c r="EC1251" s="5"/>
      <c r="ED1251" s="5"/>
      <c r="EE1251" s="5"/>
      <c r="EF1251" s="5"/>
    </row>
    <row r="1252" spans="1:136" s="42" customFormat="1" ht="30">
      <c r="A1252" s="41"/>
      <c r="B1252" s="41"/>
      <c r="C1252" s="41"/>
      <c r="D1252" s="41" t="s">
        <v>2222</v>
      </c>
      <c r="E1252" s="42" t="s">
        <v>685</v>
      </c>
      <c r="F1252" s="121" t="s">
        <v>2216</v>
      </c>
      <c r="G1252" s="41"/>
      <c r="H1252" s="41"/>
      <c r="I1252" s="41" t="s">
        <v>135</v>
      </c>
      <c r="J1252" s="5"/>
      <c r="K1252" s="5"/>
      <c r="L1252" s="5"/>
      <c r="M1252" s="5"/>
      <c r="N1252" s="5"/>
      <c r="O1252" s="5"/>
      <c r="P1252" s="128">
        <v>1</v>
      </c>
      <c r="Q1252" s="39" t="s">
        <v>857</v>
      </c>
      <c r="R1252" s="128">
        <v>1</v>
      </c>
      <c r="S1252" s="105"/>
      <c r="T1252" s="5"/>
      <c r="U1252" s="5"/>
      <c r="V1252" s="5"/>
      <c r="W1252" s="5"/>
      <c r="X1252" s="5"/>
      <c r="Y1252" s="5"/>
      <c r="Z1252" s="5"/>
      <c r="AA1252" s="5"/>
      <c r="AB1252" s="5"/>
      <c r="AC1252" s="5"/>
      <c r="AD1252" s="5"/>
      <c r="AE1252" s="5"/>
      <c r="AF1252" s="5"/>
      <c r="AG1252" s="5"/>
      <c r="AH1252" s="5"/>
      <c r="AI1252" s="5"/>
      <c r="AJ1252" s="5"/>
      <c r="AK1252" s="5"/>
      <c r="AL1252" s="5"/>
      <c r="AM1252" s="5"/>
      <c r="AN1252" s="5"/>
      <c r="AO1252" s="5"/>
      <c r="AP1252" s="5"/>
      <c r="AQ1252" s="5"/>
      <c r="AR1252" s="5"/>
      <c r="AS1252" s="5"/>
      <c r="AT1252" s="5"/>
      <c r="AU1252" s="5"/>
      <c r="AV1252" s="5"/>
      <c r="AW1252" s="5"/>
      <c r="AX1252" s="5"/>
      <c r="AY1252" s="5"/>
      <c r="AZ1252" s="5"/>
      <c r="BA1252" s="5"/>
      <c r="BB1252" s="5"/>
      <c r="BC1252" s="5"/>
      <c r="BD1252" s="5"/>
      <c r="BE1252" s="5"/>
      <c r="BF1252" s="5"/>
      <c r="BG1252" s="5"/>
      <c r="BH1252" s="5"/>
      <c r="BI1252" s="5"/>
      <c r="BJ1252" s="5"/>
      <c r="BK1252" s="5"/>
      <c r="BL1252" s="5"/>
      <c r="BM1252" s="5"/>
      <c r="BN1252" s="5"/>
      <c r="BO1252" s="5"/>
      <c r="BP1252" s="5"/>
      <c r="BQ1252" s="5"/>
      <c r="BR1252" s="5"/>
      <c r="BS1252" s="5"/>
      <c r="BT1252" s="5"/>
      <c r="BU1252" s="5"/>
      <c r="BV1252" s="5"/>
      <c r="BW1252" s="5"/>
      <c r="BX1252" s="5"/>
      <c r="BY1252" s="5"/>
      <c r="BZ1252" s="5"/>
      <c r="CA1252" s="5"/>
      <c r="CB1252" s="5"/>
      <c r="CC1252" s="5"/>
      <c r="CD1252" s="5"/>
      <c r="CE1252" s="5"/>
      <c r="CF1252" s="5"/>
      <c r="CG1252" s="5"/>
      <c r="CH1252" s="5"/>
      <c r="CI1252" s="5"/>
      <c r="CJ1252" s="5"/>
      <c r="CK1252" s="5"/>
      <c r="CL1252" s="5"/>
      <c r="CM1252" s="5"/>
      <c r="CN1252" s="5"/>
      <c r="CO1252" s="5"/>
      <c r="CP1252" s="5"/>
      <c r="CQ1252" s="5"/>
      <c r="CR1252" s="5"/>
      <c r="CS1252" s="5"/>
      <c r="CT1252" s="5"/>
      <c r="CU1252" s="5"/>
      <c r="CV1252" s="5"/>
      <c r="CW1252" s="5"/>
      <c r="CX1252" s="5"/>
      <c r="CY1252" s="5"/>
      <c r="CZ1252" s="5"/>
      <c r="DA1252" s="5"/>
      <c r="DB1252" s="5"/>
      <c r="DC1252" s="5"/>
      <c r="DD1252" s="5"/>
      <c r="DE1252" s="5"/>
      <c r="DF1252" s="5"/>
      <c r="DG1252" s="5"/>
      <c r="DH1252" s="5"/>
      <c r="DI1252" s="5"/>
      <c r="DJ1252" s="5"/>
      <c r="DK1252" s="5"/>
      <c r="DL1252" s="5"/>
      <c r="DM1252" s="5"/>
      <c r="DN1252" s="5"/>
      <c r="DO1252" s="5"/>
      <c r="DP1252" s="5"/>
      <c r="DQ1252" s="5"/>
      <c r="DR1252" s="5"/>
      <c r="DS1252" s="6"/>
      <c r="DT1252" s="6"/>
      <c r="DU1252" s="5"/>
      <c r="DV1252" s="5"/>
      <c r="DW1252" s="5"/>
      <c r="DX1252" s="5" t="s">
        <v>135</v>
      </c>
      <c r="DY1252" s="5"/>
      <c r="DZ1252" s="5"/>
      <c r="EA1252" s="5"/>
      <c r="EB1252" s="5"/>
      <c r="EC1252" s="5"/>
      <c r="ED1252" s="5"/>
      <c r="EE1252" s="5"/>
      <c r="EF1252" s="5"/>
    </row>
    <row r="1253" spans="1:136" s="42" customFormat="1" ht="45">
      <c r="A1253" s="41"/>
      <c r="B1253" s="41"/>
      <c r="C1253" s="41"/>
      <c r="D1253" s="41" t="s">
        <v>2223</v>
      </c>
      <c r="E1253" s="42" t="s">
        <v>1029</v>
      </c>
      <c r="F1253" s="121" t="s">
        <v>2216</v>
      </c>
      <c r="G1253" s="41"/>
      <c r="H1253" s="41"/>
      <c r="I1253" s="41" t="s">
        <v>135</v>
      </c>
      <c r="J1253" s="5">
        <v>1</v>
      </c>
      <c r="K1253" s="5"/>
      <c r="L1253" s="5">
        <v>1</v>
      </c>
      <c r="M1253" s="5"/>
      <c r="N1253" s="5"/>
      <c r="O1253" s="5"/>
      <c r="P1253" s="105">
        <v>1</v>
      </c>
      <c r="Q1253" s="39" t="s">
        <v>857</v>
      </c>
      <c r="R1253" s="105">
        <v>1</v>
      </c>
      <c r="S1253" s="105"/>
      <c r="T1253" s="5"/>
      <c r="U1253" s="5"/>
      <c r="V1253" s="5"/>
      <c r="W1253" s="5"/>
      <c r="X1253" s="5"/>
      <c r="Y1253" s="5"/>
      <c r="Z1253" s="5"/>
      <c r="AA1253" s="5"/>
      <c r="AB1253" s="5"/>
      <c r="AC1253" s="5"/>
      <c r="AD1253" s="5"/>
      <c r="AE1253" s="5"/>
      <c r="AF1253" s="5"/>
      <c r="AG1253" s="5"/>
      <c r="AH1253" s="5"/>
      <c r="AI1253" s="5"/>
      <c r="AJ1253" s="5"/>
      <c r="AK1253" s="5"/>
      <c r="AL1253" s="5"/>
      <c r="AM1253" s="5"/>
      <c r="AN1253" s="5"/>
      <c r="AO1253" s="5"/>
      <c r="AP1253" s="5"/>
      <c r="AQ1253" s="5"/>
      <c r="AR1253" s="5"/>
      <c r="AS1253" s="5"/>
      <c r="AT1253" s="5"/>
      <c r="AU1253" s="5"/>
      <c r="AV1253" s="5"/>
      <c r="AW1253" s="5"/>
      <c r="AX1253" s="5"/>
      <c r="AY1253" s="5"/>
      <c r="AZ1253" s="5"/>
      <c r="BA1253" s="5"/>
      <c r="BB1253" s="5"/>
      <c r="BC1253" s="5"/>
      <c r="BD1253" s="5"/>
      <c r="BE1253" s="5"/>
      <c r="BF1253" s="5"/>
      <c r="BG1253" s="5"/>
      <c r="BH1253" s="5"/>
      <c r="BI1253" s="5"/>
      <c r="BJ1253" s="5"/>
      <c r="BK1253" s="5"/>
      <c r="BL1253" s="5"/>
      <c r="BM1253" s="5"/>
      <c r="BN1253" s="5"/>
      <c r="BO1253" s="5"/>
      <c r="BP1253" s="5"/>
      <c r="BQ1253" s="5"/>
      <c r="BR1253" s="5"/>
      <c r="BS1253" s="5"/>
      <c r="BT1253" s="5"/>
      <c r="BU1253" s="5"/>
      <c r="BV1253" s="5"/>
      <c r="BW1253" s="5"/>
      <c r="BX1253" s="5"/>
      <c r="BY1253" s="5"/>
      <c r="BZ1253" s="5"/>
      <c r="CA1253" s="5"/>
      <c r="CB1253" s="5"/>
      <c r="CC1253" s="5"/>
      <c r="CD1253" s="5"/>
      <c r="CE1253" s="5"/>
      <c r="CF1253" s="5"/>
      <c r="CG1253" s="5"/>
      <c r="CH1253" s="5"/>
      <c r="CI1253" s="5"/>
      <c r="CJ1253" s="5"/>
      <c r="CK1253" s="5"/>
      <c r="CL1253" s="5"/>
      <c r="CM1253" s="5"/>
      <c r="CN1253" s="5"/>
      <c r="CO1253" s="5"/>
      <c r="CP1253" s="5"/>
      <c r="CQ1253" s="5"/>
      <c r="CR1253" s="5"/>
      <c r="CS1253" s="5"/>
      <c r="CT1253" s="5"/>
      <c r="CU1253" s="5"/>
      <c r="CV1253" s="5"/>
      <c r="CW1253" s="5"/>
      <c r="CX1253" s="5"/>
      <c r="CY1253" s="5"/>
      <c r="CZ1253" s="5"/>
      <c r="DA1253" s="5"/>
      <c r="DB1253" s="5"/>
      <c r="DC1253" s="5"/>
      <c r="DD1253" s="5"/>
      <c r="DE1253" s="5"/>
      <c r="DF1253" s="5"/>
      <c r="DG1253" s="5"/>
      <c r="DH1253" s="5"/>
      <c r="DI1253" s="5"/>
      <c r="DJ1253" s="5"/>
      <c r="DK1253" s="5"/>
      <c r="DL1253" s="5"/>
      <c r="DM1253" s="5"/>
      <c r="DN1253" s="5"/>
      <c r="DO1253" s="5"/>
      <c r="DP1253" s="5"/>
      <c r="DQ1253" s="5"/>
      <c r="DR1253" s="5"/>
      <c r="DS1253" s="6"/>
      <c r="DT1253" s="6"/>
      <c r="DU1253" s="5"/>
      <c r="DV1253" s="5"/>
      <c r="DW1253" s="5"/>
      <c r="DX1253" s="5" t="s">
        <v>135</v>
      </c>
      <c r="DY1253" s="5"/>
      <c r="DZ1253" s="5"/>
      <c r="EA1253" s="5"/>
      <c r="EB1253" s="5"/>
      <c r="EC1253" s="5"/>
      <c r="ED1253" s="5"/>
      <c r="EE1253" s="5"/>
      <c r="EF1253" s="5"/>
    </row>
    <row r="1254" spans="1:136" s="42" customFormat="1" ht="30">
      <c r="A1254" s="41"/>
      <c r="B1254" s="41"/>
      <c r="C1254" s="41"/>
      <c r="D1254" s="41" t="s">
        <v>2224</v>
      </c>
      <c r="E1254" s="42" t="s">
        <v>303</v>
      </c>
      <c r="F1254" s="121" t="s">
        <v>2216</v>
      </c>
      <c r="G1254" s="41"/>
      <c r="H1254" s="41"/>
      <c r="I1254" s="41" t="s">
        <v>135</v>
      </c>
      <c r="J1254" s="5"/>
      <c r="K1254" s="5"/>
      <c r="L1254" s="5"/>
      <c r="M1254" s="5"/>
      <c r="N1254" s="5"/>
      <c r="O1254" s="5"/>
      <c r="P1254" s="128">
        <v>1</v>
      </c>
      <c r="Q1254" s="39" t="s">
        <v>2225</v>
      </c>
      <c r="R1254" s="128">
        <v>1</v>
      </c>
      <c r="S1254" s="105"/>
      <c r="T1254" s="5"/>
      <c r="U1254" s="5"/>
      <c r="V1254" s="5"/>
      <c r="W1254" s="5"/>
      <c r="X1254" s="5"/>
      <c r="Y1254" s="5"/>
      <c r="Z1254" s="5"/>
      <c r="AA1254" s="5"/>
      <c r="AB1254" s="5"/>
      <c r="AC1254" s="5"/>
      <c r="AD1254" s="5"/>
      <c r="AE1254" s="5"/>
      <c r="AF1254" s="5"/>
      <c r="AG1254" s="5"/>
      <c r="AH1254" s="5"/>
      <c r="AI1254" s="5"/>
      <c r="AJ1254" s="5"/>
      <c r="AK1254" s="5"/>
      <c r="AL1254" s="5"/>
      <c r="AM1254" s="5"/>
      <c r="AN1254" s="5"/>
      <c r="AO1254" s="5"/>
      <c r="AP1254" s="5"/>
      <c r="AQ1254" s="5"/>
      <c r="AR1254" s="5"/>
      <c r="AS1254" s="5"/>
      <c r="AT1254" s="5"/>
      <c r="AU1254" s="5"/>
      <c r="AV1254" s="5"/>
      <c r="AW1254" s="5"/>
      <c r="AX1254" s="5"/>
      <c r="AY1254" s="5"/>
      <c r="AZ1254" s="5"/>
      <c r="BA1254" s="5"/>
      <c r="BB1254" s="5"/>
      <c r="BC1254" s="5"/>
      <c r="BD1254" s="5"/>
      <c r="BE1254" s="5"/>
      <c r="BF1254" s="5"/>
      <c r="BG1254" s="5"/>
      <c r="BH1254" s="5"/>
      <c r="BI1254" s="5"/>
      <c r="BJ1254" s="5"/>
      <c r="BK1254" s="5"/>
      <c r="BL1254" s="5"/>
      <c r="BM1254" s="5"/>
      <c r="BN1254" s="5"/>
      <c r="BO1254" s="5"/>
      <c r="BP1254" s="5"/>
      <c r="BQ1254" s="5"/>
      <c r="BR1254" s="5"/>
      <c r="BS1254" s="5"/>
      <c r="BT1254" s="5"/>
      <c r="BU1254" s="5"/>
      <c r="BV1254" s="5"/>
      <c r="BW1254" s="5"/>
      <c r="BX1254" s="5"/>
      <c r="BY1254" s="5"/>
      <c r="BZ1254" s="5"/>
      <c r="CA1254" s="5"/>
      <c r="CB1254" s="5"/>
      <c r="CC1254" s="5"/>
      <c r="CD1254" s="5"/>
      <c r="CE1254" s="5"/>
      <c r="CF1254" s="5"/>
      <c r="CG1254" s="5"/>
      <c r="CH1254" s="5"/>
      <c r="CI1254" s="5"/>
      <c r="CJ1254" s="5"/>
      <c r="CK1254" s="5"/>
      <c r="CL1254" s="5"/>
      <c r="CM1254" s="5"/>
      <c r="CN1254" s="5"/>
      <c r="CO1254" s="5"/>
      <c r="CP1254" s="5"/>
      <c r="CQ1254" s="5"/>
      <c r="CR1254" s="5"/>
      <c r="CS1254" s="5"/>
      <c r="CT1254" s="5"/>
      <c r="CU1254" s="5"/>
      <c r="CV1254" s="5"/>
      <c r="CW1254" s="5"/>
      <c r="CX1254" s="5"/>
      <c r="CY1254" s="5"/>
      <c r="CZ1254" s="5"/>
      <c r="DA1254" s="5"/>
      <c r="DB1254" s="5"/>
      <c r="DC1254" s="5"/>
      <c r="DD1254" s="5"/>
      <c r="DE1254" s="5"/>
      <c r="DF1254" s="5"/>
      <c r="DG1254" s="5"/>
      <c r="DH1254" s="5"/>
      <c r="DI1254" s="5"/>
      <c r="DJ1254" s="5"/>
      <c r="DK1254" s="5"/>
      <c r="DL1254" s="5"/>
      <c r="DM1254" s="5"/>
      <c r="DN1254" s="5"/>
      <c r="DO1254" s="5"/>
      <c r="DP1254" s="5"/>
      <c r="DQ1254" s="5"/>
      <c r="DR1254" s="5"/>
      <c r="DS1254" s="6"/>
      <c r="DT1254" s="6"/>
      <c r="DU1254" s="5"/>
      <c r="DV1254" s="5"/>
      <c r="DW1254" s="5"/>
      <c r="DX1254" s="5" t="s">
        <v>135</v>
      </c>
      <c r="DY1254" s="5"/>
      <c r="DZ1254" s="5"/>
      <c r="EA1254" s="5"/>
      <c r="EB1254" s="5"/>
      <c r="EC1254" s="5"/>
      <c r="ED1254" s="5"/>
      <c r="EE1254" s="5"/>
      <c r="EF1254" s="5"/>
    </row>
    <row r="1255" spans="1:136" s="42" customFormat="1" ht="45">
      <c r="A1255" s="41"/>
      <c r="B1255" s="41"/>
      <c r="C1255" s="41"/>
      <c r="D1255" s="41" t="s">
        <v>2226</v>
      </c>
      <c r="E1255" s="42" t="s">
        <v>514</v>
      </c>
      <c r="F1255" s="121" t="s">
        <v>2216</v>
      </c>
      <c r="G1255" s="41"/>
      <c r="H1255" s="41"/>
      <c r="I1255" s="41" t="s">
        <v>135</v>
      </c>
      <c r="J1255" s="5">
        <v>1</v>
      </c>
      <c r="K1255" s="5"/>
      <c r="L1255" s="5"/>
      <c r="M1255" s="5"/>
      <c r="N1255" s="5"/>
      <c r="O1255" s="5"/>
      <c r="P1255" s="105">
        <v>1</v>
      </c>
      <c r="Q1255" s="39" t="s">
        <v>2217</v>
      </c>
      <c r="R1255" s="105">
        <v>1</v>
      </c>
      <c r="S1255" s="105"/>
      <c r="T1255" s="5"/>
      <c r="U1255" s="5"/>
      <c r="V1255" s="5"/>
      <c r="W1255" s="5"/>
      <c r="X1255" s="5"/>
      <c r="Y1255" s="5"/>
      <c r="Z1255" s="5"/>
      <c r="AA1255" s="5"/>
      <c r="AB1255" s="5"/>
      <c r="AC1255" s="5"/>
      <c r="AD1255" s="5"/>
      <c r="AE1255" s="5"/>
      <c r="AF1255" s="5"/>
      <c r="AG1255" s="5"/>
      <c r="AH1255" s="5"/>
      <c r="AI1255" s="5"/>
      <c r="AJ1255" s="5"/>
      <c r="AK1255" s="5"/>
      <c r="AL1255" s="5"/>
      <c r="AM1255" s="5"/>
      <c r="AN1255" s="5"/>
      <c r="AO1255" s="5"/>
      <c r="AP1255" s="5"/>
      <c r="AQ1255" s="5"/>
      <c r="AR1255" s="5"/>
      <c r="AS1255" s="5"/>
      <c r="AT1255" s="5"/>
      <c r="AU1255" s="5"/>
      <c r="AV1255" s="5"/>
      <c r="AW1255" s="5"/>
      <c r="AX1255" s="5"/>
      <c r="AY1255" s="5"/>
      <c r="AZ1255" s="5"/>
      <c r="BA1255" s="5"/>
      <c r="BB1255" s="5"/>
      <c r="BC1255" s="5"/>
      <c r="BD1255" s="5"/>
      <c r="BE1255" s="5"/>
      <c r="BF1255" s="5"/>
      <c r="BG1255" s="5"/>
      <c r="BH1255" s="5"/>
      <c r="BI1255" s="5"/>
      <c r="BJ1255" s="5"/>
      <c r="BK1255" s="5"/>
      <c r="BL1255" s="5"/>
      <c r="BM1255" s="5"/>
      <c r="BN1255" s="5"/>
      <c r="BO1255" s="5"/>
      <c r="BP1255" s="5"/>
      <c r="BQ1255" s="5"/>
      <c r="BR1255" s="5"/>
      <c r="BS1255" s="5"/>
      <c r="BT1255" s="5"/>
      <c r="BU1255" s="5"/>
      <c r="BV1255" s="5"/>
      <c r="BW1255" s="5"/>
      <c r="BX1255" s="5"/>
      <c r="BY1255" s="5"/>
      <c r="BZ1255" s="5"/>
      <c r="CA1255" s="5"/>
      <c r="CB1255" s="5"/>
      <c r="CC1255" s="5"/>
      <c r="CD1255" s="5"/>
      <c r="CE1255" s="5"/>
      <c r="CF1255" s="5"/>
      <c r="CG1255" s="5"/>
      <c r="CH1255" s="5"/>
      <c r="CI1255" s="5"/>
      <c r="CJ1255" s="5"/>
      <c r="CK1255" s="5"/>
      <c r="CL1255" s="5"/>
      <c r="CM1255" s="5"/>
      <c r="CN1255" s="5"/>
      <c r="CO1255" s="5"/>
      <c r="CP1255" s="5"/>
      <c r="CQ1255" s="5"/>
      <c r="CR1255" s="5"/>
      <c r="CS1255" s="5"/>
      <c r="CT1255" s="5"/>
      <c r="CU1255" s="5"/>
      <c r="CV1255" s="5"/>
      <c r="CW1255" s="5"/>
      <c r="CX1255" s="5"/>
      <c r="CY1255" s="5"/>
      <c r="CZ1255" s="5"/>
      <c r="DA1255" s="5"/>
      <c r="DB1255" s="5"/>
      <c r="DC1255" s="5"/>
      <c r="DD1255" s="5"/>
      <c r="DE1255" s="5"/>
      <c r="DF1255" s="5"/>
      <c r="DG1255" s="5"/>
      <c r="DH1255" s="5"/>
      <c r="DI1255" s="5"/>
      <c r="DJ1255" s="5"/>
      <c r="DK1255" s="5"/>
      <c r="DL1255" s="5"/>
      <c r="DM1255" s="5"/>
      <c r="DN1255" s="5"/>
      <c r="DO1255" s="5"/>
      <c r="DP1255" s="5"/>
      <c r="DQ1255" s="5"/>
      <c r="DR1255" s="5"/>
      <c r="DS1255" s="6"/>
      <c r="DT1255" s="6"/>
      <c r="DU1255" s="5"/>
      <c r="DV1255" s="5"/>
      <c r="DW1255" s="5"/>
      <c r="DX1255" s="5" t="s">
        <v>135</v>
      </c>
      <c r="DY1255" s="5"/>
      <c r="DZ1255" s="5"/>
      <c r="EA1255" s="5"/>
      <c r="EB1255" s="5"/>
      <c r="EC1255" s="5"/>
      <c r="ED1255" s="5"/>
      <c r="EE1255" s="5"/>
      <c r="EF1255" s="5"/>
    </row>
    <row r="1256" spans="1:136" s="42" customFormat="1" ht="30">
      <c r="A1256" s="41"/>
      <c r="B1256" s="41"/>
      <c r="C1256" s="41"/>
      <c r="D1256" s="41" t="s">
        <v>858</v>
      </c>
      <c r="E1256" s="42" t="s">
        <v>153</v>
      </c>
      <c r="F1256" s="121" t="s">
        <v>2216</v>
      </c>
      <c r="G1256" s="41"/>
      <c r="H1256" s="41"/>
      <c r="I1256" s="41" t="s">
        <v>135</v>
      </c>
      <c r="J1256" s="5"/>
      <c r="K1256" s="5"/>
      <c r="L1256" s="5"/>
      <c r="M1256" s="5"/>
      <c r="N1256" s="5"/>
      <c r="O1256" s="5"/>
      <c r="P1256" s="128">
        <v>1</v>
      </c>
      <c r="Q1256" s="39" t="s">
        <v>2227</v>
      </c>
      <c r="R1256" s="128">
        <v>1</v>
      </c>
      <c r="S1256" s="105"/>
      <c r="T1256" s="5"/>
      <c r="U1256" s="5"/>
      <c r="V1256" s="5"/>
      <c r="W1256" s="5"/>
      <c r="X1256" s="5"/>
      <c r="Y1256" s="5"/>
      <c r="Z1256" s="5"/>
      <c r="AA1256" s="5"/>
      <c r="AB1256" s="5"/>
      <c r="AC1256" s="5"/>
      <c r="AD1256" s="5"/>
      <c r="AE1256" s="5"/>
      <c r="AF1256" s="5"/>
      <c r="AG1256" s="5"/>
      <c r="AH1256" s="5"/>
      <c r="AI1256" s="5"/>
      <c r="AJ1256" s="5"/>
      <c r="AK1256" s="5"/>
      <c r="AL1256" s="5"/>
      <c r="AM1256" s="5"/>
      <c r="AN1256" s="5"/>
      <c r="AO1256" s="5"/>
      <c r="AP1256" s="5"/>
      <c r="AQ1256" s="5"/>
      <c r="AR1256" s="5"/>
      <c r="AS1256" s="5"/>
      <c r="AT1256" s="5"/>
      <c r="AU1256" s="5"/>
      <c r="AV1256" s="5"/>
      <c r="AW1256" s="5"/>
      <c r="AX1256" s="5"/>
      <c r="AY1256" s="5"/>
      <c r="AZ1256" s="5"/>
      <c r="BA1256" s="5"/>
      <c r="BB1256" s="5"/>
      <c r="BC1256" s="5"/>
      <c r="BD1256" s="5"/>
      <c r="BE1256" s="5"/>
      <c r="BF1256" s="5"/>
      <c r="BG1256" s="5"/>
      <c r="BH1256" s="5"/>
      <c r="BI1256" s="5"/>
      <c r="BJ1256" s="5"/>
      <c r="BK1256" s="5"/>
      <c r="BL1256" s="5"/>
      <c r="BM1256" s="5"/>
      <c r="BN1256" s="5"/>
      <c r="BO1256" s="5"/>
      <c r="BP1256" s="5"/>
      <c r="BQ1256" s="5"/>
      <c r="BR1256" s="5"/>
      <c r="BS1256" s="5"/>
      <c r="BT1256" s="5"/>
      <c r="BU1256" s="5"/>
      <c r="BV1256" s="5"/>
      <c r="BW1256" s="5"/>
      <c r="BX1256" s="5"/>
      <c r="BY1256" s="5"/>
      <c r="BZ1256" s="5"/>
      <c r="CA1256" s="5"/>
      <c r="CB1256" s="5"/>
      <c r="CC1256" s="5"/>
      <c r="CD1256" s="5"/>
      <c r="CE1256" s="5"/>
      <c r="CF1256" s="5"/>
      <c r="CG1256" s="5"/>
      <c r="CH1256" s="5"/>
      <c r="CI1256" s="5"/>
      <c r="CJ1256" s="5"/>
      <c r="CK1256" s="5"/>
      <c r="CL1256" s="5"/>
      <c r="CM1256" s="5"/>
      <c r="CN1256" s="5"/>
      <c r="CO1256" s="5"/>
      <c r="CP1256" s="5"/>
      <c r="CQ1256" s="5"/>
      <c r="CR1256" s="5"/>
      <c r="CS1256" s="5"/>
      <c r="CT1256" s="5"/>
      <c r="CU1256" s="5"/>
      <c r="CV1256" s="5"/>
      <c r="CW1256" s="5"/>
      <c r="CX1256" s="5"/>
      <c r="CY1256" s="5"/>
      <c r="CZ1256" s="5"/>
      <c r="DA1256" s="5"/>
      <c r="DB1256" s="5"/>
      <c r="DC1256" s="5"/>
      <c r="DD1256" s="5"/>
      <c r="DE1256" s="5"/>
      <c r="DF1256" s="5"/>
      <c r="DG1256" s="5"/>
      <c r="DH1256" s="5"/>
      <c r="DI1256" s="5"/>
      <c r="DJ1256" s="5"/>
      <c r="DK1256" s="5"/>
      <c r="DL1256" s="5"/>
      <c r="DM1256" s="5"/>
      <c r="DN1256" s="5"/>
      <c r="DO1256" s="5"/>
      <c r="DP1256" s="5"/>
      <c r="DQ1256" s="5"/>
      <c r="DR1256" s="5"/>
      <c r="DS1256" s="6"/>
      <c r="DT1256" s="6"/>
      <c r="DU1256" s="5"/>
      <c r="DV1256" s="5"/>
      <c r="DW1256" s="5"/>
      <c r="DX1256" s="5" t="s">
        <v>135</v>
      </c>
      <c r="DY1256" s="5"/>
      <c r="DZ1256" s="5"/>
      <c r="EA1256" s="5"/>
      <c r="EB1256" s="5"/>
      <c r="EC1256" s="5"/>
      <c r="ED1256" s="5"/>
      <c r="EE1256" s="5"/>
      <c r="EF1256" s="5"/>
    </row>
    <row r="1257" spans="1:136" s="42" customFormat="1" ht="30">
      <c r="A1257" s="41"/>
      <c r="B1257" s="41"/>
      <c r="C1257" s="41"/>
      <c r="D1257" s="41" t="s">
        <v>2228</v>
      </c>
      <c r="E1257" s="42" t="s">
        <v>1996</v>
      </c>
      <c r="F1257" s="121" t="s">
        <v>2216</v>
      </c>
      <c r="G1257" s="41"/>
      <c r="H1257" s="41"/>
      <c r="I1257" s="41" t="s">
        <v>135</v>
      </c>
      <c r="J1257" s="5">
        <v>1</v>
      </c>
      <c r="K1257" s="5"/>
      <c r="L1257" s="5"/>
      <c r="M1257" s="5"/>
      <c r="N1257" s="5">
        <v>1</v>
      </c>
      <c r="O1257" s="5"/>
      <c r="P1257" s="105">
        <v>1</v>
      </c>
      <c r="Q1257" s="39" t="s">
        <v>857</v>
      </c>
      <c r="R1257" s="105">
        <v>1</v>
      </c>
      <c r="S1257" s="105"/>
      <c r="T1257" s="5"/>
      <c r="U1257" s="5"/>
      <c r="V1257" s="5"/>
      <c r="W1257" s="5"/>
      <c r="X1257" s="5"/>
      <c r="Y1257" s="5"/>
      <c r="Z1257" s="5"/>
      <c r="AA1257" s="5"/>
      <c r="AB1257" s="5"/>
      <c r="AC1257" s="5"/>
      <c r="AD1257" s="5"/>
      <c r="AE1257" s="5"/>
      <c r="AF1257" s="5"/>
      <c r="AG1257" s="5"/>
      <c r="AH1257" s="5"/>
      <c r="AI1257" s="5"/>
      <c r="AJ1257" s="5"/>
      <c r="AK1257" s="5"/>
      <c r="AL1257" s="5"/>
      <c r="AM1257" s="5"/>
      <c r="AN1257" s="5"/>
      <c r="AO1257" s="5"/>
      <c r="AP1257" s="5"/>
      <c r="AQ1257" s="5"/>
      <c r="AR1257" s="5"/>
      <c r="AS1257" s="5"/>
      <c r="AT1257" s="5"/>
      <c r="AU1257" s="5"/>
      <c r="AV1257" s="5"/>
      <c r="AW1257" s="5"/>
      <c r="AX1257" s="5"/>
      <c r="AY1257" s="5"/>
      <c r="AZ1257" s="5"/>
      <c r="BA1257" s="5"/>
      <c r="BB1257" s="5"/>
      <c r="BC1257" s="5"/>
      <c r="BD1257" s="5"/>
      <c r="BE1257" s="5"/>
      <c r="BF1257" s="5"/>
      <c r="BG1257" s="5"/>
      <c r="BH1257" s="5"/>
      <c r="BI1257" s="5"/>
      <c r="BJ1257" s="5"/>
      <c r="BK1257" s="5"/>
      <c r="BL1257" s="5"/>
      <c r="BM1257" s="5"/>
      <c r="BN1257" s="5"/>
      <c r="BO1257" s="5"/>
      <c r="BP1257" s="5"/>
      <c r="BQ1257" s="5"/>
      <c r="BR1257" s="5"/>
      <c r="BS1257" s="5"/>
      <c r="BT1257" s="5"/>
      <c r="BU1257" s="5"/>
      <c r="BV1257" s="5"/>
      <c r="BW1257" s="5"/>
      <c r="BX1257" s="5"/>
      <c r="BY1257" s="5"/>
      <c r="BZ1257" s="5"/>
      <c r="CA1257" s="5"/>
      <c r="CB1257" s="5"/>
      <c r="CC1257" s="5"/>
      <c r="CD1257" s="5"/>
      <c r="CE1257" s="5"/>
      <c r="CF1257" s="5"/>
      <c r="CG1257" s="5"/>
      <c r="CH1257" s="5"/>
      <c r="CI1257" s="5"/>
      <c r="CJ1257" s="5"/>
      <c r="CK1257" s="5"/>
      <c r="CL1257" s="5"/>
      <c r="CM1257" s="5"/>
      <c r="CN1257" s="5"/>
      <c r="CO1257" s="5"/>
      <c r="CP1257" s="5"/>
      <c r="CQ1257" s="5"/>
      <c r="CR1257" s="5"/>
      <c r="CS1257" s="5"/>
      <c r="CT1257" s="5"/>
      <c r="CU1257" s="5"/>
      <c r="CV1257" s="5"/>
      <c r="CW1257" s="5"/>
      <c r="CX1257" s="5"/>
      <c r="CY1257" s="5"/>
      <c r="CZ1257" s="5"/>
      <c r="DA1257" s="5"/>
      <c r="DB1257" s="5"/>
      <c r="DC1257" s="5"/>
      <c r="DD1257" s="5"/>
      <c r="DE1257" s="5"/>
      <c r="DF1257" s="5"/>
      <c r="DG1257" s="5"/>
      <c r="DH1257" s="5"/>
      <c r="DI1257" s="5"/>
      <c r="DJ1257" s="5"/>
      <c r="DK1257" s="5"/>
      <c r="DL1257" s="5"/>
      <c r="DM1257" s="5"/>
      <c r="DN1257" s="5"/>
      <c r="DO1257" s="5"/>
      <c r="DP1257" s="5"/>
      <c r="DQ1257" s="5"/>
      <c r="DR1257" s="5"/>
      <c r="DS1257" s="6"/>
      <c r="DT1257" s="6"/>
      <c r="DU1257" s="5"/>
      <c r="DV1257" s="5"/>
      <c r="DW1257" s="5"/>
      <c r="DX1257" s="5" t="s">
        <v>135</v>
      </c>
      <c r="DY1257" s="5"/>
      <c r="DZ1257" s="5"/>
      <c r="EA1257" s="5"/>
      <c r="EB1257" s="5"/>
      <c r="EC1257" s="5"/>
      <c r="ED1257" s="5"/>
      <c r="EE1257" s="5"/>
      <c r="EF1257" s="5"/>
    </row>
    <row r="1258" spans="1:136" s="42" customFormat="1" ht="30">
      <c r="A1258" s="41"/>
      <c r="B1258" s="41"/>
      <c r="C1258" s="41"/>
      <c r="D1258" s="41" t="s">
        <v>2229</v>
      </c>
      <c r="E1258" s="42" t="s">
        <v>199</v>
      </c>
      <c r="F1258" s="121" t="s">
        <v>2216</v>
      </c>
      <c r="G1258" s="41"/>
      <c r="H1258" s="41"/>
      <c r="I1258" s="41" t="s">
        <v>135</v>
      </c>
      <c r="J1258" s="5"/>
      <c r="K1258" s="5"/>
      <c r="L1258" s="5"/>
      <c r="M1258" s="5"/>
      <c r="N1258" s="5"/>
      <c r="O1258" s="5"/>
      <c r="P1258" s="128">
        <v>1</v>
      </c>
      <c r="Q1258" s="39" t="s">
        <v>2217</v>
      </c>
      <c r="R1258" s="128">
        <v>1</v>
      </c>
      <c r="S1258" s="105"/>
      <c r="T1258" s="5"/>
      <c r="U1258" s="5"/>
      <c r="V1258" s="5"/>
      <c r="W1258" s="5"/>
      <c r="X1258" s="5"/>
      <c r="Y1258" s="5"/>
      <c r="Z1258" s="5"/>
      <c r="AA1258" s="5"/>
      <c r="AB1258" s="5"/>
      <c r="AC1258" s="5"/>
      <c r="AD1258" s="5"/>
      <c r="AE1258" s="5"/>
      <c r="AF1258" s="5"/>
      <c r="AG1258" s="5"/>
      <c r="AH1258" s="5"/>
      <c r="AI1258" s="5"/>
      <c r="AJ1258" s="5"/>
      <c r="AK1258" s="5"/>
      <c r="AL1258" s="5"/>
      <c r="AM1258" s="5"/>
      <c r="AN1258" s="5"/>
      <c r="AO1258" s="5"/>
      <c r="AP1258" s="5"/>
      <c r="AQ1258" s="5"/>
      <c r="AR1258" s="5"/>
      <c r="AS1258" s="5"/>
      <c r="AT1258" s="5"/>
      <c r="AU1258" s="5"/>
      <c r="AV1258" s="5"/>
      <c r="AW1258" s="5"/>
      <c r="AX1258" s="5"/>
      <c r="AY1258" s="5"/>
      <c r="AZ1258" s="5"/>
      <c r="BA1258" s="5"/>
      <c r="BB1258" s="5"/>
      <c r="BC1258" s="5"/>
      <c r="BD1258" s="5"/>
      <c r="BE1258" s="5"/>
      <c r="BF1258" s="5"/>
      <c r="BG1258" s="5"/>
      <c r="BH1258" s="5"/>
      <c r="BI1258" s="5"/>
      <c r="BJ1258" s="5"/>
      <c r="BK1258" s="5"/>
      <c r="BL1258" s="5"/>
      <c r="BM1258" s="5"/>
      <c r="BN1258" s="5"/>
      <c r="BO1258" s="5"/>
      <c r="BP1258" s="5"/>
      <c r="BQ1258" s="5"/>
      <c r="BR1258" s="5"/>
      <c r="BS1258" s="5"/>
      <c r="BT1258" s="5"/>
      <c r="BU1258" s="5"/>
      <c r="BV1258" s="5"/>
      <c r="BW1258" s="5"/>
      <c r="BX1258" s="5"/>
      <c r="BY1258" s="5"/>
      <c r="BZ1258" s="5"/>
      <c r="CA1258" s="5"/>
      <c r="CB1258" s="5"/>
      <c r="CC1258" s="5"/>
      <c r="CD1258" s="5"/>
      <c r="CE1258" s="5"/>
      <c r="CF1258" s="5"/>
      <c r="CG1258" s="5"/>
      <c r="CH1258" s="5"/>
      <c r="CI1258" s="5"/>
      <c r="CJ1258" s="5"/>
      <c r="CK1258" s="5"/>
      <c r="CL1258" s="5"/>
      <c r="CM1258" s="5"/>
      <c r="CN1258" s="5"/>
      <c r="CO1258" s="5"/>
      <c r="CP1258" s="5"/>
      <c r="CQ1258" s="5"/>
      <c r="CR1258" s="5"/>
      <c r="CS1258" s="5"/>
      <c r="CT1258" s="5"/>
      <c r="CU1258" s="5"/>
      <c r="CV1258" s="5"/>
      <c r="CW1258" s="5"/>
      <c r="CX1258" s="5"/>
      <c r="CY1258" s="5"/>
      <c r="CZ1258" s="5"/>
      <c r="DA1258" s="5"/>
      <c r="DB1258" s="5"/>
      <c r="DC1258" s="5"/>
      <c r="DD1258" s="5"/>
      <c r="DE1258" s="5"/>
      <c r="DF1258" s="5"/>
      <c r="DG1258" s="5"/>
      <c r="DH1258" s="5"/>
      <c r="DI1258" s="5"/>
      <c r="DJ1258" s="5"/>
      <c r="DK1258" s="5"/>
      <c r="DL1258" s="5"/>
      <c r="DM1258" s="5"/>
      <c r="DN1258" s="5"/>
      <c r="DO1258" s="5"/>
      <c r="DP1258" s="5"/>
      <c r="DQ1258" s="5"/>
      <c r="DR1258" s="5"/>
      <c r="DS1258" s="6"/>
      <c r="DT1258" s="6"/>
      <c r="DU1258" s="5"/>
      <c r="DV1258" s="5"/>
      <c r="DW1258" s="5"/>
      <c r="DX1258" s="5" t="s">
        <v>135</v>
      </c>
      <c r="DY1258" s="5"/>
      <c r="DZ1258" s="5"/>
      <c r="EA1258" s="5"/>
      <c r="EB1258" s="5"/>
      <c r="EC1258" s="5"/>
      <c r="ED1258" s="5"/>
      <c r="EE1258" s="5"/>
      <c r="EF1258" s="5"/>
    </row>
    <row r="1259" spans="1:136" s="42" customFormat="1" ht="30">
      <c r="A1259" s="41"/>
      <c r="B1259" s="41"/>
      <c r="C1259" s="41"/>
      <c r="D1259" s="41" t="s">
        <v>2230</v>
      </c>
      <c r="E1259" s="42" t="s">
        <v>360</v>
      </c>
      <c r="F1259" s="121" t="s">
        <v>2216</v>
      </c>
      <c r="G1259" s="41"/>
      <c r="H1259" s="41"/>
      <c r="I1259" s="41" t="s">
        <v>135</v>
      </c>
      <c r="J1259" s="5">
        <v>1</v>
      </c>
      <c r="K1259" s="5">
        <v>1</v>
      </c>
      <c r="L1259" s="5"/>
      <c r="M1259" s="5"/>
      <c r="N1259" s="5"/>
      <c r="O1259" s="5"/>
      <c r="P1259" s="128">
        <v>1</v>
      </c>
      <c r="Q1259" s="39" t="s">
        <v>2217</v>
      </c>
      <c r="R1259" s="128">
        <v>1</v>
      </c>
      <c r="S1259" s="105"/>
      <c r="T1259" s="5"/>
      <c r="U1259" s="5"/>
      <c r="V1259" s="5"/>
      <c r="W1259" s="5"/>
      <c r="X1259" s="5"/>
      <c r="Y1259" s="5"/>
      <c r="Z1259" s="5"/>
      <c r="AA1259" s="5"/>
      <c r="AB1259" s="5"/>
      <c r="AC1259" s="5"/>
      <c r="AD1259" s="5"/>
      <c r="AE1259" s="5"/>
      <c r="AF1259" s="5"/>
      <c r="AG1259" s="5"/>
      <c r="AH1259" s="5"/>
      <c r="AI1259" s="5"/>
      <c r="AJ1259" s="5"/>
      <c r="AK1259" s="5"/>
      <c r="AL1259" s="5"/>
      <c r="AM1259" s="5"/>
      <c r="AN1259" s="5"/>
      <c r="AO1259" s="5"/>
      <c r="AP1259" s="5"/>
      <c r="AQ1259" s="5"/>
      <c r="AR1259" s="5"/>
      <c r="AS1259" s="5"/>
      <c r="AT1259" s="5"/>
      <c r="AU1259" s="5"/>
      <c r="AV1259" s="5"/>
      <c r="AW1259" s="5"/>
      <c r="AX1259" s="5"/>
      <c r="AY1259" s="5"/>
      <c r="AZ1259" s="5"/>
      <c r="BA1259" s="5"/>
      <c r="BB1259" s="5"/>
      <c r="BC1259" s="5"/>
      <c r="BD1259" s="5"/>
      <c r="BE1259" s="5"/>
      <c r="BF1259" s="5"/>
      <c r="BG1259" s="5"/>
      <c r="BH1259" s="5"/>
      <c r="BI1259" s="5"/>
      <c r="BJ1259" s="5"/>
      <c r="BK1259" s="5"/>
      <c r="BL1259" s="5"/>
      <c r="BM1259" s="5"/>
      <c r="BN1259" s="5"/>
      <c r="BO1259" s="5"/>
      <c r="BP1259" s="5"/>
      <c r="BQ1259" s="5"/>
      <c r="BR1259" s="5"/>
      <c r="BS1259" s="5"/>
      <c r="BT1259" s="5"/>
      <c r="BU1259" s="5"/>
      <c r="BV1259" s="5"/>
      <c r="BW1259" s="5"/>
      <c r="BX1259" s="5"/>
      <c r="BY1259" s="5"/>
      <c r="BZ1259" s="5"/>
      <c r="CA1259" s="5"/>
      <c r="CB1259" s="5"/>
      <c r="CC1259" s="5"/>
      <c r="CD1259" s="5"/>
      <c r="CE1259" s="5"/>
      <c r="CF1259" s="5"/>
      <c r="CG1259" s="5"/>
      <c r="CH1259" s="5"/>
      <c r="CI1259" s="5"/>
      <c r="CJ1259" s="5"/>
      <c r="CK1259" s="5"/>
      <c r="CL1259" s="5"/>
      <c r="CM1259" s="5"/>
      <c r="CN1259" s="5"/>
      <c r="CO1259" s="5"/>
      <c r="CP1259" s="5"/>
      <c r="CQ1259" s="5"/>
      <c r="CR1259" s="5"/>
      <c r="CS1259" s="5"/>
      <c r="CT1259" s="5"/>
      <c r="CU1259" s="5"/>
      <c r="CV1259" s="5"/>
      <c r="CW1259" s="5"/>
      <c r="CX1259" s="5"/>
      <c r="CY1259" s="5"/>
      <c r="CZ1259" s="5"/>
      <c r="DA1259" s="5"/>
      <c r="DB1259" s="5"/>
      <c r="DC1259" s="5"/>
      <c r="DD1259" s="5"/>
      <c r="DE1259" s="5"/>
      <c r="DF1259" s="5"/>
      <c r="DG1259" s="5"/>
      <c r="DH1259" s="5"/>
      <c r="DI1259" s="5"/>
      <c r="DJ1259" s="5"/>
      <c r="DK1259" s="5"/>
      <c r="DL1259" s="5"/>
      <c r="DM1259" s="5"/>
      <c r="DN1259" s="5"/>
      <c r="DO1259" s="5"/>
      <c r="DP1259" s="5"/>
      <c r="DQ1259" s="5"/>
      <c r="DR1259" s="5"/>
      <c r="DS1259" s="6"/>
      <c r="DT1259" s="6"/>
      <c r="DU1259" s="5"/>
      <c r="DV1259" s="5"/>
      <c r="DW1259" s="5"/>
      <c r="DX1259" s="5" t="s">
        <v>135</v>
      </c>
      <c r="DY1259" s="5"/>
      <c r="DZ1259" s="5"/>
      <c r="EA1259" s="5"/>
      <c r="EB1259" s="5"/>
      <c r="EC1259" s="5"/>
      <c r="ED1259" s="5"/>
      <c r="EE1259" s="5"/>
      <c r="EF1259" s="5"/>
    </row>
    <row r="1260" spans="1:136" s="42" customFormat="1" ht="30">
      <c r="A1260" s="41"/>
      <c r="B1260" s="41"/>
      <c r="C1260" s="41"/>
      <c r="D1260" s="41" t="s">
        <v>2231</v>
      </c>
      <c r="E1260" s="42" t="s">
        <v>2232</v>
      </c>
      <c r="F1260" s="121" t="s">
        <v>2216</v>
      </c>
      <c r="G1260" s="41"/>
      <c r="H1260" s="41"/>
      <c r="I1260" s="41" t="s">
        <v>135</v>
      </c>
      <c r="J1260" s="5">
        <v>1</v>
      </c>
      <c r="K1260" s="5">
        <v>1</v>
      </c>
      <c r="L1260" s="5"/>
      <c r="M1260" s="5"/>
      <c r="N1260" s="5"/>
      <c r="O1260" s="5"/>
      <c r="P1260" s="105">
        <v>1</v>
      </c>
      <c r="Q1260" s="39" t="s">
        <v>2217</v>
      </c>
      <c r="R1260" s="105">
        <v>1</v>
      </c>
      <c r="S1260" s="105"/>
      <c r="T1260" s="5"/>
      <c r="U1260" s="5"/>
      <c r="V1260" s="5"/>
      <c r="W1260" s="5"/>
      <c r="X1260" s="5"/>
      <c r="Y1260" s="5"/>
      <c r="Z1260" s="5"/>
      <c r="AA1260" s="5"/>
      <c r="AB1260" s="5"/>
      <c r="AC1260" s="5"/>
      <c r="AD1260" s="5"/>
      <c r="AE1260" s="5"/>
      <c r="AF1260" s="5"/>
      <c r="AG1260" s="5"/>
      <c r="AH1260" s="5"/>
      <c r="AI1260" s="5"/>
      <c r="AJ1260" s="5"/>
      <c r="AK1260" s="5"/>
      <c r="AL1260" s="5"/>
      <c r="AM1260" s="5"/>
      <c r="AN1260" s="5"/>
      <c r="AO1260" s="5"/>
      <c r="AP1260" s="5"/>
      <c r="AQ1260" s="5"/>
      <c r="AR1260" s="5"/>
      <c r="AS1260" s="5"/>
      <c r="AT1260" s="5"/>
      <c r="AU1260" s="5"/>
      <c r="AV1260" s="5"/>
      <c r="AW1260" s="5"/>
      <c r="AX1260" s="5"/>
      <c r="AY1260" s="5"/>
      <c r="AZ1260" s="5"/>
      <c r="BA1260" s="5"/>
      <c r="BB1260" s="5"/>
      <c r="BC1260" s="5"/>
      <c r="BD1260" s="5"/>
      <c r="BE1260" s="5"/>
      <c r="BF1260" s="5"/>
      <c r="BG1260" s="5"/>
      <c r="BH1260" s="5"/>
      <c r="BI1260" s="5"/>
      <c r="BJ1260" s="5"/>
      <c r="BK1260" s="5"/>
      <c r="BL1260" s="5"/>
      <c r="BM1260" s="5"/>
      <c r="BN1260" s="5"/>
      <c r="BO1260" s="5"/>
      <c r="BP1260" s="5"/>
      <c r="BQ1260" s="5"/>
      <c r="BR1260" s="5"/>
      <c r="BS1260" s="5"/>
      <c r="BT1260" s="5"/>
      <c r="BU1260" s="5"/>
      <c r="BV1260" s="5"/>
      <c r="BW1260" s="5"/>
      <c r="BX1260" s="5"/>
      <c r="BY1260" s="5"/>
      <c r="BZ1260" s="5"/>
      <c r="CA1260" s="5"/>
      <c r="CB1260" s="5"/>
      <c r="CC1260" s="5"/>
      <c r="CD1260" s="5"/>
      <c r="CE1260" s="5"/>
      <c r="CF1260" s="5"/>
      <c r="CG1260" s="5"/>
      <c r="CH1260" s="5"/>
      <c r="CI1260" s="5"/>
      <c r="CJ1260" s="5"/>
      <c r="CK1260" s="5"/>
      <c r="CL1260" s="5"/>
      <c r="CM1260" s="5"/>
      <c r="CN1260" s="5"/>
      <c r="CO1260" s="5"/>
      <c r="CP1260" s="5"/>
      <c r="CQ1260" s="5"/>
      <c r="CR1260" s="5"/>
      <c r="CS1260" s="5"/>
      <c r="CT1260" s="5"/>
      <c r="CU1260" s="5"/>
      <c r="CV1260" s="5"/>
      <c r="CW1260" s="5"/>
      <c r="CX1260" s="5"/>
      <c r="CY1260" s="5"/>
      <c r="CZ1260" s="5"/>
      <c r="DA1260" s="5"/>
      <c r="DB1260" s="5"/>
      <c r="DC1260" s="5"/>
      <c r="DD1260" s="5"/>
      <c r="DE1260" s="5"/>
      <c r="DF1260" s="5"/>
      <c r="DG1260" s="5"/>
      <c r="DH1260" s="5"/>
      <c r="DI1260" s="5"/>
      <c r="DJ1260" s="5"/>
      <c r="DK1260" s="5"/>
      <c r="DL1260" s="5"/>
      <c r="DM1260" s="5"/>
      <c r="DN1260" s="5"/>
      <c r="DO1260" s="5"/>
      <c r="DP1260" s="5"/>
      <c r="DQ1260" s="5"/>
      <c r="DR1260" s="5"/>
      <c r="DS1260" s="6"/>
      <c r="DT1260" s="6"/>
      <c r="DU1260" s="5"/>
      <c r="DV1260" s="5"/>
      <c r="DW1260" s="5"/>
      <c r="DX1260" s="5" t="s">
        <v>135</v>
      </c>
      <c r="DY1260" s="5"/>
      <c r="DZ1260" s="5"/>
      <c r="EA1260" s="5"/>
      <c r="EB1260" s="5"/>
      <c r="EC1260" s="5"/>
      <c r="ED1260" s="5"/>
      <c r="EE1260" s="5"/>
      <c r="EF1260" s="5"/>
    </row>
    <row r="1261" spans="1:136" s="42" customFormat="1" ht="30">
      <c r="A1261" s="41"/>
      <c r="B1261" s="41"/>
      <c r="C1261" s="41"/>
      <c r="D1261" s="41" t="s">
        <v>858</v>
      </c>
      <c r="E1261" s="42" t="s">
        <v>153</v>
      </c>
      <c r="F1261" s="121" t="s">
        <v>2216</v>
      </c>
      <c r="G1261" s="41"/>
      <c r="H1261" s="41"/>
      <c r="I1261" s="41" t="s">
        <v>135</v>
      </c>
      <c r="J1261" s="5"/>
      <c r="K1261" s="5"/>
      <c r="L1261" s="5"/>
      <c r="M1261" s="5"/>
      <c r="N1261" s="5"/>
      <c r="O1261" s="5"/>
      <c r="P1261" s="128">
        <v>1</v>
      </c>
      <c r="Q1261" s="39" t="s">
        <v>857</v>
      </c>
      <c r="R1261" s="128">
        <v>1</v>
      </c>
      <c r="S1261" s="105"/>
      <c r="T1261" s="5"/>
      <c r="U1261" s="5"/>
      <c r="V1261" s="5"/>
      <c r="W1261" s="5"/>
      <c r="X1261" s="5"/>
      <c r="Y1261" s="5"/>
      <c r="Z1261" s="5"/>
      <c r="AA1261" s="5"/>
      <c r="AB1261" s="5"/>
      <c r="AC1261" s="5"/>
      <c r="AD1261" s="5"/>
      <c r="AE1261" s="5"/>
      <c r="AF1261" s="5"/>
      <c r="AG1261" s="5"/>
      <c r="AH1261" s="5"/>
      <c r="AI1261" s="5"/>
      <c r="AJ1261" s="5"/>
      <c r="AK1261" s="5"/>
      <c r="AL1261" s="5"/>
      <c r="AM1261" s="5"/>
      <c r="AN1261" s="5"/>
      <c r="AO1261" s="5"/>
      <c r="AP1261" s="5"/>
      <c r="AQ1261" s="5"/>
      <c r="AR1261" s="5"/>
      <c r="AS1261" s="5"/>
      <c r="AT1261" s="5"/>
      <c r="AU1261" s="5"/>
      <c r="AV1261" s="5"/>
      <c r="AW1261" s="5"/>
      <c r="AX1261" s="5"/>
      <c r="AY1261" s="5"/>
      <c r="AZ1261" s="5"/>
      <c r="BA1261" s="5"/>
      <c r="BB1261" s="5"/>
      <c r="BC1261" s="5"/>
      <c r="BD1261" s="5"/>
      <c r="BE1261" s="5"/>
      <c r="BF1261" s="5"/>
      <c r="BG1261" s="5"/>
      <c r="BH1261" s="5"/>
      <c r="BI1261" s="5"/>
      <c r="BJ1261" s="5"/>
      <c r="BK1261" s="5"/>
      <c r="BL1261" s="5"/>
      <c r="BM1261" s="5"/>
      <c r="BN1261" s="5"/>
      <c r="BO1261" s="5"/>
      <c r="BP1261" s="5"/>
      <c r="BQ1261" s="5"/>
      <c r="BR1261" s="5"/>
      <c r="BS1261" s="5"/>
      <c r="BT1261" s="5"/>
      <c r="BU1261" s="5"/>
      <c r="BV1261" s="5"/>
      <c r="BW1261" s="5"/>
      <c r="BX1261" s="5"/>
      <c r="BY1261" s="5"/>
      <c r="BZ1261" s="5"/>
      <c r="CA1261" s="5"/>
      <c r="CB1261" s="5"/>
      <c r="CC1261" s="5"/>
      <c r="CD1261" s="5"/>
      <c r="CE1261" s="5"/>
      <c r="CF1261" s="5"/>
      <c r="CG1261" s="5"/>
      <c r="CH1261" s="5"/>
      <c r="CI1261" s="5"/>
      <c r="CJ1261" s="5"/>
      <c r="CK1261" s="5"/>
      <c r="CL1261" s="5"/>
      <c r="CM1261" s="5"/>
      <c r="CN1261" s="5"/>
      <c r="CO1261" s="5"/>
      <c r="CP1261" s="5"/>
      <c r="CQ1261" s="5"/>
      <c r="CR1261" s="5"/>
      <c r="CS1261" s="5"/>
      <c r="CT1261" s="5"/>
      <c r="CU1261" s="5"/>
      <c r="CV1261" s="5"/>
      <c r="CW1261" s="5"/>
      <c r="CX1261" s="5"/>
      <c r="CY1261" s="5"/>
      <c r="CZ1261" s="5"/>
      <c r="DA1261" s="5"/>
      <c r="DB1261" s="5"/>
      <c r="DC1261" s="5"/>
      <c r="DD1261" s="5"/>
      <c r="DE1261" s="5"/>
      <c r="DF1261" s="5"/>
      <c r="DG1261" s="5"/>
      <c r="DH1261" s="5"/>
      <c r="DI1261" s="5"/>
      <c r="DJ1261" s="5"/>
      <c r="DK1261" s="5"/>
      <c r="DL1261" s="5"/>
      <c r="DM1261" s="5"/>
      <c r="DN1261" s="5"/>
      <c r="DO1261" s="5"/>
      <c r="DP1261" s="5"/>
      <c r="DQ1261" s="5"/>
      <c r="DR1261" s="5"/>
      <c r="DS1261" s="6"/>
      <c r="DT1261" s="6"/>
      <c r="DU1261" s="5"/>
      <c r="DV1261" s="5"/>
      <c r="DW1261" s="5"/>
      <c r="DX1261" s="5" t="s">
        <v>135</v>
      </c>
      <c r="DY1261" s="5"/>
      <c r="DZ1261" s="5"/>
      <c r="EA1261" s="5"/>
      <c r="EB1261" s="5"/>
      <c r="EC1261" s="5"/>
      <c r="ED1261" s="5"/>
      <c r="EE1261" s="5"/>
      <c r="EF1261" s="5"/>
    </row>
    <row r="1262" spans="1:136" s="42" customFormat="1" ht="45">
      <c r="A1262" s="41"/>
      <c r="B1262" s="41"/>
      <c r="C1262" s="41"/>
      <c r="D1262" s="41" t="s">
        <v>2218</v>
      </c>
      <c r="E1262" s="42" t="s">
        <v>2233</v>
      </c>
      <c r="F1262" s="121" t="s">
        <v>2216</v>
      </c>
      <c r="G1262" s="41"/>
      <c r="H1262" s="41"/>
      <c r="I1262" s="41" t="s">
        <v>135</v>
      </c>
      <c r="J1262" s="5">
        <v>1</v>
      </c>
      <c r="K1262" s="5"/>
      <c r="L1262" s="5">
        <v>1</v>
      </c>
      <c r="M1262" s="5"/>
      <c r="N1262" s="5"/>
      <c r="O1262" s="5"/>
      <c r="P1262" s="105">
        <v>1</v>
      </c>
      <c r="Q1262" s="39" t="s">
        <v>857</v>
      </c>
      <c r="R1262" s="105">
        <v>1</v>
      </c>
      <c r="S1262" s="105"/>
      <c r="T1262" s="5"/>
      <c r="U1262" s="5"/>
      <c r="V1262" s="5"/>
      <c r="W1262" s="5"/>
      <c r="X1262" s="5"/>
      <c r="Y1262" s="5"/>
      <c r="Z1262" s="5"/>
      <c r="AA1262" s="5"/>
      <c r="AB1262" s="5"/>
      <c r="AC1262" s="5"/>
      <c r="AD1262" s="5"/>
      <c r="AE1262" s="5"/>
      <c r="AF1262" s="5"/>
      <c r="AG1262" s="5"/>
      <c r="AH1262" s="5"/>
      <c r="AI1262" s="5"/>
      <c r="AJ1262" s="5"/>
      <c r="AK1262" s="5"/>
      <c r="AL1262" s="5"/>
      <c r="AM1262" s="5"/>
      <c r="AN1262" s="5"/>
      <c r="AO1262" s="5"/>
      <c r="AP1262" s="5"/>
      <c r="AQ1262" s="5"/>
      <c r="AR1262" s="5"/>
      <c r="AS1262" s="5"/>
      <c r="AT1262" s="5"/>
      <c r="AU1262" s="5"/>
      <c r="AV1262" s="5"/>
      <c r="AW1262" s="5"/>
      <c r="AX1262" s="5"/>
      <c r="AY1262" s="5"/>
      <c r="AZ1262" s="5"/>
      <c r="BA1262" s="5"/>
      <c r="BB1262" s="5"/>
      <c r="BC1262" s="5"/>
      <c r="BD1262" s="5"/>
      <c r="BE1262" s="5"/>
      <c r="BF1262" s="5"/>
      <c r="BG1262" s="5"/>
      <c r="BH1262" s="5"/>
      <c r="BI1262" s="5"/>
      <c r="BJ1262" s="5"/>
      <c r="BK1262" s="5"/>
      <c r="BL1262" s="5"/>
      <c r="BM1262" s="5"/>
      <c r="BN1262" s="5"/>
      <c r="BO1262" s="5"/>
      <c r="BP1262" s="5"/>
      <c r="BQ1262" s="5"/>
      <c r="BR1262" s="5"/>
      <c r="BS1262" s="5"/>
      <c r="BT1262" s="5"/>
      <c r="BU1262" s="5"/>
      <c r="BV1262" s="5"/>
      <c r="BW1262" s="5"/>
      <c r="BX1262" s="5"/>
      <c r="BY1262" s="5"/>
      <c r="BZ1262" s="5"/>
      <c r="CA1262" s="5"/>
      <c r="CB1262" s="5"/>
      <c r="CC1262" s="5"/>
      <c r="CD1262" s="5"/>
      <c r="CE1262" s="5"/>
      <c r="CF1262" s="5"/>
      <c r="CG1262" s="5"/>
      <c r="CH1262" s="5"/>
      <c r="CI1262" s="5"/>
      <c r="CJ1262" s="5"/>
      <c r="CK1262" s="5"/>
      <c r="CL1262" s="5"/>
      <c r="CM1262" s="5"/>
      <c r="CN1262" s="5"/>
      <c r="CO1262" s="5"/>
      <c r="CP1262" s="5"/>
      <c r="CQ1262" s="5"/>
      <c r="CR1262" s="5"/>
      <c r="CS1262" s="5"/>
      <c r="CT1262" s="5"/>
      <c r="CU1262" s="5"/>
      <c r="CV1262" s="5"/>
      <c r="CW1262" s="5"/>
      <c r="CX1262" s="5"/>
      <c r="CY1262" s="5"/>
      <c r="CZ1262" s="5"/>
      <c r="DA1262" s="5"/>
      <c r="DB1262" s="5"/>
      <c r="DC1262" s="5"/>
      <c r="DD1262" s="5"/>
      <c r="DE1262" s="5"/>
      <c r="DF1262" s="5"/>
      <c r="DG1262" s="5"/>
      <c r="DH1262" s="5"/>
      <c r="DI1262" s="5"/>
      <c r="DJ1262" s="5"/>
      <c r="DK1262" s="5"/>
      <c r="DL1262" s="5"/>
      <c r="DM1262" s="5"/>
      <c r="DN1262" s="5"/>
      <c r="DO1262" s="5"/>
      <c r="DP1262" s="5"/>
      <c r="DQ1262" s="5"/>
      <c r="DR1262" s="5"/>
      <c r="DS1262" s="6"/>
      <c r="DT1262" s="6"/>
      <c r="DU1262" s="5"/>
      <c r="DV1262" s="5"/>
      <c r="DW1262" s="5"/>
      <c r="DX1262" s="5" t="s">
        <v>135</v>
      </c>
      <c r="DY1262" s="5"/>
      <c r="DZ1262" s="5"/>
      <c r="EA1262" s="5"/>
      <c r="EB1262" s="5"/>
      <c r="EC1262" s="5"/>
      <c r="ED1262" s="5"/>
      <c r="EE1262" s="5"/>
      <c r="EF1262" s="5"/>
    </row>
    <row r="1263" spans="1:136" s="42" customFormat="1" ht="30">
      <c r="A1263" s="41"/>
      <c r="B1263" s="41"/>
      <c r="C1263" s="41"/>
      <c r="D1263" s="41" t="s">
        <v>2234</v>
      </c>
      <c r="E1263" s="42" t="s">
        <v>2235</v>
      </c>
      <c r="F1263" s="121" t="s">
        <v>2216</v>
      </c>
      <c r="G1263" s="41"/>
      <c r="H1263" s="41"/>
      <c r="I1263" s="41" t="s">
        <v>135</v>
      </c>
      <c r="J1263" s="5">
        <v>1</v>
      </c>
      <c r="K1263" s="5">
        <v>1</v>
      </c>
      <c r="L1263" s="5"/>
      <c r="M1263" s="5"/>
      <c r="N1263" s="5"/>
      <c r="O1263" s="5"/>
      <c r="P1263" s="105">
        <v>1</v>
      </c>
      <c r="Q1263" s="39" t="s">
        <v>857</v>
      </c>
      <c r="R1263" s="105">
        <v>1</v>
      </c>
      <c r="S1263" s="105"/>
      <c r="T1263" s="5"/>
      <c r="U1263" s="5"/>
      <c r="V1263" s="5"/>
      <c r="W1263" s="5"/>
      <c r="X1263" s="5"/>
      <c r="Y1263" s="5"/>
      <c r="Z1263" s="5"/>
      <c r="AA1263" s="5"/>
      <c r="AB1263" s="5"/>
      <c r="AC1263" s="5"/>
      <c r="AD1263" s="5"/>
      <c r="AE1263" s="5"/>
      <c r="AF1263" s="5"/>
      <c r="AG1263" s="5"/>
      <c r="AH1263" s="5"/>
      <c r="AI1263" s="5"/>
      <c r="AJ1263" s="5"/>
      <c r="AK1263" s="5"/>
      <c r="AL1263" s="5"/>
      <c r="AM1263" s="5"/>
      <c r="AN1263" s="5"/>
      <c r="AO1263" s="5"/>
      <c r="AP1263" s="5"/>
      <c r="AQ1263" s="5"/>
      <c r="AR1263" s="5"/>
      <c r="AS1263" s="5"/>
      <c r="AT1263" s="5"/>
      <c r="AU1263" s="5"/>
      <c r="AV1263" s="5"/>
      <c r="AW1263" s="5"/>
      <c r="AX1263" s="5"/>
      <c r="AY1263" s="5"/>
      <c r="AZ1263" s="5"/>
      <c r="BA1263" s="5"/>
      <c r="BB1263" s="5"/>
      <c r="BC1263" s="5"/>
      <c r="BD1263" s="5"/>
      <c r="BE1263" s="5"/>
      <c r="BF1263" s="5"/>
      <c r="BG1263" s="5"/>
      <c r="BH1263" s="5"/>
      <c r="BI1263" s="5"/>
      <c r="BJ1263" s="5"/>
      <c r="BK1263" s="5"/>
      <c r="BL1263" s="5"/>
      <c r="BM1263" s="5"/>
      <c r="BN1263" s="5"/>
      <c r="BO1263" s="5"/>
      <c r="BP1263" s="5"/>
      <c r="BQ1263" s="5"/>
      <c r="BR1263" s="5"/>
      <c r="BS1263" s="5"/>
      <c r="BT1263" s="5"/>
      <c r="BU1263" s="5"/>
      <c r="BV1263" s="5"/>
      <c r="BW1263" s="5"/>
      <c r="BX1263" s="5"/>
      <c r="BY1263" s="5"/>
      <c r="BZ1263" s="5"/>
      <c r="CA1263" s="5"/>
      <c r="CB1263" s="5"/>
      <c r="CC1263" s="5"/>
      <c r="CD1263" s="5"/>
      <c r="CE1263" s="5"/>
      <c r="CF1263" s="5"/>
      <c r="CG1263" s="5"/>
      <c r="CH1263" s="5"/>
      <c r="CI1263" s="5"/>
      <c r="CJ1263" s="5"/>
      <c r="CK1263" s="5"/>
      <c r="CL1263" s="5"/>
      <c r="CM1263" s="5"/>
      <c r="CN1263" s="5"/>
      <c r="CO1263" s="5"/>
      <c r="CP1263" s="5"/>
      <c r="CQ1263" s="5"/>
      <c r="CR1263" s="5"/>
      <c r="CS1263" s="5"/>
      <c r="CT1263" s="5"/>
      <c r="CU1263" s="5"/>
      <c r="CV1263" s="5"/>
      <c r="CW1263" s="5"/>
      <c r="CX1263" s="5"/>
      <c r="CY1263" s="5"/>
      <c r="CZ1263" s="5"/>
      <c r="DA1263" s="5"/>
      <c r="DB1263" s="5"/>
      <c r="DC1263" s="5"/>
      <c r="DD1263" s="5"/>
      <c r="DE1263" s="5"/>
      <c r="DF1263" s="5"/>
      <c r="DG1263" s="5"/>
      <c r="DH1263" s="5"/>
      <c r="DI1263" s="5"/>
      <c r="DJ1263" s="5"/>
      <c r="DK1263" s="5"/>
      <c r="DL1263" s="5"/>
      <c r="DM1263" s="5"/>
      <c r="DN1263" s="5"/>
      <c r="DO1263" s="5"/>
      <c r="DP1263" s="5"/>
      <c r="DQ1263" s="5"/>
      <c r="DR1263" s="5"/>
      <c r="DS1263" s="6"/>
      <c r="DT1263" s="6"/>
      <c r="DU1263" s="5"/>
      <c r="DV1263" s="5"/>
      <c r="DW1263" s="5"/>
      <c r="DX1263" s="5" t="s">
        <v>135</v>
      </c>
      <c r="DY1263" s="5"/>
      <c r="DZ1263" s="5"/>
      <c r="EA1263" s="5"/>
      <c r="EB1263" s="5"/>
      <c r="EC1263" s="5"/>
      <c r="ED1263" s="5"/>
      <c r="EE1263" s="5"/>
      <c r="EF1263" s="5"/>
    </row>
    <row r="1264" spans="1:136" s="42" customFormat="1" ht="30">
      <c r="A1264" s="41"/>
      <c r="B1264" s="41"/>
      <c r="C1264" s="41"/>
      <c r="D1264" s="41" t="s">
        <v>2236</v>
      </c>
      <c r="E1264" s="42" t="s">
        <v>199</v>
      </c>
      <c r="F1264" s="121" t="s">
        <v>2216</v>
      </c>
      <c r="G1264" s="41"/>
      <c r="H1264" s="41"/>
      <c r="I1264" s="41" t="s">
        <v>135</v>
      </c>
      <c r="J1264" s="5"/>
      <c r="K1264" s="5"/>
      <c r="L1264" s="5"/>
      <c r="M1264" s="5"/>
      <c r="N1264" s="5"/>
      <c r="O1264" s="5"/>
      <c r="P1264" s="128">
        <v>1</v>
      </c>
      <c r="Q1264" s="39" t="s">
        <v>2217</v>
      </c>
      <c r="R1264" s="128">
        <v>1</v>
      </c>
      <c r="S1264" s="105"/>
      <c r="T1264" s="5"/>
      <c r="U1264" s="5"/>
      <c r="V1264" s="5"/>
      <c r="W1264" s="5"/>
      <c r="X1264" s="5"/>
      <c r="Y1264" s="5"/>
      <c r="Z1264" s="5"/>
      <c r="AA1264" s="5"/>
      <c r="AB1264" s="5"/>
      <c r="AC1264" s="5"/>
      <c r="AD1264" s="5"/>
      <c r="AE1264" s="5"/>
      <c r="AF1264" s="5"/>
      <c r="AG1264" s="5"/>
      <c r="AH1264" s="5"/>
      <c r="AI1264" s="5"/>
      <c r="AJ1264" s="5"/>
      <c r="AK1264" s="5"/>
      <c r="AL1264" s="5"/>
      <c r="AM1264" s="5"/>
      <c r="AN1264" s="5"/>
      <c r="AO1264" s="5"/>
      <c r="AP1264" s="5"/>
      <c r="AQ1264" s="5"/>
      <c r="AR1264" s="5"/>
      <c r="AS1264" s="5"/>
      <c r="AT1264" s="5"/>
      <c r="AU1264" s="5"/>
      <c r="AV1264" s="5"/>
      <c r="AW1264" s="5"/>
      <c r="AX1264" s="5"/>
      <c r="AY1264" s="5"/>
      <c r="AZ1264" s="5"/>
      <c r="BA1264" s="5"/>
      <c r="BB1264" s="5"/>
      <c r="BC1264" s="5"/>
      <c r="BD1264" s="5"/>
      <c r="BE1264" s="5"/>
      <c r="BF1264" s="5"/>
      <c r="BG1264" s="5"/>
      <c r="BH1264" s="5"/>
      <c r="BI1264" s="5"/>
      <c r="BJ1264" s="5"/>
      <c r="BK1264" s="5"/>
      <c r="BL1264" s="5"/>
      <c r="BM1264" s="5"/>
      <c r="BN1264" s="5"/>
      <c r="BO1264" s="5"/>
      <c r="BP1264" s="5"/>
      <c r="BQ1264" s="5"/>
      <c r="BR1264" s="5"/>
      <c r="BS1264" s="5"/>
      <c r="BT1264" s="5"/>
      <c r="BU1264" s="5"/>
      <c r="BV1264" s="5"/>
      <c r="BW1264" s="5"/>
      <c r="BX1264" s="5"/>
      <c r="BY1264" s="5"/>
      <c r="BZ1264" s="5"/>
      <c r="CA1264" s="5"/>
      <c r="CB1264" s="5"/>
      <c r="CC1264" s="5"/>
      <c r="CD1264" s="5"/>
      <c r="CE1264" s="5"/>
      <c r="CF1264" s="5"/>
      <c r="CG1264" s="5"/>
      <c r="CH1264" s="5"/>
      <c r="CI1264" s="5"/>
      <c r="CJ1264" s="5"/>
      <c r="CK1264" s="5"/>
      <c r="CL1264" s="5"/>
      <c r="CM1264" s="5"/>
      <c r="CN1264" s="5"/>
      <c r="CO1264" s="5"/>
      <c r="CP1264" s="5"/>
      <c r="CQ1264" s="5"/>
      <c r="CR1264" s="5"/>
      <c r="CS1264" s="5"/>
      <c r="CT1264" s="5"/>
      <c r="CU1264" s="5"/>
      <c r="CV1264" s="5"/>
      <c r="CW1264" s="5"/>
      <c r="CX1264" s="5"/>
      <c r="CY1264" s="5"/>
      <c r="CZ1264" s="5"/>
      <c r="DA1264" s="5"/>
      <c r="DB1264" s="5"/>
      <c r="DC1264" s="5"/>
      <c r="DD1264" s="5"/>
      <c r="DE1264" s="5"/>
      <c r="DF1264" s="5"/>
      <c r="DG1264" s="5"/>
      <c r="DH1264" s="5"/>
      <c r="DI1264" s="5"/>
      <c r="DJ1264" s="5"/>
      <c r="DK1264" s="5"/>
      <c r="DL1264" s="5"/>
      <c r="DM1264" s="5"/>
      <c r="DN1264" s="5"/>
      <c r="DO1264" s="5"/>
      <c r="DP1264" s="5"/>
      <c r="DQ1264" s="5"/>
      <c r="DR1264" s="5"/>
      <c r="DS1264" s="6"/>
      <c r="DT1264" s="6"/>
      <c r="DU1264" s="5"/>
      <c r="DV1264" s="5"/>
      <c r="DW1264" s="5"/>
      <c r="DX1264" s="5" t="s">
        <v>135</v>
      </c>
      <c r="DY1264" s="5"/>
      <c r="DZ1264" s="5"/>
      <c r="EA1264" s="5"/>
      <c r="EB1264" s="5"/>
      <c r="EC1264" s="5"/>
      <c r="ED1264" s="5"/>
      <c r="EE1264" s="5"/>
      <c r="EF1264" s="5"/>
    </row>
    <row r="1265" spans="1:136" s="42" customFormat="1" ht="30">
      <c r="A1265" s="41"/>
      <c r="B1265" s="41"/>
      <c r="C1265" s="41"/>
      <c r="D1265" s="41" t="s">
        <v>2237</v>
      </c>
      <c r="E1265" s="42" t="s">
        <v>2238</v>
      </c>
      <c r="F1265" s="121" t="s">
        <v>2216</v>
      </c>
      <c r="G1265" s="41"/>
      <c r="H1265" s="41"/>
      <c r="I1265" s="41" t="s">
        <v>135</v>
      </c>
      <c r="J1265" s="5">
        <v>1</v>
      </c>
      <c r="K1265" s="5">
        <v>1</v>
      </c>
      <c r="L1265" s="5"/>
      <c r="M1265" s="5"/>
      <c r="N1265" s="5"/>
      <c r="O1265" s="5"/>
      <c r="P1265" s="105">
        <v>1</v>
      </c>
      <c r="Q1265" s="39" t="s">
        <v>2217</v>
      </c>
      <c r="R1265" s="105">
        <v>1</v>
      </c>
      <c r="S1265" s="105"/>
      <c r="T1265" s="5"/>
      <c r="U1265" s="5"/>
      <c r="V1265" s="5"/>
      <c r="W1265" s="5"/>
      <c r="X1265" s="5"/>
      <c r="Y1265" s="5"/>
      <c r="Z1265" s="5"/>
      <c r="AA1265" s="5"/>
      <c r="AB1265" s="5"/>
      <c r="AC1265" s="5"/>
      <c r="AD1265" s="5"/>
      <c r="AE1265" s="5"/>
      <c r="AF1265" s="5"/>
      <c r="AG1265" s="5"/>
      <c r="AH1265" s="5"/>
      <c r="AI1265" s="5"/>
      <c r="AJ1265" s="5"/>
      <c r="AK1265" s="5"/>
      <c r="AL1265" s="5"/>
      <c r="AM1265" s="5"/>
      <c r="AN1265" s="5"/>
      <c r="AO1265" s="5"/>
      <c r="AP1265" s="5"/>
      <c r="AQ1265" s="5"/>
      <c r="AR1265" s="5"/>
      <c r="AS1265" s="5"/>
      <c r="AT1265" s="5"/>
      <c r="AU1265" s="5"/>
      <c r="AV1265" s="5"/>
      <c r="AW1265" s="5"/>
      <c r="AX1265" s="5"/>
      <c r="AY1265" s="5"/>
      <c r="AZ1265" s="5"/>
      <c r="BA1265" s="5"/>
      <c r="BB1265" s="5"/>
      <c r="BC1265" s="5"/>
      <c r="BD1265" s="5"/>
      <c r="BE1265" s="5"/>
      <c r="BF1265" s="5"/>
      <c r="BG1265" s="5"/>
      <c r="BH1265" s="5"/>
      <c r="BI1265" s="5"/>
      <c r="BJ1265" s="5"/>
      <c r="BK1265" s="5"/>
      <c r="BL1265" s="5"/>
      <c r="BM1265" s="5"/>
      <c r="BN1265" s="5"/>
      <c r="BO1265" s="5"/>
      <c r="BP1265" s="5"/>
      <c r="BQ1265" s="5"/>
      <c r="BR1265" s="5"/>
      <c r="BS1265" s="5"/>
      <c r="BT1265" s="5"/>
      <c r="BU1265" s="5"/>
      <c r="BV1265" s="5"/>
      <c r="BW1265" s="5"/>
      <c r="BX1265" s="5"/>
      <c r="BY1265" s="5"/>
      <c r="BZ1265" s="5"/>
      <c r="CA1265" s="5"/>
      <c r="CB1265" s="5"/>
      <c r="CC1265" s="5"/>
      <c r="CD1265" s="5"/>
      <c r="CE1265" s="5"/>
      <c r="CF1265" s="5"/>
      <c r="CG1265" s="5"/>
      <c r="CH1265" s="5"/>
      <c r="CI1265" s="5"/>
      <c r="CJ1265" s="5"/>
      <c r="CK1265" s="5"/>
      <c r="CL1265" s="5"/>
      <c r="CM1265" s="5"/>
      <c r="CN1265" s="5"/>
      <c r="CO1265" s="5"/>
      <c r="CP1265" s="5"/>
      <c r="CQ1265" s="5"/>
      <c r="CR1265" s="5"/>
      <c r="CS1265" s="5"/>
      <c r="CT1265" s="5"/>
      <c r="CU1265" s="5"/>
      <c r="CV1265" s="5"/>
      <c r="CW1265" s="5"/>
      <c r="CX1265" s="5"/>
      <c r="CY1265" s="5"/>
      <c r="CZ1265" s="5"/>
      <c r="DA1265" s="5"/>
      <c r="DB1265" s="5"/>
      <c r="DC1265" s="5"/>
      <c r="DD1265" s="5"/>
      <c r="DE1265" s="5"/>
      <c r="DF1265" s="5"/>
      <c r="DG1265" s="5"/>
      <c r="DH1265" s="5"/>
      <c r="DI1265" s="5"/>
      <c r="DJ1265" s="5"/>
      <c r="DK1265" s="5"/>
      <c r="DL1265" s="5"/>
      <c r="DM1265" s="5"/>
      <c r="DN1265" s="5"/>
      <c r="DO1265" s="5"/>
      <c r="DP1265" s="5"/>
      <c r="DQ1265" s="5"/>
      <c r="DR1265" s="5"/>
      <c r="DS1265" s="6"/>
      <c r="DT1265" s="6"/>
      <c r="DU1265" s="5"/>
      <c r="DV1265" s="5"/>
      <c r="DW1265" s="5"/>
      <c r="DX1265" s="5" t="s">
        <v>135</v>
      </c>
      <c r="DY1265" s="5"/>
      <c r="DZ1265" s="5"/>
      <c r="EA1265" s="5"/>
      <c r="EB1265" s="5"/>
      <c r="EC1265" s="5"/>
      <c r="ED1265" s="5"/>
      <c r="EE1265" s="5"/>
      <c r="EF1265" s="5"/>
    </row>
    <row r="1266" spans="1:136" s="42" customFormat="1" ht="30">
      <c r="A1266" s="41"/>
      <c r="B1266" s="41"/>
      <c r="C1266" s="41"/>
      <c r="D1266" s="41" t="s">
        <v>2239</v>
      </c>
      <c r="E1266" s="42" t="s">
        <v>2235</v>
      </c>
      <c r="F1266" s="121" t="s">
        <v>2216</v>
      </c>
      <c r="G1266" s="41"/>
      <c r="H1266" s="41"/>
      <c r="I1266" s="41" t="s">
        <v>135</v>
      </c>
      <c r="J1266" s="5">
        <v>1</v>
      </c>
      <c r="K1266" s="5">
        <v>1</v>
      </c>
      <c r="L1266" s="5"/>
      <c r="M1266" s="5"/>
      <c r="N1266" s="5"/>
      <c r="O1266" s="5"/>
      <c r="P1266" s="105">
        <v>1</v>
      </c>
      <c r="Q1266" s="39" t="s">
        <v>2217</v>
      </c>
      <c r="R1266" s="105">
        <v>1</v>
      </c>
      <c r="S1266" s="105"/>
      <c r="T1266" s="5"/>
      <c r="U1266" s="5"/>
      <c r="V1266" s="5"/>
      <c r="W1266" s="5"/>
      <c r="X1266" s="5"/>
      <c r="Y1266" s="5"/>
      <c r="Z1266" s="5"/>
      <c r="AA1266" s="5"/>
      <c r="AB1266" s="5"/>
      <c r="AC1266" s="5"/>
      <c r="AD1266" s="5"/>
      <c r="AE1266" s="5"/>
      <c r="AF1266" s="5"/>
      <c r="AG1266" s="5"/>
      <c r="AH1266" s="5"/>
      <c r="AI1266" s="5"/>
      <c r="AJ1266" s="5"/>
      <c r="AK1266" s="5"/>
      <c r="AL1266" s="5"/>
      <c r="AM1266" s="5"/>
      <c r="AN1266" s="5"/>
      <c r="AO1266" s="5"/>
      <c r="AP1266" s="5"/>
      <c r="AQ1266" s="5"/>
      <c r="AR1266" s="5"/>
      <c r="AS1266" s="5"/>
      <c r="AT1266" s="5"/>
      <c r="AU1266" s="5"/>
      <c r="AV1266" s="5"/>
      <c r="AW1266" s="5"/>
      <c r="AX1266" s="5"/>
      <c r="AY1266" s="5"/>
      <c r="AZ1266" s="5"/>
      <c r="BA1266" s="5"/>
      <c r="BB1266" s="5"/>
      <c r="BC1266" s="5"/>
      <c r="BD1266" s="5"/>
      <c r="BE1266" s="5"/>
      <c r="BF1266" s="5"/>
      <c r="BG1266" s="5"/>
      <c r="BH1266" s="5"/>
      <c r="BI1266" s="5"/>
      <c r="BJ1266" s="5"/>
      <c r="BK1266" s="5"/>
      <c r="BL1266" s="5"/>
      <c r="BM1266" s="5"/>
      <c r="BN1266" s="5"/>
      <c r="BO1266" s="5"/>
      <c r="BP1266" s="5"/>
      <c r="BQ1266" s="5"/>
      <c r="BR1266" s="5"/>
      <c r="BS1266" s="5"/>
      <c r="BT1266" s="5"/>
      <c r="BU1266" s="5"/>
      <c r="BV1266" s="5"/>
      <c r="BW1266" s="5"/>
      <c r="BX1266" s="5"/>
      <c r="BY1266" s="5"/>
      <c r="BZ1266" s="5"/>
      <c r="CA1266" s="5"/>
      <c r="CB1266" s="5"/>
      <c r="CC1266" s="5"/>
      <c r="CD1266" s="5"/>
      <c r="CE1266" s="5"/>
      <c r="CF1266" s="5"/>
      <c r="CG1266" s="5"/>
      <c r="CH1266" s="5"/>
      <c r="CI1266" s="5"/>
      <c r="CJ1266" s="5"/>
      <c r="CK1266" s="5"/>
      <c r="CL1266" s="5"/>
      <c r="CM1266" s="5"/>
      <c r="CN1266" s="5"/>
      <c r="CO1266" s="5"/>
      <c r="CP1266" s="5"/>
      <c r="CQ1266" s="5"/>
      <c r="CR1266" s="5"/>
      <c r="CS1266" s="5"/>
      <c r="CT1266" s="5"/>
      <c r="CU1266" s="5"/>
      <c r="CV1266" s="5"/>
      <c r="CW1266" s="5"/>
      <c r="CX1266" s="5"/>
      <c r="CY1266" s="5"/>
      <c r="CZ1266" s="5"/>
      <c r="DA1266" s="5"/>
      <c r="DB1266" s="5"/>
      <c r="DC1266" s="5"/>
      <c r="DD1266" s="5"/>
      <c r="DE1266" s="5"/>
      <c r="DF1266" s="5"/>
      <c r="DG1266" s="5"/>
      <c r="DH1266" s="5"/>
      <c r="DI1266" s="5"/>
      <c r="DJ1266" s="5"/>
      <c r="DK1266" s="5"/>
      <c r="DL1266" s="5"/>
      <c r="DM1266" s="5"/>
      <c r="DN1266" s="5"/>
      <c r="DO1266" s="5"/>
      <c r="DP1266" s="5"/>
      <c r="DQ1266" s="5"/>
      <c r="DR1266" s="5"/>
      <c r="DS1266" s="6"/>
      <c r="DT1266" s="6"/>
      <c r="DU1266" s="5"/>
      <c r="DV1266" s="5"/>
      <c r="DW1266" s="5"/>
      <c r="DX1266" s="5" t="s">
        <v>135</v>
      </c>
      <c r="DY1266" s="5"/>
      <c r="DZ1266" s="5"/>
      <c r="EA1266" s="5"/>
      <c r="EB1266" s="5"/>
      <c r="EC1266" s="5"/>
      <c r="ED1266" s="5"/>
      <c r="EE1266" s="5"/>
      <c r="EF1266" s="5"/>
    </row>
    <row r="1267" spans="1:136" s="42" customFormat="1" ht="45">
      <c r="A1267" s="41"/>
      <c r="B1267" s="41"/>
      <c r="C1267" s="41"/>
      <c r="D1267" s="41" t="s">
        <v>2218</v>
      </c>
      <c r="E1267" s="42" t="s">
        <v>2233</v>
      </c>
      <c r="F1267" s="121" t="s">
        <v>2216</v>
      </c>
      <c r="G1267" s="41"/>
      <c r="H1267" s="41"/>
      <c r="I1267" s="41" t="s">
        <v>135</v>
      </c>
      <c r="J1267" s="5">
        <v>1</v>
      </c>
      <c r="K1267" s="5"/>
      <c r="L1267" s="5">
        <v>1</v>
      </c>
      <c r="M1267" s="5"/>
      <c r="N1267" s="5"/>
      <c r="O1267" s="5"/>
      <c r="P1267" s="105">
        <v>1</v>
      </c>
      <c r="Q1267" s="39" t="s">
        <v>2217</v>
      </c>
      <c r="R1267" s="105">
        <v>1</v>
      </c>
      <c r="S1267" s="105"/>
      <c r="T1267" s="5"/>
      <c r="U1267" s="5"/>
      <c r="V1267" s="5"/>
      <c r="W1267" s="5"/>
      <c r="X1267" s="5"/>
      <c r="Y1267" s="5"/>
      <c r="Z1267" s="5"/>
      <c r="AA1267" s="5"/>
      <c r="AB1267" s="5"/>
      <c r="AC1267" s="5"/>
      <c r="AD1267" s="5"/>
      <c r="AE1267" s="5"/>
      <c r="AF1267" s="5"/>
      <c r="AG1267" s="5"/>
      <c r="AH1267" s="5"/>
      <c r="AI1267" s="5"/>
      <c r="AJ1267" s="5"/>
      <c r="AK1267" s="5"/>
      <c r="AL1267" s="5"/>
      <c r="AM1267" s="5"/>
      <c r="AN1267" s="5"/>
      <c r="AO1267" s="5"/>
      <c r="AP1267" s="5"/>
      <c r="AQ1267" s="5"/>
      <c r="AR1267" s="5"/>
      <c r="AS1267" s="5"/>
      <c r="AT1267" s="5"/>
      <c r="AU1267" s="5"/>
      <c r="AV1267" s="5"/>
      <c r="AW1267" s="5"/>
      <c r="AX1267" s="5"/>
      <c r="AY1267" s="5"/>
      <c r="AZ1267" s="5"/>
      <c r="BA1267" s="5"/>
      <c r="BB1267" s="5"/>
      <c r="BC1267" s="5"/>
      <c r="BD1267" s="5"/>
      <c r="BE1267" s="5"/>
      <c r="BF1267" s="5"/>
      <c r="BG1267" s="5"/>
      <c r="BH1267" s="5"/>
      <c r="BI1267" s="5"/>
      <c r="BJ1267" s="5"/>
      <c r="BK1267" s="5"/>
      <c r="BL1267" s="5"/>
      <c r="BM1267" s="5"/>
      <c r="BN1267" s="5"/>
      <c r="BO1267" s="5"/>
      <c r="BP1267" s="5"/>
      <c r="BQ1267" s="5"/>
      <c r="BR1267" s="5"/>
      <c r="BS1267" s="5"/>
      <c r="BT1267" s="5"/>
      <c r="BU1267" s="5"/>
      <c r="BV1267" s="5"/>
      <c r="BW1267" s="5"/>
      <c r="BX1267" s="5"/>
      <c r="BY1267" s="5"/>
      <c r="BZ1267" s="5"/>
      <c r="CA1267" s="5"/>
      <c r="CB1267" s="5"/>
      <c r="CC1267" s="5"/>
      <c r="CD1267" s="5"/>
      <c r="CE1267" s="5"/>
      <c r="CF1267" s="5"/>
      <c r="CG1267" s="5"/>
      <c r="CH1267" s="5"/>
      <c r="CI1267" s="5"/>
      <c r="CJ1267" s="5"/>
      <c r="CK1267" s="5"/>
      <c r="CL1267" s="5"/>
      <c r="CM1267" s="5"/>
      <c r="CN1267" s="5"/>
      <c r="CO1267" s="5"/>
      <c r="CP1267" s="5"/>
      <c r="CQ1267" s="5"/>
      <c r="CR1267" s="5"/>
      <c r="CS1267" s="5"/>
      <c r="CT1267" s="5"/>
      <c r="CU1267" s="5"/>
      <c r="CV1267" s="5"/>
      <c r="CW1267" s="5"/>
      <c r="CX1267" s="5"/>
      <c r="CY1267" s="5"/>
      <c r="CZ1267" s="5"/>
      <c r="DA1267" s="5"/>
      <c r="DB1267" s="5"/>
      <c r="DC1267" s="5"/>
      <c r="DD1267" s="5"/>
      <c r="DE1267" s="5"/>
      <c r="DF1267" s="5"/>
      <c r="DG1267" s="5"/>
      <c r="DH1267" s="5"/>
      <c r="DI1267" s="5"/>
      <c r="DJ1267" s="5"/>
      <c r="DK1267" s="5"/>
      <c r="DL1267" s="5"/>
      <c r="DM1267" s="5"/>
      <c r="DN1267" s="5"/>
      <c r="DO1267" s="5"/>
      <c r="DP1267" s="5"/>
      <c r="DQ1267" s="5"/>
      <c r="DR1267" s="5"/>
      <c r="DS1267" s="6"/>
      <c r="DT1267" s="6"/>
      <c r="DU1267" s="5"/>
      <c r="DV1267" s="5"/>
      <c r="DW1267" s="5"/>
      <c r="DX1267" s="5" t="s">
        <v>135</v>
      </c>
      <c r="DY1267" s="5"/>
      <c r="DZ1267" s="5"/>
      <c r="EA1267" s="5"/>
      <c r="EB1267" s="5"/>
      <c r="EC1267" s="5"/>
      <c r="ED1267" s="5"/>
      <c r="EE1267" s="5"/>
      <c r="EF1267" s="5"/>
    </row>
    <row r="1268" spans="1:136" s="42" customFormat="1" ht="30">
      <c r="A1268" s="41"/>
      <c r="B1268" s="41"/>
      <c r="C1268" s="41"/>
      <c r="D1268" s="41" t="s">
        <v>2240</v>
      </c>
      <c r="E1268" s="42" t="s">
        <v>2241</v>
      </c>
      <c r="F1268" s="121" t="s">
        <v>2216</v>
      </c>
      <c r="G1268" s="41"/>
      <c r="H1268" s="41"/>
      <c r="I1268" s="41" t="s">
        <v>135</v>
      </c>
      <c r="J1268" s="5">
        <v>1</v>
      </c>
      <c r="K1268" s="5"/>
      <c r="L1268" s="5"/>
      <c r="M1268" s="5"/>
      <c r="N1268" s="5"/>
      <c r="O1268" s="5"/>
      <c r="P1268" s="105">
        <v>1</v>
      </c>
      <c r="Q1268" s="39" t="s">
        <v>2217</v>
      </c>
      <c r="R1268" s="105">
        <v>1</v>
      </c>
      <c r="S1268" s="105"/>
      <c r="T1268" s="5"/>
      <c r="U1268" s="5"/>
      <c r="V1268" s="5"/>
      <c r="W1268" s="5"/>
      <c r="X1268" s="5"/>
      <c r="Y1268" s="5"/>
      <c r="Z1268" s="5"/>
      <c r="AA1268" s="5"/>
      <c r="AB1268" s="5"/>
      <c r="AC1268" s="5"/>
      <c r="AD1268" s="5"/>
      <c r="AE1268" s="5"/>
      <c r="AF1268" s="5"/>
      <c r="AG1268" s="5"/>
      <c r="AH1268" s="5"/>
      <c r="AI1268" s="5"/>
      <c r="AJ1268" s="5"/>
      <c r="AK1268" s="5"/>
      <c r="AL1268" s="5"/>
      <c r="AM1268" s="5"/>
      <c r="AN1268" s="5"/>
      <c r="AO1268" s="5"/>
      <c r="AP1268" s="5"/>
      <c r="AQ1268" s="5"/>
      <c r="AR1268" s="5"/>
      <c r="AS1268" s="5"/>
      <c r="AT1268" s="5"/>
      <c r="AU1268" s="5"/>
      <c r="AV1268" s="5"/>
      <c r="AW1268" s="5"/>
      <c r="AX1268" s="5"/>
      <c r="AY1268" s="5"/>
      <c r="AZ1268" s="5"/>
      <c r="BA1268" s="5"/>
      <c r="BB1268" s="5"/>
      <c r="BC1268" s="5"/>
      <c r="BD1268" s="5"/>
      <c r="BE1268" s="5"/>
      <c r="BF1268" s="5"/>
      <c r="BG1268" s="5"/>
      <c r="BH1268" s="5"/>
      <c r="BI1268" s="5"/>
      <c r="BJ1268" s="5"/>
      <c r="BK1268" s="5"/>
      <c r="BL1268" s="5"/>
      <c r="BM1268" s="5"/>
      <c r="BN1268" s="5"/>
      <c r="BO1268" s="5"/>
      <c r="BP1268" s="5"/>
      <c r="BQ1268" s="5"/>
      <c r="BR1268" s="5"/>
      <c r="BS1268" s="5"/>
      <c r="BT1268" s="5"/>
      <c r="BU1268" s="5"/>
      <c r="BV1268" s="5"/>
      <c r="BW1268" s="5"/>
      <c r="BX1268" s="5"/>
      <c r="BY1268" s="5"/>
      <c r="BZ1268" s="5"/>
      <c r="CA1268" s="5"/>
      <c r="CB1268" s="5"/>
      <c r="CC1268" s="5"/>
      <c r="CD1268" s="5"/>
      <c r="CE1268" s="5"/>
      <c r="CF1268" s="5"/>
      <c r="CG1268" s="5"/>
      <c r="CH1268" s="5"/>
      <c r="CI1268" s="5"/>
      <c r="CJ1268" s="5"/>
      <c r="CK1268" s="5"/>
      <c r="CL1268" s="5"/>
      <c r="CM1268" s="5"/>
      <c r="CN1268" s="5"/>
      <c r="CO1268" s="5"/>
      <c r="CP1268" s="5"/>
      <c r="CQ1268" s="5"/>
      <c r="CR1268" s="5"/>
      <c r="CS1268" s="5"/>
      <c r="CT1268" s="5"/>
      <c r="CU1268" s="5"/>
      <c r="CV1268" s="5"/>
      <c r="CW1268" s="5"/>
      <c r="CX1268" s="5"/>
      <c r="CY1268" s="5"/>
      <c r="CZ1268" s="5"/>
      <c r="DA1268" s="5"/>
      <c r="DB1268" s="5"/>
      <c r="DC1268" s="5"/>
      <c r="DD1268" s="5"/>
      <c r="DE1268" s="5"/>
      <c r="DF1268" s="5"/>
      <c r="DG1268" s="5"/>
      <c r="DH1268" s="5"/>
      <c r="DI1268" s="5"/>
      <c r="DJ1268" s="5"/>
      <c r="DK1268" s="5"/>
      <c r="DL1268" s="5"/>
      <c r="DM1268" s="5"/>
      <c r="DN1268" s="5"/>
      <c r="DO1268" s="5"/>
      <c r="DP1268" s="5"/>
      <c r="DQ1268" s="5"/>
      <c r="DR1268" s="5"/>
      <c r="DS1268" s="6"/>
      <c r="DT1268" s="6"/>
      <c r="DU1268" s="5"/>
      <c r="DV1268" s="5"/>
      <c r="DW1268" s="5"/>
      <c r="DX1268" s="5" t="s">
        <v>135</v>
      </c>
      <c r="DY1268" s="5"/>
      <c r="DZ1268" s="5"/>
      <c r="EA1268" s="5"/>
      <c r="EB1268" s="5"/>
      <c r="EC1268" s="5"/>
      <c r="ED1268" s="5"/>
      <c r="EE1268" s="5"/>
      <c r="EF1268" s="5"/>
    </row>
    <row r="1269" spans="1:136" s="42" customFormat="1" ht="30">
      <c r="A1269" s="41"/>
      <c r="B1269" s="41"/>
      <c r="C1269" s="41"/>
      <c r="D1269" s="41" t="s">
        <v>858</v>
      </c>
      <c r="E1269" s="42" t="s">
        <v>153</v>
      </c>
      <c r="F1269" s="121" t="s">
        <v>2216</v>
      </c>
      <c r="G1269" s="41"/>
      <c r="H1269" s="41"/>
      <c r="I1269" s="41" t="s">
        <v>135</v>
      </c>
      <c r="J1269" s="5"/>
      <c r="K1269" s="5"/>
      <c r="L1269" s="5"/>
      <c r="M1269" s="5"/>
      <c r="N1269" s="5"/>
      <c r="O1269" s="5"/>
      <c r="P1269" s="128">
        <v>1</v>
      </c>
      <c r="Q1269" s="39" t="s">
        <v>857</v>
      </c>
      <c r="R1269" s="128">
        <v>1</v>
      </c>
      <c r="S1269" s="105"/>
      <c r="T1269" s="5"/>
      <c r="U1269" s="5"/>
      <c r="V1269" s="5"/>
      <c r="W1269" s="5"/>
      <c r="X1269" s="5"/>
      <c r="Y1269" s="5"/>
      <c r="Z1269" s="5"/>
      <c r="AA1269" s="5"/>
      <c r="AB1269" s="5"/>
      <c r="AC1269" s="5"/>
      <c r="AD1269" s="5"/>
      <c r="AE1269" s="5"/>
      <c r="AF1269" s="5"/>
      <c r="AG1269" s="5"/>
      <c r="AH1269" s="5"/>
      <c r="AI1269" s="5"/>
      <c r="AJ1269" s="5"/>
      <c r="AK1269" s="5"/>
      <c r="AL1269" s="5"/>
      <c r="AM1269" s="5"/>
      <c r="AN1269" s="5"/>
      <c r="AO1269" s="5"/>
      <c r="AP1269" s="5"/>
      <c r="AQ1269" s="5"/>
      <c r="AR1269" s="5"/>
      <c r="AS1269" s="5"/>
      <c r="AT1269" s="5"/>
      <c r="AU1269" s="5"/>
      <c r="AV1269" s="5"/>
      <c r="AW1269" s="5"/>
      <c r="AX1269" s="5"/>
      <c r="AY1269" s="5"/>
      <c r="AZ1269" s="5"/>
      <c r="BA1269" s="5"/>
      <c r="BB1269" s="5"/>
      <c r="BC1269" s="5"/>
      <c r="BD1269" s="5"/>
      <c r="BE1269" s="5"/>
      <c r="BF1269" s="5"/>
      <c r="BG1269" s="5"/>
      <c r="BH1269" s="5"/>
      <c r="BI1269" s="5"/>
      <c r="BJ1269" s="5"/>
      <c r="BK1269" s="5"/>
      <c r="BL1269" s="5"/>
      <c r="BM1269" s="5"/>
      <c r="BN1269" s="5"/>
      <c r="BO1269" s="5"/>
      <c r="BP1269" s="5"/>
      <c r="BQ1269" s="5"/>
      <c r="BR1269" s="5"/>
      <c r="BS1269" s="5"/>
      <c r="BT1269" s="5"/>
      <c r="BU1269" s="5"/>
      <c r="BV1269" s="5"/>
      <c r="BW1269" s="5"/>
      <c r="BX1269" s="5"/>
      <c r="BY1269" s="5"/>
      <c r="BZ1269" s="5"/>
      <c r="CA1269" s="5"/>
      <c r="CB1269" s="5"/>
      <c r="CC1269" s="5"/>
      <c r="CD1269" s="5"/>
      <c r="CE1269" s="5"/>
      <c r="CF1269" s="5"/>
      <c r="CG1269" s="5"/>
      <c r="CH1269" s="5"/>
      <c r="CI1269" s="5"/>
      <c r="CJ1269" s="5"/>
      <c r="CK1269" s="5"/>
      <c r="CL1269" s="5"/>
      <c r="CM1269" s="5"/>
      <c r="CN1269" s="5"/>
      <c r="CO1269" s="5"/>
      <c r="CP1269" s="5"/>
      <c r="CQ1269" s="5"/>
      <c r="CR1269" s="5"/>
      <c r="CS1269" s="5"/>
      <c r="CT1269" s="5"/>
      <c r="CU1269" s="5"/>
      <c r="CV1269" s="5"/>
      <c r="CW1269" s="5"/>
      <c r="CX1269" s="5"/>
      <c r="CY1269" s="5"/>
      <c r="CZ1269" s="5"/>
      <c r="DA1269" s="5"/>
      <c r="DB1269" s="5"/>
      <c r="DC1269" s="5"/>
      <c r="DD1269" s="5"/>
      <c r="DE1269" s="5"/>
      <c r="DF1269" s="5"/>
      <c r="DG1269" s="5"/>
      <c r="DH1269" s="5"/>
      <c r="DI1269" s="5"/>
      <c r="DJ1269" s="5"/>
      <c r="DK1269" s="5"/>
      <c r="DL1269" s="5"/>
      <c r="DM1269" s="5"/>
      <c r="DN1269" s="5"/>
      <c r="DO1269" s="5"/>
      <c r="DP1269" s="5"/>
      <c r="DQ1269" s="5"/>
      <c r="DR1269" s="5"/>
      <c r="DS1269" s="6"/>
      <c r="DT1269" s="6"/>
      <c r="DU1269" s="5"/>
      <c r="DV1269" s="5"/>
      <c r="DW1269" s="5"/>
      <c r="DX1269" s="5" t="s">
        <v>135</v>
      </c>
      <c r="DY1269" s="5"/>
      <c r="DZ1269" s="5"/>
      <c r="EA1269" s="5"/>
      <c r="EB1269" s="5"/>
      <c r="EC1269" s="5"/>
      <c r="ED1269" s="5"/>
      <c r="EE1269" s="5"/>
      <c r="EF1269" s="5"/>
    </row>
    <row r="1270" spans="1:136" s="42" customFormat="1" ht="30">
      <c r="A1270" s="41"/>
      <c r="B1270" s="41"/>
      <c r="C1270" s="41"/>
      <c r="D1270" s="41" t="s">
        <v>2242</v>
      </c>
      <c r="E1270" s="42" t="s">
        <v>2243</v>
      </c>
      <c r="F1270" s="121" t="s">
        <v>2216</v>
      </c>
      <c r="G1270" s="41"/>
      <c r="H1270" s="41"/>
      <c r="I1270" s="41" t="s">
        <v>135</v>
      </c>
      <c r="J1270" s="5">
        <v>1</v>
      </c>
      <c r="K1270" s="5">
        <v>1</v>
      </c>
      <c r="L1270" s="5"/>
      <c r="M1270" s="5"/>
      <c r="N1270" s="5"/>
      <c r="O1270" s="5"/>
      <c r="P1270" s="105">
        <v>1</v>
      </c>
      <c r="Q1270" s="39" t="s">
        <v>857</v>
      </c>
      <c r="R1270" s="105">
        <v>1</v>
      </c>
      <c r="S1270" s="105"/>
      <c r="T1270" s="5"/>
      <c r="U1270" s="5"/>
      <c r="V1270" s="5"/>
      <c r="W1270" s="5"/>
      <c r="X1270" s="5"/>
      <c r="Y1270" s="5"/>
      <c r="Z1270" s="5"/>
      <c r="AA1270" s="5"/>
      <c r="AB1270" s="5"/>
      <c r="AC1270" s="5"/>
      <c r="AD1270" s="5"/>
      <c r="AE1270" s="5"/>
      <c r="AF1270" s="5"/>
      <c r="AG1270" s="5"/>
      <c r="AH1270" s="5"/>
      <c r="AI1270" s="5"/>
      <c r="AJ1270" s="5"/>
      <c r="AK1270" s="5"/>
      <c r="AL1270" s="5"/>
      <c r="AM1270" s="5"/>
      <c r="AN1270" s="5"/>
      <c r="AO1270" s="5"/>
      <c r="AP1270" s="5"/>
      <c r="AQ1270" s="5"/>
      <c r="AR1270" s="5"/>
      <c r="AS1270" s="5"/>
      <c r="AT1270" s="5"/>
      <c r="AU1270" s="5"/>
      <c r="AV1270" s="5"/>
      <c r="AW1270" s="5"/>
      <c r="AX1270" s="5"/>
      <c r="AY1270" s="5"/>
      <c r="AZ1270" s="5"/>
      <c r="BA1270" s="5"/>
      <c r="BB1270" s="5"/>
      <c r="BC1270" s="5"/>
      <c r="BD1270" s="5"/>
      <c r="BE1270" s="5"/>
      <c r="BF1270" s="5"/>
      <c r="BG1270" s="5"/>
      <c r="BH1270" s="5"/>
      <c r="BI1270" s="5"/>
      <c r="BJ1270" s="5"/>
      <c r="BK1270" s="5"/>
      <c r="BL1270" s="5"/>
      <c r="BM1270" s="5"/>
      <c r="BN1270" s="5"/>
      <c r="BO1270" s="5"/>
      <c r="BP1270" s="5"/>
      <c r="BQ1270" s="5"/>
      <c r="BR1270" s="5"/>
      <c r="BS1270" s="5"/>
      <c r="BT1270" s="5"/>
      <c r="BU1270" s="5"/>
      <c r="BV1270" s="5"/>
      <c r="BW1270" s="5"/>
      <c r="BX1270" s="5"/>
      <c r="BY1270" s="5"/>
      <c r="BZ1270" s="5"/>
      <c r="CA1270" s="5"/>
      <c r="CB1270" s="5"/>
      <c r="CC1270" s="5"/>
      <c r="CD1270" s="5"/>
      <c r="CE1270" s="5"/>
      <c r="CF1270" s="5"/>
      <c r="CG1270" s="5"/>
      <c r="CH1270" s="5"/>
      <c r="CI1270" s="5"/>
      <c r="CJ1270" s="5"/>
      <c r="CK1270" s="5"/>
      <c r="CL1270" s="5"/>
      <c r="CM1270" s="5"/>
      <c r="CN1270" s="5"/>
      <c r="CO1270" s="5"/>
      <c r="CP1270" s="5"/>
      <c r="CQ1270" s="5"/>
      <c r="CR1270" s="5"/>
      <c r="CS1270" s="5"/>
      <c r="CT1270" s="5"/>
      <c r="CU1270" s="5"/>
      <c r="CV1270" s="5"/>
      <c r="CW1270" s="5"/>
      <c r="CX1270" s="5"/>
      <c r="CY1270" s="5"/>
      <c r="CZ1270" s="5"/>
      <c r="DA1270" s="5"/>
      <c r="DB1270" s="5"/>
      <c r="DC1270" s="5"/>
      <c r="DD1270" s="5"/>
      <c r="DE1270" s="5"/>
      <c r="DF1270" s="5"/>
      <c r="DG1270" s="5"/>
      <c r="DH1270" s="5"/>
      <c r="DI1270" s="5"/>
      <c r="DJ1270" s="5"/>
      <c r="DK1270" s="5"/>
      <c r="DL1270" s="5"/>
      <c r="DM1270" s="5"/>
      <c r="DN1270" s="5"/>
      <c r="DO1270" s="5"/>
      <c r="DP1270" s="5"/>
      <c r="DQ1270" s="5"/>
      <c r="DR1270" s="5"/>
      <c r="DS1270" s="6"/>
      <c r="DT1270" s="6"/>
      <c r="DU1270" s="5"/>
      <c r="DV1270" s="5"/>
      <c r="DW1270" s="5"/>
      <c r="DX1270" s="5" t="s">
        <v>135</v>
      </c>
      <c r="DY1270" s="5"/>
      <c r="DZ1270" s="5"/>
      <c r="EA1270" s="5"/>
      <c r="EB1270" s="5"/>
      <c r="EC1270" s="5"/>
      <c r="ED1270" s="5"/>
      <c r="EE1270" s="5"/>
      <c r="EF1270" s="5"/>
    </row>
    <row r="1271" spans="1:136" s="42" customFormat="1" ht="30">
      <c r="A1271" s="41"/>
      <c r="B1271" s="41"/>
      <c r="C1271" s="41"/>
      <c r="D1271" s="41" t="s">
        <v>2244</v>
      </c>
      <c r="E1271" s="42" t="s">
        <v>2245</v>
      </c>
      <c r="F1271" s="121" t="s">
        <v>2216</v>
      </c>
      <c r="G1271" s="41"/>
      <c r="H1271" s="41"/>
      <c r="I1271" s="41" t="s">
        <v>135</v>
      </c>
      <c r="J1271" s="5"/>
      <c r="K1271" s="5"/>
      <c r="L1271" s="5"/>
      <c r="M1271" s="5"/>
      <c r="N1271" s="5"/>
      <c r="O1271" s="5"/>
      <c r="P1271" s="128">
        <v>1</v>
      </c>
      <c r="Q1271" s="39" t="s">
        <v>2217</v>
      </c>
      <c r="R1271" s="128">
        <v>1</v>
      </c>
      <c r="S1271" s="105"/>
      <c r="T1271" s="5"/>
      <c r="U1271" s="5"/>
      <c r="V1271" s="5"/>
      <c r="W1271" s="5"/>
      <c r="X1271" s="5"/>
      <c r="Y1271" s="5"/>
      <c r="Z1271" s="5"/>
      <c r="AA1271" s="5"/>
      <c r="AB1271" s="5"/>
      <c r="AC1271" s="5"/>
      <c r="AD1271" s="5"/>
      <c r="AE1271" s="5"/>
      <c r="AF1271" s="5"/>
      <c r="AG1271" s="5"/>
      <c r="AH1271" s="5"/>
      <c r="AI1271" s="5"/>
      <c r="AJ1271" s="5"/>
      <c r="AK1271" s="5"/>
      <c r="AL1271" s="5"/>
      <c r="AM1271" s="5"/>
      <c r="AN1271" s="5"/>
      <c r="AO1271" s="5"/>
      <c r="AP1271" s="5"/>
      <c r="AQ1271" s="5"/>
      <c r="AR1271" s="5"/>
      <c r="AS1271" s="5"/>
      <c r="AT1271" s="5"/>
      <c r="AU1271" s="5"/>
      <c r="AV1271" s="5"/>
      <c r="AW1271" s="5"/>
      <c r="AX1271" s="5"/>
      <c r="AY1271" s="5"/>
      <c r="AZ1271" s="5"/>
      <c r="BA1271" s="5"/>
      <c r="BB1271" s="5"/>
      <c r="BC1271" s="5"/>
      <c r="BD1271" s="5"/>
      <c r="BE1271" s="5"/>
      <c r="BF1271" s="5"/>
      <c r="BG1271" s="5"/>
      <c r="BH1271" s="5"/>
      <c r="BI1271" s="5"/>
      <c r="BJ1271" s="5"/>
      <c r="BK1271" s="5"/>
      <c r="BL1271" s="5"/>
      <c r="BM1271" s="5"/>
      <c r="BN1271" s="5"/>
      <c r="BO1271" s="5"/>
      <c r="BP1271" s="5"/>
      <c r="BQ1271" s="5"/>
      <c r="BR1271" s="5"/>
      <c r="BS1271" s="5"/>
      <c r="BT1271" s="5"/>
      <c r="BU1271" s="5"/>
      <c r="BV1271" s="5"/>
      <c r="BW1271" s="5"/>
      <c r="BX1271" s="5"/>
      <c r="BY1271" s="5"/>
      <c r="BZ1271" s="5"/>
      <c r="CA1271" s="5"/>
      <c r="CB1271" s="5"/>
      <c r="CC1271" s="5"/>
      <c r="CD1271" s="5"/>
      <c r="CE1271" s="5"/>
      <c r="CF1271" s="5"/>
      <c r="CG1271" s="5"/>
      <c r="CH1271" s="5"/>
      <c r="CI1271" s="5"/>
      <c r="CJ1271" s="5"/>
      <c r="CK1271" s="5"/>
      <c r="CL1271" s="5"/>
      <c r="CM1271" s="5"/>
      <c r="CN1271" s="5"/>
      <c r="CO1271" s="5"/>
      <c r="CP1271" s="5"/>
      <c r="CQ1271" s="5"/>
      <c r="CR1271" s="5"/>
      <c r="CS1271" s="5"/>
      <c r="CT1271" s="5"/>
      <c r="CU1271" s="5"/>
      <c r="CV1271" s="5"/>
      <c r="CW1271" s="5"/>
      <c r="CX1271" s="5"/>
      <c r="CY1271" s="5"/>
      <c r="CZ1271" s="5"/>
      <c r="DA1271" s="5"/>
      <c r="DB1271" s="5"/>
      <c r="DC1271" s="5"/>
      <c r="DD1271" s="5"/>
      <c r="DE1271" s="5"/>
      <c r="DF1271" s="5"/>
      <c r="DG1271" s="5"/>
      <c r="DH1271" s="5"/>
      <c r="DI1271" s="5"/>
      <c r="DJ1271" s="5"/>
      <c r="DK1271" s="5"/>
      <c r="DL1271" s="5"/>
      <c r="DM1271" s="5"/>
      <c r="DN1271" s="5"/>
      <c r="DO1271" s="5"/>
      <c r="DP1271" s="5"/>
      <c r="DQ1271" s="5"/>
      <c r="DR1271" s="5"/>
      <c r="DS1271" s="6"/>
      <c r="DT1271" s="6"/>
      <c r="DU1271" s="5"/>
      <c r="DV1271" s="5"/>
      <c r="DW1271" s="5"/>
      <c r="DX1271" s="5" t="s">
        <v>135</v>
      </c>
      <c r="DY1271" s="5"/>
      <c r="DZ1271" s="5"/>
      <c r="EA1271" s="5"/>
      <c r="EB1271" s="5"/>
      <c r="EC1271" s="5"/>
      <c r="ED1271" s="5"/>
      <c r="EE1271" s="5"/>
      <c r="EF1271" s="5"/>
    </row>
    <row r="1272" spans="1:136" s="42" customFormat="1" ht="30">
      <c r="A1272" s="41"/>
      <c r="B1272" s="41"/>
      <c r="C1272" s="41"/>
      <c r="D1272" s="41" t="s">
        <v>2246</v>
      </c>
      <c r="E1272" s="42" t="s">
        <v>2238</v>
      </c>
      <c r="F1272" s="121" t="s">
        <v>2216</v>
      </c>
      <c r="G1272" s="41"/>
      <c r="H1272" s="41"/>
      <c r="I1272" s="41" t="s">
        <v>135</v>
      </c>
      <c r="J1272" s="5">
        <v>1</v>
      </c>
      <c r="K1272" s="5">
        <v>1</v>
      </c>
      <c r="L1272" s="5"/>
      <c r="M1272" s="5"/>
      <c r="N1272" s="5"/>
      <c r="O1272" s="5"/>
      <c r="P1272" s="105">
        <v>1</v>
      </c>
      <c r="Q1272" s="39" t="s">
        <v>2217</v>
      </c>
      <c r="R1272" s="105">
        <v>1</v>
      </c>
      <c r="S1272" s="105"/>
      <c r="T1272" s="5"/>
      <c r="U1272" s="5"/>
      <c r="V1272" s="5"/>
      <c r="W1272" s="5"/>
      <c r="X1272" s="5"/>
      <c r="Y1272" s="5"/>
      <c r="Z1272" s="5"/>
      <c r="AA1272" s="5"/>
      <c r="AB1272" s="5"/>
      <c r="AC1272" s="5"/>
      <c r="AD1272" s="5"/>
      <c r="AE1272" s="5"/>
      <c r="AF1272" s="5"/>
      <c r="AG1272" s="5"/>
      <c r="AH1272" s="5"/>
      <c r="AI1272" s="5"/>
      <c r="AJ1272" s="5"/>
      <c r="AK1272" s="5"/>
      <c r="AL1272" s="5"/>
      <c r="AM1272" s="5"/>
      <c r="AN1272" s="5"/>
      <c r="AO1272" s="5"/>
      <c r="AP1272" s="5"/>
      <c r="AQ1272" s="5"/>
      <c r="AR1272" s="5"/>
      <c r="AS1272" s="5"/>
      <c r="AT1272" s="5"/>
      <c r="AU1272" s="5"/>
      <c r="AV1272" s="5"/>
      <c r="AW1272" s="5"/>
      <c r="AX1272" s="5"/>
      <c r="AY1272" s="5"/>
      <c r="AZ1272" s="5"/>
      <c r="BA1272" s="5"/>
      <c r="BB1272" s="5"/>
      <c r="BC1272" s="5"/>
      <c r="BD1272" s="5"/>
      <c r="BE1272" s="5"/>
      <c r="BF1272" s="5"/>
      <c r="BG1272" s="5"/>
      <c r="BH1272" s="5"/>
      <c r="BI1272" s="5"/>
      <c r="BJ1272" s="5"/>
      <c r="BK1272" s="5"/>
      <c r="BL1272" s="5"/>
      <c r="BM1272" s="5"/>
      <c r="BN1272" s="5"/>
      <c r="BO1272" s="5"/>
      <c r="BP1272" s="5"/>
      <c r="BQ1272" s="5"/>
      <c r="BR1272" s="5"/>
      <c r="BS1272" s="5"/>
      <c r="BT1272" s="5"/>
      <c r="BU1272" s="5"/>
      <c r="BV1272" s="5"/>
      <c r="BW1272" s="5"/>
      <c r="BX1272" s="5"/>
      <c r="BY1272" s="5"/>
      <c r="BZ1272" s="5"/>
      <c r="CA1272" s="5"/>
      <c r="CB1272" s="5"/>
      <c r="CC1272" s="5"/>
      <c r="CD1272" s="5"/>
      <c r="CE1272" s="5"/>
      <c r="CF1272" s="5"/>
      <c r="CG1272" s="5"/>
      <c r="CH1272" s="5"/>
      <c r="CI1272" s="5"/>
      <c r="CJ1272" s="5"/>
      <c r="CK1272" s="5"/>
      <c r="CL1272" s="5"/>
      <c r="CM1272" s="5"/>
      <c r="CN1272" s="5"/>
      <c r="CO1272" s="5"/>
      <c r="CP1272" s="5"/>
      <c r="CQ1272" s="5"/>
      <c r="CR1272" s="5"/>
      <c r="CS1272" s="5"/>
      <c r="CT1272" s="5"/>
      <c r="CU1272" s="5"/>
      <c r="CV1272" s="5"/>
      <c r="CW1272" s="5"/>
      <c r="CX1272" s="5"/>
      <c r="CY1272" s="5"/>
      <c r="CZ1272" s="5"/>
      <c r="DA1272" s="5"/>
      <c r="DB1272" s="5"/>
      <c r="DC1272" s="5"/>
      <c r="DD1272" s="5"/>
      <c r="DE1272" s="5"/>
      <c r="DF1272" s="5"/>
      <c r="DG1272" s="5"/>
      <c r="DH1272" s="5"/>
      <c r="DI1272" s="5"/>
      <c r="DJ1272" s="5"/>
      <c r="DK1272" s="5"/>
      <c r="DL1272" s="5"/>
      <c r="DM1272" s="5"/>
      <c r="DN1272" s="5"/>
      <c r="DO1272" s="5"/>
      <c r="DP1272" s="5"/>
      <c r="DQ1272" s="5"/>
      <c r="DR1272" s="5"/>
      <c r="DS1272" s="6"/>
      <c r="DT1272" s="6"/>
      <c r="DU1272" s="5"/>
      <c r="DV1272" s="5"/>
      <c r="DW1272" s="5"/>
      <c r="DX1272" s="5" t="s">
        <v>135</v>
      </c>
      <c r="DY1272" s="5"/>
      <c r="DZ1272" s="5"/>
      <c r="EA1272" s="5"/>
      <c r="EB1272" s="5"/>
      <c r="EC1272" s="5"/>
      <c r="ED1272" s="5"/>
      <c r="EE1272" s="5"/>
      <c r="EF1272" s="5"/>
    </row>
    <row r="1273" spans="1:136" s="42" customFormat="1" ht="30">
      <c r="A1273" s="41"/>
      <c r="B1273" s="41"/>
      <c r="C1273" s="41"/>
      <c r="D1273" s="41" t="s">
        <v>2247</v>
      </c>
      <c r="E1273" s="42" t="s">
        <v>2232</v>
      </c>
      <c r="F1273" s="121" t="s">
        <v>2216</v>
      </c>
      <c r="G1273" s="41"/>
      <c r="H1273" s="41"/>
      <c r="I1273" s="41" t="s">
        <v>135</v>
      </c>
      <c r="J1273" s="5">
        <v>1</v>
      </c>
      <c r="K1273" s="5">
        <v>1</v>
      </c>
      <c r="L1273" s="5"/>
      <c r="M1273" s="5"/>
      <c r="N1273" s="5"/>
      <c r="O1273" s="5"/>
      <c r="P1273" s="105">
        <v>1</v>
      </c>
      <c r="Q1273" s="39" t="s">
        <v>2217</v>
      </c>
      <c r="R1273" s="105">
        <v>1</v>
      </c>
      <c r="S1273" s="105"/>
      <c r="T1273" s="5"/>
      <c r="U1273" s="5"/>
      <c r="V1273" s="5"/>
      <c r="W1273" s="5"/>
      <c r="X1273" s="5"/>
      <c r="Y1273" s="5"/>
      <c r="Z1273" s="5"/>
      <c r="AA1273" s="5"/>
      <c r="AB1273" s="5"/>
      <c r="AC1273" s="5"/>
      <c r="AD1273" s="5"/>
      <c r="AE1273" s="5"/>
      <c r="AF1273" s="5"/>
      <c r="AG1273" s="5"/>
      <c r="AH1273" s="5"/>
      <c r="AI1273" s="5"/>
      <c r="AJ1273" s="5"/>
      <c r="AK1273" s="5"/>
      <c r="AL1273" s="5"/>
      <c r="AM1273" s="5"/>
      <c r="AN1273" s="5"/>
      <c r="AO1273" s="5"/>
      <c r="AP1273" s="5"/>
      <c r="AQ1273" s="5"/>
      <c r="AR1273" s="5"/>
      <c r="AS1273" s="5"/>
      <c r="AT1273" s="5"/>
      <c r="AU1273" s="5"/>
      <c r="AV1273" s="5"/>
      <c r="AW1273" s="5"/>
      <c r="AX1273" s="5"/>
      <c r="AY1273" s="5"/>
      <c r="AZ1273" s="5"/>
      <c r="BA1273" s="5"/>
      <c r="BB1273" s="5"/>
      <c r="BC1273" s="5"/>
      <c r="BD1273" s="5"/>
      <c r="BE1273" s="5"/>
      <c r="BF1273" s="5"/>
      <c r="BG1273" s="5"/>
      <c r="BH1273" s="5"/>
      <c r="BI1273" s="5"/>
      <c r="BJ1273" s="5"/>
      <c r="BK1273" s="5"/>
      <c r="BL1273" s="5"/>
      <c r="BM1273" s="5"/>
      <c r="BN1273" s="5"/>
      <c r="BO1273" s="5"/>
      <c r="BP1273" s="5"/>
      <c r="BQ1273" s="5"/>
      <c r="BR1273" s="5"/>
      <c r="BS1273" s="5"/>
      <c r="BT1273" s="5"/>
      <c r="BU1273" s="5"/>
      <c r="BV1273" s="5"/>
      <c r="BW1273" s="5"/>
      <c r="BX1273" s="5"/>
      <c r="BY1273" s="5"/>
      <c r="BZ1273" s="5"/>
      <c r="CA1273" s="5"/>
      <c r="CB1273" s="5"/>
      <c r="CC1273" s="5"/>
      <c r="CD1273" s="5"/>
      <c r="CE1273" s="5"/>
      <c r="CF1273" s="5"/>
      <c r="CG1273" s="5"/>
      <c r="CH1273" s="5"/>
      <c r="CI1273" s="5"/>
      <c r="CJ1273" s="5"/>
      <c r="CK1273" s="5"/>
      <c r="CL1273" s="5"/>
      <c r="CM1273" s="5"/>
      <c r="CN1273" s="5"/>
      <c r="CO1273" s="5"/>
      <c r="CP1273" s="5"/>
      <c r="CQ1273" s="5"/>
      <c r="CR1273" s="5"/>
      <c r="CS1273" s="5"/>
      <c r="CT1273" s="5"/>
      <c r="CU1273" s="5"/>
      <c r="CV1273" s="5"/>
      <c r="CW1273" s="5"/>
      <c r="CX1273" s="5"/>
      <c r="CY1273" s="5"/>
      <c r="CZ1273" s="5"/>
      <c r="DA1273" s="5"/>
      <c r="DB1273" s="5"/>
      <c r="DC1273" s="5"/>
      <c r="DD1273" s="5"/>
      <c r="DE1273" s="5"/>
      <c r="DF1273" s="5"/>
      <c r="DG1273" s="5"/>
      <c r="DH1273" s="5"/>
      <c r="DI1273" s="5"/>
      <c r="DJ1273" s="5"/>
      <c r="DK1273" s="5"/>
      <c r="DL1273" s="5"/>
      <c r="DM1273" s="5"/>
      <c r="DN1273" s="5"/>
      <c r="DO1273" s="5"/>
      <c r="DP1273" s="5"/>
      <c r="DQ1273" s="5"/>
      <c r="DR1273" s="5"/>
      <c r="DS1273" s="6"/>
      <c r="DT1273" s="6"/>
      <c r="DU1273" s="5"/>
      <c r="DV1273" s="5"/>
      <c r="DW1273" s="5"/>
      <c r="DX1273" s="5" t="s">
        <v>135</v>
      </c>
      <c r="DY1273" s="5"/>
      <c r="DZ1273" s="5"/>
      <c r="EA1273" s="5"/>
      <c r="EB1273" s="5"/>
      <c r="EC1273" s="5"/>
      <c r="ED1273" s="5"/>
      <c r="EE1273" s="5"/>
      <c r="EF1273" s="5"/>
    </row>
    <row r="1274" spans="1:136" s="42" customFormat="1" ht="30">
      <c r="A1274" s="41"/>
      <c r="B1274" s="41"/>
      <c r="C1274" s="41"/>
      <c r="D1274" s="41" t="s">
        <v>2248</v>
      </c>
      <c r="E1274" s="42" t="s">
        <v>2249</v>
      </c>
      <c r="F1274" s="121" t="s">
        <v>2216</v>
      </c>
      <c r="G1274" s="41"/>
      <c r="H1274" s="41"/>
      <c r="I1274" s="41" t="s">
        <v>135</v>
      </c>
      <c r="J1274" s="5">
        <v>1</v>
      </c>
      <c r="K1274" s="5">
        <v>1</v>
      </c>
      <c r="L1274" s="5"/>
      <c r="M1274" s="5"/>
      <c r="N1274" s="5"/>
      <c r="O1274" s="5"/>
      <c r="P1274" s="128">
        <v>1</v>
      </c>
      <c r="Q1274" s="39" t="s">
        <v>857</v>
      </c>
      <c r="R1274" s="128">
        <v>1</v>
      </c>
      <c r="S1274" s="105"/>
      <c r="T1274" s="5"/>
      <c r="U1274" s="5"/>
      <c r="V1274" s="5"/>
      <c r="W1274" s="5"/>
      <c r="X1274" s="5"/>
      <c r="Y1274" s="5"/>
      <c r="Z1274" s="5"/>
      <c r="AA1274" s="5"/>
      <c r="AB1274" s="5"/>
      <c r="AC1274" s="5"/>
      <c r="AD1274" s="5"/>
      <c r="AE1274" s="5"/>
      <c r="AF1274" s="5"/>
      <c r="AG1274" s="5"/>
      <c r="AH1274" s="5"/>
      <c r="AI1274" s="5"/>
      <c r="AJ1274" s="5"/>
      <c r="AK1274" s="5"/>
      <c r="AL1274" s="5"/>
      <c r="AM1274" s="5"/>
      <c r="AN1274" s="5"/>
      <c r="AO1274" s="5"/>
      <c r="AP1274" s="5"/>
      <c r="AQ1274" s="5"/>
      <c r="AR1274" s="5"/>
      <c r="AS1274" s="5"/>
      <c r="AT1274" s="5"/>
      <c r="AU1274" s="5"/>
      <c r="AV1274" s="5"/>
      <c r="AW1274" s="5"/>
      <c r="AX1274" s="5"/>
      <c r="AY1274" s="5"/>
      <c r="AZ1274" s="5"/>
      <c r="BA1274" s="5"/>
      <c r="BB1274" s="5"/>
      <c r="BC1274" s="5"/>
      <c r="BD1274" s="5"/>
      <c r="BE1274" s="5"/>
      <c r="BF1274" s="5"/>
      <c r="BG1274" s="5"/>
      <c r="BH1274" s="5"/>
      <c r="BI1274" s="5"/>
      <c r="BJ1274" s="5"/>
      <c r="BK1274" s="5"/>
      <c r="BL1274" s="5"/>
      <c r="BM1274" s="5"/>
      <c r="BN1274" s="5"/>
      <c r="BO1274" s="5"/>
      <c r="BP1274" s="5"/>
      <c r="BQ1274" s="5"/>
      <c r="BR1274" s="5"/>
      <c r="BS1274" s="5"/>
      <c r="BT1274" s="5"/>
      <c r="BU1274" s="5"/>
      <c r="BV1274" s="5"/>
      <c r="BW1274" s="5"/>
      <c r="BX1274" s="5"/>
      <c r="BY1274" s="5"/>
      <c r="BZ1274" s="5"/>
      <c r="CA1274" s="5"/>
      <c r="CB1274" s="5"/>
      <c r="CC1274" s="5"/>
      <c r="CD1274" s="5"/>
      <c r="CE1274" s="5"/>
      <c r="CF1274" s="5"/>
      <c r="CG1274" s="5"/>
      <c r="CH1274" s="5"/>
      <c r="CI1274" s="5"/>
      <c r="CJ1274" s="5"/>
      <c r="CK1274" s="5"/>
      <c r="CL1274" s="5"/>
      <c r="CM1274" s="5"/>
      <c r="CN1274" s="5"/>
      <c r="CO1274" s="5"/>
      <c r="CP1274" s="5"/>
      <c r="CQ1274" s="5"/>
      <c r="CR1274" s="5"/>
      <c r="CS1274" s="5"/>
      <c r="CT1274" s="5"/>
      <c r="CU1274" s="5"/>
      <c r="CV1274" s="5"/>
      <c r="CW1274" s="5"/>
      <c r="CX1274" s="5"/>
      <c r="CY1274" s="5"/>
      <c r="CZ1274" s="5"/>
      <c r="DA1274" s="5"/>
      <c r="DB1274" s="5"/>
      <c r="DC1274" s="5"/>
      <c r="DD1274" s="5"/>
      <c r="DE1274" s="5"/>
      <c r="DF1274" s="5"/>
      <c r="DG1274" s="5"/>
      <c r="DH1274" s="5"/>
      <c r="DI1274" s="5"/>
      <c r="DJ1274" s="5"/>
      <c r="DK1274" s="5"/>
      <c r="DL1274" s="5"/>
      <c r="DM1274" s="5"/>
      <c r="DN1274" s="5"/>
      <c r="DO1274" s="5"/>
      <c r="DP1274" s="5"/>
      <c r="DQ1274" s="5"/>
      <c r="DR1274" s="5"/>
      <c r="DS1274" s="6"/>
      <c r="DT1274" s="6"/>
      <c r="DU1274" s="5"/>
      <c r="DV1274" s="5"/>
      <c r="DW1274" s="5"/>
      <c r="DX1274" s="5" t="s">
        <v>135</v>
      </c>
      <c r="DY1274" s="5"/>
      <c r="DZ1274" s="5"/>
      <c r="EA1274" s="5"/>
      <c r="EB1274" s="5"/>
      <c r="EC1274" s="5"/>
      <c r="ED1274" s="5"/>
      <c r="EE1274" s="5"/>
      <c r="EF1274" s="5"/>
    </row>
    <row r="1275" spans="1:136" s="42" customFormat="1" ht="30">
      <c r="A1275" s="41"/>
      <c r="B1275" s="41"/>
      <c r="C1275" s="41"/>
      <c r="D1275" s="41" t="s">
        <v>2250</v>
      </c>
      <c r="E1275" s="42" t="s">
        <v>2245</v>
      </c>
      <c r="F1275" s="121" t="s">
        <v>2216</v>
      </c>
      <c r="G1275" s="41"/>
      <c r="H1275" s="41"/>
      <c r="I1275" s="41" t="s">
        <v>135</v>
      </c>
      <c r="J1275" s="5"/>
      <c r="K1275" s="5"/>
      <c r="L1275" s="5"/>
      <c r="M1275" s="5"/>
      <c r="N1275" s="5"/>
      <c r="O1275" s="5"/>
      <c r="P1275" s="128">
        <v>1</v>
      </c>
      <c r="Q1275" s="39" t="s">
        <v>857</v>
      </c>
      <c r="R1275" s="128">
        <v>1</v>
      </c>
      <c r="S1275" s="105"/>
      <c r="T1275" s="5"/>
      <c r="U1275" s="5"/>
      <c r="V1275" s="5"/>
      <c r="W1275" s="5"/>
      <c r="X1275" s="5"/>
      <c r="Y1275" s="5"/>
      <c r="Z1275" s="5"/>
      <c r="AA1275" s="5"/>
      <c r="AB1275" s="5"/>
      <c r="AC1275" s="5"/>
      <c r="AD1275" s="5"/>
      <c r="AE1275" s="5"/>
      <c r="AF1275" s="5"/>
      <c r="AG1275" s="5"/>
      <c r="AH1275" s="5"/>
      <c r="AI1275" s="5"/>
      <c r="AJ1275" s="5"/>
      <c r="AK1275" s="5"/>
      <c r="AL1275" s="5"/>
      <c r="AM1275" s="5"/>
      <c r="AN1275" s="5"/>
      <c r="AO1275" s="5"/>
      <c r="AP1275" s="5"/>
      <c r="AQ1275" s="5"/>
      <c r="AR1275" s="5"/>
      <c r="AS1275" s="5"/>
      <c r="AT1275" s="5"/>
      <c r="AU1275" s="5"/>
      <c r="AV1275" s="5"/>
      <c r="AW1275" s="5"/>
      <c r="AX1275" s="5"/>
      <c r="AY1275" s="5"/>
      <c r="AZ1275" s="5"/>
      <c r="BA1275" s="5"/>
      <c r="BB1275" s="5"/>
      <c r="BC1275" s="5"/>
      <c r="BD1275" s="5"/>
      <c r="BE1275" s="5"/>
      <c r="BF1275" s="5"/>
      <c r="BG1275" s="5"/>
      <c r="BH1275" s="5"/>
      <c r="BI1275" s="5"/>
      <c r="BJ1275" s="5"/>
      <c r="BK1275" s="5"/>
      <c r="BL1275" s="5"/>
      <c r="BM1275" s="5"/>
      <c r="BN1275" s="5"/>
      <c r="BO1275" s="5"/>
      <c r="BP1275" s="5"/>
      <c r="BQ1275" s="5"/>
      <c r="BR1275" s="5"/>
      <c r="BS1275" s="5"/>
      <c r="BT1275" s="5"/>
      <c r="BU1275" s="5"/>
      <c r="BV1275" s="5"/>
      <c r="BW1275" s="5"/>
      <c r="BX1275" s="5"/>
      <c r="BY1275" s="5"/>
      <c r="BZ1275" s="5"/>
      <c r="CA1275" s="5"/>
      <c r="CB1275" s="5"/>
      <c r="CC1275" s="5"/>
      <c r="CD1275" s="5"/>
      <c r="CE1275" s="5"/>
      <c r="CF1275" s="5"/>
      <c r="CG1275" s="5"/>
      <c r="CH1275" s="5"/>
      <c r="CI1275" s="5"/>
      <c r="CJ1275" s="5"/>
      <c r="CK1275" s="5"/>
      <c r="CL1275" s="5"/>
      <c r="CM1275" s="5"/>
      <c r="CN1275" s="5"/>
      <c r="CO1275" s="5"/>
      <c r="CP1275" s="5"/>
      <c r="CQ1275" s="5"/>
      <c r="CR1275" s="5"/>
      <c r="CS1275" s="5"/>
      <c r="CT1275" s="5"/>
      <c r="CU1275" s="5"/>
      <c r="CV1275" s="5"/>
      <c r="CW1275" s="5"/>
      <c r="CX1275" s="5"/>
      <c r="CY1275" s="5"/>
      <c r="CZ1275" s="5"/>
      <c r="DA1275" s="5"/>
      <c r="DB1275" s="5"/>
      <c r="DC1275" s="5"/>
      <c r="DD1275" s="5"/>
      <c r="DE1275" s="5"/>
      <c r="DF1275" s="5"/>
      <c r="DG1275" s="5"/>
      <c r="DH1275" s="5"/>
      <c r="DI1275" s="5"/>
      <c r="DJ1275" s="5"/>
      <c r="DK1275" s="5"/>
      <c r="DL1275" s="5"/>
      <c r="DM1275" s="5"/>
      <c r="DN1275" s="5"/>
      <c r="DO1275" s="5"/>
      <c r="DP1275" s="5"/>
      <c r="DQ1275" s="5"/>
      <c r="DR1275" s="5"/>
      <c r="DS1275" s="6"/>
      <c r="DT1275" s="6"/>
      <c r="DU1275" s="5"/>
      <c r="DV1275" s="5"/>
      <c r="DW1275" s="5"/>
      <c r="DX1275" s="5" t="s">
        <v>135</v>
      </c>
      <c r="DY1275" s="5"/>
      <c r="DZ1275" s="5"/>
      <c r="EA1275" s="5"/>
      <c r="EB1275" s="5"/>
      <c r="EC1275" s="5"/>
      <c r="ED1275" s="5"/>
      <c r="EE1275" s="5"/>
      <c r="EF1275" s="5"/>
    </row>
    <row r="1276" spans="1:136" s="42" customFormat="1" ht="30">
      <c r="A1276" s="41"/>
      <c r="B1276" s="41"/>
      <c r="C1276" s="41"/>
      <c r="D1276" s="41" t="s">
        <v>2251</v>
      </c>
      <c r="E1276" s="42" t="s">
        <v>2232</v>
      </c>
      <c r="F1276" s="121" t="s">
        <v>2216</v>
      </c>
      <c r="G1276" s="41"/>
      <c r="H1276" s="41"/>
      <c r="I1276" s="41" t="s">
        <v>135</v>
      </c>
      <c r="J1276" s="5">
        <v>1</v>
      </c>
      <c r="K1276" s="5">
        <v>1</v>
      </c>
      <c r="L1276" s="5"/>
      <c r="M1276" s="5"/>
      <c r="N1276" s="5"/>
      <c r="O1276" s="5"/>
      <c r="P1276" s="105">
        <v>1</v>
      </c>
      <c r="Q1276" s="39" t="s">
        <v>857</v>
      </c>
      <c r="R1276" s="105">
        <v>1</v>
      </c>
      <c r="S1276" s="105"/>
      <c r="T1276" s="5"/>
      <c r="U1276" s="5"/>
      <c r="V1276" s="5"/>
      <c r="W1276" s="5"/>
      <c r="X1276" s="5"/>
      <c r="Y1276" s="5"/>
      <c r="Z1276" s="5"/>
      <c r="AA1276" s="5"/>
      <c r="AB1276" s="5"/>
      <c r="AC1276" s="5"/>
      <c r="AD1276" s="5"/>
      <c r="AE1276" s="5"/>
      <c r="AF1276" s="5"/>
      <c r="AG1276" s="5"/>
      <c r="AH1276" s="5"/>
      <c r="AI1276" s="5"/>
      <c r="AJ1276" s="5"/>
      <c r="AK1276" s="5"/>
      <c r="AL1276" s="5"/>
      <c r="AM1276" s="5"/>
      <c r="AN1276" s="5"/>
      <c r="AO1276" s="5"/>
      <c r="AP1276" s="5"/>
      <c r="AQ1276" s="5"/>
      <c r="AR1276" s="5"/>
      <c r="AS1276" s="5"/>
      <c r="AT1276" s="5"/>
      <c r="AU1276" s="5"/>
      <c r="AV1276" s="5"/>
      <c r="AW1276" s="5"/>
      <c r="AX1276" s="5"/>
      <c r="AY1276" s="5"/>
      <c r="AZ1276" s="5"/>
      <c r="BA1276" s="5"/>
      <c r="BB1276" s="5"/>
      <c r="BC1276" s="5"/>
      <c r="BD1276" s="5"/>
      <c r="BE1276" s="5"/>
      <c r="BF1276" s="5"/>
      <c r="BG1276" s="5"/>
      <c r="BH1276" s="5"/>
      <c r="BI1276" s="5"/>
      <c r="BJ1276" s="5"/>
      <c r="BK1276" s="5"/>
      <c r="BL1276" s="5"/>
      <c r="BM1276" s="5"/>
      <c r="BN1276" s="5"/>
      <c r="BO1276" s="5"/>
      <c r="BP1276" s="5"/>
      <c r="BQ1276" s="5"/>
      <c r="BR1276" s="5"/>
      <c r="BS1276" s="5"/>
      <c r="BT1276" s="5"/>
      <c r="BU1276" s="5"/>
      <c r="BV1276" s="5"/>
      <c r="BW1276" s="5"/>
      <c r="BX1276" s="5"/>
      <c r="BY1276" s="5"/>
      <c r="BZ1276" s="5"/>
      <c r="CA1276" s="5"/>
      <c r="CB1276" s="5"/>
      <c r="CC1276" s="5"/>
      <c r="CD1276" s="5"/>
      <c r="CE1276" s="5"/>
      <c r="CF1276" s="5"/>
      <c r="CG1276" s="5"/>
      <c r="CH1276" s="5"/>
      <c r="CI1276" s="5"/>
      <c r="CJ1276" s="5"/>
      <c r="CK1276" s="5"/>
      <c r="CL1276" s="5"/>
      <c r="CM1276" s="5"/>
      <c r="CN1276" s="5"/>
      <c r="CO1276" s="5"/>
      <c r="CP1276" s="5"/>
      <c r="CQ1276" s="5"/>
      <c r="CR1276" s="5"/>
      <c r="CS1276" s="5"/>
      <c r="CT1276" s="5"/>
      <c r="CU1276" s="5"/>
      <c r="CV1276" s="5"/>
      <c r="CW1276" s="5"/>
      <c r="CX1276" s="5"/>
      <c r="CY1276" s="5"/>
      <c r="CZ1276" s="5"/>
      <c r="DA1276" s="5"/>
      <c r="DB1276" s="5"/>
      <c r="DC1276" s="5"/>
      <c r="DD1276" s="5"/>
      <c r="DE1276" s="5"/>
      <c r="DF1276" s="5"/>
      <c r="DG1276" s="5"/>
      <c r="DH1276" s="5"/>
      <c r="DI1276" s="5"/>
      <c r="DJ1276" s="5"/>
      <c r="DK1276" s="5"/>
      <c r="DL1276" s="5"/>
      <c r="DM1276" s="5"/>
      <c r="DN1276" s="5"/>
      <c r="DO1276" s="5"/>
      <c r="DP1276" s="5"/>
      <c r="DQ1276" s="5"/>
      <c r="DR1276" s="5"/>
      <c r="DS1276" s="6"/>
      <c r="DT1276" s="6"/>
      <c r="DU1276" s="5"/>
      <c r="DV1276" s="5"/>
      <c r="DW1276" s="5"/>
      <c r="DX1276" s="5" t="s">
        <v>135</v>
      </c>
      <c r="DY1276" s="5"/>
      <c r="DZ1276" s="5"/>
      <c r="EA1276" s="5"/>
      <c r="EB1276" s="5"/>
      <c r="EC1276" s="5"/>
      <c r="ED1276" s="5"/>
      <c r="EE1276" s="5"/>
      <c r="EF1276" s="5"/>
    </row>
    <row r="1277" spans="1:136" s="42" customFormat="1" ht="30">
      <c r="A1277" s="41"/>
      <c r="B1277" s="41"/>
      <c r="C1277" s="41"/>
      <c r="D1277" s="41" t="s">
        <v>272</v>
      </c>
      <c r="E1277" s="42" t="s">
        <v>272</v>
      </c>
      <c r="F1277" s="121" t="s">
        <v>2216</v>
      </c>
      <c r="G1277" s="41"/>
      <c r="H1277" s="41"/>
      <c r="I1277" s="41" t="s">
        <v>135</v>
      </c>
      <c r="J1277" s="5"/>
      <c r="K1277" s="5"/>
      <c r="L1277" s="5"/>
      <c r="M1277" s="5"/>
      <c r="N1277" s="5"/>
      <c r="O1277" s="5"/>
      <c r="P1277" s="128">
        <v>1</v>
      </c>
      <c r="Q1277" s="39" t="s">
        <v>2217</v>
      </c>
      <c r="R1277" s="128">
        <v>1</v>
      </c>
      <c r="S1277" s="105"/>
      <c r="T1277" s="5"/>
      <c r="U1277" s="5"/>
      <c r="V1277" s="5"/>
      <c r="W1277" s="5"/>
      <c r="X1277" s="5"/>
      <c r="Y1277" s="5"/>
      <c r="Z1277" s="5"/>
      <c r="AA1277" s="5"/>
      <c r="AB1277" s="5"/>
      <c r="AC1277" s="5"/>
      <c r="AD1277" s="5"/>
      <c r="AE1277" s="5"/>
      <c r="AF1277" s="5"/>
      <c r="AG1277" s="5"/>
      <c r="AH1277" s="5"/>
      <c r="AI1277" s="5"/>
      <c r="AJ1277" s="5"/>
      <c r="AK1277" s="5"/>
      <c r="AL1277" s="5"/>
      <c r="AM1277" s="5"/>
      <c r="AN1277" s="5"/>
      <c r="AO1277" s="5"/>
      <c r="AP1277" s="5"/>
      <c r="AQ1277" s="5"/>
      <c r="AR1277" s="5"/>
      <c r="AS1277" s="5"/>
      <c r="AT1277" s="5"/>
      <c r="AU1277" s="5"/>
      <c r="AV1277" s="5"/>
      <c r="AW1277" s="5"/>
      <c r="AX1277" s="5"/>
      <c r="AY1277" s="5"/>
      <c r="AZ1277" s="5"/>
      <c r="BA1277" s="5"/>
      <c r="BB1277" s="5"/>
      <c r="BC1277" s="5"/>
      <c r="BD1277" s="5"/>
      <c r="BE1277" s="5"/>
      <c r="BF1277" s="5"/>
      <c r="BG1277" s="5"/>
      <c r="BH1277" s="5"/>
      <c r="BI1277" s="5"/>
      <c r="BJ1277" s="5"/>
      <c r="BK1277" s="5"/>
      <c r="BL1277" s="5"/>
      <c r="BM1277" s="5"/>
      <c r="BN1277" s="5"/>
      <c r="BO1277" s="5"/>
      <c r="BP1277" s="5"/>
      <c r="BQ1277" s="5"/>
      <c r="BR1277" s="5"/>
      <c r="BS1277" s="5"/>
      <c r="BT1277" s="5"/>
      <c r="BU1277" s="5"/>
      <c r="BV1277" s="5"/>
      <c r="BW1277" s="5"/>
      <c r="BX1277" s="5"/>
      <c r="BY1277" s="5"/>
      <c r="BZ1277" s="5"/>
      <c r="CA1277" s="5"/>
      <c r="CB1277" s="5"/>
      <c r="CC1277" s="5"/>
      <c r="CD1277" s="5"/>
      <c r="CE1277" s="5"/>
      <c r="CF1277" s="5"/>
      <c r="CG1277" s="5"/>
      <c r="CH1277" s="5"/>
      <c r="CI1277" s="5"/>
      <c r="CJ1277" s="5"/>
      <c r="CK1277" s="5"/>
      <c r="CL1277" s="5"/>
      <c r="CM1277" s="5"/>
      <c r="CN1277" s="5"/>
      <c r="CO1277" s="5"/>
      <c r="CP1277" s="5"/>
      <c r="CQ1277" s="5"/>
      <c r="CR1277" s="5"/>
      <c r="CS1277" s="5"/>
      <c r="CT1277" s="5"/>
      <c r="CU1277" s="5"/>
      <c r="CV1277" s="5"/>
      <c r="CW1277" s="5"/>
      <c r="CX1277" s="5"/>
      <c r="CY1277" s="5"/>
      <c r="CZ1277" s="5"/>
      <c r="DA1277" s="5"/>
      <c r="DB1277" s="5"/>
      <c r="DC1277" s="5"/>
      <c r="DD1277" s="5"/>
      <c r="DE1277" s="5"/>
      <c r="DF1277" s="5"/>
      <c r="DG1277" s="5"/>
      <c r="DH1277" s="5"/>
      <c r="DI1277" s="5"/>
      <c r="DJ1277" s="5"/>
      <c r="DK1277" s="5"/>
      <c r="DL1277" s="5"/>
      <c r="DM1277" s="5"/>
      <c r="DN1277" s="5"/>
      <c r="DO1277" s="5"/>
      <c r="DP1277" s="5"/>
      <c r="DQ1277" s="5"/>
      <c r="DR1277" s="5"/>
      <c r="DS1277" s="6"/>
      <c r="DT1277" s="6"/>
      <c r="DU1277" s="5"/>
      <c r="DV1277" s="5"/>
      <c r="DW1277" s="5"/>
      <c r="DX1277" s="5" t="s">
        <v>135</v>
      </c>
      <c r="DY1277" s="5"/>
      <c r="DZ1277" s="5"/>
      <c r="EA1277" s="5"/>
      <c r="EB1277" s="5"/>
      <c r="EC1277" s="5"/>
      <c r="ED1277" s="5"/>
      <c r="EE1277" s="5"/>
      <c r="EF1277" s="5"/>
    </row>
    <row r="1278" spans="1:136" s="42" customFormat="1" ht="30">
      <c r="A1278" s="41"/>
      <c r="B1278" s="41"/>
      <c r="C1278" s="41"/>
      <c r="D1278" s="41" t="s">
        <v>2252</v>
      </c>
      <c r="E1278" s="42" t="s">
        <v>2253</v>
      </c>
      <c r="F1278" s="121" t="s">
        <v>2216</v>
      </c>
      <c r="G1278" s="41"/>
      <c r="H1278" s="41"/>
      <c r="I1278" s="41" t="s">
        <v>135</v>
      </c>
      <c r="J1278" s="5">
        <v>1</v>
      </c>
      <c r="K1278" s="5">
        <v>1</v>
      </c>
      <c r="L1278" s="5"/>
      <c r="M1278" s="5"/>
      <c r="N1278" s="5"/>
      <c r="O1278" s="5"/>
      <c r="P1278" s="105">
        <v>1</v>
      </c>
      <c r="Q1278" s="39" t="s">
        <v>2217</v>
      </c>
      <c r="R1278" s="105">
        <v>1</v>
      </c>
      <c r="S1278" s="105"/>
      <c r="T1278" s="5"/>
      <c r="U1278" s="5"/>
      <c r="V1278" s="5"/>
      <c r="W1278" s="5"/>
      <c r="X1278" s="5"/>
      <c r="Y1278" s="5"/>
      <c r="Z1278" s="5"/>
      <c r="AA1278" s="5"/>
      <c r="AB1278" s="5"/>
      <c r="AC1278" s="5"/>
      <c r="AD1278" s="5"/>
      <c r="AE1278" s="5"/>
      <c r="AF1278" s="5"/>
      <c r="AG1278" s="5"/>
      <c r="AH1278" s="5"/>
      <c r="AI1278" s="5"/>
      <c r="AJ1278" s="5"/>
      <c r="AK1278" s="5"/>
      <c r="AL1278" s="5"/>
      <c r="AM1278" s="5"/>
      <c r="AN1278" s="5"/>
      <c r="AO1278" s="5"/>
      <c r="AP1278" s="5"/>
      <c r="AQ1278" s="5"/>
      <c r="AR1278" s="5"/>
      <c r="AS1278" s="5"/>
      <c r="AT1278" s="5"/>
      <c r="AU1278" s="5"/>
      <c r="AV1278" s="5"/>
      <c r="AW1278" s="5"/>
      <c r="AX1278" s="5"/>
      <c r="AY1278" s="5"/>
      <c r="AZ1278" s="5"/>
      <c r="BA1278" s="5"/>
      <c r="BB1278" s="5"/>
      <c r="BC1278" s="5"/>
      <c r="BD1278" s="5"/>
      <c r="BE1278" s="5"/>
      <c r="BF1278" s="5"/>
      <c r="BG1278" s="5"/>
      <c r="BH1278" s="5"/>
      <c r="BI1278" s="5"/>
      <c r="BJ1278" s="5"/>
      <c r="BK1278" s="5"/>
      <c r="BL1278" s="5"/>
      <c r="BM1278" s="5"/>
      <c r="BN1278" s="5"/>
      <c r="BO1278" s="5"/>
      <c r="BP1278" s="5"/>
      <c r="BQ1278" s="5"/>
      <c r="BR1278" s="5"/>
      <c r="BS1278" s="5"/>
      <c r="BT1278" s="5"/>
      <c r="BU1278" s="5"/>
      <c r="BV1278" s="5"/>
      <c r="BW1278" s="5"/>
      <c r="BX1278" s="5"/>
      <c r="BY1278" s="5"/>
      <c r="BZ1278" s="5"/>
      <c r="CA1278" s="5"/>
      <c r="CB1278" s="5"/>
      <c r="CC1278" s="5"/>
      <c r="CD1278" s="5"/>
      <c r="CE1278" s="5"/>
      <c r="CF1278" s="5"/>
      <c r="CG1278" s="5"/>
      <c r="CH1278" s="5"/>
      <c r="CI1278" s="5"/>
      <c r="CJ1278" s="5"/>
      <c r="CK1278" s="5"/>
      <c r="CL1278" s="5"/>
      <c r="CM1278" s="5"/>
      <c r="CN1278" s="5"/>
      <c r="CO1278" s="5"/>
      <c r="CP1278" s="5"/>
      <c r="CQ1278" s="5"/>
      <c r="CR1278" s="5"/>
      <c r="CS1278" s="5"/>
      <c r="CT1278" s="5"/>
      <c r="CU1278" s="5"/>
      <c r="CV1278" s="5"/>
      <c r="CW1278" s="5"/>
      <c r="CX1278" s="5"/>
      <c r="CY1278" s="5"/>
      <c r="CZ1278" s="5"/>
      <c r="DA1278" s="5"/>
      <c r="DB1278" s="5"/>
      <c r="DC1278" s="5"/>
      <c r="DD1278" s="5"/>
      <c r="DE1278" s="5"/>
      <c r="DF1278" s="5"/>
      <c r="DG1278" s="5"/>
      <c r="DH1278" s="5"/>
      <c r="DI1278" s="5"/>
      <c r="DJ1278" s="5"/>
      <c r="DK1278" s="5"/>
      <c r="DL1278" s="5"/>
      <c r="DM1278" s="5"/>
      <c r="DN1278" s="5"/>
      <c r="DO1278" s="5"/>
      <c r="DP1278" s="5"/>
      <c r="DQ1278" s="5"/>
      <c r="DR1278" s="5"/>
      <c r="DS1278" s="6"/>
      <c r="DT1278" s="6"/>
      <c r="DU1278" s="5"/>
      <c r="DV1278" s="5"/>
      <c r="DW1278" s="5"/>
      <c r="DX1278" s="5" t="s">
        <v>135</v>
      </c>
      <c r="DY1278" s="5"/>
      <c r="DZ1278" s="5"/>
      <c r="EA1278" s="5"/>
      <c r="EB1278" s="5"/>
      <c r="EC1278" s="5"/>
      <c r="ED1278" s="5"/>
      <c r="EE1278" s="5"/>
      <c r="EF1278" s="5"/>
    </row>
    <row r="1279" spans="1:136" s="42" customFormat="1" ht="30">
      <c r="A1279" s="41"/>
      <c r="B1279" s="41"/>
      <c r="C1279" s="41"/>
      <c r="D1279" s="41" t="s">
        <v>2246</v>
      </c>
      <c r="E1279" s="42" t="s">
        <v>2238</v>
      </c>
      <c r="F1279" s="121" t="s">
        <v>2216</v>
      </c>
      <c r="G1279" s="41"/>
      <c r="H1279" s="41"/>
      <c r="I1279" s="41" t="s">
        <v>135</v>
      </c>
      <c r="J1279" s="5">
        <v>1</v>
      </c>
      <c r="K1279" s="5">
        <v>1</v>
      </c>
      <c r="L1279" s="5"/>
      <c r="M1279" s="5"/>
      <c r="N1279" s="5"/>
      <c r="O1279" s="5"/>
      <c r="P1279" s="105">
        <v>1</v>
      </c>
      <c r="Q1279" s="39" t="s">
        <v>2217</v>
      </c>
      <c r="R1279" s="105">
        <v>1</v>
      </c>
      <c r="S1279" s="105"/>
      <c r="T1279" s="5"/>
      <c r="U1279" s="5"/>
      <c r="V1279" s="5"/>
      <c r="W1279" s="5"/>
      <c r="X1279" s="5"/>
      <c r="Y1279" s="5"/>
      <c r="Z1279" s="5"/>
      <c r="AA1279" s="5"/>
      <c r="AB1279" s="5"/>
      <c r="AC1279" s="5"/>
      <c r="AD1279" s="5"/>
      <c r="AE1279" s="5"/>
      <c r="AF1279" s="5"/>
      <c r="AG1279" s="5"/>
      <c r="AH1279" s="5"/>
      <c r="AI1279" s="5"/>
      <c r="AJ1279" s="5"/>
      <c r="AK1279" s="5"/>
      <c r="AL1279" s="5"/>
      <c r="AM1279" s="5"/>
      <c r="AN1279" s="5"/>
      <c r="AO1279" s="5"/>
      <c r="AP1279" s="5"/>
      <c r="AQ1279" s="5"/>
      <c r="AR1279" s="5"/>
      <c r="AS1279" s="5"/>
      <c r="AT1279" s="5"/>
      <c r="AU1279" s="5"/>
      <c r="AV1279" s="5"/>
      <c r="AW1279" s="5"/>
      <c r="AX1279" s="5"/>
      <c r="AY1279" s="5"/>
      <c r="AZ1279" s="5"/>
      <c r="BA1279" s="5"/>
      <c r="BB1279" s="5"/>
      <c r="BC1279" s="5"/>
      <c r="BD1279" s="5"/>
      <c r="BE1279" s="5"/>
      <c r="BF1279" s="5"/>
      <c r="BG1279" s="5"/>
      <c r="BH1279" s="5"/>
      <c r="BI1279" s="5"/>
      <c r="BJ1279" s="5"/>
      <c r="BK1279" s="5"/>
      <c r="BL1279" s="5"/>
      <c r="BM1279" s="5"/>
      <c r="BN1279" s="5"/>
      <c r="BO1279" s="5"/>
      <c r="BP1279" s="5"/>
      <c r="BQ1279" s="5"/>
      <c r="BR1279" s="5"/>
      <c r="BS1279" s="5"/>
      <c r="BT1279" s="5"/>
      <c r="BU1279" s="5"/>
      <c r="BV1279" s="5"/>
      <c r="BW1279" s="5"/>
      <c r="BX1279" s="5"/>
      <c r="BY1279" s="5"/>
      <c r="BZ1279" s="5"/>
      <c r="CA1279" s="5"/>
      <c r="CB1279" s="5"/>
      <c r="CC1279" s="5"/>
      <c r="CD1279" s="5"/>
      <c r="CE1279" s="5"/>
      <c r="CF1279" s="5"/>
      <c r="CG1279" s="5"/>
      <c r="CH1279" s="5"/>
      <c r="CI1279" s="5"/>
      <c r="CJ1279" s="5"/>
      <c r="CK1279" s="5"/>
      <c r="CL1279" s="5"/>
      <c r="CM1279" s="5"/>
      <c r="CN1279" s="5"/>
      <c r="CO1279" s="5"/>
      <c r="CP1279" s="5"/>
      <c r="CQ1279" s="5"/>
      <c r="CR1279" s="5"/>
      <c r="CS1279" s="5"/>
      <c r="CT1279" s="5"/>
      <c r="CU1279" s="5"/>
      <c r="CV1279" s="5"/>
      <c r="CW1279" s="5"/>
      <c r="CX1279" s="5"/>
      <c r="CY1279" s="5"/>
      <c r="CZ1279" s="5"/>
      <c r="DA1279" s="5"/>
      <c r="DB1279" s="5"/>
      <c r="DC1279" s="5"/>
      <c r="DD1279" s="5"/>
      <c r="DE1279" s="5"/>
      <c r="DF1279" s="5"/>
      <c r="DG1279" s="5"/>
      <c r="DH1279" s="5"/>
      <c r="DI1279" s="5"/>
      <c r="DJ1279" s="5"/>
      <c r="DK1279" s="5"/>
      <c r="DL1279" s="5"/>
      <c r="DM1279" s="5"/>
      <c r="DN1279" s="5"/>
      <c r="DO1279" s="5"/>
      <c r="DP1279" s="5"/>
      <c r="DQ1279" s="5"/>
      <c r="DR1279" s="5"/>
      <c r="DS1279" s="6"/>
      <c r="DT1279" s="6"/>
      <c r="DU1279" s="5"/>
      <c r="DV1279" s="5"/>
      <c r="DW1279" s="5"/>
      <c r="DX1279" s="5" t="s">
        <v>135</v>
      </c>
      <c r="DY1279" s="5"/>
      <c r="DZ1279" s="5"/>
      <c r="EA1279" s="5"/>
      <c r="EB1279" s="5"/>
      <c r="EC1279" s="5"/>
      <c r="ED1279" s="5"/>
      <c r="EE1279" s="5"/>
      <c r="EF1279" s="5"/>
    </row>
    <row r="1280" spans="1:136" s="42" customFormat="1" ht="30">
      <c r="A1280" s="41"/>
      <c r="B1280" s="41"/>
      <c r="C1280" s="41"/>
      <c r="D1280" s="41" t="s">
        <v>2254</v>
      </c>
      <c r="E1280" s="42" t="s">
        <v>2243</v>
      </c>
      <c r="F1280" s="121" t="s">
        <v>2216</v>
      </c>
      <c r="G1280" s="41"/>
      <c r="H1280" s="41"/>
      <c r="I1280" s="41" t="s">
        <v>135</v>
      </c>
      <c r="J1280" s="5">
        <v>1</v>
      </c>
      <c r="K1280" s="5">
        <v>1</v>
      </c>
      <c r="L1280" s="5"/>
      <c r="M1280" s="5"/>
      <c r="N1280" s="5"/>
      <c r="O1280" s="5"/>
      <c r="P1280" s="105">
        <v>1</v>
      </c>
      <c r="Q1280" s="39" t="s">
        <v>2217</v>
      </c>
      <c r="R1280" s="105">
        <v>1</v>
      </c>
      <c r="S1280" s="105"/>
      <c r="T1280" s="5"/>
      <c r="U1280" s="5"/>
      <c r="V1280" s="5"/>
      <c r="W1280" s="5"/>
      <c r="X1280" s="5"/>
      <c r="Y1280" s="5"/>
      <c r="Z1280" s="5"/>
      <c r="AA1280" s="5"/>
      <c r="AB1280" s="5"/>
      <c r="AC1280" s="5"/>
      <c r="AD1280" s="5"/>
      <c r="AE1280" s="5"/>
      <c r="AF1280" s="5"/>
      <c r="AG1280" s="5"/>
      <c r="AH1280" s="5"/>
      <c r="AI1280" s="5"/>
      <c r="AJ1280" s="5"/>
      <c r="AK1280" s="5"/>
      <c r="AL1280" s="5"/>
      <c r="AM1280" s="5"/>
      <c r="AN1280" s="5"/>
      <c r="AO1280" s="5"/>
      <c r="AP1280" s="5"/>
      <c r="AQ1280" s="5"/>
      <c r="AR1280" s="5"/>
      <c r="AS1280" s="5"/>
      <c r="AT1280" s="5"/>
      <c r="AU1280" s="5"/>
      <c r="AV1280" s="5"/>
      <c r="AW1280" s="5"/>
      <c r="AX1280" s="5"/>
      <c r="AY1280" s="5"/>
      <c r="AZ1280" s="5"/>
      <c r="BA1280" s="5"/>
      <c r="BB1280" s="5"/>
      <c r="BC1280" s="5"/>
      <c r="BD1280" s="5"/>
      <c r="BE1280" s="5"/>
      <c r="BF1280" s="5"/>
      <c r="BG1280" s="5"/>
      <c r="BH1280" s="5"/>
      <c r="BI1280" s="5"/>
      <c r="BJ1280" s="5"/>
      <c r="BK1280" s="5"/>
      <c r="BL1280" s="5"/>
      <c r="BM1280" s="5"/>
      <c r="BN1280" s="5"/>
      <c r="BO1280" s="5"/>
      <c r="BP1280" s="5"/>
      <c r="BQ1280" s="5"/>
      <c r="BR1280" s="5"/>
      <c r="BS1280" s="5"/>
      <c r="BT1280" s="5"/>
      <c r="BU1280" s="5"/>
      <c r="BV1280" s="5"/>
      <c r="BW1280" s="5"/>
      <c r="BX1280" s="5"/>
      <c r="BY1280" s="5"/>
      <c r="BZ1280" s="5"/>
      <c r="CA1280" s="5"/>
      <c r="CB1280" s="5"/>
      <c r="CC1280" s="5"/>
      <c r="CD1280" s="5"/>
      <c r="CE1280" s="5"/>
      <c r="CF1280" s="5"/>
      <c r="CG1280" s="5"/>
      <c r="CH1280" s="5"/>
      <c r="CI1280" s="5"/>
      <c r="CJ1280" s="5"/>
      <c r="CK1280" s="5"/>
      <c r="CL1280" s="5"/>
      <c r="CM1280" s="5"/>
      <c r="CN1280" s="5"/>
      <c r="CO1280" s="5"/>
      <c r="CP1280" s="5"/>
      <c r="CQ1280" s="5"/>
      <c r="CR1280" s="5"/>
      <c r="CS1280" s="5"/>
      <c r="CT1280" s="5"/>
      <c r="CU1280" s="5"/>
      <c r="CV1280" s="5"/>
      <c r="CW1280" s="5"/>
      <c r="CX1280" s="5"/>
      <c r="CY1280" s="5"/>
      <c r="CZ1280" s="5"/>
      <c r="DA1280" s="5"/>
      <c r="DB1280" s="5"/>
      <c r="DC1280" s="5"/>
      <c r="DD1280" s="5"/>
      <c r="DE1280" s="5"/>
      <c r="DF1280" s="5"/>
      <c r="DG1280" s="5"/>
      <c r="DH1280" s="5"/>
      <c r="DI1280" s="5"/>
      <c r="DJ1280" s="5"/>
      <c r="DK1280" s="5"/>
      <c r="DL1280" s="5"/>
      <c r="DM1280" s="5"/>
      <c r="DN1280" s="5"/>
      <c r="DO1280" s="5"/>
      <c r="DP1280" s="5"/>
      <c r="DQ1280" s="5"/>
      <c r="DR1280" s="5"/>
      <c r="DS1280" s="6"/>
      <c r="DT1280" s="6"/>
      <c r="DU1280" s="5"/>
      <c r="DV1280" s="5"/>
      <c r="DW1280" s="5"/>
      <c r="DX1280" s="5" t="s">
        <v>135</v>
      </c>
      <c r="DY1280" s="5"/>
      <c r="DZ1280" s="5"/>
      <c r="EA1280" s="5"/>
      <c r="EB1280" s="5"/>
      <c r="EC1280" s="5"/>
      <c r="ED1280" s="5"/>
      <c r="EE1280" s="5"/>
      <c r="EF1280" s="5"/>
    </row>
    <row r="1281" spans="1:136" s="42" customFormat="1" ht="30">
      <c r="A1281" s="41"/>
      <c r="B1281" s="41"/>
      <c r="C1281" s="41"/>
      <c r="D1281" s="41" t="s">
        <v>2255</v>
      </c>
      <c r="E1281" s="42" t="s">
        <v>413</v>
      </c>
      <c r="F1281" s="121" t="s">
        <v>2216</v>
      </c>
      <c r="G1281" s="41"/>
      <c r="H1281" s="41"/>
      <c r="I1281" s="41" t="s">
        <v>135</v>
      </c>
      <c r="J1281" s="5"/>
      <c r="K1281" s="5"/>
      <c r="L1281" s="5"/>
      <c r="M1281" s="5"/>
      <c r="N1281" s="5"/>
      <c r="O1281" s="5"/>
      <c r="P1281" s="128">
        <v>1</v>
      </c>
      <c r="Q1281" s="39" t="s">
        <v>857</v>
      </c>
      <c r="R1281" s="128">
        <v>1</v>
      </c>
      <c r="S1281" s="105"/>
      <c r="T1281" s="5"/>
      <c r="U1281" s="5"/>
      <c r="V1281" s="5"/>
      <c r="W1281" s="5"/>
      <c r="X1281" s="5"/>
      <c r="Y1281" s="5"/>
      <c r="Z1281" s="5"/>
      <c r="AA1281" s="5"/>
      <c r="AB1281" s="5"/>
      <c r="AC1281" s="5"/>
      <c r="AD1281" s="5"/>
      <c r="AE1281" s="5"/>
      <c r="AF1281" s="5"/>
      <c r="AG1281" s="5"/>
      <c r="AH1281" s="5"/>
      <c r="AI1281" s="5"/>
      <c r="AJ1281" s="5"/>
      <c r="AK1281" s="5"/>
      <c r="AL1281" s="5"/>
      <c r="AM1281" s="5"/>
      <c r="AN1281" s="5"/>
      <c r="AO1281" s="5"/>
      <c r="AP1281" s="5"/>
      <c r="AQ1281" s="5"/>
      <c r="AR1281" s="5"/>
      <c r="AS1281" s="5"/>
      <c r="AT1281" s="5"/>
      <c r="AU1281" s="5"/>
      <c r="AV1281" s="5"/>
      <c r="AW1281" s="5"/>
      <c r="AX1281" s="5"/>
      <c r="AY1281" s="5"/>
      <c r="AZ1281" s="5"/>
      <c r="BA1281" s="5"/>
      <c r="BB1281" s="5"/>
      <c r="BC1281" s="5"/>
      <c r="BD1281" s="5"/>
      <c r="BE1281" s="5"/>
      <c r="BF1281" s="5"/>
      <c r="BG1281" s="5"/>
      <c r="BH1281" s="5"/>
      <c r="BI1281" s="5"/>
      <c r="BJ1281" s="5"/>
      <c r="BK1281" s="5"/>
      <c r="BL1281" s="5"/>
      <c r="BM1281" s="5"/>
      <c r="BN1281" s="5"/>
      <c r="BO1281" s="5"/>
      <c r="BP1281" s="5"/>
      <c r="BQ1281" s="5"/>
      <c r="BR1281" s="5"/>
      <c r="BS1281" s="5"/>
      <c r="BT1281" s="5"/>
      <c r="BU1281" s="5"/>
      <c r="BV1281" s="5"/>
      <c r="BW1281" s="5"/>
      <c r="BX1281" s="5"/>
      <c r="BY1281" s="5"/>
      <c r="BZ1281" s="5"/>
      <c r="CA1281" s="5"/>
      <c r="CB1281" s="5"/>
      <c r="CC1281" s="5"/>
      <c r="CD1281" s="5"/>
      <c r="CE1281" s="5"/>
      <c r="CF1281" s="5"/>
      <c r="CG1281" s="5"/>
      <c r="CH1281" s="5"/>
      <c r="CI1281" s="5"/>
      <c r="CJ1281" s="5"/>
      <c r="CK1281" s="5"/>
      <c r="CL1281" s="5"/>
      <c r="CM1281" s="5"/>
      <c r="CN1281" s="5"/>
      <c r="CO1281" s="5"/>
      <c r="CP1281" s="5"/>
      <c r="CQ1281" s="5"/>
      <c r="CR1281" s="5"/>
      <c r="CS1281" s="5"/>
      <c r="CT1281" s="5"/>
      <c r="CU1281" s="5"/>
      <c r="CV1281" s="5"/>
      <c r="CW1281" s="5"/>
      <c r="CX1281" s="5"/>
      <c r="CY1281" s="5"/>
      <c r="CZ1281" s="5"/>
      <c r="DA1281" s="5"/>
      <c r="DB1281" s="5"/>
      <c r="DC1281" s="5"/>
      <c r="DD1281" s="5"/>
      <c r="DE1281" s="5"/>
      <c r="DF1281" s="5"/>
      <c r="DG1281" s="5"/>
      <c r="DH1281" s="5"/>
      <c r="DI1281" s="5"/>
      <c r="DJ1281" s="5"/>
      <c r="DK1281" s="5"/>
      <c r="DL1281" s="5"/>
      <c r="DM1281" s="5"/>
      <c r="DN1281" s="5"/>
      <c r="DO1281" s="5"/>
      <c r="DP1281" s="5"/>
      <c r="DQ1281" s="5"/>
      <c r="DR1281" s="5"/>
      <c r="DS1281" s="6"/>
      <c r="DT1281" s="6"/>
      <c r="DU1281" s="5"/>
      <c r="DV1281" s="5"/>
      <c r="DW1281" s="5"/>
      <c r="DX1281" s="5" t="s">
        <v>135</v>
      </c>
      <c r="DY1281" s="5"/>
      <c r="DZ1281" s="5"/>
      <c r="EA1281" s="5"/>
      <c r="EB1281" s="5"/>
      <c r="EC1281" s="5"/>
      <c r="ED1281" s="5"/>
      <c r="EE1281" s="5"/>
      <c r="EF1281" s="5"/>
    </row>
    <row r="1282" spans="1:136" s="42" customFormat="1" ht="30">
      <c r="A1282" s="41"/>
      <c r="B1282" s="41"/>
      <c r="C1282" s="41"/>
      <c r="D1282" s="41" t="s">
        <v>2256</v>
      </c>
      <c r="E1282" s="42" t="s">
        <v>2238</v>
      </c>
      <c r="F1282" s="121" t="s">
        <v>2216</v>
      </c>
      <c r="G1282" s="41"/>
      <c r="H1282" s="41"/>
      <c r="I1282" s="41" t="s">
        <v>135</v>
      </c>
      <c r="J1282" s="5">
        <v>1</v>
      </c>
      <c r="K1282" s="5">
        <v>1</v>
      </c>
      <c r="L1282" s="5"/>
      <c r="M1282" s="5"/>
      <c r="N1282" s="5"/>
      <c r="O1282" s="5"/>
      <c r="P1282" s="105">
        <v>1</v>
      </c>
      <c r="Q1282" s="39" t="s">
        <v>857</v>
      </c>
      <c r="R1282" s="105">
        <v>1</v>
      </c>
      <c r="S1282" s="105"/>
      <c r="T1282" s="5"/>
      <c r="U1282" s="5"/>
      <c r="V1282" s="5"/>
      <c r="W1282" s="5"/>
      <c r="X1282" s="5"/>
      <c r="Y1282" s="5"/>
      <c r="Z1282" s="5"/>
      <c r="AA1282" s="5"/>
      <c r="AB1282" s="5"/>
      <c r="AC1282" s="5"/>
      <c r="AD1282" s="5"/>
      <c r="AE1282" s="5"/>
      <c r="AF1282" s="5"/>
      <c r="AG1282" s="5"/>
      <c r="AH1282" s="5"/>
      <c r="AI1282" s="5"/>
      <c r="AJ1282" s="5"/>
      <c r="AK1282" s="5"/>
      <c r="AL1282" s="5"/>
      <c r="AM1282" s="5"/>
      <c r="AN1282" s="5"/>
      <c r="AO1282" s="5"/>
      <c r="AP1282" s="5"/>
      <c r="AQ1282" s="5"/>
      <c r="AR1282" s="5"/>
      <c r="AS1282" s="5"/>
      <c r="AT1282" s="5"/>
      <c r="AU1282" s="5"/>
      <c r="AV1282" s="5"/>
      <c r="AW1282" s="5"/>
      <c r="AX1282" s="5"/>
      <c r="AY1282" s="5"/>
      <c r="AZ1282" s="5"/>
      <c r="BA1282" s="5"/>
      <c r="BB1282" s="5"/>
      <c r="BC1282" s="5"/>
      <c r="BD1282" s="5"/>
      <c r="BE1282" s="5"/>
      <c r="BF1282" s="5"/>
      <c r="BG1282" s="5"/>
      <c r="BH1282" s="5"/>
      <c r="BI1282" s="5"/>
      <c r="BJ1282" s="5"/>
      <c r="BK1282" s="5"/>
      <c r="BL1282" s="5"/>
      <c r="BM1282" s="5"/>
      <c r="BN1282" s="5"/>
      <c r="BO1282" s="5"/>
      <c r="BP1282" s="5"/>
      <c r="BQ1282" s="5"/>
      <c r="BR1282" s="5"/>
      <c r="BS1282" s="5"/>
      <c r="BT1282" s="5"/>
      <c r="BU1282" s="5"/>
      <c r="BV1282" s="5"/>
      <c r="BW1282" s="5"/>
      <c r="BX1282" s="5"/>
      <c r="BY1282" s="5"/>
      <c r="BZ1282" s="5"/>
      <c r="CA1282" s="5"/>
      <c r="CB1282" s="5"/>
      <c r="CC1282" s="5"/>
      <c r="CD1282" s="5"/>
      <c r="CE1282" s="5"/>
      <c r="CF1282" s="5"/>
      <c r="CG1282" s="5"/>
      <c r="CH1282" s="5"/>
      <c r="CI1282" s="5"/>
      <c r="CJ1282" s="5"/>
      <c r="CK1282" s="5"/>
      <c r="CL1282" s="5"/>
      <c r="CM1282" s="5"/>
      <c r="CN1282" s="5"/>
      <c r="CO1282" s="5"/>
      <c r="CP1282" s="5"/>
      <c r="CQ1282" s="5"/>
      <c r="CR1282" s="5"/>
      <c r="CS1282" s="5"/>
      <c r="CT1282" s="5"/>
      <c r="CU1282" s="5"/>
      <c r="CV1282" s="5"/>
      <c r="CW1282" s="5"/>
      <c r="CX1282" s="5"/>
      <c r="CY1282" s="5"/>
      <c r="CZ1282" s="5"/>
      <c r="DA1282" s="5"/>
      <c r="DB1282" s="5"/>
      <c r="DC1282" s="5"/>
      <c r="DD1282" s="5"/>
      <c r="DE1282" s="5"/>
      <c r="DF1282" s="5"/>
      <c r="DG1282" s="5"/>
      <c r="DH1282" s="5"/>
      <c r="DI1282" s="5"/>
      <c r="DJ1282" s="5"/>
      <c r="DK1282" s="5"/>
      <c r="DL1282" s="5"/>
      <c r="DM1282" s="5"/>
      <c r="DN1282" s="5"/>
      <c r="DO1282" s="5"/>
      <c r="DP1282" s="5"/>
      <c r="DQ1282" s="5"/>
      <c r="DR1282" s="5"/>
      <c r="DS1282" s="6"/>
      <c r="DT1282" s="6"/>
      <c r="DU1282" s="5"/>
      <c r="DV1282" s="5"/>
      <c r="DW1282" s="5"/>
      <c r="DX1282" s="5" t="s">
        <v>135</v>
      </c>
      <c r="DY1282" s="5"/>
      <c r="DZ1282" s="5"/>
      <c r="EA1282" s="5"/>
      <c r="EB1282" s="5"/>
      <c r="EC1282" s="5"/>
      <c r="ED1282" s="5"/>
      <c r="EE1282" s="5"/>
      <c r="EF1282" s="5"/>
    </row>
    <row r="1283" spans="1:136" s="42" customFormat="1" ht="30">
      <c r="A1283" s="41"/>
      <c r="B1283" s="41"/>
      <c r="C1283" s="41"/>
      <c r="D1283" s="41" t="s">
        <v>2257</v>
      </c>
      <c r="E1283" s="42" t="s">
        <v>2258</v>
      </c>
      <c r="F1283" s="121" t="s">
        <v>2216</v>
      </c>
      <c r="G1283" s="41"/>
      <c r="H1283" s="41"/>
      <c r="I1283" s="41" t="s">
        <v>135</v>
      </c>
      <c r="J1283" s="5">
        <v>1</v>
      </c>
      <c r="K1283" s="5">
        <v>1</v>
      </c>
      <c r="L1283" s="5"/>
      <c r="M1283" s="5"/>
      <c r="N1283" s="5"/>
      <c r="O1283" s="5"/>
      <c r="P1283" s="105">
        <v>1</v>
      </c>
      <c r="Q1283" s="39" t="s">
        <v>857</v>
      </c>
      <c r="R1283" s="105">
        <v>1</v>
      </c>
      <c r="S1283" s="105"/>
      <c r="T1283" s="5"/>
      <c r="U1283" s="5"/>
      <c r="V1283" s="5"/>
      <c r="W1283" s="5"/>
      <c r="X1283" s="5"/>
      <c r="Y1283" s="5"/>
      <c r="Z1283" s="5"/>
      <c r="AA1283" s="5"/>
      <c r="AB1283" s="5"/>
      <c r="AC1283" s="5"/>
      <c r="AD1283" s="5"/>
      <c r="AE1283" s="5"/>
      <c r="AF1283" s="5"/>
      <c r="AG1283" s="5"/>
      <c r="AH1283" s="5"/>
      <c r="AI1283" s="5"/>
      <c r="AJ1283" s="5"/>
      <c r="AK1283" s="5"/>
      <c r="AL1283" s="5"/>
      <c r="AM1283" s="5"/>
      <c r="AN1283" s="5"/>
      <c r="AO1283" s="5"/>
      <c r="AP1283" s="5"/>
      <c r="AQ1283" s="5"/>
      <c r="AR1283" s="5"/>
      <c r="AS1283" s="5"/>
      <c r="AT1283" s="5"/>
      <c r="AU1283" s="5"/>
      <c r="AV1283" s="5"/>
      <c r="AW1283" s="5"/>
      <c r="AX1283" s="5"/>
      <c r="AY1283" s="5"/>
      <c r="AZ1283" s="5"/>
      <c r="BA1283" s="5"/>
      <c r="BB1283" s="5"/>
      <c r="BC1283" s="5"/>
      <c r="BD1283" s="5"/>
      <c r="BE1283" s="5"/>
      <c r="BF1283" s="5"/>
      <c r="BG1283" s="5"/>
      <c r="BH1283" s="5"/>
      <c r="BI1283" s="5"/>
      <c r="BJ1283" s="5"/>
      <c r="BK1283" s="5"/>
      <c r="BL1283" s="5"/>
      <c r="BM1283" s="5"/>
      <c r="BN1283" s="5"/>
      <c r="BO1283" s="5"/>
      <c r="BP1283" s="5"/>
      <c r="BQ1283" s="5"/>
      <c r="BR1283" s="5"/>
      <c r="BS1283" s="5"/>
      <c r="BT1283" s="5"/>
      <c r="BU1283" s="5"/>
      <c r="BV1283" s="5"/>
      <c r="BW1283" s="5"/>
      <c r="BX1283" s="5"/>
      <c r="BY1283" s="5"/>
      <c r="BZ1283" s="5"/>
      <c r="CA1283" s="5"/>
      <c r="CB1283" s="5"/>
      <c r="CC1283" s="5"/>
      <c r="CD1283" s="5"/>
      <c r="CE1283" s="5"/>
      <c r="CF1283" s="5"/>
      <c r="CG1283" s="5"/>
      <c r="CH1283" s="5"/>
      <c r="CI1283" s="5"/>
      <c r="CJ1283" s="5"/>
      <c r="CK1283" s="5"/>
      <c r="CL1283" s="5"/>
      <c r="CM1283" s="5"/>
      <c r="CN1283" s="5"/>
      <c r="CO1283" s="5"/>
      <c r="CP1283" s="5"/>
      <c r="CQ1283" s="5"/>
      <c r="CR1283" s="5"/>
      <c r="CS1283" s="5"/>
      <c r="CT1283" s="5"/>
      <c r="CU1283" s="5"/>
      <c r="CV1283" s="5"/>
      <c r="CW1283" s="5"/>
      <c r="CX1283" s="5"/>
      <c r="CY1283" s="5"/>
      <c r="CZ1283" s="5"/>
      <c r="DA1283" s="5"/>
      <c r="DB1283" s="5"/>
      <c r="DC1283" s="5"/>
      <c r="DD1283" s="5"/>
      <c r="DE1283" s="5"/>
      <c r="DF1283" s="5"/>
      <c r="DG1283" s="5"/>
      <c r="DH1283" s="5"/>
      <c r="DI1283" s="5"/>
      <c r="DJ1283" s="5"/>
      <c r="DK1283" s="5"/>
      <c r="DL1283" s="5"/>
      <c r="DM1283" s="5"/>
      <c r="DN1283" s="5"/>
      <c r="DO1283" s="5"/>
      <c r="DP1283" s="5"/>
      <c r="DQ1283" s="5"/>
      <c r="DR1283" s="5"/>
      <c r="DS1283" s="6"/>
      <c r="DT1283" s="6"/>
      <c r="DU1283" s="5"/>
      <c r="DV1283" s="5"/>
      <c r="DW1283" s="5"/>
      <c r="DX1283" s="5" t="s">
        <v>135</v>
      </c>
      <c r="DY1283" s="5"/>
      <c r="DZ1283" s="5"/>
      <c r="EA1283" s="5"/>
      <c r="EB1283" s="5"/>
      <c r="EC1283" s="5"/>
      <c r="ED1283" s="5"/>
      <c r="EE1283" s="5"/>
      <c r="EF1283" s="5"/>
    </row>
    <row r="1284" spans="1:136" s="42" customFormat="1" ht="30">
      <c r="A1284" s="41"/>
      <c r="B1284" s="41"/>
      <c r="C1284" s="41"/>
      <c r="D1284" s="41" t="s">
        <v>2234</v>
      </c>
      <c r="E1284" s="42" t="s">
        <v>2235</v>
      </c>
      <c r="F1284" s="121" t="s">
        <v>2216</v>
      </c>
      <c r="G1284" s="41"/>
      <c r="H1284" s="41"/>
      <c r="I1284" s="41" t="s">
        <v>135</v>
      </c>
      <c r="J1284" s="5">
        <v>1</v>
      </c>
      <c r="K1284" s="5">
        <v>1</v>
      </c>
      <c r="L1284" s="5"/>
      <c r="M1284" s="5"/>
      <c r="N1284" s="5"/>
      <c r="O1284" s="5"/>
      <c r="P1284" s="105">
        <v>1</v>
      </c>
      <c r="Q1284" s="39" t="s">
        <v>857</v>
      </c>
      <c r="R1284" s="105">
        <v>1</v>
      </c>
      <c r="S1284" s="105"/>
      <c r="T1284" s="5"/>
      <c r="U1284" s="5"/>
      <c r="V1284" s="5"/>
      <c r="W1284" s="5"/>
      <c r="X1284" s="5"/>
      <c r="Y1284" s="5"/>
      <c r="Z1284" s="5"/>
      <c r="AA1284" s="5"/>
      <c r="AB1284" s="5"/>
      <c r="AC1284" s="5"/>
      <c r="AD1284" s="5"/>
      <c r="AE1284" s="5"/>
      <c r="AF1284" s="5"/>
      <c r="AG1284" s="5"/>
      <c r="AH1284" s="5"/>
      <c r="AI1284" s="5"/>
      <c r="AJ1284" s="5"/>
      <c r="AK1284" s="5"/>
      <c r="AL1284" s="5"/>
      <c r="AM1284" s="5"/>
      <c r="AN1284" s="5"/>
      <c r="AO1284" s="5"/>
      <c r="AP1284" s="5"/>
      <c r="AQ1284" s="5"/>
      <c r="AR1284" s="5"/>
      <c r="AS1284" s="5"/>
      <c r="AT1284" s="5"/>
      <c r="AU1284" s="5"/>
      <c r="AV1284" s="5"/>
      <c r="AW1284" s="5"/>
      <c r="AX1284" s="5"/>
      <c r="AY1284" s="5"/>
      <c r="AZ1284" s="5"/>
      <c r="BA1284" s="5"/>
      <c r="BB1284" s="5"/>
      <c r="BC1284" s="5"/>
      <c r="BD1284" s="5"/>
      <c r="BE1284" s="5"/>
      <c r="BF1284" s="5"/>
      <c r="BG1284" s="5"/>
      <c r="BH1284" s="5"/>
      <c r="BI1284" s="5"/>
      <c r="BJ1284" s="5"/>
      <c r="BK1284" s="5"/>
      <c r="BL1284" s="5"/>
      <c r="BM1284" s="5"/>
      <c r="BN1284" s="5"/>
      <c r="BO1284" s="5"/>
      <c r="BP1284" s="5"/>
      <c r="BQ1284" s="5"/>
      <c r="BR1284" s="5"/>
      <c r="BS1284" s="5"/>
      <c r="BT1284" s="5"/>
      <c r="BU1284" s="5"/>
      <c r="BV1284" s="5"/>
      <c r="BW1284" s="5"/>
      <c r="BX1284" s="5"/>
      <c r="BY1284" s="5"/>
      <c r="BZ1284" s="5"/>
      <c r="CA1284" s="5"/>
      <c r="CB1284" s="5"/>
      <c r="CC1284" s="5"/>
      <c r="CD1284" s="5"/>
      <c r="CE1284" s="5"/>
      <c r="CF1284" s="5"/>
      <c r="CG1284" s="5"/>
      <c r="CH1284" s="5"/>
      <c r="CI1284" s="5"/>
      <c r="CJ1284" s="5"/>
      <c r="CK1284" s="5"/>
      <c r="CL1284" s="5"/>
      <c r="CM1284" s="5"/>
      <c r="CN1284" s="5"/>
      <c r="CO1284" s="5"/>
      <c r="CP1284" s="5"/>
      <c r="CQ1284" s="5"/>
      <c r="CR1284" s="5"/>
      <c r="CS1284" s="5"/>
      <c r="CT1284" s="5"/>
      <c r="CU1284" s="5"/>
      <c r="CV1284" s="5"/>
      <c r="CW1284" s="5"/>
      <c r="CX1284" s="5"/>
      <c r="CY1284" s="5"/>
      <c r="CZ1284" s="5"/>
      <c r="DA1284" s="5"/>
      <c r="DB1284" s="5"/>
      <c r="DC1284" s="5"/>
      <c r="DD1284" s="5"/>
      <c r="DE1284" s="5"/>
      <c r="DF1284" s="5"/>
      <c r="DG1284" s="5"/>
      <c r="DH1284" s="5"/>
      <c r="DI1284" s="5"/>
      <c r="DJ1284" s="5"/>
      <c r="DK1284" s="5"/>
      <c r="DL1284" s="5"/>
      <c r="DM1284" s="5"/>
      <c r="DN1284" s="5"/>
      <c r="DO1284" s="5"/>
      <c r="DP1284" s="5"/>
      <c r="DQ1284" s="5"/>
      <c r="DR1284" s="5"/>
      <c r="DS1284" s="6"/>
      <c r="DT1284" s="6"/>
      <c r="DU1284" s="5"/>
      <c r="DV1284" s="5"/>
      <c r="DW1284" s="5"/>
      <c r="DX1284" s="5" t="s">
        <v>135</v>
      </c>
      <c r="DY1284" s="5"/>
      <c r="DZ1284" s="5"/>
      <c r="EA1284" s="5"/>
      <c r="EB1284" s="5"/>
      <c r="EC1284" s="5"/>
      <c r="ED1284" s="5"/>
      <c r="EE1284" s="5"/>
      <c r="EF1284" s="5"/>
    </row>
    <row r="1285" spans="1:136" s="42" customFormat="1" ht="30">
      <c r="A1285" s="41"/>
      <c r="B1285" s="41"/>
      <c r="C1285" s="41"/>
      <c r="D1285" s="41" t="s">
        <v>2242</v>
      </c>
      <c r="E1285" s="42" t="s">
        <v>2243</v>
      </c>
      <c r="F1285" s="121" t="s">
        <v>2216</v>
      </c>
      <c r="G1285" s="41"/>
      <c r="H1285" s="41"/>
      <c r="I1285" s="41" t="s">
        <v>135</v>
      </c>
      <c r="J1285" s="5">
        <v>1</v>
      </c>
      <c r="K1285" s="5">
        <v>1</v>
      </c>
      <c r="L1285" s="5"/>
      <c r="M1285" s="5"/>
      <c r="N1285" s="5"/>
      <c r="O1285" s="5"/>
      <c r="P1285" s="105">
        <v>1</v>
      </c>
      <c r="Q1285" s="39" t="s">
        <v>857</v>
      </c>
      <c r="R1285" s="105">
        <v>1</v>
      </c>
      <c r="S1285" s="105"/>
      <c r="T1285" s="5"/>
      <c r="U1285" s="5"/>
      <c r="V1285" s="5"/>
      <c r="W1285" s="5"/>
      <c r="X1285" s="5"/>
      <c r="Y1285" s="5"/>
      <c r="Z1285" s="5"/>
      <c r="AA1285" s="5"/>
      <c r="AB1285" s="5"/>
      <c r="AC1285" s="5"/>
      <c r="AD1285" s="5"/>
      <c r="AE1285" s="5"/>
      <c r="AF1285" s="5"/>
      <c r="AG1285" s="5"/>
      <c r="AH1285" s="5"/>
      <c r="AI1285" s="5"/>
      <c r="AJ1285" s="5"/>
      <c r="AK1285" s="5"/>
      <c r="AL1285" s="5"/>
      <c r="AM1285" s="5"/>
      <c r="AN1285" s="5"/>
      <c r="AO1285" s="5"/>
      <c r="AP1285" s="5"/>
      <c r="AQ1285" s="5"/>
      <c r="AR1285" s="5"/>
      <c r="AS1285" s="5"/>
      <c r="AT1285" s="5"/>
      <c r="AU1285" s="5"/>
      <c r="AV1285" s="5"/>
      <c r="AW1285" s="5"/>
      <c r="AX1285" s="5"/>
      <c r="AY1285" s="5"/>
      <c r="AZ1285" s="5"/>
      <c r="BA1285" s="5"/>
      <c r="BB1285" s="5"/>
      <c r="BC1285" s="5"/>
      <c r="BD1285" s="5"/>
      <c r="BE1285" s="5"/>
      <c r="BF1285" s="5"/>
      <c r="BG1285" s="5"/>
      <c r="BH1285" s="5"/>
      <c r="BI1285" s="5"/>
      <c r="BJ1285" s="5"/>
      <c r="BK1285" s="5"/>
      <c r="BL1285" s="5"/>
      <c r="BM1285" s="5"/>
      <c r="BN1285" s="5"/>
      <c r="BO1285" s="5"/>
      <c r="BP1285" s="5"/>
      <c r="BQ1285" s="5"/>
      <c r="BR1285" s="5"/>
      <c r="BS1285" s="5"/>
      <c r="BT1285" s="5"/>
      <c r="BU1285" s="5"/>
      <c r="BV1285" s="5"/>
      <c r="BW1285" s="5"/>
      <c r="BX1285" s="5"/>
      <c r="BY1285" s="5"/>
      <c r="BZ1285" s="5"/>
      <c r="CA1285" s="5"/>
      <c r="CB1285" s="5"/>
      <c r="CC1285" s="5"/>
      <c r="CD1285" s="5"/>
      <c r="CE1285" s="5"/>
      <c r="CF1285" s="5"/>
      <c r="CG1285" s="5"/>
      <c r="CH1285" s="5"/>
      <c r="CI1285" s="5"/>
      <c r="CJ1285" s="5"/>
      <c r="CK1285" s="5"/>
      <c r="CL1285" s="5"/>
      <c r="CM1285" s="5"/>
      <c r="CN1285" s="5"/>
      <c r="CO1285" s="5"/>
      <c r="CP1285" s="5"/>
      <c r="CQ1285" s="5"/>
      <c r="CR1285" s="5"/>
      <c r="CS1285" s="5"/>
      <c r="CT1285" s="5"/>
      <c r="CU1285" s="5"/>
      <c r="CV1285" s="5"/>
      <c r="CW1285" s="5"/>
      <c r="CX1285" s="5"/>
      <c r="CY1285" s="5"/>
      <c r="CZ1285" s="5"/>
      <c r="DA1285" s="5"/>
      <c r="DB1285" s="5"/>
      <c r="DC1285" s="5"/>
      <c r="DD1285" s="5"/>
      <c r="DE1285" s="5"/>
      <c r="DF1285" s="5"/>
      <c r="DG1285" s="5"/>
      <c r="DH1285" s="5"/>
      <c r="DI1285" s="5"/>
      <c r="DJ1285" s="5"/>
      <c r="DK1285" s="5"/>
      <c r="DL1285" s="5"/>
      <c r="DM1285" s="5"/>
      <c r="DN1285" s="5"/>
      <c r="DO1285" s="5"/>
      <c r="DP1285" s="5"/>
      <c r="DQ1285" s="5"/>
      <c r="DR1285" s="5"/>
      <c r="DS1285" s="6"/>
      <c r="DT1285" s="6"/>
      <c r="DU1285" s="5"/>
      <c r="DV1285" s="5"/>
      <c r="DW1285" s="5"/>
      <c r="DX1285" s="5" t="s">
        <v>135</v>
      </c>
      <c r="DY1285" s="5"/>
      <c r="DZ1285" s="5"/>
      <c r="EA1285" s="5"/>
      <c r="EB1285" s="5"/>
      <c r="EC1285" s="5"/>
      <c r="ED1285" s="5"/>
      <c r="EE1285" s="5"/>
      <c r="EF1285" s="5"/>
    </row>
    <row r="1286" spans="1:136" s="42" customFormat="1" ht="30">
      <c r="A1286" s="41"/>
      <c r="B1286" s="41"/>
      <c r="C1286" s="41"/>
      <c r="D1286" s="41" t="s">
        <v>2259</v>
      </c>
      <c r="E1286" s="42" t="s">
        <v>141</v>
      </c>
      <c r="F1286" s="121" t="s">
        <v>2216</v>
      </c>
      <c r="G1286" s="41"/>
      <c r="H1286" s="41"/>
      <c r="I1286" s="41" t="s">
        <v>135</v>
      </c>
      <c r="J1286" s="5"/>
      <c r="K1286" s="5"/>
      <c r="L1286" s="5"/>
      <c r="M1286" s="5"/>
      <c r="N1286" s="5"/>
      <c r="O1286" s="5"/>
      <c r="P1286" s="128">
        <v>1</v>
      </c>
      <c r="Q1286" s="39" t="s">
        <v>2217</v>
      </c>
      <c r="R1286" s="128">
        <v>1</v>
      </c>
      <c r="S1286" s="105"/>
      <c r="T1286" s="5"/>
      <c r="U1286" s="5"/>
      <c r="V1286" s="5"/>
      <c r="W1286" s="5"/>
      <c r="X1286" s="5"/>
      <c r="Y1286" s="5"/>
      <c r="Z1286" s="5"/>
      <c r="AA1286" s="5"/>
      <c r="AB1286" s="5"/>
      <c r="AC1286" s="5"/>
      <c r="AD1286" s="5"/>
      <c r="AE1286" s="5"/>
      <c r="AF1286" s="5"/>
      <c r="AG1286" s="5"/>
      <c r="AH1286" s="5"/>
      <c r="AI1286" s="5"/>
      <c r="AJ1286" s="5"/>
      <c r="AK1286" s="5"/>
      <c r="AL1286" s="5"/>
      <c r="AM1286" s="5"/>
      <c r="AN1286" s="5"/>
      <c r="AO1286" s="5"/>
      <c r="AP1286" s="5"/>
      <c r="AQ1286" s="5"/>
      <c r="AR1286" s="5"/>
      <c r="AS1286" s="5"/>
      <c r="AT1286" s="5"/>
      <c r="AU1286" s="5"/>
      <c r="AV1286" s="5"/>
      <c r="AW1286" s="5"/>
      <c r="AX1286" s="5"/>
      <c r="AY1286" s="5"/>
      <c r="AZ1286" s="5"/>
      <c r="BA1286" s="5"/>
      <c r="BB1286" s="5"/>
      <c r="BC1286" s="5"/>
      <c r="BD1286" s="5"/>
      <c r="BE1286" s="5"/>
      <c r="BF1286" s="5"/>
      <c r="BG1286" s="5"/>
      <c r="BH1286" s="5"/>
      <c r="BI1286" s="5"/>
      <c r="BJ1286" s="5"/>
      <c r="BK1286" s="5"/>
      <c r="BL1286" s="5"/>
      <c r="BM1286" s="5"/>
      <c r="BN1286" s="5"/>
      <c r="BO1286" s="5"/>
      <c r="BP1286" s="5"/>
      <c r="BQ1286" s="5"/>
      <c r="BR1286" s="5"/>
      <c r="BS1286" s="5"/>
      <c r="BT1286" s="5"/>
      <c r="BU1286" s="5"/>
      <c r="BV1286" s="5"/>
      <c r="BW1286" s="5"/>
      <c r="BX1286" s="5"/>
      <c r="BY1286" s="5"/>
      <c r="BZ1286" s="5"/>
      <c r="CA1286" s="5"/>
      <c r="CB1286" s="5"/>
      <c r="CC1286" s="5"/>
      <c r="CD1286" s="5"/>
      <c r="CE1286" s="5"/>
      <c r="CF1286" s="5"/>
      <c r="CG1286" s="5"/>
      <c r="CH1286" s="5"/>
      <c r="CI1286" s="5"/>
      <c r="CJ1286" s="5"/>
      <c r="CK1286" s="5"/>
      <c r="CL1286" s="5"/>
      <c r="CM1286" s="5"/>
      <c r="CN1286" s="5"/>
      <c r="CO1286" s="5"/>
      <c r="CP1286" s="5"/>
      <c r="CQ1286" s="5"/>
      <c r="CR1286" s="5"/>
      <c r="CS1286" s="5"/>
      <c r="CT1286" s="5"/>
      <c r="CU1286" s="5"/>
      <c r="CV1286" s="5"/>
      <c r="CW1286" s="5"/>
      <c r="CX1286" s="5"/>
      <c r="CY1286" s="5"/>
      <c r="CZ1286" s="5"/>
      <c r="DA1286" s="5"/>
      <c r="DB1286" s="5"/>
      <c r="DC1286" s="5"/>
      <c r="DD1286" s="5"/>
      <c r="DE1286" s="5"/>
      <c r="DF1286" s="5"/>
      <c r="DG1286" s="5"/>
      <c r="DH1286" s="5"/>
      <c r="DI1286" s="5"/>
      <c r="DJ1286" s="5"/>
      <c r="DK1286" s="5"/>
      <c r="DL1286" s="5"/>
      <c r="DM1286" s="5"/>
      <c r="DN1286" s="5"/>
      <c r="DO1286" s="5"/>
      <c r="DP1286" s="5"/>
      <c r="DQ1286" s="5"/>
      <c r="DR1286" s="5"/>
      <c r="DS1286" s="6"/>
      <c r="DT1286" s="6"/>
      <c r="DU1286" s="5"/>
      <c r="DV1286" s="5"/>
      <c r="DW1286" s="5"/>
      <c r="DX1286" s="5" t="s">
        <v>135</v>
      </c>
      <c r="DY1286" s="5"/>
      <c r="DZ1286" s="5"/>
      <c r="EA1286" s="5"/>
      <c r="EB1286" s="5"/>
      <c r="EC1286" s="5"/>
      <c r="ED1286" s="5"/>
      <c r="EE1286" s="5"/>
      <c r="EF1286" s="5"/>
    </row>
    <row r="1287" spans="1:136" s="42" customFormat="1" ht="30">
      <c r="A1287" s="41"/>
      <c r="B1287" s="41"/>
      <c r="C1287" s="41"/>
      <c r="D1287" s="41" t="s">
        <v>2260</v>
      </c>
      <c r="E1287" s="42" t="s">
        <v>2249</v>
      </c>
      <c r="F1287" s="121" t="s">
        <v>2216</v>
      </c>
      <c r="G1287" s="41"/>
      <c r="H1287" s="41"/>
      <c r="I1287" s="41" t="s">
        <v>135</v>
      </c>
      <c r="J1287" s="5">
        <v>1</v>
      </c>
      <c r="K1287" s="5">
        <v>1</v>
      </c>
      <c r="L1287" s="5"/>
      <c r="M1287" s="5"/>
      <c r="N1287" s="5"/>
      <c r="O1287" s="5"/>
      <c r="P1287" s="105">
        <v>1</v>
      </c>
      <c r="Q1287" s="39" t="s">
        <v>2217</v>
      </c>
      <c r="R1287" s="105">
        <v>1</v>
      </c>
      <c r="S1287" s="105"/>
      <c r="T1287" s="5"/>
      <c r="U1287" s="5"/>
      <c r="V1287" s="5"/>
      <c r="W1287" s="5"/>
      <c r="X1287" s="5"/>
      <c r="Y1287" s="5"/>
      <c r="Z1287" s="5"/>
      <c r="AA1287" s="5"/>
      <c r="AB1287" s="5"/>
      <c r="AC1287" s="5"/>
      <c r="AD1287" s="5"/>
      <c r="AE1287" s="5"/>
      <c r="AF1287" s="5"/>
      <c r="AG1287" s="5"/>
      <c r="AH1287" s="5"/>
      <c r="AI1287" s="5"/>
      <c r="AJ1287" s="5"/>
      <c r="AK1287" s="5"/>
      <c r="AL1287" s="5"/>
      <c r="AM1287" s="5"/>
      <c r="AN1287" s="5"/>
      <c r="AO1287" s="5"/>
      <c r="AP1287" s="5"/>
      <c r="AQ1287" s="5"/>
      <c r="AR1287" s="5"/>
      <c r="AS1287" s="5"/>
      <c r="AT1287" s="5"/>
      <c r="AU1287" s="5"/>
      <c r="AV1287" s="5"/>
      <c r="AW1287" s="5"/>
      <c r="AX1287" s="5"/>
      <c r="AY1287" s="5"/>
      <c r="AZ1287" s="5"/>
      <c r="BA1287" s="5"/>
      <c r="BB1287" s="5"/>
      <c r="BC1287" s="5"/>
      <c r="BD1287" s="5"/>
      <c r="BE1287" s="5"/>
      <c r="BF1287" s="5"/>
      <c r="BG1287" s="5"/>
      <c r="BH1287" s="5"/>
      <c r="BI1287" s="5"/>
      <c r="BJ1287" s="5"/>
      <c r="BK1287" s="5"/>
      <c r="BL1287" s="5"/>
      <c r="BM1287" s="5"/>
      <c r="BN1287" s="5"/>
      <c r="BO1287" s="5"/>
      <c r="BP1287" s="5"/>
      <c r="BQ1287" s="5"/>
      <c r="BR1287" s="5"/>
      <c r="BS1287" s="5"/>
      <c r="BT1287" s="5"/>
      <c r="BU1287" s="5"/>
      <c r="BV1287" s="5"/>
      <c r="BW1287" s="5"/>
      <c r="BX1287" s="5"/>
      <c r="BY1287" s="5"/>
      <c r="BZ1287" s="5"/>
      <c r="CA1287" s="5"/>
      <c r="CB1287" s="5"/>
      <c r="CC1287" s="5"/>
      <c r="CD1287" s="5"/>
      <c r="CE1287" s="5"/>
      <c r="CF1287" s="5"/>
      <c r="CG1287" s="5"/>
      <c r="CH1287" s="5"/>
      <c r="CI1287" s="5"/>
      <c r="CJ1287" s="5"/>
      <c r="CK1287" s="5"/>
      <c r="CL1287" s="5"/>
      <c r="CM1287" s="5"/>
      <c r="CN1287" s="5"/>
      <c r="CO1287" s="5"/>
      <c r="CP1287" s="5"/>
      <c r="CQ1287" s="5"/>
      <c r="CR1287" s="5"/>
      <c r="CS1287" s="5"/>
      <c r="CT1287" s="5"/>
      <c r="CU1287" s="5"/>
      <c r="CV1287" s="5"/>
      <c r="CW1287" s="5"/>
      <c r="CX1287" s="5"/>
      <c r="CY1287" s="5"/>
      <c r="CZ1287" s="5"/>
      <c r="DA1287" s="5"/>
      <c r="DB1287" s="5"/>
      <c r="DC1287" s="5"/>
      <c r="DD1287" s="5"/>
      <c r="DE1287" s="5"/>
      <c r="DF1287" s="5"/>
      <c r="DG1287" s="5"/>
      <c r="DH1287" s="5"/>
      <c r="DI1287" s="5"/>
      <c r="DJ1287" s="5"/>
      <c r="DK1287" s="5"/>
      <c r="DL1287" s="5"/>
      <c r="DM1287" s="5"/>
      <c r="DN1287" s="5"/>
      <c r="DO1287" s="5"/>
      <c r="DP1287" s="5"/>
      <c r="DQ1287" s="5"/>
      <c r="DR1287" s="5"/>
      <c r="DS1287" s="6"/>
      <c r="DT1287" s="6"/>
      <c r="DU1287" s="5"/>
      <c r="DV1287" s="5"/>
      <c r="DW1287" s="5"/>
      <c r="DX1287" s="5" t="s">
        <v>135</v>
      </c>
      <c r="DY1287" s="5"/>
      <c r="DZ1287" s="5"/>
      <c r="EA1287" s="5"/>
      <c r="EB1287" s="5"/>
      <c r="EC1287" s="5"/>
      <c r="ED1287" s="5"/>
      <c r="EE1287" s="5"/>
      <c r="EF1287" s="5"/>
    </row>
    <row r="1288" spans="1:136" s="42" customFormat="1" ht="30">
      <c r="A1288" s="41"/>
      <c r="B1288" s="41"/>
      <c r="C1288" s="41"/>
      <c r="D1288" s="41" t="s">
        <v>2261</v>
      </c>
      <c r="E1288" s="42" t="s">
        <v>2262</v>
      </c>
      <c r="F1288" s="121" t="s">
        <v>2216</v>
      </c>
      <c r="G1288" s="41"/>
      <c r="H1288" s="41"/>
      <c r="I1288" s="41" t="s">
        <v>135</v>
      </c>
      <c r="J1288" s="5"/>
      <c r="K1288" s="5"/>
      <c r="L1288" s="5"/>
      <c r="M1288" s="5"/>
      <c r="N1288" s="5"/>
      <c r="O1288" s="5"/>
      <c r="P1288" s="128">
        <v>1</v>
      </c>
      <c r="Q1288" s="39" t="s">
        <v>857</v>
      </c>
      <c r="R1288" s="128">
        <v>1</v>
      </c>
      <c r="S1288" s="105"/>
      <c r="T1288" s="5"/>
      <c r="U1288" s="5"/>
      <c r="V1288" s="5"/>
      <c r="W1288" s="5"/>
      <c r="X1288" s="5"/>
      <c r="Y1288" s="5"/>
      <c r="Z1288" s="5"/>
      <c r="AA1288" s="5"/>
      <c r="AB1288" s="5"/>
      <c r="AC1288" s="5"/>
      <c r="AD1288" s="5"/>
      <c r="AE1288" s="5"/>
      <c r="AF1288" s="5"/>
      <c r="AG1288" s="5"/>
      <c r="AH1288" s="5"/>
      <c r="AI1288" s="5"/>
      <c r="AJ1288" s="5"/>
      <c r="AK1288" s="5"/>
      <c r="AL1288" s="5"/>
      <c r="AM1288" s="5"/>
      <c r="AN1288" s="5"/>
      <c r="AO1288" s="5"/>
      <c r="AP1288" s="5"/>
      <c r="AQ1288" s="5"/>
      <c r="AR1288" s="5"/>
      <c r="AS1288" s="5"/>
      <c r="AT1288" s="5"/>
      <c r="AU1288" s="5"/>
      <c r="AV1288" s="5"/>
      <c r="AW1288" s="5"/>
      <c r="AX1288" s="5"/>
      <c r="AY1288" s="5"/>
      <c r="AZ1288" s="5"/>
      <c r="BA1288" s="5"/>
      <c r="BB1288" s="5"/>
      <c r="BC1288" s="5"/>
      <c r="BD1288" s="5"/>
      <c r="BE1288" s="5"/>
      <c r="BF1288" s="5"/>
      <c r="BG1288" s="5"/>
      <c r="BH1288" s="5"/>
      <c r="BI1288" s="5"/>
      <c r="BJ1288" s="5"/>
      <c r="BK1288" s="5"/>
      <c r="BL1288" s="5"/>
      <c r="BM1288" s="5"/>
      <c r="BN1288" s="5"/>
      <c r="BO1288" s="5"/>
      <c r="BP1288" s="5"/>
      <c r="BQ1288" s="5"/>
      <c r="BR1288" s="5"/>
      <c r="BS1288" s="5"/>
      <c r="BT1288" s="5"/>
      <c r="BU1288" s="5"/>
      <c r="BV1288" s="5"/>
      <c r="BW1288" s="5"/>
      <c r="BX1288" s="5"/>
      <c r="BY1288" s="5"/>
      <c r="BZ1288" s="5"/>
      <c r="CA1288" s="5"/>
      <c r="CB1288" s="5"/>
      <c r="CC1288" s="5"/>
      <c r="CD1288" s="5"/>
      <c r="CE1288" s="5"/>
      <c r="CF1288" s="5"/>
      <c r="CG1288" s="5"/>
      <c r="CH1288" s="5"/>
      <c r="CI1288" s="5"/>
      <c r="CJ1288" s="5"/>
      <c r="CK1288" s="5"/>
      <c r="CL1288" s="5"/>
      <c r="CM1288" s="5"/>
      <c r="CN1288" s="5"/>
      <c r="CO1288" s="5"/>
      <c r="CP1288" s="5"/>
      <c r="CQ1288" s="5"/>
      <c r="CR1288" s="5"/>
      <c r="CS1288" s="5"/>
      <c r="CT1288" s="5"/>
      <c r="CU1288" s="5"/>
      <c r="CV1288" s="5"/>
      <c r="CW1288" s="5"/>
      <c r="CX1288" s="5"/>
      <c r="CY1288" s="5"/>
      <c r="CZ1288" s="5"/>
      <c r="DA1288" s="5"/>
      <c r="DB1288" s="5"/>
      <c r="DC1288" s="5"/>
      <c r="DD1288" s="5"/>
      <c r="DE1288" s="5"/>
      <c r="DF1288" s="5"/>
      <c r="DG1288" s="5"/>
      <c r="DH1288" s="5"/>
      <c r="DI1288" s="5"/>
      <c r="DJ1288" s="5"/>
      <c r="DK1288" s="5"/>
      <c r="DL1288" s="5"/>
      <c r="DM1288" s="5"/>
      <c r="DN1288" s="5"/>
      <c r="DO1288" s="5"/>
      <c r="DP1288" s="5"/>
      <c r="DQ1288" s="5"/>
      <c r="DR1288" s="5"/>
      <c r="DS1288" s="6"/>
      <c r="DT1288" s="6"/>
      <c r="DU1288" s="5"/>
      <c r="DV1288" s="5"/>
      <c r="DW1288" s="5"/>
      <c r="DX1288" s="5" t="s">
        <v>135</v>
      </c>
      <c r="DY1288" s="5"/>
      <c r="DZ1288" s="5"/>
      <c r="EA1288" s="5"/>
      <c r="EB1288" s="5"/>
      <c r="EC1288" s="5"/>
      <c r="ED1288" s="5"/>
      <c r="EE1288" s="5"/>
      <c r="EF1288" s="5"/>
    </row>
    <row r="1289" spans="1:136" s="42" customFormat="1" ht="30">
      <c r="A1289" s="41"/>
      <c r="B1289" s="41"/>
      <c r="C1289" s="41"/>
      <c r="D1289" s="41" t="s">
        <v>2256</v>
      </c>
      <c r="E1289" s="42" t="s">
        <v>2238</v>
      </c>
      <c r="F1289" s="121" t="s">
        <v>2216</v>
      </c>
      <c r="G1289" s="41"/>
      <c r="H1289" s="41"/>
      <c r="I1289" s="41" t="s">
        <v>135</v>
      </c>
      <c r="J1289" s="5">
        <v>1</v>
      </c>
      <c r="K1289" s="5">
        <v>1</v>
      </c>
      <c r="L1289" s="5"/>
      <c r="M1289" s="5"/>
      <c r="N1289" s="5"/>
      <c r="O1289" s="5"/>
      <c r="P1289" s="105">
        <v>1</v>
      </c>
      <c r="Q1289" s="39" t="s">
        <v>857</v>
      </c>
      <c r="R1289" s="105">
        <v>1</v>
      </c>
      <c r="S1289" s="105"/>
      <c r="T1289" s="5"/>
      <c r="U1289" s="5"/>
      <c r="V1289" s="5"/>
      <c r="W1289" s="5"/>
      <c r="X1289" s="5"/>
      <c r="Y1289" s="5"/>
      <c r="Z1289" s="5"/>
      <c r="AA1289" s="5"/>
      <c r="AB1289" s="5"/>
      <c r="AC1289" s="5"/>
      <c r="AD1289" s="5"/>
      <c r="AE1289" s="5"/>
      <c r="AF1289" s="5"/>
      <c r="AG1289" s="5"/>
      <c r="AH1289" s="5"/>
      <c r="AI1289" s="5"/>
      <c r="AJ1289" s="5"/>
      <c r="AK1289" s="5"/>
      <c r="AL1289" s="5"/>
      <c r="AM1289" s="5"/>
      <c r="AN1289" s="5"/>
      <c r="AO1289" s="5"/>
      <c r="AP1289" s="5"/>
      <c r="AQ1289" s="5"/>
      <c r="AR1289" s="5"/>
      <c r="AS1289" s="5"/>
      <c r="AT1289" s="5"/>
      <c r="AU1289" s="5"/>
      <c r="AV1289" s="5"/>
      <c r="AW1289" s="5"/>
      <c r="AX1289" s="5"/>
      <c r="AY1289" s="5"/>
      <c r="AZ1289" s="5"/>
      <c r="BA1289" s="5"/>
      <c r="BB1289" s="5"/>
      <c r="BC1289" s="5"/>
      <c r="BD1289" s="5"/>
      <c r="BE1289" s="5"/>
      <c r="BF1289" s="5"/>
      <c r="BG1289" s="5"/>
      <c r="BH1289" s="5"/>
      <c r="BI1289" s="5"/>
      <c r="BJ1289" s="5"/>
      <c r="BK1289" s="5"/>
      <c r="BL1289" s="5"/>
      <c r="BM1289" s="5"/>
      <c r="BN1289" s="5"/>
      <c r="BO1289" s="5"/>
      <c r="BP1289" s="5"/>
      <c r="BQ1289" s="5"/>
      <c r="BR1289" s="5"/>
      <c r="BS1289" s="5"/>
      <c r="BT1289" s="5"/>
      <c r="BU1289" s="5"/>
      <c r="BV1289" s="5"/>
      <c r="BW1289" s="5"/>
      <c r="BX1289" s="5"/>
      <c r="BY1289" s="5"/>
      <c r="BZ1289" s="5"/>
      <c r="CA1289" s="5"/>
      <c r="CB1289" s="5"/>
      <c r="CC1289" s="5"/>
      <c r="CD1289" s="5"/>
      <c r="CE1289" s="5"/>
      <c r="CF1289" s="5"/>
      <c r="CG1289" s="5"/>
      <c r="CH1289" s="5"/>
      <c r="CI1289" s="5"/>
      <c r="CJ1289" s="5"/>
      <c r="CK1289" s="5"/>
      <c r="CL1289" s="5"/>
      <c r="CM1289" s="5"/>
      <c r="CN1289" s="5"/>
      <c r="CO1289" s="5"/>
      <c r="CP1289" s="5"/>
      <c r="CQ1289" s="5"/>
      <c r="CR1289" s="5"/>
      <c r="CS1289" s="5"/>
      <c r="CT1289" s="5"/>
      <c r="CU1289" s="5"/>
      <c r="CV1289" s="5"/>
      <c r="CW1289" s="5"/>
      <c r="CX1289" s="5"/>
      <c r="CY1289" s="5"/>
      <c r="CZ1289" s="5"/>
      <c r="DA1289" s="5"/>
      <c r="DB1289" s="5"/>
      <c r="DC1289" s="5"/>
      <c r="DD1289" s="5"/>
      <c r="DE1289" s="5"/>
      <c r="DF1289" s="5"/>
      <c r="DG1289" s="5"/>
      <c r="DH1289" s="5"/>
      <c r="DI1289" s="5"/>
      <c r="DJ1289" s="5"/>
      <c r="DK1289" s="5"/>
      <c r="DL1289" s="5"/>
      <c r="DM1289" s="5"/>
      <c r="DN1289" s="5"/>
      <c r="DO1289" s="5"/>
      <c r="DP1289" s="5"/>
      <c r="DQ1289" s="5"/>
      <c r="DR1289" s="5"/>
      <c r="DS1289" s="6"/>
      <c r="DT1289" s="6"/>
      <c r="DU1289" s="5"/>
      <c r="DV1289" s="5"/>
      <c r="DW1289" s="5"/>
      <c r="DX1289" s="5" t="s">
        <v>135</v>
      </c>
      <c r="DY1289" s="5"/>
      <c r="DZ1289" s="5"/>
      <c r="EA1289" s="5"/>
      <c r="EB1289" s="5"/>
      <c r="EC1289" s="5"/>
      <c r="ED1289" s="5"/>
      <c r="EE1289" s="5"/>
      <c r="EF1289" s="5"/>
    </row>
    <row r="1290" spans="1:136" s="42" customFormat="1" ht="30">
      <c r="A1290" s="41"/>
      <c r="B1290" s="41"/>
      <c r="C1290" s="41"/>
      <c r="D1290" s="41" t="s">
        <v>2260</v>
      </c>
      <c r="E1290" s="42" t="s">
        <v>2249</v>
      </c>
      <c r="F1290" s="121" t="s">
        <v>2216</v>
      </c>
      <c r="G1290" s="41"/>
      <c r="H1290" s="41"/>
      <c r="I1290" s="41" t="s">
        <v>135</v>
      </c>
      <c r="J1290" s="5">
        <v>1</v>
      </c>
      <c r="K1290" s="5">
        <v>1</v>
      </c>
      <c r="L1290" s="5"/>
      <c r="M1290" s="5"/>
      <c r="N1290" s="5"/>
      <c r="O1290" s="5"/>
      <c r="P1290" s="128">
        <v>1</v>
      </c>
      <c r="Q1290" s="39" t="s">
        <v>2217</v>
      </c>
      <c r="R1290" s="128">
        <v>1</v>
      </c>
      <c r="S1290" s="105"/>
      <c r="T1290" s="5"/>
      <c r="U1290" s="5"/>
      <c r="V1290" s="5"/>
      <c r="W1290" s="5"/>
      <c r="X1290" s="5"/>
      <c r="Y1290" s="5"/>
      <c r="Z1290" s="5"/>
      <c r="AA1290" s="5"/>
      <c r="AB1290" s="5"/>
      <c r="AC1290" s="5"/>
      <c r="AD1290" s="5"/>
      <c r="AE1290" s="5"/>
      <c r="AF1290" s="5"/>
      <c r="AG1290" s="5"/>
      <c r="AH1290" s="5"/>
      <c r="AI1290" s="5"/>
      <c r="AJ1290" s="5"/>
      <c r="AK1290" s="5"/>
      <c r="AL1290" s="5"/>
      <c r="AM1290" s="5"/>
      <c r="AN1290" s="5"/>
      <c r="AO1290" s="5"/>
      <c r="AP1290" s="5"/>
      <c r="AQ1290" s="5"/>
      <c r="AR1290" s="5"/>
      <c r="AS1290" s="5"/>
      <c r="AT1290" s="5"/>
      <c r="AU1290" s="5"/>
      <c r="AV1290" s="5"/>
      <c r="AW1290" s="5"/>
      <c r="AX1290" s="5"/>
      <c r="AY1290" s="5"/>
      <c r="AZ1290" s="5"/>
      <c r="BA1290" s="5"/>
      <c r="BB1290" s="5"/>
      <c r="BC1290" s="5"/>
      <c r="BD1290" s="5"/>
      <c r="BE1290" s="5"/>
      <c r="BF1290" s="5"/>
      <c r="BG1290" s="5"/>
      <c r="BH1290" s="5"/>
      <c r="BI1290" s="5"/>
      <c r="BJ1290" s="5"/>
      <c r="BK1290" s="5"/>
      <c r="BL1290" s="5"/>
      <c r="BM1290" s="5"/>
      <c r="BN1290" s="5"/>
      <c r="BO1290" s="5"/>
      <c r="BP1290" s="5"/>
      <c r="BQ1290" s="5"/>
      <c r="BR1290" s="5"/>
      <c r="BS1290" s="5"/>
      <c r="BT1290" s="5"/>
      <c r="BU1290" s="5"/>
      <c r="BV1290" s="5"/>
      <c r="BW1290" s="5"/>
      <c r="BX1290" s="5"/>
      <c r="BY1290" s="5"/>
      <c r="BZ1290" s="5"/>
      <c r="CA1290" s="5"/>
      <c r="CB1290" s="5"/>
      <c r="CC1290" s="5"/>
      <c r="CD1290" s="5"/>
      <c r="CE1290" s="5"/>
      <c r="CF1290" s="5"/>
      <c r="CG1290" s="5"/>
      <c r="CH1290" s="5"/>
      <c r="CI1290" s="5"/>
      <c r="CJ1290" s="5"/>
      <c r="CK1290" s="5"/>
      <c r="CL1290" s="5"/>
      <c r="CM1290" s="5"/>
      <c r="CN1290" s="5"/>
      <c r="CO1290" s="5"/>
      <c r="CP1290" s="5"/>
      <c r="CQ1290" s="5"/>
      <c r="CR1290" s="5"/>
      <c r="CS1290" s="5"/>
      <c r="CT1290" s="5"/>
      <c r="CU1290" s="5"/>
      <c r="CV1290" s="5"/>
      <c r="CW1290" s="5"/>
      <c r="CX1290" s="5"/>
      <c r="CY1290" s="5"/>
      <c r="CZ1290" s="5"/>
      <c r="DA1290" s="5"/>
      <c r="DB1290" s="5"/>
      <c r="DC1290" s="5"/>
      <c r="DD1290" s="5"/>
      <c r="DE1290" s="5"/>
      <c r="DF1290" s="5"/>
      <c r="DG1290" s="5"/>
      <c r="DH1290" s="5"/>
      <c r="DI1290" s="5"/>
      <c r="DJ1290" s="5"/>
      <c r="DK1290" s="5"/>
      <c r="DL1290" s="5"/>
      <c r="DM1290" s="5"/>
      <c r="DN1290" s="5"/>
      <c r="DO1290" s="5"/>
      <c r="DP1290" s="5"/>
      <c r="DQ1290" s="5"/>
      <c r="DR1290" s="5"/>
      <c r="DS1290" s="6"/>
      <c r="DT1290" s="6"/>
      <c r="DU1290" s="5"/>
      <c r="DV1290" s="5"/>
      <c r="DW1290" s="5"/>
      <c r="DX1290" s="5" t="s">
        <v>135</v>
      </c>
      <c r="DY1290" s="5"/>
      <c r="DZ1290" s="5"/>
      <c r="EA1290" s="5"/>
      <c r="EB1290" s="5"/>
      <c r="EC1290" s="5"/>
      <c r="ED1290" s="5"/>
      <c r="EE1290" s="5"/>
      <c r="EF1290" s="5"/>
    </row>
    <row r="1291" spans="1:136" s="42" customFormat="1" ht="30">
      <c r="A1291" s="41"/>
      <c r="B1291" s="41"/>
      <c r="C1291" s="41"/>
      <c r="D1291" s="41" t="s">
        <v>2263</v>
      </c>
      <c r="E1291" s="42" t="s">
        <v>157</v>
      </c>
      <c r="F1291" s="121" t="s">
        <v>2216</v>
      </c>
      <c r="G1291" s="41"/>
      <c r="H1291" s="41"/>
      <c r="I1291" s="41" t="s">
        <v>135</v>
      </c>
      <c r="J1291" s="5"/>
      <c r="K1291" s="5"/>
      <c r="L1291" s="5"/>
      <c r="M1291" s="5"/>
      <c r="N1291" s="5"/>
      <c r="O1291" s="5"/>
      <c r="P1291" s="128">
        <v>1</v>
      </c>
      <c r="Q1291" s="39" t="s">
        <v>2217</v>
      </c>
      <c r="R1291" s="128">
        <v>1</v>
      </c>
      <c r="S1291" s="105"/>
      <c r="T1291" s="5"/>
      <c r="U1291" s="5"/>
      <c r="V1291" s="5"/>
      <c r="W1291" s="5"/>
      <c r="X1291" s="5"/>
      <c r="Y1291" s="5"/>
      <c r="Z1291" s="5"/>
      <c r="AA1291" s="5"/>
      <c r="AB1291" s="5"/>
      <c r="AC1291" s="5"/>
      <c r="AD1291" s="5"/>
      <c r="AE1291" s="5"/>
      <c r="AF1291" s="5"/>
      <c r="AG1291" s="5"/>
      <c r="AH1291" s="5"/>
      <c r="AI1291" s="5"/>
      <c r="AJ1291" s="5"/>
      <c r="AK1291" s="5"/>
      <c r="AL1291" s="5"/>
      <c r="AM1291" s="5"/>
      <c r="AN1291" s="5"/>
      <c r="AO1291" s="5"/>
      <c r="AP1291" s="5"/>
      <c r="AQ1291" s="5"/>
      <c r="AR1291" s="5"/>
      <c r="AS1291" s="5"/>
      <c r="AT1291" s="5"/>
      <c r="AU1291" s="5"/>
      <c r="AV1291" s="5"/>
      <c r="AW1291" s="5"/>
      <c r="AX1291" s="5"/>
      <c r="AY1291" s="5"/>
      <c r="AZ1291" s="5"/>
      <c r="BA1291" s="5"/>
      <c r="BB1291" s="5"/>
      <c r="BC1291" s="5"/>
      <c r="BD1291" s="5"/>
      <c r="BE1291" s="5"/>
      <c r="BF1291" s="5"/>
      <c r="BG1291" s="5"/>
      <c r="BH1291" s="5"/>
      <c r="BI1291" s="5"/>
      <c r="BJ1291" s="5"/>
      <c r="BK1291" s="5"/>
      <c r="BL1291" s="5"/>
      <c r="BM1291" s="5"/>
      <c r="BN1291" s="5"/>
      <c r="BO1291" s="5"/>
      <c r="BP1291" s="5"/>
      <c r="BQ1291" s="5"/>
      <c r="BR1291" s="5"/>
      <c r="BS1291" s="5"/>
      <c r="BT1291" s="5"/>
      <c r="BU1291" s="5"/>
      <c r="BV1291" s="5"/>
      <c r="BW1291" s="5"/>
      <c r="BX1291" s="5"/>
      <c r="BY1291" s="5"/>
      <c r="BZ1291" s="5"/>
      <c r="CA1291" s="5"/>
      <c r="CB1291" s="5"/>
      <c r="CC1291" s="5"/>
      <c r="CD1291" s="5"/>
      <c r="CE1291" s="5"/>
      <c r="CF1291" s="5"/>
      <c r="CG1291" s="5"/>
      <c r="CH1291" s="5"/>
      <c r="CI1291" s="5"/>
      <c r="CJ1291" s="5"/>
      <c r="CK1291" s="5"/>
      <c r="CL1291" s="5"/>
      <c r="CM1291" s="5"/>
      <c r="CN1291" s="5"/>
      <c r="CO1291" s="5"/>
      <c r="CP1291" s="5"/>
      <c r="CQ1291" s="5"/>
      <c r="CR1291" s="5"/>
      <c r="CS1291" s="5"/>
      <c r="CT1291" s="5"/>
      <c r="CU1291" s="5"/>
      <c r="CV1291" s="5"/>
      <c r="CW1291" s="5"/>
      <c r="CX1291" s="5"/>
      <c r="CY1291" s="5"/>
      <c r="CZ1291" s="5"/>
      <c r="DA1291" s="5"/>
      <c r="DB1291" s="5"/>
      <c r="DC1291" s="5"/>
      <c r="DD1291" s="5"/>
      <c r="DE1291" s="5"/>
      <c r="DF1291" s="5"/>
      <c r="DG1291" s="5"/>
      <c r="DH1291" s="5"/>
      <c r="DI1291" s="5"/>
      <c r="DJ1291" s="5"/>
      <c r="DK1291" s="5"/>
      <c r="DL1291" s="5"/>
      <c r="DM1291" s="5"/>
      <c r="DN1291" s="5"/>
      <c r="DO1291" s="5"/>
      <c r="DP1291" s="5"/>
      <c r="DQ1291" s="5"/>
      <c r="DR1291" s="5"/>
      <c r="DS1291" s="6"/>
      <c r="DT1291" s="6"/>
      <c r="DU1291" s="5"/>
      <c r="DV1291" s="5"/>
      <c r="DW1291" s="5"/>
      <c r="DX1291" s="5" t="s">
        <v>135</v>
      </c>
      <c r="DY1291" s="5"/>
      <c r="DZ1291" s="5"/>
      <c r="EA1291" s="5"/>
      <c r="EB1291" s="5"/>
      <c r="EC1291" s="5"/>
      <c r="ED1291" s="5"/>
      <c r="EE1291" s="5"/>
      <c r="EF1291" s="5"/>
    </row>
    <row r="1292" spans="1:136" s="42" customFormat="1" ht="30">
      <c r="A1292" s="41"/>
      <c r="B1292" s="41"/>
      <c r="C1292" s="41"/>
      <c r="D1292" s="41" t="s">
        <v>2254</v>
      </c>
      <c r="E1292" s="42" t="s">
        <v>2243</v>
      </c>
      <c r="F1292" s="121" t="s">
        <v>2216</v>
      </c>
      <c r="G1292" s="41"/>
      <c r="H1292" s="41"/>
      <c r="I1292" s="41" t="s">
        <v>135</v>
      </c>
      <c r="J1292" s="5">
        <v>1</v>
      </c>
      <c r="K1292" s="5">
        <v>1</v>
      </c>
      <c r="L1292" s="5"/>
      <c r="M1292" s="5"/>
      <c r="N1292" s="5"/>
      <c r="O1292" s="5"/>
      <c r="P1292" s="105">
        <v>1</v>
      </c>
      <c r="Q1292" s="39" t="s">
        <v>2217</v>
      </c>
      <c r="R1292" s="105">
        <v>1</v>
      </c>
      <c r="S1292" s="105"/>
      <c r="T1292" s="5"/>
      <c r="U1292" s="5"/>
      <c r="V1292" s="5"/>
      <c r="W1292" s="5"/>
      <c r="X1292" s="5"/>
      <c r="Y1292" s="5"/>
      <c r="Z1292" s="5"/>
      <c r="AA1292" s="5"/>
      <c r="AB1292" s="5"/>
      <c r="AC1292" s="5"/>
      <c r="AD1292" s="5"/>
      <c r="AE1292" s="5"/>
      <c r="AF1292" s="5"/>
      <c r="AG1292" s="5"/>
      <c r="AH1292" s="5"/>
      <c r="AI1292" s="5"/>
      <c r="AJ1292" s="5"/>
      <c r="AK1292" s="5"/>
      <c r="AL1292" s="5"/>
      <c r="AM1292" s="5"/>
      <c r="AN1292" s="5"/>
      <c r="AO1292" s="5"/>
      <c r="AP1292" s="5"/>
      <c r="AQ1292" s="5"/>
      <c r="AR1292" s="5"/>
      <c r="AS1292" s="5"/>
      <c r="AT1292" s="5"/>
      <c r="AU1292" s="5"/>
      <c r="AV1292" s="5"/>
      <c r="AW1292" s="5"/>
      <c r="AX1292" s="5"/>
      <c r="AY1292" s="5"/>
      <c r="AZ1292" s="5"/>
      <c r="BA1292" s="5"/>
      <c r="BB1292" s="5"/>
      <c r="BC1292" s="5"/>
      <c r="BD1292" s="5"/>
      <c r="BE1292" s="5"/>
      <c r="BF1292" s="5"/>
      <c r="BG1292" s="5"/>
      <c r="BH1292" s="5"/>
      <c r="BI1292" s="5"/>
      <c r="BJ1292" s="5"/>
      <c r="BK1292" s="5"/>
      <c r="BL1292" s="5"/>
      <c r="BM1292" s="5"/>
      <c r="BN1292" s="5"/>
      <c r="BO1292" s="5"/>
      <c r="BP1292" s="5"/>
      <c r="BQ1292" s="5"/>
      <c r="BR1292" s="5"/>
      <c r="BS1292" s="5"/>
      <c r="BT1292" s="5"/>
      <c r="BU1292" s="5"/>
      <c r="BV1292" s="5"/>
      <c r="BW1292" s="5"/>
      <c r="BX1292" s="5"/>
      <c r="BY1292" s="5"/>
      <c r="BZ1292" s="5"/>
      <c r="CA1292" s="5"/>
      <c r="CB1292" s="5"/>
      <c r="CC1292" s="5"/>
      <c r="CD1292" s="5"/>
      <c r="CE1292" s="5"/>
      <c r="CF1292" s="5"/>
      <c r="CG1292" s="5"/>
      <c r="CH1292" s="5"/>
      <c r="CI1292" s="5"/>
      <c r="CJ1292" s="5"/>
      <c r="CK1292" s="5"/>
      <c r="CL1292" s="5"/>
      <c r="CM1292" s="5"/>
      <c r="CN1292" s="5"/>
      <c r="CO1292" s="5"/>
      <c r="CP1292" s="5"/>
      <c r="CQ1292" s="5"/>
      <c r="CR1292" s="5"/>
      <c r="CS1292" s="5"/>
      <c r="CT1292" s="5"/>
      <c r="CU1292" s="5"/>
      <c r="CV1292" s="5"/>
      <c r="CW1292" s="5"/>
      <c r="CX1292" s="5"/>
      <c r="CY1292" s="5"/>
      <c r="CZ1292" s="5"/>
      <c r="DA1292" s="5"/>
      <c r="DB1292" s="5"/>
      <c r="DC1292" s="5"/>
      <c r="DD1292" s="5"/>
      <c r="DE1292" s="5"/>
      <c r="DF1292" s="5"/>
      <c r="DG1292" s="5"/>
      <c r="DH1292" s="5"/>
      <c r="DI1292" s="5"/>
      <c r="DJ1292" s="5"/>
      <c r="DK1292" s="5"/>
      <c r="DL1292" s="5"/>
      <c r="DM1292" s="5"/>
      <c r="DN1292" s="5"/>
      <c r="DO1292" s="5"/>
      <c r="DP1292" s="5"/>
      <c r="DQ1292" s="5"/>
      <c r="DR1292" s="5"/>
      <c r="DS1292" s="6"/>
      <c r="DT1292" s="6"/>
      <c r="DU1292" s="5"/>
      <c r="DV1292" s="5"/>
      <c r="DW1292" s="5"/>
      <c r="DX1292" s="5" t="s">
        <v>135</v>
      </c>
      <c r="DY1292" s="5"/>
      <c r="DZ1292" s="5"/>
      <c r="EA1292" s="5"/>
      <c r="EB1292" s="5"/>
      <c r="EC1292" s="5"/>
      <c r="ED1292" s="5"/>
      <c r="EE1292" s="5"/>
      <c r="EF1292" s="5"/>
    </row>
    <row r="1293" spans="1:136" s="42" customFormat="1" ht="30">
      <c r="A1293" s="41"/>
      <c r="B1293" s="41"/>
      <c r="C1293" s="41"/>
      <c r="D1293" s="41" t="s">
        <v>2264</v>
      </c>
      <c r="E1293" s="42" t="s">
        <v>2249</v>
      </c>
      <c r="F1293" s="121" t="s">
        <v>2216</v>
      </c>
      <c r="G1293" s="41"/>
      <c r="H1293" s="41"/>
      <c r="I1293" s="41" t="s">
        <v>135</v>
      </c>
      <c r="J1293" s="5">
        <v>1</v>
      </c>
      <c r="K1293" s="5">
        <v>1</v>
      </c>
      <c r="L1293" s="5"/>
      <c r="M1293" s="5"/>
      <c r="N1293" s="5"/>
      <c r="O1293" s="5"/>
      <c r="P1293" s="128">
        <v>1</v>
      </c>
      <c r="Q1293" s="39" t="s">
        <v>857</v>
      </c>
      <c r="R1293" s="128">
        <v>1</v>
      </c>
      <c r="S1293" s="105"/>
      <c r="T1293" s="5"/>
      <c r="U1293" s="5"/>
      <c r="V1293" s="5"/>
      <c r="W1293" s="5"/>
      <c r="X1293" s="5"/>
      <c r="Y1293" s="5"/>
      <c r="Z1293" s="5"/>
      <c r="AA1293" s="5"/>
      <c r="AB1293" s="5"/>
      <c r="AC1293" s="5"/>
      <c r="AD1293" s="5"/>
      <c r="AE1293" s="5"/>
      <c r="AF1293" s="5"/>
      <c r="AG1293" s="5"/>
      <c r="AH1293" s="5"/>
      <c r="AI1293" s="5"/>
      <c r="AJ1293" s="5"/>
      <c r="AK1293" s="5"/>
      <c r="AL1293" s="5"/>
      <c r="AM1293" s="5"/>
      <c r="AN1293" s="5"/>
      <c r="AO1293" s="5"/>
      <c r="AP1293" s="5"/>
      <c r="AQ1293" s="5"/>
      <c r="AR1293" s="5"/>
      <c r="AS1293" s="5"/>
      <c r="AT1293" s="5"/>
      <c r="AU1293" s="5"/>
      <c r="AV1293" s="5"/>
      <c r="AW1293" s="5"/>
      <c r="AX1293" s="5"/>
      <c r="AY1293" s="5"/>
      <c r="AZ1293" s="5"/>
      <c r="BA1293" s="5"/>
      <c r="BB1293" s="5"/>
      <c r="BC1293" s="5"/>
      <c r="BD1293" s="5"/>
      <c r="BE1293" s="5"/>
      <c r="BF1293" s="5"/>
      <c r="BG1293" s="5"/>
      <c r="BH1293" s="5"/>
      <c r="BI1293" s="5"/>
      <c r="BJ1293" s="5"/>
      <c r="BK1293" s="5"/>
      <c r="BL1293" s="5"/>
      <c r="BM1293" s="5"/>
      <c r="BN1293" s="5"/>
      <c r="BO1293" s="5"/>
      <c r="BP1293" s="5"/>
      <c r="BQ1293" s="5"/>
      <c r="BR1293" s="5"/>
      <c r="BS1293" s="5"/>
      <c r="BT1293" s="5"/>
      <c r="BU1293" s="5"/>
      <c r="BV1293" s="5"/>
      <c r="BW1293" s="5"/>
      <c r="BX1293" s="5"/>
      <c r="BY1293" s="5"/>
      <c r="BZ1293" s="5"/>
      <c r="CA1293" s="5"/>
      <c r="CB1293" s="5"/>
      <c r="CC1293" s="5"/>
      <c r="CD1293" s="5"/>
      <c r="CE1293" s="5"/>
      <c r="CF1293" s="5"/>
      <c r="CG1293" s="5"/>
      <c r="CH1293" s="5"/>
      <c r="CI1293" s="5"/>
      <c r="CJ1293" s="5"/>
      <c r="CK1293" s="5"/>
      <c r="CL1293" s="5"/>
      <c r="CM1293" s="5"/>
      <c r="CN1293" s="5"/>
      <c r="CO1293" s="5"/>
      <c r="CP1293" s="5"/>
      <c r="CQ1293" s="5"/>
      <c r="CR1293" s="5"/>
      <c r="CS1293" s="5"/>
      <c r="CT1293" s="5"/>
      <c r="CU1293" s="5"/>
      <c r="CV1293" s="5"/>
      <c r="CW1293" s="5"/>
      <c r="CX1293" s="5"/>
      <c r="CY1293" s="5"/>
      <c r="CZ1293" s="5"/>
      <c r="DA1293" s="5"/>
      <c r="DB1293" s="5"/>
      <c r="DC1293" s="5"/>
      <c r="DD1293" s="5"/>
      <c r="DE1293" s="5"/>
      <c r="DF1293" s="5"/>
      <c r="DG1293" s="5"/>
      <c r="DH1293" s="5"/>
      <c r="DI1293" s="5"/>
      <c r="DJ1293" s="5"/>
      <c r="DK1293" s="5"/>
      <c r="DL1293" s="5"/>
      <c r="DM1293" s="5"/>
      <c r="DN1293" s="5"/>
      <c r="DO1293" s="5"/>
      <c r="DP1293" s="5"/>
      <c r="DQ1293" s="5"/>
      <c r="DR1293" s="5"/>
      <c r="DS1293" s="6"/>
      <c r="DT1293" s="6"/>
      <c r="DU1293" s="5"/>
      <c r="DV1293" s="5"/>
      <c r="DW1293" s="5"/>
      <c r="DX1293" s="5" t="s">
        <v>135</v>
      </c>
      <c r="DY1293" s="5"/>
      <c r="DZ1293" s="5"/>
      <c r="EA1293" s="5"/>
      <c r="EB1293" s="5"/>
      <c r="EC1293" s="5"/>
      <c r="ED1293" s="5"/>
      <c r="EE1293" s="5"/>
      <c r="EF1293" s="5"/>
    </row>
    <row r="1294" spans="1:136" s="42" customFormat="1" ht="30">
      <c r="A1294" s="41"/>
      <c r="B1294" s="41"/>
      <c r="C1294" s="41"/>
      <c r="D1294" s="41" t="s">
        <v>2265</v>
      </c>
      <c r="E1294" s="42" t="s">
        <v>2266</v>
      </c>
      <c r="F1294" s="121" t="s">
        <v>2216</v>
      </c>
      <c r="G1294" s="41"/>
      <c r="H1294" s="41"/>
      <c r="I1294" s="41" t="s">
        <v>135</v>
      </c>
      <c r="J1294" s="5">
        <v>1</v>
      </c>
      <c r="K1294" s="5">
        <v>1</v>
      </c>
      <c r="L1294" s="5"/>
      <c r="M1294" s="5"/>
      <c r="N1294" s="5"/>
      <c r="O1294" s="5"/>
      <c r="P1294" s="105">
        <v>1</v>
      </c>
      <c r="Q1294" s="39" t="s">
        <v>857</v>
      </c>
      <c r="R1294" s="105">
        <v>1</v>
      </c>
      <c r="S1294" s="105"/>
      <c r="T1294" s="5"/>
      <c r="U1294" s="5"/>
      <c r="V1294" s="5"/>
      <c r="W1294" s="5"/>
      <c r="X1294" s="5"/>
      <c r="Y1294" s="5"/>
      <c r="Z1294" s="5"/>
      <c r="AA1294" s="5"/>
      <c r="AB1294" s="5"/>
      <c r="AC1294" s="5"/>
      <c r="AD1294" s="5"/>
      <c r="AE1294" s="5"/>
      <c r="AF1294" s="5"/>
      <c r="AG1294" s="5"/>
      <c r="AH1294" s="5"/>
      <c r="AI1294" s="5"/>
      <c r="AJ1294" s="5"/>
      <c r="AK1294" s="5"/>
      <c r="AL1294" s="5"/>
      <c r="AM1294" s="5"/>
      <c r="AN1294" s="5"/>
      <c r="AO1294" s="5"/>
      <c r="AP1294" s="5"/>
      <c r="AQ1294" s="5"/>
      <c r="AR1294" s="5"/>
      <c r="AS1294" s="5"/>
      <c r="AT1294" s="5"/>
      <c r="AU1294" s="5"/>
      <c r="AV1294" s="5"/>
      <c r="AW1294" s="5"/>
      <c r="AX1294" s="5"/>
      <c r="AY1294" s="5"/>
      <c r="AZ1294" s="5"/>
      <c r="BA1294" s="5"/>
      <c r="BB1294" s="5"/>
      <c r="BC1294" s="5"/>
      <c r="BD1294" s="5"/>
      <c r="BE1294" s="5"/>
      <c r="BF1294" s="5"/>
      <c r="BG1294" s="5"/>
      <c r="BH1294" s="5"/>
      <c r="BI1294" s="5"/>
      <c r="BJ1294" s="5"/>
      <c r="BK1294" s="5"/>
      <c r="BL1294" s="5"/>
      <c r="BM1294" s="5"/>
      <c r="BN1294" s="5"/>
      <c r="BO1294" s="5"/>
      <c r="BP1294" s="5"/>
      <c r="BQ1294" s="5"/>
      <c r="BR1294" s="5"/>
      <c r="BS1294" s="5"/>
      <c r="BT1294" s="5"/>
      <c r="BU1294" s="5"/>
      <c r="BV1294" s="5"/>
      <c r="BW1294" s="5"/>
      <c r="BX1294" s="5"/>
      <c r="BY1294" s="5"/>
      <c r="BZ1294" s="5"/>
      <c r="CA1294" s="5"/>
      <c r="CB1294" s="5"/>
      <c r="CC1294" s="5"/>
      <c r="CD1294" s="5"/>
      <c r="CE1294" s="5"/>
      <c r="CF1294" s="5"/>
      <c r="CG1294" s="5"/>
      <c r="CH1294" s="5"/>
      <c r="CI1294" s="5"/>
      <c r="CJ1294" s="5"/>
      <c r="CK1294" s="5"/>
      <c r="CL1294" s="5"/>
      <c r="CM1294" s="5"/>
      <c r="CN1294" s="5"/>
      <c r="CO1294" s="5"/>
      <c r="CP1294" s="5"/>
      <c r="CQ1294" s="5"/>
      <c r="CR1294" s="5"/>
      <c r="CS1294" s="5"/>
      <c r="CT1294" s="5"/>
      <c r="CU1294" s="5"/>
      <c r="CV1294" s="5"/>
      <c r="CW1294" s="5"/>
      <c r="CX1294" s="5"/>
      <c r="CY1294" s="5"/>
      <c r="CZ1294" s="5"/>
      <c r="DA1294" s="5"/>
      <c r="DB1294" s="5"/>
      <c r="DC1294" s="5"/>
      <c r="DD1294" s="5"/>
      <c r="DE1294" s="5"/>
      <c r="DF1294" s="5"/>
      <c r="DG1294" s="5"/>
      <c r="DH1294" s="5"/>
      <c r="DI1294" s="5"/>
      <c r="DJ1294" s="5"/>
      <c r="DK1294" s="5"/>
      <c r="DL1294" s="5"/>
      <c r="DM1294" s="5"/>
      <c r="DN1294" s="5"/>
      <c r="DO1294" s="5"/>
      <c r="DP1294" s="5"/>
      <c r="DQ1294" s="5"/>
      <c r="DR1294" s="5"/>
      <c r="DS1294" s="6"/>
      <c r="DT1294" s="6"/>
      <c r="DU1294" s="5"/>
      <c r="DV1294" s="5"/>
      <c r="DW1294" s="5"/>
      <c r="DX1294" s="5" t="s">
        <v>135</v>
      </c>
      <c r="DY1294" s="5"/>
      <c r="DZ1294" s="5"/>
      <c r="EA1294" s="5"/>
      <c r="EB1294" s="5"/>
      <c r="EC1294" s="5"/>
      <c r="ED1294" s="5"/>
      <c r="EE1294" s="5"/>
      <c r="EF1294" s="5"/>
    </row>
    <row r="1295" spans="1:136" s="42" customFormat="1" ht="30">
      <c r="A1295" s="41"/>
      <c r="B1295" s="41"/>
      <c r="C1295" s="41"/>
      <c r="D1295" s="41" t="s">
        <v>2267</v>
      </c>
      <c r="E1295" s="42" t="s">
        <v>303</v>
      </c>
      <c r="F1295" s="121" t="s">
        <v>2216</v>
      </c>
      <c r="G1295" s="41"/>
      <c r="H1295" s="41"/>
      <c r="I1295" s="41" t="s">
        <v>135</v>
      </c>
      <c r="J1295" s="5"/>
      <c r="K1295" s="5"/>
      <c r="L1295" s="5"/>
      <c r="M1295" s="5"/>
      <c r="N1295" s="5"/>
      <c r="O1295" s="5"/>
      <c r="P1295" s="128">
        <v>1</v>
      </c>
      <c r="Q1295" s="39" t="s">
        <v>2217</v>
      </c>
      <c r="R1295" s="128">
        <v>1</v>
      </c>
      <c r="S1295" s="105"/>
      <c r="T1295" s="5"/>
      <c r="U1295" s="5"/>
      <c r="V1295" s="5"/>
      <c r="W1295" s="5"/>
      <c r="X1295" s="5"/>
      <c r="Y1295" s="5"/>
      <c r="Z1295" s="5"/>
      <c r="AA1295" s="5"/>
      <c r="AB1295" s="5"/>
      <c r="AC1295" s="5"/>
      <c r="AD1295" s="5"/>
      <c r="AE1295" s="5"/>
      <c r="AF1295" s="5"/>
      <c r="AG1295" s="5"/>
      <c r="AH1295" s="5"/>
      <c r="AI1295" s="5"/>
      <c r="AJ1295" s="5"/>
      <c r="AK1295" s="5"/>
      <c r="AL1295" s="5"/>
      <c r="AM1295" s="5"/>
      <c r="AN1295" s="5"/>
      <c r="AO1295" s="5"/>
      <c r="AP1295" s="5"/>
      <c r="AQ1295" s="5"/>
      <c r="AR1295" s="5"/>
      <c r="AS1295" s="5"/>
      <c r="AT1295" s="5"/>
      <c r="AU1295" s="5"/>
      <c r="AV1295" s="5"/>
      <c r="AW1295" s="5"/>
      <c r="AX1295" s="5"/>
      <c r="AY1295" s="5"/>
      <c r="AZ1295" s="5"/>
      <c r="BA1295" s="5"/>
      <c r="BB1295" s="5"/>
      <c r="BC1295" s="5"/>
      <c r="BD1295" s="5"/>
      <c r="BE1295" s="5"/>
      <c r="BF1295" s="5"/>
      <c r="BG1295" s="5"/>
      <c r="BH1295" s="5"/>
      <c r="BI1295" s="5"/>
      <c r="BJ1295" s="5"/>
      <c r="BK1295" s="5"/>
      <c r="BL1295" s="5"/>
      <c r="BM1295" s="5"/>
      <c r="BN1295" s="5"/>
      <c r="BO1295" s="5"/>
      <c r="BP1295" s="5"/>
      <c r="BQ1295" s="5"/>
      <c r="BR1295" s="5"/>
      <c r="BS1295" s="5"/>
      <c r="BT1295" s="5"/>
      <c r="BU1295" s="5"/>
      <c r="BV1295" s="5"/>
      <c r="BW1295" s="5"/>
      <c r="BX1295" s="5"/>
      <c r="BY1295" s="5"/>
      <c r="BZ1295" s="5"/>
      <c r="CA1295" s="5"/>
      <c r="CB1295" s="5"/>
      <c r="CC1295" s="5"/>
      <c r="CD1295" s="5"/>
      <c r="CE1295" s="5"/>
      <c r="CF1295" s="5"/>
      <c r="CG1295" s="5"/>
      <c r="CH1295" s="5"/>
      <c r="CI1295" s="5"/>
      <c r="CJ1295" s="5"/>
      <c r="CK1295" s="5"/>
      <c r="CL1295" s="5"/>
      <c r="CM1295" s="5"/>
      <c r="CN1295" s="5"/>
      <c r="CO1295" s="5"/>
      <c r="CP1295" s="5"/>
      <c r="CQ1295" s="5"/>
      <c r="CR1295" s="5"/>
      <c r="CS1295" s="5"/>
      <c r="CT1295" s="5"/>
      <c r="CU1295" s="5"/>
      <c r="CV1295" s="5"/>
      <c r="CW1295" s="5"/>
      <c r="CX1295" s="5"/>
      <c r="CY1295" s="5"/>
      <c r="CZ1295" s="5"/>
      <c r="DA1295" s="5"/>
      <c r="DB1295" s="5"/>
      <c r="DC1295" s="5"/>
      <c r="DD1295" s="5"/>
      <c r="DE1295" s="5"/>
      <c r="DF1295" s="5"/>
      <c r="DG1295" s="5"/>
      <c r="DH1295" s="5"/>
      <c r="DI1295" s="5"/>
      <c r="DJ1295" s="5"/>
      <c r="DK1295" s="5"/>
      <c r="DL1295" s="5"/>
      <c r="DM1295" s="5"/>
      <c r="DN1295" s="5"/>
      <c r="DO1295" s="5"/>
      <c r="DP1295" s="5"/>
      <c r="DQ1295" s="5"/>
      <c r="DR1295" s="5"/>
      <c r="DS1295" s="6"/>
      <c r="DT1295" s="6"/>
      <c r="DU1295" s="5"/>
      <c r="DV1295" s="5"/>
      <c r="DW1295" s="5"/>
      <c r="DX1295" s="5" t="s">
        <v>135</v>
      </c>
      <c r="DY1295" s="5"/>
      <c r="DZ1295" s="5"/>
      <c r="EA1295" s="5"/>
      <c r="EB1295" s="5"/>
      <c r="EC1295" s="5"/>
      <c r="ED1295" s="5"/>
      <c r="EE1295" s="5"/>
      <c r="EF1295" s="5"/>
    </row>
    <row r="1296" spans="1:136" s="42" customFormat="1" ht="30">
      <c r="A1296" s="41"/>
      <c r="B1296" s="41"/>
      <c r="C1296" s="41"/>
      <c r="D1296" s="41" t="s">
        <v>2268</v>
      </c>
      <c r="E1296" s="42" t="s">
        <v>514</v>
      </c>
      <c r="F1296" s="121" t="s">
        <v>2216</v>
      </c>
      <c r="G1296" s="41"/>
      <c r="H1296" s="41"/>
      <c r="I1296" s="41" t="s">
        <v>135</v>
      </c>
      <c r="J1296" s="5">
        <v>1</v>
      </c>
      <c r="K1296" s="5">
        <v>1</v>
      </c>
      <c r="L1296" s="5"/>
      <c r="M1296" s="5"/>
      <c r="N1296" s="5"/>
      <c r="O1296" s="5"/>
      <c r="P1296" s="105">
        <v>1</v>
      </c>
      <c r="Q1296" s="39" t="s">
        <v>2217</v>
      </c>
      <c r="R1296" s="105">
        <v>1</v>
      </c>
      <c r="S1296" s="105"/>
      <c r="T1296" s="5"/>
      <c r="U1296" s="5"/>
      <c r="V1296" s="5"/>
      <c r="W1296" s="5"/>
      <c r="X1296" s="5"/>
      <c r="Y1296" s="5"/>
      <c r="Z1296" s="5"/>
      <c r="AA1296" s="5"/>
      <c r="AB1296" s="5"/>
      <c r="AC1296" s="5"/>
      <c r="AD1296" s="5"/>
      <c r="AE1296" s="5"/>
      <c r="AF1296" s="5"/>
      <c r="AG1296" s="5"/>
      <c r="AH1296" s="5"/>
      <c r="AI1296" s="5"/>
      <c r="AJ1296" s="5"/>
      <c r="AK1296" s="5"/>
      <c r="AL1296" s="5"/>
      <c r="AM1296" s="5"/>
      <c r="AN1296" s="5"/>
      <c r="AO1296" s="5"/>
      <c r="AP1296" s="5"/>
      <c r="AQ1296" s="5"/>
      <c r="AR1296" s="5"/>
      <c r="AS1296" s="5"/>
      <c r="AT1296" s="5"/>
      <c r="AU1296" s="5"/>
      <c r="AV1296" s="5"/>
      <c r="AW1296" s="5"/>
      <c r="AX1296" s="5"/>
      <c r="AY1296" s="5"/>
      <c r="AZ1296" s="5"/>
      <c r="BA1296" s="5"/>
      <c r="BB1296" s="5"/>
      <c r="BC1296" s="5"/>
      <c r="BD1296" s="5"/>
      <c r="BE1296" s="5"/>
      <c r="BF1296" s="5"/>
      <c r="BG1296" s="5"/>
      <c r="BH1296" s="5"/>
      <c r="BI1296" s="5"/>
      <c r="BJ1296" s="5"/>
      <c r="BK1296" s="5"/>
      <c r="BL1296" s="5"/>
      <c r="BM1296" s="5"/>
      <c r="BN1296" s="5"/>
      <c r="BO1296" s="5"/>
      <c r="BP1296" s="5"/>
      <c r="BQ1296" s="5"/>
      <c r="BR1296" s="5"/>
      <c r="BS1296" s="5"/>
      <c r="BT1296" s="5"/>
      <c r="BU1296" s="5"/>
      <c r="BV1296" s="5"/>
      <c r="BW1296" s="5"/>
      <c r="BX1296" s="5"/>
      <c r="BY1296" s="5"/>
      <c r="BZ1296" s="5"/>
      <c r="CA1296" s="5"/>
      <c r="CB1296" s="5"/>
      <c r="CC1296" s="5"/>
      <c r="CD1296" s="5"/>
      <c r="CE1296" s="5"/>
      <c r="CF1296" s="5"/>
      <c r="CG1296" s="5"/>
      <c r="CH1296" s="5"/>
      <c r="CI1296" s="5"/>
      <c r="CJ1296" s="5"/>
      <c r="CK1296" s="5"/>
      <c r="CL1296" s="5"/>
      <c r="CM1296" s="5"/>
      <c r="CN1296" s="5"/>
      <c r="CO1296" s="5"/>
      <c r="CP1296" s="5"/>
      <c r="CQ1296" s="5"/>
      <c r="CR1296" s="5"/>
      <c r="CS1296" s="5"/>
      <c r="CT1296" s="5"/>
      <c r="CU1296" s="5"/>
      <c r="CV1296" s="5"/>
      <c r="CW1296" s="5"/>
      <c r="CX1296" s="5"/>
      <c r="CY1296" s="5"/>
      <c r="CZ1296" s="5"/>
      <c r="DA1296" s="5"/>
      <c r="DB1296" s="5"/>
      <c r="DC1296" s="5"/>
      <c r="DD1296" s="5"/>
      <c r="DE1296" s="5"/>
      <c r="DF1296" s="5"/>
      <c r="DG1296" s="5"/>
      <c r="DH1296" s="5"/>
      <c r="DI1296" s="5"/>
      <c r="DJ1296" s="5"/>
      <c r="DK1296" s="5"/>
      <c r="DL1296" s="5"/>
      <c r="DM1296" s="5"/>
      <c r="DN1296" s="5"/>
      <c r="DO1296" s="5"/>
      <c r="DP1296" s="5"/>
      <c r="DQ1296" s="5"/>
      <c r="DR1296" s="5"/>
      <c r="DS1296" s="6"/>
      <c r="DT1296" s="6"/>
      <c r="DU1296" s="5"/>
      <c r="DV1296" s="5"/>
      <c r="DW1296" s="5"/>
      <c r="DX1296" s="5" t="s">
        <v>135</v>
      </c>
      <c r="DY1296" s="5"/>
      <c r="DZ1296" s="5"/>
      <c r="EA1296" s="5"/>
      <c r="EB1296" s="5"/>
      <c r="EC1296" s="5"/>
      <c r="ED1296" s="5"/>
      <c r="EE1296" s="5"/>
      <c r="EF1296" s="5"/>
    </row>
    <row r="1297" spans="1:136" s="42" customFormat="1" ht="30">
      <c r="A1297" s="41"/>
      <c r="B1297" s="41"/>
      <c r="C1297" s="41"/>
      <c r="D1297" s="41" t="s">
        <v>2246</v>
      </c>
      <c r="E1297" s="42" t="s">
        <v>2238</v>
      </c>
      <c r="F1297" s="121" t="s">
        <v>2216</v>
      </c>
      <c r="G1297" s="41"/>
      <c r="H1297" s="41"/>
      <c r="I1297" s="41" t="s">
        <v>135</v>
      </c>
      <c r="J1297" s="5">
        <v>1</v>
      </c>
      <c r="K1297" s="5">
        <v>1</v>
      </c>
      <c r="L1297" s="5"/>
      <c r="M1297" s="5"/>
      <c r="N1297" s="5"/>
      <c r="O1297" s="5"/>
      <c r="P1297" s="105">
        <v>1</v>
      </c>
      <c r="Q1297" s="39" t="s">
        <v>2217</v>
      </c>
      <c r="R1297" s="105">
        <v>1</v>
      </c>
      <c r="S1297" s="105"/>
      <c r="T1297" s="5"/>
      <c r="U1297" s="5"/>
      <c r="V1297" s="5"/>
      <c r="W1297" s="5"/>
      <c r="X1297" s="5"/>
      <c r="Y1297" s="5"/>
      <c r="Z1297" s="5"/>
      <c r="AA1297" s="5"/>
      <c r="AB1297" s="5"/>
      <c r="AC1297" s="5"/>
      <c r="AD1297" s="5"/>
      <c r="AE1297" s="5"/>
      <c r="AF1297" s="5"/>
      <c r="AG1297" s="5"/>
      <c r="AH1297" s="5"/>
      <c r="AI1297" s="5"/>
      <c r="AJ1297" s="5"/>
      <c r="AK1297" s="5"/>
      <c r="AL1297" s="5"/>
      <c r="AM1297" s="5"/>
      <c r="AN1297" s="5"/>
      <c r="AO1297" s="5"/>
      <c r="AP1297" s="5"/>
      <c r="AQ1297" s="5"/>
      <c r="AR1297" s="5"/>
      <c r="AS1297" s="5"/>
      <c r="AT1297" s="5"/>
      <c r="AU1297" s="5"/>
      <c r="AV1297" s="5"/>
      <c r="AW1297" s="5"/>
      <c r="AX1297" s="5"/>
      <c r="AY1297" s="5"/>
      <c r="AZ1297" s="5"/>
      <c r="BA1297" s="5"/>
      <c r="BB1297" s="5"/>
      <c r="BC1297" s="5"/>
      <c r="BD1297" s="5"/>
      <c r="BE1297" s="5"/>
      <c r="BF1297" s="5"/>
      <c r="BG1297" s="5"/>
      <c r="BH1297" s="5"/>
      <c r="BI1297" s="5"/>
      <c r="BJ1297" s="5"/>
      <c r="BK1297" s="5"/>
      <c r="BL1297" s="5"/>
      <c r="BM1297" s="5"/>
      <c r="BN1297" s="5"/>
      <c r="BO1297" s="5"/>
      <c r="BP1297" s="5"/>
      <c r="BQ1297" s="5"/>
      <c r="BR1297" s="5"/>
      <c r="BS1297" s="5"/>
      <c r="BT1297" s="5"/>
      <c r="BU1297" s="5"/>
      <c r="BV1297" s="5"/>
      <c r="BW1297" s="5"/>
      <c r="BX1297" s="5"/>
      <c r="BY1297" s="5"/>
      <c r="BZ1297" s="5"/>
      <c r="CA1297" s="5"/>
      <c r="CB1297" s="5"/>
      <c r="CC1297" s="5"/>
      <c r="CD1297" s="5"/>
      <c r="CE1297" s="5"/>
      <c r="CF1297" s="5"/>
      <c r="CG1297" s="5"/>
      <c r="CH1297" s="5"/>
      <c r="CI1297" s="5"/>
      <c r="CJ1297" s="5"/>
      <c r="CK1297" s="5"/>
      <c r="CL1297" s="5"/>
      <c r="CM1297" s="5"/>
      <c r="CN1297" s="5"/>
      <c r="CO1297" s="5"/>
      <c r="CP1297" s="5"/>
      <c r="CQ1297" s="5"/>
      <c r="CR1297" s="5"/>
      <c r="CS1297" s="5"/>
      <c r="CT1297" s="5"/>
      <c r="CU1297" s="5"/>
      <c r="CV1297" s="5"/>
      <c r="CW1297" s="5"/>
      <c r="CX1297" s="5"/>
      <c r="CY1297" s="5"/>
      <c r="CZ1297" s="5"/>
      <c r="DA1297" s="5"/>
      <c r="DB1297" s="5"/>
      <c r="DC1297" s="5"/>
      <c r="DD1297" s="5"/>
      <c r="DE1297" s="5"/>
      <c r="DF1297" s="5"/>
      <c r="DG1297" s="5"/>
      <c r="DH1297" s="5"/>
      <c r="DI1297" s="5"/>
      <c r="DJ1297" s="5"/>
      <c r="DK1297" s="5"/>
      <c r="DL1297" s="5"/>
      <c r="DM1297" s="5"/>
      <c r="DN1297" s="5"/>
      <c r="DO1297" s="5"/>
      <c r="DP1297" s="5"/>
      <c r="DQ1297" s="5"/>
      <c r="DR1297" s="5"/>
      <c r="DS1297" s="6"/>
      <c r="DT1297" s="6"/>
      <c r="DU1297" s="5"/>
      <c r="DV1297" s="5"/>
      <c r="DW1297" s="5"/>
      <c r="DX1297" s="5" t="s">
        <v>135</v>
      </c>
      <c r="DY1297" s="5"/>
      <c r="DZ1297" s="5"/>
      <c r="EA1297" s="5"/>
      <c r="EB1297" s="5"/>
      <c r="EC1297" s="5"/>
      <c r="ED1297" s="5"/>
      <c r="EE1297" s="5"/>
      <c r="EF1297" s="5"/>
    </row>
    <row r="1298" spans="1:136" s="42" customFormat="1" ht="30">
      <c r="A1298" s="41"/>
      <c r="B1298" s="41"/>
      <c r="C1298" s="41"/>
      <c r="D1298" s="41" t="s">
        <v>2224</v>
      </c>
      <c r="E1298" s="42" t="s">
        <v>303</v>
      </c>
      <c r="F1298" s="121" t="s">
        <v>2216</v>
      </c>
      <c r="G1298" s="41"/>
      <c r="H1298" s="41"/>
      <c r="I1298" s="41" t="s">
        <v>135</v>
      </c>
      <c r="J1298" s="5"/>
      <c r="K1298" s="5"/>
      <c r="L1298" s="5"/>
      <c r="M1298" s="5"/>
      <c r="N1298" s="5"/>
      <c r="O1298" s="5"/>
      <c r="P1298" s="128">
        <v>1</v>
      </c>
      <c r="Q1298" s="39" t="s">
        <v>857</v>
      </c>
      <c r="R1298" s="128">
        <v>1</v>
      </c>
      <c r="S1298" s="105"/>
      <c r="T1298" s="5"/>
      <c r="U1298" s="5"/>
      <c r="V1298" s="5"/>
      <c r="W1298" s="5"/>
      <c r="X1298" s="5"/>
      <c r="Y1298" s="5"/>
      <c r="Z1298" s="5"/>
      <c r="AA1298" s="5"/>
      <c r="AB1298" s="5"/>
      <c r="AC1298" s="5"/>
      <c r="AD1298" s="5"/>
      <c r="AE1298" s="5"/>
      <c r="AF1298" s="5"/>
      <c r="AG1298" s="5"/>
      <c r="AH1298" s="5"/>
      <c r="AI1298" s="5"/>
      <c r="AJ1298" s="5"/>
      <c r="AK1298" s="5"/>
      <c r="AL1298" s="5"/>
      <c r="AM1298" s="5"/>
      <c r="AN1298" s="5"/>
      <c r="AO1298" s="5"/>
      <c r="AP1298" s="5"/>
      <c r="AQ1298" s="5"/>
      <c r="AR1298" s="5"/>
      <c r="AS1298" s="5"/>
      <c r="AT1298" s="5"/>
      <c r="AU1298" s="5"/>
      <c r="AV1298" s="5"/>
      <c r="AW1298" s="5"/>
      <c r="AX1298" s="5"/>
      <c r="AY1298" s="5"/>
      <c r="AZ1298" s="5"/>
      <c r="BA1298" s="5"/>
      <c r="BB1298" s="5"/>
      <c r="BC1298" s="5"/>
      <c r="BD1298" s="5"/>
      <c r="BE1298" s="5"/>
      <c r="BF1298" s="5"/>
      <c r="BG1298" s="5"/>
      <c r="BH1298" s="5"/>
      <c r="BI1298" s="5"/>
      <c r="BJ1298" s="5"/>
      <c r="BK1298" s="5"/>
      <c r="BL1298" s="5"/>
      <c r="BM1298" s="5"/>
      <c r="BN1298" s="5"/>
      <c r="BO1298" s="5"/>
      <c r="BP1298" s="5"/>
      <c r="BQ1298" s="5"/>
      <c r="BR1298" s="5"/>
      <c r="BS1298" s="5"/>
      <c r="BT1298" s="5"/>
      <c r="BU1298" s="5"/>
      <c r="BV1298" s="5"/>
      <c r="BW1298" s="5"/>
      <c r="BX1298" s="5"/>
      <c r="BY1298" s="5"/>
      <c r="BZ1298" s="5"/>
      <c r="CA1298" s="5"/>
      <c r="CB1298" s="5"/>
      <c r="CC1298" s="5"/>
      <c r="CD1298" s="5"/>
      <c r="CE1298" s="5"/>
      <c r="CF1298" s="5"/>
      <c r="CG1298" s="5"/>
      <c r="CH1298" s="5"/>
      <c r="CI1298" s="5"/>
      <c r="CJ1298" s="5"/>
      <c r="CK1298" s="5"/>
      <c r="CL1298" s="5"/>
      <c r="CM1298" s="5"/>
      <c r="CN1298" s="5"/>
      <c r="CO1298" s="5"/>
      <c r="CP1298" s="5"/>
      <c r="CQ1298" s="5"/>
      <c r="CR1298" s="5"/>
      <c r="CS1298" s="5"/>
      <c r="CT1298" s="5"/>
      <c r="CU1298" s="5"/>
      <c r="CV1298" s="5"/>
      <c r="CW1298" s="5"/>
      <c r="CX1298" s="5"/>
      <c r="CY1298" s="5"/>
      <c r="CZ1298" s="5"/>
      <c r="DA1298" s="5"/>
      <c r="DB1298" s="5"/>
      <c r="DC1298" s="5"/>
      <c r="DD1298" s="5"/>
      <c r="DE1298" s="5"/>
      <c r="DF1298" s="5"/>
      <c r="DG1298" s="5"/>
      <c r="DH1298" s="5"/>
      <c r="DI1298" s="5"/>
      <c r="DJ1298" s="5"/>
      <c r="DK1298" s="5"/>
      <c r="DL1298" s="5"/>
      <c r="DM1298" s="5"/>
      <c r="DN1298" s="5"/>
      <c r="DO1298" s="5"/>
      <c r="DP1298" s="5"/>
      <c r="DQ1298" s="5"/>
      <c r="DR1298" s="5"/>
      <c r="DS1298" s="6"/>
      <c r="DT1298" s="6"/>
      <c r="DU1298" s="5"/>
      <c r="DV1298" s="5"/>
      <c r="DW1298" s="5"/>
      <c r="DX1298" s="5" t="s">
        <v>135</v>
      </c>
      <c r="DY1298" s="5"/>
      <c r="DZ1298" s="5"/>
      <c r="EA1298" s="5"/>
      <c r="EB1298" s="5"/>
      <c r="EC1298" s="5"/>
      <c r="ED1298" s="5"/>
      <c r="EE1298" s="5"/>
      <c r="EF1298" s="5"/>
    </row>
    <row r="1299" spans="1:136" s="42" customFormat="1" ht="30">
      <c r="A1299" s="41"/>
      <c r="B1299" s="41"/>
      <c r="C1299" s="41"/>
      <c r="D1299" s="41" t="s">
        <v>2250</v>
      </c>
      <c r="E1299" s="42" t="s">
        <v>2245</v>
      </c>
      <c r="F1299" s="121" t="s">
        <v>2216</v>
      </c>
      <c r="G1299" s="41"/>
      <c r="H1299" s="41"/>
      <c r="I1299" s="41" t="s">
        <v>135</v>
      </c>
      <c r="J1299" s="5"/>
      <c r="K1299" s="5"/>
      <c r="L1299" s="5"/>
      <c r="M1299" s="5"/>
      <c r="N1299" s="5"/>
      <c r="O1299" s="5"/>
      <c r="P1299" s="128">
        <v>1</v>
      </c>
      <c r="Q1299" s="39" t="s">
        <v>2217</v>
      </c>
      <c r="R1299" s="128">
        <v>1</v>
      </c>
      <c r="S1299" s="105"/>
      <c r="T1299" s="5"/>
      <c r="U1299" s="5"/>
      <c r="V1299" s="5"/>
      <c r="W1299" s="5"/>
      <c r="X1299" s="5"/>
      <c r="Y1299" s="5"/>
      <c r="Z1299" s="5"/>
      <c r="AA1299" s="5"/>
      <c r="AB1299" s="5"/>
      <c r="AC1299" s="5"/>
      <c r="AD1299" s="5"/>
      <c r="AE1299" s="5"/>
      <c r="AF1299" s="5"/>
      <c r="AG1299" s="5"/>
      <c r="AH1299" s="5"/>
      <c r="AI1299" s="5"/>
      <c r="AJ1299" s="5"/>
      <c r="AK1299" s="5"/>
      <c r="AL1299" s="5"/>
      <c r="AM1299" s="5"/>
      <c r="AN1299" s="5"/>
      <c r="AO1299" s="5"/>
      <c r="AP1299" s="5"/>
      <c r="AQ1299" s="5"/>
      <c r="AR1299" s="5"/>
      <c r="AS1299" s="5"/>
      <c r="AT1299" s="5"/>
      <c r="AU1299" s="5"/>
      <c r="AV1299" s="5"/>
      <c r="AW1299" s="5"/>
      <c r="AX1299" s="5"/>
      <c r="AY1299" s="5"/>
      <c r="AZ1299" s="5"/>
      <c r="BA1299" s="5"/>
      <c r="BB1299" s="5"/>
      <c r="BC1299" s="5"/>
      <c r="BD1299" s="5"/>
      <c r="BE1299" s="5"/>
      <c r="BF1299" s="5"/>
      <c r="BG1299" s="5"/>
      <c r="BH1299" s="5"/>
      <c r="BI1299" s="5"/>
      <c r="BJ1299" s="5"/>
      <c r="BK1299" s="5"/>
      <c r="BL1299" s="5"/>
      <c r="BM1299" s="5"/>
      <c r="BN1299" s="5"/>
      <c r="BO1299" s="5"/>
      <c r="BP1299" s="5"/>
      <c r="BQ1299" s="5"/>
      <c r="BR1299" s="5"/>
      <c r="BS1299" s="5"/>
      <c r="BT1299" s="5"/>
      <c r="BU1299" s="5"/>
      <c r="BV1299" s="5"/>
      <c r="BW1299" s="5"/>
      <c r="BX1299" s="5"/>
      <c r="BY1299" s="5"/>
      <c r="BZ1299" s="5"/>
      <c r="CA1299" s="5"/>
      <c r="CB1299" s="5"/>
      <c r="CC1299" s="5"/>
      <c r="CD1299" s="5"/>
      <c r="CE1299" s="5"/>
      <c r="CF1299" s="5"/>
      <c r="CG1299" s="5"/>
      <c r="CH1299" s="5"/>
      <c r="CI1299" s="5"/>
      <c r="CJ1299" s="5"/>
      <c r="CK1299" s="5"/>
      <c r="CL1299" s="5"/>
      <c r="CM1299" s="5"/>
      <c r="CN1299" s="5"/>
      <c r="CO1299" s="5"/>
      <c r="CP1299" s="5"/>
      <c r="CQ1299" s="5"/>
      <c r="CR1299" s="5"/>
      <c r="CS1299" s="5"/>
      <c r="CT1299" s="5"/>
      <c r="CU1299" s="5"/>
      <c r="CV1299" s="5"/>
      <c r="CW1299" s="5"/>
      <c r="CX1299" s="5"/>
      <c r="CY1299" s="5"/>
      <c r="CZ1299" s="5"/>
      <c r="DA1299" s="5"/>
      <c r="DB1299" s="5"/>
      <c r="DC1299" s="5"/>
      <c r="DD1299" s="5"/>
      <c r="DE1299" s="5"/>
      <c r="DF1299" s="5"/>
      <c r="DG1299" s="5"/>
      <c r="DH1299" s="5"/>
      <c r="DI1299" s="5"/>
      <c r="DJ1299" s="5"/>
      <c r="DK1299" s="5"/>
      <c r="DL1299" s="5"/>
      <c r="DM1299" s="5"/>
      <c r="DN1299" s="5"/>
      <c r="DO1299" s="5"/>
      <c r="DP1299" s="5"/>
      <c r="DQ1299" s="5"/>
      <c r="DR1299" s="5"/>
      <c r="DS1299" s="6"/>
      <c r="DT1299" s="6"/>
      <c r="DU1299" s="5"/>
      <c r="DV1299" s="5"/>
      <c r="DW1299" s="5"/>
      <c r="DX1299" s="5" t="s">
        <v>135</v>
      </c>
      <c r="DY1299" s="5"/>
      <c r="DZ1299" s="5"/>
      <c r="EA1299" s="5"/>
      <c r="EB1299" s="5"/>
      <c r="EC1299" s="5"/>
      <c r="ED1299" s="5"/>
      <c r="EE1299" s="5"/>
      <c r="EF1299" s="5"/>
    </row>
    <row r="1300" spans="1:136" s="42" customFormat="1" ht="30">
      <c r="A1300" s="41"/>
      <c r="B1300" s="41"/>
      <c r="C1300" s="41"/>
      <c r="D1300" s="41" t="s">
        <v>2246</v>
      </c>
      <c r="E1300" s="42" t="s">
        <v>2238</v>
      </c>
      <c r="F1300" s="121" t="s">
        <v>2216</v>
      </c>
      <c r="G1300" s="41"/>
      <c r="H1300" s="41"/>
      <c r="I1300" s="41" t="s">
        <v>135</v>
      </c>
      <c r="J1300" s="5">
        <v>1</v>
      </c>
      <c r="K1300" s="5"/>
      <c r="L1300" s="5"/>
      <c r="M1300" s="5"/>
      <c r="N1300" s="5"/>
      <c r="O1300" s="5"/>
      <c r="P1300" s="105">
        <v>1</v>
      </c>
      <c r="Q1300" s="39" t="s">
        <v>2217</v>
      </c>
      <c r="R1300" s="105">
        <v>1</v>
      </c>
      <c r="S1300" s="105"/>
      <c r="T1300" s="5"/>
      <c r="U1300" s="5"/>
      <c r="V1300" s="5"/>
      <c r="W1300" s="5"/>
      <c r="X1300" s="5"/>
      <c r="Y1300" s="5"/>
      <c r="Z1300" s="5"/>
      <c r="AA1300" s="5"/>
      <c r="AB1300" s="5"/>
      <c r="AC1300" s="5"/>
      <c r="AD1300" s="5"/>
      <c r="AE1300" s="5"/>
      <c r="AF1300" s="5"/>
      <c r="AG1300" s="5"/>
      <c r="AH1300" s="5"/>
      <c r="AI1300" s="5"/>
      <c r="AJ1300" s="5"/>
      <c r="AK1300" s="5"/>
      <c r="AL1300" s="5"/>
      <c r="AM1300" s="5"/>
      <c r="AN1300" s="5"/>
      <c r="AO1300" s="5"/>
      <c r="AP1300" s="5"/>
      <c r="AQ1300" s="5"/>
      <c r="AR1300" s="5"/>
      <c r="AS1300" s="5"/>
      <c r="AT1300" s="5"/>
      <c r="AU1300" s="5"/>
      <c r="AV1300" s="5"/>
      <c r="AW1300" s="5"/>
      <c r="AX1300" s="5"/>
      <c r="AY1300" s="5"/>
      <c r="AZ1300" s="5"/>
      <c r="BA1300" s="5"/>
      <c r="BB1300" s="5"/>
      <c r="BC1300" s="5"/>
      <c r="BD1300" s="5"/>
      <c r="BE1300" s="5"/>
      <c r="BF1300" s="5"/>
      <c r="BG1300" s="5"/>
      <c r="BH1300" s="5"/>
      <c r="BI1300" s="5"/>
      <c r="BJ1300" s="5"/>
      <c r="BK1300" s="5"/>
      <c r="BL1300" s="5"/>
      <c r="BM1300" s="5"/>
      <c r="BN1300" s="5"/>
      <c r="BO1300" s="5"/>
      <c r="BP1300" s="5"/>
      <c r="BQ1300" s="5"/>
      <c r="BR1300" s="5"/>
      <c r="BS1300" s="5"/>
      <c r="BT1300" s="5"/>
      <c r="BU1300" s="5"/>
      <c r="BV1300" s="5"/>
      <c r="BW1300" s="5"/>
      <c r="BX1300" s="5"/>
      <c r="BY1300" s="5"/>
      <c r="BZ1300" s="5"/>
      <c r="CA1300" s="5"/>
      <c r="CB1300" s="5"/>
      <c r="CC1300" s="5"/>
      <c r="CD1300" s="5"/>
      <c r="CE1300" s="5"/>
      <c r="CF1300" s="5"/>
      <c r="CG1300" s="5"/>
      <c r="CH1300" s="5"/>
      <c r="CI1300" s="5"/>
      <c r="CJ1300" s="5"/>
      <c r="CK1300" s="5"/>
      <c r="CL1300" s="5"/>
      <c r="CM1300" s="5"/>
      <c r="CN1300" s="5"/>
      <c r="CO1300" s="5"/>
      <c r="CP1300" s="5"/>
      <c r="CQ1300" s="5"/>
      <c r="CR1300" s="5"/>
      <c r="CS1300" s="5"/>
      <c r="CT1300" s="5"/>
      <c r="CU1300" s="5"/>
      <c r="CV1300" s="5"/>
      <c r="CW1300" s="5"/>
      <c r="CX1300" s="5"/>
      <c r="CY1300" s="5"/>
      <c r="CZ1300" s="5"/>
      <c r="DA1300" s="5"/>
      <c r="DB1300" s="5"/>
      <c r="DC1300" s="5"/>
      <c r="DD1300" s="5"/>
      <c r="DE1300" s="5"/>
      <c r="DF1300" s="5"/>
      <c r="DG1300" s="5"/>
      <c r="DH1300" s="5"/>
      <c r="DI1300" s="5"/>
      <c r="DJ1300" s="5"/>
      <c r="DK1300" s="5"/>
      <c r="DL1300" s="5"/>
      <c r="DM1300" s="5"/>
      <c r="DN1300" s="5"/>
      <c r="DO1300" s="5"/>
      <c r="DP1300" s="5"/>
      <c r="DQ1300" s="5"/>
      <c r="DR1300" s="5"/>
      <c r="DS1300" s="6"/>
      <c r="DT1300" s="6"/>
      <c r="DU1300" s="5"/>
      <c r="DV1300" s="5"/>
      <c r="DW1300" s="5"/>
      <c r="DX1300" s="5" t="s">
        <v>135</v>
      </c>
      <c r="DY1300" s="5"/>
      <c r="DZ1300" s="5"/>
      <c r="EA1300" s="5"/>
      <c r="EB1300" s="5"/>
      <c r="EC1300" s="5"/>
      <c r="ED1300" s="5"/>
      <c r="EE1300" s="5"/>
      <c r="EF1300" s="5"/>
    </row>
    <row r="1301" spans="1:136" s="42" customFormat="1" ht="30">
      <c r="A1301" s="41"/>
      <c r="B1301" s="41"/>
      <c r="C1301" s="41"/>
      <c r="D1301" s="41" t="s">
        <v>858</v>
      </c>
      <c r="E1301" s="42" t="s">
        <v>153</v>
      </c>
      <c r="F1301" s="121" t="s">
        <v>2216</v>
      </c>
      <c r="G1301" s="41"/>
      <c r="H1301" s="41"/>
      <c r="I1301" s="41" t="s">
        <v>135</v>
      </c>
      <c r="J1301" s="5"/>
      <c r="K1301" s="5"/>
      <c r="L1301" s="5"/>
      <c r="M1301" s="5"/>
      <c r="N1301" s="5"/>
      <c r="O1301" s="5"/>
      <c r="P1301" s="128">
        <v>1</v>
      </c>
      <c r="Q1301" s="39" t="s">
        <v>857</v>
      </c>
      <c r="R1301" s="128">
        <v>1</v>
      </c>
      <c r="S1301" s="105"/>
      <c r="T1301" s="5"/>
      <c r="U1301" s="5"/>
      <c r="V1301" s="5"/>
      <c r="W1301" s="5"/>
      <c r="X1301" s="5"/>
      <c r="Y1301" s="5"/>
      <c r="Z1301" s="5"/>
      <c r="AA1301" s="5"/>
      <c r="AB1301" s="5"/>
      <c r="AC1301" s="5"/>
      <c r="AD1301" s="5"/>
      <c r="AE1301" s="5"/>
      <c r="AF1301" s="5"/>
      <c r="AG1301" s="5"/>
      <c r="AH1301" s="5"/>
      <c r="AI1301" s="5"/>
      <c r="AJ1301" s="5"/>
      <c r="AK1301" s="5"/>
      <c r="AL1301" s="5"/>
      <c r="AM1301" s="5"/>
      <c r="AN1301" s="5"/>
      <c r="AO1301" s="5"/>
      <c r="AP1301" s="5"/>
      <c r="AQ1301" s="5"/>
      <c r="AR1301" s="5"/>
      <c r="AS1301" s="5"/>
      <c r="AT1301" s="5"/>
      <c r="AU1301" s="5"/>
      <c r="AV1301" s="5"/>
      <c r="AW1301" s="5"/>
      <c r="AX1301" s="5"/>
      <c r="AY1301" s="5"/>
      <c r="AZ1301" s="5"/>
      <c r="BA1301" s="5"/>
      <c r="BB1301" s="5"/>
      <c r="BC1301" s="5"/>
      <c r="BD1301" s="5"/>
      <c r="BE1301" s="5"/>
      <c r="BF1301" s="5"/>
      <c r="BG1301" s="5"/>
      <c r="BH1301" s="5"/>
      <c r="BI1301" s="5"/>
      <c r="BJ1301" s="5"/>
      <c r="BK1301" s="5"/>
      <c r="BL1301" s="5"/>
      <c r="BM1301" s="5"/>
      <c r="BN1301" s="5"/>
      <c r="BO1301" s="5"/>
      <c r="BP1301" s="5"/>
      <c r="BQ1301" s="5"/>
      <c r="BR1301" s="5"/>
      <c r="BS1301" s="5"/>
      <c r="BT1301" s="5"/>
      <c r="BU1301" s="5"/>
      <c r="BV1301" s="5"/>
      <c r="BW1301" s="5"/>
      <c r="BX1301" s="5"/>
      <c r="BY1301" s="5"/>
      <c r="BZ1301" s="5"/>
      <c r="CA1301" s="5"/>
      <c r="CB1301" s="5"/>
      <c r="CC1301" s="5"/>
      <c r="CD1301" s="5"/>
      <c r="CE1301" s="5"/>
      <c r="CF1301" s="5"/>
      <c r="CG1301" s="5"/>
      <c r="CH1301" s="5"/>
      <c r="CI1301" s="5"/>
      <c r="CJ1301" s="5"/>
      <c r="CK1301" s="5"/>
      <c r="CL1301" s="5"/>
      <c r="CM1301" s="5"/>
      <c r="CN1301" s="5"/>
      <c r="CO1301" s="5"/>
      <c r="CP1301" s="5"/>
      <c r="CQ1301" s="5"/>
      <c r="CR1301" s="5"/>
      <c r="CS1301" s="5"/>
      <c r="CT1301" s="5"/>
      <c r="CU1301" s="5"/>
      <c r="CV1301" s="5"/>
      <c r="CW1301" s="5"/>
      <c r="CX1301" s="5"/>
      <c r="CY1301" s="5"/>
      <c r="CZ1301" s="5"/>
      <c r="DA1301" s="5"/>
      <c r="DB1301" s="5"/>
      <c r="DC1301" s="5"/>
      <c r="DD1301" s="5"/>
      <c r="DE1301" s="5"/>
      <c r="DF1301" s="5"/>
      <c r="DG1301" s="5"/>
      <c r="DH1301" s="5"/>
      <c r="DI1301" s="5"/>
      <c r="DJ1301" s="5"/>
      <c r="DK1301" s="5"/>
      <c r="DL1301" s="5"/>
      <c r="DM1301" s="5"/>
      <c r="DN1301" s="5"/>
      <c r="DO1301" s="5"/>
      <c r="DP1301" s="5"/>
      <c r="DQ1301" s="5"/>
      <c r="DR1301" s="5"/>
      <c r="DS1301" s="6"/>
      <c r="DT1301" s="6"/>
      <c r="DU1301" s="5"/>
      <c r="DV1301" s="5"/>
      <c r="DW1301" s="5"/>
      <c r="DX1301" s="5" t="s">
        <v>135</v>
      </c>
      <c r="DY1301" s="5"/>
      <c r="DZ1301" s="5"/>
      <c r="EA1301" s="5"/>
      <c r="EB1301" s="5"/>
      <c r="EC1301" s="5"/>
      <c r="ED1301" s="5"/>
      <c r="EE1301" s="5"/>
      <c r="EF1301" s="5"/>
    </row>
    <row r="1302" spans="1:136" s="42" customFormat="1" ht="30">
      <c r="A1302" s="41"/>
      <c r="B1302" s="41"/>
      <c r="C1302" s="41"/>
      <c r="D1302" s="41" t="s">
        <v>2269</v>
      </c>
      <c r="E1302" s="42" t="s">
        <v>132</v>
      </c>
      <c r="F1302" s="121" t="s">
        <v>2216</v>
      </c>
      <c r="G1302" s="41"/>
      <c r="H1302" s="41"/>
      <c r="I1302" s="41" t="s">
        <v>135</v>
      </c>
      <c r="J1302" s="5">
        <v>1</v>
      </c>
      <c r="K1302" s="5"/>
      <c r="L1302" s="5"/>
      <c r="M1302" s="5"/>
      <c r="N1302" s="5">
        <v>1</v>
      </c>
      <c r="O1302" s="5"/>
      <c r="P1302" s="105">
        <v>1</v>
      </c>
      <c r="Q1302" s="39" t="s">
        <v>857</v>
      </c>
      <c r="R1302" s="105">
        <v>1</v>
      </c>
      <c r="S1302" s="105"/>
      <c r="T1302" s="5"/>
      <c r="U1302" s="5"/>
      <c r="V1302" s="5"/>
      <c r="W1302" s="5"/>
      <c r="X1302" s="5"/>
      <c r="Y1302" s="5"/>
      <c r="Z1302" s="5"/>
      <c r="AA1302" s="5"/>
      <c r="AB1302" s="5"/>
      <c r="AC1302" s="5"/>
      <c r="AD1302" s="5"/>
      <c r="AE1302" s="5"/>
      <c r="AF1302" s="5"/>
      <c r="AG1302" s="5"/>
      <c r="AH1302" s="5"/>
      <c r="AI1302" s="5"/>
      <c r="AJ1302" s="5"/>
      <c r="AK1302" s="5"/>
      <c r="AL1302" s="5"/>
      <c r="AM1302" s="5"/>
      <c r="AN1302" s="5"/>
      <c r="AO1302" s="5"/>
      <c r="AP1302" s="5"/>
      <c r="AQ1302" s="5"/>
      <c r="AR1302" s="5"/>
      <c r="AS1302" s="5"/>
      <c r="AT1302" s="5"/>
      <c r="AU1302" s="5"/>
      <c r="AV1302" s="5"/>
      <c r="AW1302" s="5"/>
      <c r="AX1302" s="5"/>
      <c r="AY1302" s="5"/>
      <c r="AZ1302" s="5"/>
      <c r="BA1302" s="5"/>
      <c r="BB1302" s="5"/>
      <c r="BC1302" s="5"/>
      <c r="BD1302" s="5"/>
      <c r="BE1302" s="5"/>
      <c r="BF1302" s="5"/>
      <c r="BG1302" s="5"/>
      <c r="BH1302" s="5"/>
      <c r="BI1302" s="5"/>
      <c r="BJ1302" s="5"/>
      <c r="BK1302" s="5"/>
      <c r="BL1302" s="5"/>
      <c r="BM1302" s="5"/>
      <c r="BN1302" s="5"/>
      <c r="BO1302" s="5"/>
      <c r="BP1302" s="5"/>
      <c r="BQ1302" s="5"/>
      <c r="BR1302" s="5"/>
      <c r="BS1302" s="5"/>
      <c r="BT1302" s="5"/>
      <c r="BU1302" s="5"/>
      <c r="BV1302" s="5"/>
      <c r="BW1302" s="5"/>
      <c r="BX1302" s="5"/>
      <c r="BY1302" s="5"/>
      <c r="BZ1302" s="5"/>
      <c r="CA1302" s="5"/>
      <c r="CB1302" s="5"/>
      <c r="CC1302" s="5"/>
      <c r="CD1302" s="5"/>
      <c r="CE1302" s="5"/>
      <c r="CF1302" s="5"/>
      <c r="CG1302" s="5"/>
      <c r="CH1302" s="5"/>
      <c r="CI1302" s="5"/>
      <c r="CJ1302" s="5"/>
      <c r="CK1302" s="5"/>
      <c r="CL1302" s="5"/>
      <c r="CM1302" s="5"/>
      <c r="CN1302" s="5"/>
      <c r="CO1302" s="5"/>
      <c r="CP1302" s="5"/>
      <c r="CQ1302" s="5"/>
      <c r="CR1302" s="5"/>
      <c r="CS1302" s="5"/>
      <c r="CT1302" s="5"/>
      <c r="CU1302" s="5"/>
      <c r="CV1302" s="5"/>
      <c r="CW1302" s="5"/>
      <c r="CX1302" s="5"/>
      <c r="CY1302" s="5"/>
      <c r="CZ1302" s="5"/>
      <c r="DA1302" s="5"/>
      <c r="DB1302" s="5"/>
      <c r="DC1302" s="5"/>
      <c r="DD1302" s="5"/>
      <c r="DE1302" s="5"/>
      <c r="DF1302" s="5"/>
      <c r="DG1302" s="5"/>
      <c r="DH1302" s="5"/>
      <c r="DI1302" s="5"/>
      <c r="DJ1302" s="5"/>
      <c r="DK1302" s="5"/>
      <c r="DL1302" s="5"/>
      <c r="DM1302" s="5"/>
      <c r="DN1302" s="5"/>
      <c r="DO1302" s="5"/>
      <c r="DP1302" s="5"/>
      <c r="DQ1302" s="5"/>
      <c r="DR1302" s="5"/>
      <c r="DS1302" s="6"/>
      <c r="DT1302" s="6"/>
      <c r="DU1302" s="5"/>
      <c r="DV1302" s="5"/>
      <c r="DW1302" s="5"/>
      <c r="DX1302" s="5" t="s">
        <v>135</v>
      </c>
      <c r="DY1302" s="5"/>
      <c r="DZ1302" s="5"/>
      <c r="EA1302" s="5"/>
      <c r="EB1302" s="5"/>
      <c r="EC1302" s="5"/>
      <c r="ED1302" s="5"/>
      <c r="EE1302" s="5"/>
      <c r="EF1302" s="5"/>
    </row>
    <row r="1303" spans="1:136" s="42" customFormat="1" ht="30">
      <c r="A1303" s="41"/>
      <c r="B1303" s="41"/>
      <c r="C1303" s="41"/>
      <c r="D1303" s="41" t="s">
        <v>2244</v>
      </c>
      <c r="E1303" s="42" t="s">
        <v>2245</v>
      </c>
      <c r="F1303" s="121" t="s">
        <v>2216</v>
      </c>
      <c r="G1303" s="41"/>
      <c r="H1303" s="41"/>
      <c r="I1303" s="41" t="s">
        <v>135</v>
      </c>
      <c r="J1303" s="5"/>
      <c r="K1303" s="5"/>
      <c r="L1303" s="5"/>
      <c r="M1303" s="5"/>
      <c r="N1303" s="5"/>
      <c r="O1303" s="5"/>
      <c r="P1303" s="128">
        <v>1</v>
      </c>
      <c r="Q1303" s="39" t="s">
        <v>857</v>
      </c>
      <c r="R1303" s="128">
        <v>1</v>
      </c>
      <c r="S1303" s="105"/>
      <c r="T1303" s="5"/>
      <c r="U1303" s="5"/>
      <c r="V1303" s="5"/>
      <c r="W1303" s="5"/>
      <c r="X1303" s="5"/>
      <c r="Y1303" s="5"/>
      <c r="Z1303" s="5"/>
      <c r="AA1303" s="5"/>
      <c r="AB1303" s="5"/>
      <c r="AC1303" s="5"/>
      <c r="AD1303" s="5"/>
      <c r="AE1303" s="5"/>
      <c r="AF1303" s="5"/>
      <c r="AG1303" s="5"/>
      <c r="AH1303" s="5"/>
      <c r="AI1303" s="5"/>
      <c r="AJ1303" s="5"/>
      <c r="AK1303" s="5"/>
      <c r="AL1303" s="5"/>
      <c r="AM1303" s="5"/>
      <c r="AN1303" s="5"/>
      <c r="AO1303" s="5"/>
      <c r="AP1303" s="5"/>
      <c r="AQ1303" s="5"/>
      <c r="AR1303" s="5"/>
      <c r="AS1303" s="5"/>
      <c r="AT1303" s="5"/>
      <c r="AU1303" s="5"/>
      <c r="AV1303" s="5"/>
      <c r="AW1303" s="5"/>
      <c r="AX1303" s="5"/>
      <c r="AY1303" s="5"/>
      <c r="AZ1303" s="5"/>
      <c r="BA1303" s="5"/>
      <c r="BB1303" s="5"/>
      <c r="BC1303" s="5"/>
      <c r="BD1303" s="5"/>
      <c r="BE1303" s="5"/>
      <c r="BF1303" s="5"/>
      <c r="BG1303" s="5"/>
      <c r="BH1303" s="5"/>
      <c r="BI1303" s="5"/>
      <c r="BJ1303" s="5"/>
      <c r="BK1303" s="5"/>
      <c r="BL1303" s="5"/>
      <c r="BM1303" s="5"/>
      <c r="BN1303" s="5"/>
      <c r="BO1303" s="5"/>
      <c r="BP1303" s="5"/>
      <c r="BQ1303" s="5"/>
      <c r="BR1303" s="5"/>
      <c r="BS1303" s="5"/>
      <c r="BT1303" s="5"/>
      <c r="BU1303" s="5"/>
      <c r="BV1303" s="5"/>
      <c r="BW1303" s="5"/>
      <c r="BX1303" s="5"/>
      <c r="BY1303" s="5"/>
      <c r="BZ1303" s="5"/>
      <c r="CA1303" s="5"/>
      <c r="CB1303" s="5"/>
      <c r="CC1303" s="5"/>
      <c r="CD1303" s="5"/>
      <c r="CE1303" s="5"/>
      <c r="CF1303" s="5"/>
      <c r="CG1303" s="5"/>
      <c r="CH1303" s="5"/>
      <c r="CI1303" s="5"/>
      <c r="CJ1303" s="5"/>
      <c r="CK1303" s="5"/>
      <c r="CL1303" s="5"/>
      <c r="CM1303" s="5"/>
      <c r="CN1303" s="5"/>
      <c r="CO1303" s="5"/>
      <c r="CP1303" s="5"/>
      <c r="CQ1303" s="5"/>
      <c r="CR1303" s="5"/>
      <c r="CS1303" s="5"/>
      <c r="CT1303" s="5"/>
      <c r="CU1303" s="5"/>
      <c r="CV1303" s="5"/>
      <c r="CW1303" s="5"/>
      <c r="CX1303" s="5"/>
      <c r="CY1303" s="5"/>
      <c r="CZ1303" s="5"/>
      <c r="DA1303" s="5"/>
      <c r="DB1303" s="5"/>
      <c r="DC1303" s="5"/>
      <c r="DD1303" s="5"/>
      <c r="DE1303" s="5"/>
      <c r="DF1303" s="5"/>
      <c r="DG1303" s="5"/>
      <c r="DH1303" s="5"/>
      <c r="DI1303" s="5"/>
      <c r="DJ1303" s="5"/>
      <c r="DK1303" s="5"/>
      <c r="DL1303" s="5"/>
      <c r="DM1303" s="5"/>
      <c r="DN1303" s="5"/>
      <c r="DO1303" s="5"/>
      <c r="DP1303" s="5"/>
      <c r="DQ1303" s="5"/>
      <c r="DR1303" s="5"/>
      <c r="DS1303" s="6"/>
      <c r="DT1303" s="6"/>
      <c r="DU1303" s="5"/>
      <c r="DV1303" s="5"/>
      <c r="DW1303" s="5"/>
      <c r="DX1303" s="5" t="s">
        <v>135</v>
      </c>
      <c r="DY1303" s="5"/>
      <c r="DZ1303" s="5"/>
      <c r="EA1303" s="5"/>
      <c r="EB1303" s="5"/>
      <c r="EC1303" s="5"/>
      <c r="ED1303" s="5"/>
      <c r="EE1303" s="5"/>
      <c r="EF1303" s="5"/>
    </row>
    <row r="1304" spans="1:136" s="42" customFormat="1" ht="30">
      <c r="A1304" s="41"/>
      <c r="B1304" s="41"/>
      <c r="C1304" s="41"/>
      <c r="D1304" s="41" t="s">
        <v>2222</v>
      </c>
      <c r="E1304" s="42" t="s">
        <v>685</v>
      </c>
      <c r="F1304" s="121" t="s">
        <v>2216</v>
      </c>
      <c r="G1304" s="41"/>
      <c r="H1304" s="41"/>
      <c r="I1304" s="41" t="s">
        <v>135</v>
      </c>
      <c r="J1304" s="5"/>
      <c r="K1304" s="5"/>
      <c r="L1304" s="5"/>
      <c r="M1304" s="5"/>
      <c r="N1304" s="5"/>
      <c r="O1304" s="5"/>
      <c r="P1304" s="128">
        <v>1</v>
      </c>
      <c r="Q1304" s="39" t="s">
        <v>2217</v>
      </c>
      <c r="R1304" s="128">
        <v>1</v>
      </c>
      <c r="S1304" s="105"/>
      <c r="T1304" s="5"/>
      <c r="U1304" s="5"/>
      <c r="V1304" s="5"/>
      <c r="W1304" s="5"/>
      <c r="X1304" s="5"/>
      <c r="Y1304" s="5"/>
      <c r="Z1304" s="5"/>
      <c r="AA1304" s="5"/>
      <c r="AB1304" s="5"/>
      <c r="AC1304" s="5"/>
      <c r="AD1304" s="5"/>
      <c r="AE1304" s="5"/>
      <c r="AF1304" s="5"/>
      <c r="AG1304" s="5"/>
      <c r="AH1304" s="5"/>
      <c r="AI1304" s="5"/>
      <c r="AJ1304" s="5"/>
      <c r="AK1304" s="5"/>
      <c r="AL1304" s="5"/>
      <c r="AM1304" s="5"/>
      <c r="AN1304" s="5"/>
      <c r="AO1304" s="5"/>
      <c r="AP1304" s="5"/>
      <c r="AQ1304" s="5"/>
      <c r="AR1304" s="5"/>
      <c r="AS1304" s="5"/>
      <c r="AT1304" s="5"/>
      <c r="AU1304" s="5"/>
      <c r="AV1304" s="5"/>
      <c r="AW1304" s="5"/>
      <c r="AX1304" s="5"/>
      <c r="AY1304" s="5"/>
      <c r="AZ1304" s="5"/>
      <c r="BA1304" s="5"/>
      <c r="BB1304" s="5"/>
      <c r="BC1304" s="5"/>
      <c r="BD1304" s="5"/>
      <c r="BE1304" s="5"/>
      <c r="BF1304" s="5"/>
      <c r="BG1304" s="5"/>
      <c r="BH1304" s="5"/>
      <c r="BI1304" s="5"/>
      <c r="BJ1304" s="5"/>
      <c r="BK1304" s="5"/>
      <c r="BL1304" s="5"/>
      <c r="BM1304" s="5"/>
      <c r="BN1304" s="5"/>
      <c r="BO1304" s="5"/>
      <c r="BP1304" s="5"/>
      <c r="BQ1304" s="5"/>
      <c r="BR1304" s="5"/>
      <c r="BS1304" s="5"/>
      <c r="BT1304" s="5"/>
      <c r="BU1304" s="5"/>
      <c r="BV1304" s="5"/>
      <c r="BW1304" s="5"/>
      <c r="BX1304" s="5"/>
      <c r="BY1304" s="5"/>
      <c r="BZ1304" s="5"/>
      <c r="CA1304" s="5"/>
      <c r="CB1304" s="5"/>
      <c r="CC1304" s="5"/>
      <c r="CD1304" s="5"/>
      <c r="CE1304" s="5"/>
      <c r="CF1304" s="5"/>
      <c r="CG1304" s="5"/>
      <c r="CH1304" s="5"/>
      <c r="CI1304" s="5"/>
      <c r="CJ1304" s="5"/>
      <c r="CK1304" s="5"/>
      <c r="CL1304" s="5"/>
      <c r="CM1304" s="5"/>
      <c r="CN1304" s="5"/>
      <c r="CO1304" s="5"/>
      <c r="CP1304" s="5"/>
      <c r="CQ1304" s="5"/>
      <c r="CR1304" s="5"/>
      <c r="CS1304" s="5"/>
      <c r="CT1304" s="5"/>
      <c r="CU1304" s="5"/>
      <c r="CV1304" s="5"/>
      <c r="CW1304" s="5"/>
      <c r="CX1304" s="5"/>
      <c r="CY1304" s="5"/>
      <c r="CZ1304" s="5"/>
      <c r="DA1304" s="5"/>
      <c r="DB1304" s="5"/>
      <c r="DC1304" s="5"/>
      <c r="DD1304" s="5"/>
      <c r="DE1304" s="5"/>
      <c r="DF1304" s="5"/>
      <c r="DG1304" s="5"/>
      <c r="DH1304" s="5"/>
      <c r="DI1304" s="5"/>
      <c r="DJ1304" s="5"/>
      <c r="DK1304" s="5"/>
      <c r="DL1304" s="5"/>
      <c r="DM1304" s="5"/>
      <c r="DN1304" s="5"/>
      <c r="DO1304" s="5"/>
      <c r="DP1304" s="5"/>
      <c r="DQ1304" s="5"/>
      <c r="DR1304" s="5"/>
      <c r="DS1304" s="6"/>
      <c r="DT1304" s="6"/>
      <c r="DU1304" s="5"/>
      <c r="DV1304" s="5"/>
      <c r="DW1304" s="5"/>
      <c r="DX1304" s="5" t="s">
        <v>135</v>
      </c>
      <c r="DY1304" s="5"/>
      <c r="DZ1304" s="5"/>
      <c r="EA1304" s="5"/>
      <c r="EB1304" s="5"/>
      <c r="EC1304" s="5"/>
      <c r="ED1304" s="5"/>
      <c r="EE1304" s="5"/>
      <c r="EF1304" s="5"/>
    </row>
    <row r="1305" spans="1:136" s="42" customFormat="1" ht="30">
      <c r="A1305" s="41"/>
      <c r="B1305" s="41"/>
      <c r="C1305" s="41"/>
      <c r="D1305" s="41" t="s">
        <v>2270</v>
      </c>
      <c r="E1305" s="42" t="s">
        <v>514</v>
      </c>
      <c r="F1305" s="121" t="s">
        <v>2216</v>
      </c>
      <c r="G1305" s="41"/>
      <c r="H1305" s="41"/>
      <c r="I1305" s="41" t="s">
        <v>135</v>
      </c>
      <c r="J1305" s="5">
        <v>1</v>
      </c>
      <c r="K1305" s="5"/>
      <c r="L1305" s="5">
        <v>1</v>
      </c>
      <c r="M1305" s="5"/>
      <c r="N1305" s="5"/>
      <c r="O1305" s="5"/>
      <c r="P1305" s="105">
        <v>1</v>
      </c>
      <c r="Q1305" s="39" t="s">
        <v>2217</v>
      </c>
      <c r="R1305" s="105">
        <v>1</v>
      </c>
      <c r="S1305" s="105"/>
      <c r="T1305" s="5"/>
      <c r="U1305" s="5"/>
      <c r="V1305" s="5"/>
      <c r="W1305" s="5"/>
      <c r="X1305" s="5"/>
      <c r="Y1305" s="5"/>
      <c r="Z1305" s="5"/>
      <c r="AA1305" s="5"/>
      <c r="AB1305" s="5"/>
      <c r="AC1305" s="5"/>
      <c r="AD1305" s="5"/>
      <c r="AE1305" s="5"/>
      <c r="AF1305" s="5"/>
      <c r="AG1305" s="5"/>
      <c r="AH1305" s="5"/>
      <c r="AI1305" s="5"/>
      <c r="AJ1305" s="5"/>
      <c r="AK1305" s="5"/>
      <c r="AL1305" s="5"/>
      <c r="AM1305" s="5"/>
      <c r="AN1305" s="5"/>
      <c r="AO1305" s="5"/>
      <c r="AP1305" s="5"/>
      <c r="AQ1305" s="5"/>
      <c r="AR1305" s="5"/>
      <c r="AS1305" s="5"/>
      <c r="AT1305" s="5"/>
      <c r="AU1305" s="5"/>
      <c r="AV1305" s="5"/>
      <c r="AW1305" s="5"/>
      <c r="AX1305" s="5"/>
      <c r="AY1305" s="5"/>
      <c r="AZ1305" s="5"/>
      <c r="BA1305" s="5"/>
      <c r="BB1305" s="5"/>
      <c r="BC1305" s="5"/>
      <c r="BD1305" s="5"/>
      <c r="BE1305" s="5"/>
      <c r="BF1305" s="5"/>
      <c r="BG1305" s="5"/>
      <c r="BH1305" s="5"/>
      <c r="BI1305" s="5"/>
      <c r="BJ1305" s="5"/>
      <c r="BK1305" s="5"/>
      <c r="BL1305" s="5"/>
      <c r="BM1305" s="5"/>
      <c r="BN1305" s="5"/>
      <c r="BO1305" s="5"/>
      <c r="BP1305" s="5"/>
      <c r="BQ1305" s="5"/>
      <c r="BR1305" s="5"/>
      <c r="BS1305" s="5"/>
      <c r="BT1305" s="5"/>
      <c r="BU1305" s="5"/>
      <c r="BV1305" s="5"/>
      <c r="BW1305" s="5"/>
      <c r="BX1305" s="5"/>
      <c r="BY1305" s="5"/>
      <c r="BZ1305" s="5"/>
      <c r="CA1305" s="5"/>
      <c r="CB1305" s="5"/>
      <c r="CC1305" s="5"/>
      <c r="CD1305" s="5"/>
      <c r="CE1305" s="5"/>
      <c r="CF1305" s="5"/>
      <c r="CG1305" s="5"/>
      <c r="CH1305" s="5"/>
      <c r="CI1305" s="5"/>
      <c r="CJ1305" s="5"/>
      <c r="CK1305" s="5"/>
      <c r="CL1305" s="5"/>
      <c r="CM1305" s="5"/>
      <c r="CN1305" s="5"/>
      <c r="CO1305" s="5"/>
      <c r="CP1305" s="5"/>
      <c r="CQ1305" s="5"/>
      <c r="CR1305" s="5"/>
      <c r="CS1305" s="5"/>
      <c r="CT1305" s="5"/>
      <c r="CU1305" s="5"/>
      <c r="CV1305" s="5"/>
      <c r="CW1305" s="5"/>
      <c r="CX1305" s="5"/>
      <c r="CY1305" s="5"/>
      <c r="CZ1305" s="5"/>
      <c r="DA1305" s="5"/>
      <c r="DB1305" s="5"/>
      <c r="DC1305" s="5"/>
      <c r="DD1305" s="5"/>
      <c r="DE1305" s="5"/>
      <c r="DF1305" s="5"/>
      <c r="DG1305" s="5"/>
      <c r="DH1305" s="5"/>
      <c r="DI1305" s="5"/>
      <c r="DJ1305" s="5"/>
      <c r="DK1305" s="5"/>
      <c r="DL1305" s="5"/>
      <c r="DM1305" s="5"/>
      <c r="DN1305" s="5"/>
      <c r="DO1305" s="5"/>
      <c r="DP1305" s="5"/>
      <c r="DQ1305" s="5"/>
      <c r="DR1305" s="5"/>
      <c r="DS1305" s="6"/>
      <c r="DT1305" s="6"/>
      <c r="DU1305" s="5"/>
      <c r="DV1305" s="5"/>
      <c r="DW1305" s="5"/>
      <c r="DX1305" s="5" t="s">
        <v>135</v>
      </c>
      <c r="DY1305" s="5"/>
      <c r="DZ1305" s="5"/>
      <c r="EA1305" s="5"/>
      <c r="EB1305" s="5"/>
      <c r="EC1305" s="5"/>
      <c r="ED1305" s="5"/>
      <c r="EE1305" s="5"/>
      <c r="EF1305" s="5"/>
    </row>
    <row r="1306" spans="1:136" s="42" customFormat="1" ht="30">
      <c r="A1306" s="41"/>
      <c r="B1306" s="41"/>
      <c r="C1306" s="41"/>
      <c r="D1306" s="41" t="s">
        <v>2222</v>
      </c>
      <c r="E1306" s="42" t="s">
        <v>685</v>
      </c>
      <c r="F1306" s="121" t="s">
        <v>2216</v>
      </c>
      <c r="G1306" s="41"/>
      <c r="H1306" s="41"/>
      <c r="I1306" s="41" t="s">
        <v>135</v>
      </c>
      <c r="J1306" s="5"/>
      <c r="K1306" s="5"/>
      <c r="L1306" s="5"/>
      <c r="M1306" s="5"/>
      <c r="N1306" s="5"/>
      <c r="O1306" s="5"/>
      <c r="P1306" s="128">
        <v>1</v>
      </c>
      <c r="Q1306" s="39" t="s">
        <v>857</v>
      </c>
      <c r="R1306" s="128">
        <v>1</v>
      </c>
      <c r="S1306" s="105"/>
      <c r="T1306" s="5"/>
      <c r="U1306" s="5"/>
      <c r="V1306" s="5"/>
      <c r="W1306" s="5"/>
      <c r="X1306" s="5"/>
      <c r="Y1306" s="5"/>
      <c r="Z1306" s="5"/>
      <c r="AA1306" s="5"/>
      <c r="AB1306" s="5"/>
      <c r="AC1306" s="5"/>
      <c r="AD1306" s="5"/>
      <c r="AE1306" s="5"/>
      <c r="AF1306" s="5"/>
      <c r="AG1306" s="5"/>
      <c r="AH1306" s="5"/>
      <c r="AI1306" s="5"/>
      <c r="AJ1306" s="5"/>
      <c r="AK1306" s="5"/>
      <c r="AL1306" s="5"/>
      <c r="AM1306" s="5"/>
      <c r="AN1306" s="5"/>
      <c r="AO1306" s="5"/>
      <c r="AP1306" s="5"/>
      <c r="AQ1306" s="5"/>
      <c r="AR1306" s="5"/>
      <c r="AS1306" s="5"/>
      <c r="AT1306" s="5"/>
      <c r="AU1306" s="5"/>
      <c r="AV1306" s="5"/>
      <c r="AW1306" s="5"/>
      <c r="AX1306" s="5"/>
      <c r="AY1306" s="5"/>
      <c r="AZ1306" s="5"/>
      <c r="BA1306" s="5"/>
      <c r="BB1306" s="5"/>
      <c r="BC1306" s="5"/>
      <c r="BD1306" s="5"/>
      <c r="BE1306" s="5"/>
      <c r="BF1306" s="5"/>
      <c r="BG1306" s="5"/>
      <c r="BH1306" s="5"/>
      <c r="BI1306" s="5"/>
      <c r="BJ1306" s="5"/>
      <c r="BK1306" s="5"/>
      <c r="BL1306" s="5"/>
      <c r="BM1306" s="5"/>
      <c r="BN1306" s="5"/>
      <c r="BO1306" s="5"/>
      <c r="BP1306" s="5"/>
      <c r="BQ1306" s="5"/>
      <c r="BR1306" s="5"/>
      <c r="BS1306" s="5"/>
      <c r="BT1306" s="5"/>
      <c r="BU1306" s="5"/>
      <c r="BV1306" s="5"/>
      <c r="BW1306" s="5"/>
      <c r="BX1306" s="5"/>
      <c r="BY1306" s="5"/>
      <c r="BZ1306" s="5"/>
      <c r="CA1306" s="5"/>
      <c r="CB1306" s="5"/>
      <c r="CC1306" s="5"/>
      <c r="CD1306" s="5"/>
      <c r="CE1306" s="5"/>
      <c r="CF1306" s="5"/>
      <c r="CG1306" s="5"/>
      <c r="CH1306" s="5"/>
      <c r="CI1306" s="5"/>
      <c r="CJ1306" s="5"/>
      <c r="CK1306" s="5"/>
      <c r="CL1306" s="5"/>
      <c r="CM1306" s="5"/>
      <c r="CN1306" s="5"/>
      <c r="CO1306" s="5"/>
      <c r="CP1306" s="5"/>
      <c r="CQ1306" s="5"/>
      <c r="CR1306" s="5"/>
      <c r="CS1306" s="5"/>
      <c r="CT1306" s="5"/>
      <c r="CU1306" s="5"/>
      <c r="CV1306" s="5"/>
      <c r="CW1306" s="5"/>
      <c r="CX1306" s="5"/>
      <c r="CY1306" s="5"/>
      <c r="CZ1306" s="5"/>
      <c r="DA1306" s="5"/>
      <c r="DB1306" s="5"/>
      <c r="DC1306" s="5"/>
      <c r="DD1306" s="5"/>
      <c r="DE1306" s="5"/>
      <c r="DF1306" s="5"/>
      <c r="DG1306" s="5"/>
      <c r="DH1306" s="5"/>
      <c r="DI1306" s="5"/>
      <c r="DJ1306" s="5"/>
      <c r="DK1306" s="5"/>
      <c r="DL1306" s="5"/>
      <c r="DM1306" s="5"/>
      <c r="DN1306" s="5"/>
      <c r="DO1306" s="5"/>
      <c r="DP1306" s="5"/>
      <c r="DQ1306" s="5"/>
      <c r="DR1306" s="5"/>
      <c r="DS1306" s="6"/>
      <c r="DT1306" s="6"/>
      <c r="DU1306" s="5"/>
      <c r="DV1306" s="5"/>
      <c r="DW1306" s="5"/>
      <c r="DX1306" s="5" t="s">
        <v>135</v>
      </c>
      <c r="DY1306" s="5"/>
      <c r="DZ1306" s="5"/>
      <c r="EA1306" s="5"/>
      <c r="EB1306" s="5"/>
      <c r="EC1306" s="5"/>
      <c r="ED1306" s="5"/>
      <c r="EE1306" s="5"/>
      <c r="EF1306" s="5"/>
    </row>
    <row r="1307" spans="1:136" s="42" customFormat="1" ht="30">
      <c r="A1307" s="41"/>
      <c r="B1307" s="41"/>
      <c r="C1307" s="41"/>
      <c r="D1307" s="41" t="s">
        <v>858</v>
      </c>
      <c r="E1307" s="42" t="s">
        <v>153</v>
      </c>
      <c r="F1307" s="121" t="s">
        <v>2216</v>
      </c>
      <c r="G1307" s="41"/>
      <c r="H1307" s="41"/>
      <c r="I1307" s="41" t="s">
        <v>135</v>
      </c>
      <c r="J1307" s="5"/>
      <c r="K1307" s="5"/>
      <c r="L1307" s="5"/>
      <c r="M1307" s="5"/>
      <c r="N1307" s="5"/>
      <c r="O1307" s="5"/>
      <c r="P1307" s="128">
        <v>1</v>
      </c>
      <c r="Q1307" s="39" t="s">
        <v>2217</v>
      </c>
      <c r="R1307" s="128">
        <v>1</v>
      </c>
      <c r="S1307" s="105"/>
      <c r="T1307" s="5"/>
      <c r="U1307" s="5"/>
      <c r="V1307" s="5"/>
      <c r="W1307" s="5"/>
      <c r="X1307" s="5"/>
      <c r="Y1307" s="5"/>
      <c r="Z1307" s="5"/>
      <c r="AA1307" s="5"/>
      <c r="AB1307" s="5"/>
      <c r="AC1307" s="5"/>
      <c r="AD1307" s="5"/>
      <c r="AE1307" s="5"/>
      <c r="AF1307" s="5"/>
      <c r="AG1307" s="5"/>
      <c r="AH1307" s="5"/>
      <c r="AI1307" s="5"/>
      <c r="AJ1307" s="5"/>
      <c r="AK1307" s="5"/>
      <c r="AL1307" s="5"/>
      <c r="AM1307" s="5"/>
      <c r="AN1307" s="5"/>
      <c r="AO1307" s="5"/>
      <c r="AP1307" s="5"/>
      <c r="AQ1307" s="5"/>
      <c r="AR1307" s="5"/>
      <c r="AS1307" s="5"/>
      <c r="AT1307" s="5"/>
      <c r="AU1307" s="5"/>
      <c r="AV1307" s="5"/>
      <c r="AW1307" s="5"/>
      <c r="AX1307" s="5"/>
      <c r="AY1307" s="5"/>
      <c r="AZ1307" s="5"/>
      <c r="BA1307" s="5"/>
      <c r="BB1307" s="5"/>
      <c r="BC1307" s="5"/>
      <c r="BD1307" s="5"/>
      <c r="BE1307" s="5"/>
      <c r="BF1307" s="5"/>
      <c r="BG1307" s="5"/>
      <c r="BH1307" s="5"/>
      <c r="BI1307" s="5"/>
      <c r="BJ1307" s="5"/>
      <c r="BK1307" s="5"/>
      <c r="BL1307" s="5"/>
      <c r="BM1307" s="5"/>
      <c r="BN1307" s="5"/>
      <c r="BO1307" s="5"/>
      <c r="BP1307" s="5"/>
      <c r="BQ1307" s="5"/>
      <c r="BR1307" s="5"/>
      <c r="BS1307" s="5"/>
      <c r="BT1307" s="5"/>
      <c r="BU1307" s="5"/>
      <c r="BV1307" s="5"/>
      <c r="BW1307" s="5"/>
      <c r="BX1307" s="5"/>
      <c r="BY1307" s="5"/>
      <c r="BZ1307" s="5"/>
      <c r="CA1307" s="5"/>
      <c r="CB1307" s="5"/>
      <c r="CC1307" s="5"/>
      <c r="CD1307" s="5"/>
      <c r="CE1307" s="5"/>
      <c r="CF1307" s="5"/>
      <c r="CG1307" s="5"/>
      <c r="CH1307" s="5"/>
      <c r="CI1307" s="5"/>
      <c r="CJ1307" s="5"/>
      <c r="CK1307" s="5"/>
      <c r="CL1307" s="5"/>
      <c r="CM1307" s="5"/>
      <c r="CN1307" s="5"/>
      <c r="CO1307" s="5"/>
      <c r="CP1307" s="5"/>
      <c r="CQ1307" s="5"/>
      <c r="CR1307" s="5"/>
      <c r="CS1307" s="5"/>
      <c r="CT1307" s="5"/>
      <c r="CU1307" s="5"/>
      <c r="CV1307" s="5"/>
      <c r="CW1307" s="5"/>
      <c r="CX1307" s="5"/>
      <c r="CY1307" s="5"/>
      <c r="CZ1307" s="5"/>
      <c r="DA1307" s="5"/>
      <c r="DB1307" s="5"/>
      <c r="DC1307" s="5"/>
      <c r="DD1307" s="5"/>
      <c r="DE1307" s="5"/>
      <c r="DF1307" s="5"/>
      <c r="DG1307" s="5"/>
      <c r="DH1307" s="5"/>
      <c r="DI1307" s="5"/>
      <c r="DJ1307" s="5"/>
      <c r="DK1307" s="5"/>
      <c r="DL1307" s="5"/>
      <c r="DM1307" s="5"/>
      <c r="DN1307" s="5"/>
      <c r="DO1307" s="5"/>
      <c r="DP1307" s="5"/>
      <c r="DQ1307" s="5"/>
      <c r="DR1307" s="5"/>
      <c r="DS1307" s="6"/>
      <c r="DT1307" s="6"/>
      <c r="DU1307" s="5"/>
      <c r="DV1307" s="5"/>
      <c r="DW1307" s="5"/>
      <c r="DX1307" s="5" t="s">
        <v>135</v>
      </c>
      <c r="DY1307" s="5"/>
      <c r="DZ1307" s="5"/>
      <c r="EA1307" s="5"/>
      <c r="EB1307" s="5"/>
      <c r="EC1307" s="5"/>
      <c r="ED1307" s="5"/>
      <c r="EE1307" s="5"/>
      <c r="EF1307" s="5"/>
    </row>
    <row r="1308" spans="1:136" s="42" customFormat="1" ht="30">
      <c r="A1308" s="41"/>
      <c r="B1308" s="41"/>
      <c r="C1308" s="41"/>
      <c r="D1308" s="41" t="s">
        <v>199</v>
      </c>
      <c r="E1308" s="42" t="s">
        <v>199</v>
      </c>
      <c r="F1308" s="121" t="s">
        <v>2216</v>
      </c>
      <c r="G1308" s="41"/>
      <c r="H1308" s="41"/>
      <c r="I1308" s="41" t="s">
        <v>135</v>
      </c>
      <c r="J1308" s="5"/>
      <c r="K1308" s="5"/>
      <c r="L1308" s="5"/>
      <c r="M1308" s="5"/>
      <c r="N1308" s="5"/>
      <c r="O1308" s="5"/>
      <c r="P1308" s="128">
        <v>1</v>
      </c>
      <c r="Q1308" s="39" t="s">
        <v>857</v>
      </c>
      <c r="R1308" s="128">
        <v>1</v>
      </c>
      <c r="S1308" s="105"/>
      <c r="T1308" s="5"/>
      <c r="U1308" s="5"/>
      <c r="V1308" s="5"/>
      <c r="W1308" s="5"/>
      <c r="X1308" s="5"/>
      <c r="Y1308" s="5"/>
      <c r="Z1308" s="5"/>
      <c r="AA1308" s="5"/>
      <c r="AB1308" s="5"/>
      <c r="AC1308" s="5"/>
      <c r="AD1308" s="5"/>
      <c r="AE1308" s="5"/>
      <c r="AF1308" s="5"/>
      <c r="AG1308" s="5"/>
      <c r="AH1308" s="5"/>
      <c r="AI1308" s="5"/>
      <c r="AJ1308" s="5"/>
      <c r="AK1308" s="5"/>
      <c r="AL1308" s="5"/>
      <c r="AM1308" s="5"/>
      <c r="AN1308" s="5"/>
      <c r="AO1308" s="5"/>
      <c r="AP1308" s="5"/>
      <c r="AQ1308" s="5"/>
      <c r="AR1308" s="5"/>
      <c r="AS1308" s="5"/>
      <c r="AT1308" s="5"/>
      <c r="AU1308" s="5"/>
      <c r="AV1308" s="5"/>
      <c r="AW1308" s="5"/>
      <c r="AX1308" s="5"/>
      <c r="AY1308" s="5"/>
      <c r="AZ1308" s="5"/>
      <c r="BA1308" s="5"/>
      <c r="BB1308" s="5"/>
      <c r="BC1308" s="5"/>
      <c r="BD1308" s="5"/>
      <c r="BE1308" s="5"/>
      <c r="BF1308" s="5"/>
      <c r="BG1308" s="5"/>
      <c r="BH1308" s="5"/>
      <c r="BI1308" s="5"/>
      <c r="BJ1308" s="5"/>
      <c r="BK1308" s="5"/>
      <c r="BL1308" s="5"/>
      <c r="BM1308" s="5"/>
      <c r="BN1308" s="5"/>
      <c r="BO1308" s="5"/>
      <c r="BP1308" s="5"/>
      <c r="BQ1308" s="5"/>
      <c r="BR1308" s="5"/>
      <c r="BS1308" s="5"/>
      <c r="BT1308" s="5"/>
      <c r="BU1308" s="5"/>
      <c r="BV1308" s="5"/>
      <c r="BW1308" s="5"/>
      <c r="BX1308" s="5"/>
      <c r="BY1308" s="5"/>
      <c r="BZ1308" s="5"/>
      <c r="CA1308" s="5"/>
      <c r="CB1308" s="5"/>
      <c r="CC1308" s="5"/>
      <c r="CD1308" s="5"/>
      <c r="CE1308" s="5"/>
      <c r="CF1308" s="5"/>
      <c r="CG1308" s="5"/>
      <c r="CH1308" s="5"/>
      <c r="CI1308" s="5"/>
      <c r="CJ1308" s="5"/>
      <c r="CK1308" s="5"/>
      <c r="CL1308" s="5"/>
      <c r="CM1308" s="5"/>
      <c r="CN1308" s="5"/>
      <c r="CO1308" s="5"/>
      <c r="CP1308" s="5"/>
      <c r="CQ1308" s="5"/>
      <c r="CR1308" s="5"/>
      <c r="CS1308" s="5"/>
      <c r="CT1308" s="5"/>
      <c r="CU1308" s="5"/>
      <c r="CV1308" s="5"/>
      <c r="CW1308" s="5"/>
      <c r="CX1308" s="5"/>
      <c r="CY1308" s="5"/>
      <c r="CZ1308" s="5"/>
      <c r="DA1308" s="5"/>
      <c r="DB1308" s="5"/>
      <c r="DC1308" s="5"/>
      <c r="DD1308" s="5"/>
      <c r="DE1308" s="5"/>
      <c r="DF1308" s="5"/>
      <c r="DG1308" s="5"/>
      <c r="DH1308" s="5"/>
      <c r="DI1308" s="5"/>
      <c r="DJ1308" s="5"/>
      <c r="DK1308" s="5"/>
      <c r="DL1308" s="5"/>
      <c r="DM1308" s="5"/>
      <c r="DN1308" s="5"/>
      <c r="DO1308" s="5"/>
      <c r="DP1308" s="5"/>
      <c r="DQ1308" s="5"/>
      <c r="DR1308" s="5"/>
      <c r="DS1308" s="6"/>
      <c r="DT1308" s="6"/>
      <c r="DU1308" s="5"/>
      <c r="DV1308" s="5"/>
      <c r="DW1308" s="5"/>
      <c r="DX1308" s="5" t="s">
        <v>135</v>
      </c>
      <c r="DY1308" s="5"/>
      <c r="DZ1308" s="5"/>
      <c r="EA1308" s="5"/>
      <c r="EB1308" s="5"/>
      <c r="EC1308" s="5"/>
      <c r="ED1308" s="5"/>
      <c r="EE1308" s="5"/>
      <c r="EF1308" s="5"/>
    </row>
    <row r="1309" spans="1:136" s="42" customFormat="1" ht="30">
      <c r="A1309" s="41"/>
      <c r="B1309" s="41"/>
      <c r="C1309" s="41"/>
      <c r="D1309" s="41" t="s">
        <v>2271</v>
      </c>
      <c r="E1309" s="42" t="s">
        <v>2238</v>
      </c>
      <c r="F1309" s="121" t="s">
        <v>2216</v>
      </c>
      <c r="G1309" s="41"/>
      <c r="H1309" s="41"/>
      <c r="I1309" s="41" t="s">
        <v>135</v>
      </c>
      <c r="J1309" s="5">
        <v>1</v>
      </c>
      <c r="K1309" s="5">
        <v>1</v>
      </c>
      <c r="L1309" s="5"/>
      <c r="M1309" s="5"/>
      <c r="N1309" s="5"/>
      <c r="O1309" s="5"/>
      <c r="P1309" s="105">
        <v>1</v>
      </c>
      <c r="Q1309" s="39" t="s">
        <v>857</v>
      </c>
      <c r="R1309" s="105">
        <v>1</v>
      </c>
      <c r="S1309" s="105"/>
      <c r="T1309" s="5"/>
      <c r="U1309" s="5"/>
      <c r="V1309" s="5"/>
      <c r="W1309" s="5"/>
      <c r="X1309" s="5"/>
      <c r="Y1309" s="5"/>
      <c r="Z1309" s="5"/>
      <c r="AA1309" s="5"/>
      <c r="AB1309" s="5"/>
      <c r="AC1309" s="5"/>
      <c r="AD1309" s="5"/>
      <c r="AE1309" s="5"/>
      <c r="AF1309" s="5"/>
      <c r="AG1309" s="5"/>
      <c r="AH1309" s="5"/>
      <c r="AI1309" s="5"/>
      <c r="AJ1309" s="5"/>
      <c r="AK1309" s="5"/>
      <c r="AL1309" s="5"/>
      <c r="AM1309" s="5"/>
      <c r="AN1309" s="5"/>
      <c r="AO1309" s="5"/>
      <c r="AP1309" s="5"/>
      <c r="AQ1309" s="5"/>
      <c r="AR1309" s="5"/>
      <c r="AS1309" s="5"/>
      <c r="AT1309" s="5"/>
      <c r="AU1309" s="5"/>
      <c r="AV1309" s="5"/>
      <c r="AW1309" s="5"/>
      <c r="AX1309" s="5"/>
      <c r="AY1309" s="5"/>
      <c r="AZ1309" s="5"/>
      <c r="BA1309" s="5"/>
      <c r="BB1309" s="5"/>
      <c r="BC1309" s="5"/>
      <c r="BD1309" s="5"/>
      <c r="BE1309" s="5"/>
      <c r="BF1309" s="5"/>
      <c r="BG1309" s="5"/>
      <c r="BH1309" s="5"/>
      <c r="BI1309" s="5"/>
      <c r="BJ1309" s="5"/>
      <c r="BK1309" s="5"/>
      <c r="BL1309" s="5"/>
      <c r="BM1309" s="5"/>
      <c r="BN1309" s="5"/>
      <c r="BO1309" s="5"/>
      <c r="BP1309" s="5"/>
      <c r="BQ1309" s="5"/>
      <c r="BR1309" s="5"/>
      <c r="BS1309" s="5"/>
      <c r="BT1309" s="5"/>
      <c r="BU1309" s="5"/>
      <c r="BV1309" s="5"/>
      <c r="BW1309" s="5"/>
      <c r="BX1309" s="5"/>
      <c r="BY1309" s="5"/>
      <c r="BZ1309" s="5"/>
      <c r="CA1309" s="5"/>
      <c r="CB1309" s="5"/>
      <c r="CC1309" s="5"/>
      <c r="CD1309" s="5"/>
      <c r="CE1309" s="5"/>
      <c r="CF1309" s="5"/>
      <c r="CG1309" s="5"/>
      <c r="CH1309" s="5"/>
      <c r="CI1309" s="5"/>
      <c r="CJ1309" s="5"/>
      <c r="CK1309" s="5"/>
      <c r="CL1309" s="5"/>
      <c r="CM1309" s="5"/>
      <c r="CN1309" s="5"/>
      <c r="CO1309" s="5"/>
      <c r="CP1309" s="5"/>
      <c r="CQ1309" s="5"/>
      <c r="CR1309" s="5"/>
      <c r="CS1309" s="5"/>
      <c r="CT1309" s="5"/>
      <c r="CU1309" s="5"/>
      <c r="CV1309" s="5"/>
      <c r="CW1309" s="5"/>
      <c r="CX1309" s="5"/>
      <c r="CY1309" s="5"/>
      <c r="CZ1309" s="5"/>
      <c r="DA1309" s="5"/>
      <c r="DB1309" s="5"/>
      <c r="DC1309" s="5"/>
      <c r="DD1309" s="5"/>
      <c r="DE1309" s="5"/>
      <c r="DF1309" s="5"/>
      <c r="DG1309" s="5"/>
      <c r="DH1309" s="5"/>
      <c r="DI1309" s="5"/>
      <c r="DJ1309" s="5"/>
      <c r="DK1309" s="5"/>
      <c r="DL1309" s="5"/>
      <c r="DM1309" s="5"/>
      <c r="DN1309" s="5"/>
      <c r="DO1309" s="5"/>
      <c r="DP1309" s="5"/>
      <c r="DQ1309" s="5"/>
      <c r="DR1309" s="5"/>
      <c r="DS1309" s="6"/>
      <c r="DT1309" s="6"/>
      <c r="DU1309" s="5"/>
      <c r="DV1309" s="5"/>
      <c r="DW1309" s="5"/>
      <c r="DX1309" s="5" t="s">
        <v>135</v>
      </c>
      <c r="DY1309" s="5"/>
      <c r="DZ1309" s="5"/>
      <c r="EA1309" s="5"/>
      <c r="EB1309" s="5"/>
      <c r="EC1309" s="5"/>
      <c r="ED1309" s="5"/>
      <c r="EE1309" s="5"/>
      <c r="EF1309" s="5"/>
    </row>
    <row r="1310" spans="1:136" s="42" customFormat="1" ht="30">
      <c r="A1310" s="41"/>
      <c r="B1310" s="41"/>
      <c r="C1310" s="41"/>
      <c r="D1310" s="41" t="s">
        <v>2272</v>
      </c>
      <c r="E1310" s="42" t="s">
        <v>2273</v>
      </c>
      <c r="F1310" s="121" t="s">
        <v>2216</v>
      </c>
      <c r="G1310" s="41"/>
      <c r="H1310" s="41"/>
      <c r="I1310" s="41" t="s">
        <v>135</v>
      </c>
      <c r="J1310" s="5">
        <v>1</v>
      </c>
      <c r="K1310" s="5">
        <v>1</v>
      </c>
      <c r="L1310" s="5"/>
      <c r="M1310" s="5"/>
      <c r="N1310" s="5"/>
      <c r="O1310" s="5"/>
      <c r="P1310" s="105">
        <v>1</v>
      </c>
      <c r="Q1310" s="39" t="s">
        <v>857</v>
      </c>
      <c r="R1310" s="105">
        <v>1</v>
      </c>
      <c r="S1310" s="105"/>
      <c r="T1310" s="5"/>
      <c r="U1310" s="5"/>
      <c r="V1310" s="5"/>
      <c r="W1310" s="5"/>
      <c r="X1310" s="5"/>
      <c r="Y1310" s="5"/>
      <c r="Z1310" s="5"/>
      <c r="AA1310" s="5"/>
      <c r="AB1310" s="5"/>
      <c r="AC1310" s="5"/>
      <c r="AD1310" s="5"/>
      <c r="AE1310" s="5"/>
      <c r="AF1310" s="5"/>
      <c r="AG1310" s="5"/>
      <c r="AH1310" s="5"/>
      <c r="AI1310" s="5"/>
      <c r="AJ1310" s="5"/>
      <c r="AK1310" s="5"/>
      <c r="AL1310" s="5"/>
      <c r="AM1310" s="5"/>
      <c r="AN1310" s="5"/>
      <c r="AO1310" s="5"/>
      <c r="AP1310" s="5"/>
      <c r="AQ1310" s="5"/>
      <c r="AR1310" s="5"/>
      <c r="AS1310" s="5"/>
      <c r="AT1310" s="5"/>
      <c r="AU1310" s="5"/>
      <c r="AV1310" s="5"/>
      <c r="AW1310" s="5"/>
      <c r="AX1310" s="5"/>
      <c r="AY1310" s="5"/>
      <c r="AZ1310" s="5"/>
      <c r="BA1310" s="5"/>
      <c r="BB1310" s="5"/>
      <c r="BC1310" s="5"/>
      <c r="BD1310" s="5"/>
      <c r="BE1310" s="5"/>
      <c r="BF1310" s="5"/>
      <c r="BG1310" s="5"/>
      <c r="BH1310" s="5"/>
      <c r="BI1310" s="5"/>
      <c r="BJ1310" s="5"/>
      <c r="BK1310" s="5"/>
      <c r="BL1310" s="5"/>
      <c r="BM1310" s="5"/>
      <c r="BN1310" s="5"/>
      <c r="BO1310" s="5"/>
      <c r="BP1310" s="5"/>
      <c r="BQ1310" s="5"/>
      <c r="BR1310" s="5"/>
      <c r="BS1310" s="5"/>
      <c r="BT1310" s="5"/>
      <c r="BU1310" s="5"/>
      <c r="BV1310" s="5"/>
      <c r="BW1310" s="5"/>
      <c r="BX1310" s="5"/>
      <c r="BY1310" s="5"/>
      <c r="BZ1310" s="5"/>
      <c r="CA1310" s="5"/>
      <c r="CB1310" s="5"/>
      <c r="CC1310" s="5"/>
      <c r="CD1310" s="5"/>
      <c r="CE1310" s="5"/>
      <c r="CF1310" s="5"/>
      <c r="CG1310" s="5"/>
      <c r="CH1310" s="5"/>
      <c r="CI1310" s="5"/>
      <c r="CJ1310" s="5"/>
      <c r="CK1310" s="5"/>
      <c r="CL1310" s="5"/>
      <c r="CM1310" s="5"/>
      <c r="CN1310" s="5"/>
      <c r="CO1310" s="5"/>
      <c r="CP1310" s="5"/>
      <c r="CQ1310" s="5"/>
      <c r="CR1310" s="5"/>
      <c r="CS1310" s="5"/>
      <c r="CT1310" s="5"/>
      <c r="CU1310" s="5"/>
      <c r="CV1310" s="5"/>
      <c r="CW1310" s="5"/>
      <c r="CX1310" s="5"/>
      <c r="CY1310" s="5"/>
      <c r="CZ1310" s="5"/>
      <c r="DA1310" s="5"/>
      <c r="DB1310" s="5"/>
      <c r="DC1310" s="5"/>
      <c r="DD1310" s="5"/>
      <c r="DE1310" s="5"/>
      <c r="DF1310" s="5"/>
      <c r="DG1310" s="5"/>
      <c r="DH1310" s="5"/>
      <c r="DI1310" s="5"/>
      <c r="DJ1310" s="5"/>
      <c r="DK1310" s="5"/>
      <c r="DL1310" s="5"/>
      <c r="DM1310" s="5"/>
      <c r="DN1310" s="5"/>
      <c r="DO1310" s="5"/>
      <c r="DP1310" s="5"/>
      <c r="DQ1310" s="5"/>
      <c r="DR1310" s="5"/>
      <c r="DS1310" s="6"/>
      <c r="DT1310" s="6"/>
      <c r="DU1310" s="5"/>
      <c r="DV1310" s="5"/>
      <c r="DW1310" s="5"/>
      <c r="DX1310" s="5" t="s">
        <v>135</v>
      </c>
      <c r="DY1310" s="5"/>
      <c r="DZ1310" s="5"/>
      <c r="EA1310" s="5"/>
      <c r="EB1310" s="5"/>
      <c r="EC1310" s="5"/>
      <c r="ED1310" s="5"/>
      <c r="EE1310" s="5"/>
      <c r="EF1310" s="5"/>
    </row>
    <row r="1311" spans="1:136" s="42" customFormat="1" ht="30">
      <c r="A1311" s="41"/>
      <c r="B1311" s="41"/>
      <c r="C1311" s="41"/>
      <c r="D1311" s="41" t="s">
        <v>2265</v>
      </c>
      <c r="E1311" s="42" t="s">
        <v>2232</v>
      </c>
      <c r="F1311" s="121" t="s">
        <v>2216</v>
      </c>
      <c r="G1311" s="41"/>
      <c r="H1311" s="41"/>
      <c r="I1311" s="41" t="s">
        <v>135</v>
      </c>
      <c r="J1311" s="5">
        <v>1</v>
      </c>
      <c r="K1311" s="5">
        <v>1</v>
      </c>
      <c r="L1311" s="5"/>
      <c r="M1311" s="5"/>
      <c r="N1311" s="5"/>
      <c r="O1311" s="5"/>
      <c r="P1311" s="105">
        <v>1</v>
      </c>
      <c r="Q1311" s="39" t="s">
        <v>857</v>
      </c>
      <c r="R1311" s="105">
        <v>1</v>
      </c>
      <c r="S1311" s="105"/>
      <c r="T1311" s="5"/>
      <c r="U1311" s="5"/>
      <c r="V1311" s="5"/>
      <c r="W1311" s="5"/>
      <c r="X1311" s="5"/>
      <c r="Y1311" s="5"/>
      <c r="Z1311" s="5"/>
      <c r="AA1311" s="5"/>
      <c r="AB1311" s="5"/>
      <c r="AC1311" s="5"/>
      <c r="AD1311" s="5"/>
      <c r="AE1311" s="5"/>
      <c r="AF1311" s="5"/>
      <c r="AG1311" s="5"/>
      <c r="AH1311" s="5"/>
      <c r="AI1311" s="5"/>
      <c r="AJ1311" s="5"/>
      <c r="AK1311" s="5"/>
      <c r="AL1311" s="5"/>
      <c r="AM1311" s="5"/>
      <c r="AN1311" s="5"/>
      <c r="AO1311" s="5"/>
      <c r="AP1311" s="5"/>
      <c r="AQ1311" s="5"/>
      <c r="AR1311" s="5"/>
      <c r="AS1311" s="5"/>
      <c r="AT1311" s="5"/>
      <c r="AU1311" s="5"/>
      <c r="AV1311" s="5"/>
      <c r="AW1311" s="5"/>
      <c r="AX1311" s="5"/>
      <c r="AY1311" s="5"/>
      <c r="AZ1311" s="5"/>
      <c r="BA1311" s="5"/>
      <c r="BB1311" s="5"/>
      <c r="BC1311" s="5"/>
      <c r="BD1311" s="5"/>
      <c r="BE1311" s="5"/>
      <c r="BF1311" s="5"/>
      <c r="BG1311" s="5"/>
      <c r="BH1311" s="5"/>
      <c r="BI1311" s="5"/>
      <c r="BJ1311" s="5"/>
      <c r="BK1311" s="5"/>
      <c r="BL1311" s="5"/>
      <c r="BM1311" s="5"/>
      <c r="BN1311" s="5"/>
      <c r="BO1311" s="5"/>
      <c r="BP1311" s="5"/>
      <c r="BQ1311" s="5"/>
      <c r="BR1311" s="5"/>
      <c r="BS1311" s="5"/>
      <c r="BT1311" s="5"/>
      <c r="BU1311" s="5"/>
      <c r="BV1311" s="5"/>
      <c r="BW1311" s="5"/>
      <c r="BX1311" s="5"/>
      <c r="BY1311" s="5"/>
      <c r="BZ1311" s="5"/>
      <c r="CA1311" s="5"/>
      <c r="CB1311" s="5"/>
      <c r="CC1311" s="5"/>
      <c r="CD1311" s="5"/>
      <c r="CE1311" s="5"/>
      <c r="CF1311" s="5"/>
      <c r="CG1311" s="5"/>
      <c r="CH1311" s="5"/>
      <c r="CI1311" s="5"/>
      <c r="CJ1311" s="5"/>
      <c r="CK1311" s="5"/>
      <c r="CL1311" s="5"/>
      <c r="CM1311" s="5"/>
      <c r="CN1311" s="5"/>
      <c r="CO1311" s="5"/>
      <c r="CP1311" s="5"/>
      <c r="CQ1311" s="5"/>
      <c r="CR1311" s="5"/>
      <c r="CS1311" s="5"/>
      <c r="CT1311" s="5"/>
      <c r="CU1311" s="5"/>
      <c r="CV1311" s="5"/>
      <c r="CW1311" s="5"/>
      <c r="CX1311" s="5"/>
      <c r="CY1311" s="5"/>
      <c r="CZ1311" s="5"/>
      <c r="DA1311" s="5"/>
      <c r="DB1311" s="5"/>
      <c r="DC1311" s="5"/>
      <c r="DD1311" s="5"/>
      <c r="DE1311" s="5"/>
      <c r="DF1311" s="5"/>
      <c r="DG1311" s="5"/>
      <c r="DH1311" s="5"/>
      <c r="DI1311" s="5"/>
      <c r="DJ1311" s="5"/>
      <c r="DK1311" s="5"/>
      <c r="DL1311" s="5"/>
      <c r="DM1311" s="5"/>
      <c r="DN1311" s="5"/>
      <c r="DO1311" s="5"/>
      <c r="DP1311" s="5"/>
      <c r="DQ1311" s="5"/>
      <c r="DR1311" s="5"/>
      <c r="DS1311" s="6"/>
      <c r="DT1311" s="6"/>
      <c r="DU1311" s="5"/>
      <c r="DV1311" s="5"/>
      <c r="DW1311" s="5"/>
      <c r="DX1311" s="5" t="s">
        <v>135</v>
      </c>
      <c r="DY1311" s="5"/>
      <c r="DZ1311" s="5"/>
      <c r="EA1311" s="5"/>
      <c r="EB1311" s="5"/>
      <c r="EC1311" s="5"/>
      <c r="ED1311" s="5"/>
      <c r="EE1311" s="5"/>
      <c r="EF1311" s="5"/>
    </row>
    <row r="1312" spans="1:136" s="42" customFormat="1" ht="30">
      <c r="A1312" s="41"/>
      <c r="B1312" s="41"/>
      <c r="C1312" s="41"/>
      <c r="D1312" s="41" t="s">
        <v>2274</v>
      </c>
      <c r="E1312" s="42" t="s">
        <v>2221</v>
      </c>
      <c r="F1312" s="121" t="s">
        <v>2216</v>
      </c>
      <c r="G1312" s="41"/>
      <c r="H1312" s="41"/>
      <c r="I1312" s="41" t="s">
        <v>135</v>
      </c>
      <c r="J1312" s="5">
        <v>1</v>
      </c>
      <c r="K1312" s="5">
        <v>1</v>
      </c>
      <c r="L1312" s="5"/>
      <c r="M1312" s="5"/>
      <c r="N1312" s="5"/>
      <c r="O1312" s="5"/>
      <c r="P1312" s="105">
        <v>1</v>
      </c>
      <c r="Q1312" s="39" t="s">
        <v>857</v>
      </c>
      <c r="R1312" s="105">
        <v>1</v>
      </c>
      <c r="S1312" s="105"/>
      <c r="T1312" s="5"/>
      <c r="U1312" s="5"/>
      <c r="V1312" s="5"/>
      <c r="W1312" s="5"/>
      <c r="X1312" s="5"/>
      <c r="Y1312" s="5"/>
      <c r="Z1312" s="5"/>
      <c r="AA1312" s="5"/>
      <c r="AB1312" s="5"/>
      <c r="AC1312" s="5"/>
      <c r="AD1312" s="5"/>
      <c r="AE1312" s="5"/>
      <c r="AF1312" s="5"/>
      <c r="AG1312" s="5"/>
      <c r="AH1312" s="5"/>
      <c r="AI1312" s="5"/>
      <c r="AJ1312" s="5"/>
      <c r="AK1312" s="5"/>
      <c r="AL1312" s="5"/>
      <c r="AM1312" s="5"/>
      <c r="AN1312" s="5"/>
      <c r="AO1312" s="5"/>
      <c r="AP1312" s="5"/>
      <c r="AQ1312" s="5"/>
      <c r="AR1312" s="5"/>
      <c r="AS1312" s="5"/>
      <c r="AT1312" s="5"/>
      <c r="AU1312" s="5"/>
      <c r="AV1312" s="5"/>
      <c r="AW1312" s="5"/>
      <c r="AX1312" s="5"/>
      <c r="AY1312" s="5"/>
      <c r="AZ1312" s="5"/>
      <c r="BA1312" s="5"/>
      <c r="BB1312" s="5"/>
      <c r="BC1312" s="5"/>
      <c r="BD1312" s="5"/>
      <c r="BE1312" s="5"/>
      <c r="BF1312" s="5"/>
      <c r="BG1312" s="5"/>
      <c r="BH1312" s="5"/>
      <c r="BI1312" s="5"/>
      <c r="BJ1312" s="5"/>
      <c r="BK1312" s="5"/>
      <c r="BL1312" s="5"/>
      <c r="BM1312" s="5"/>
      <c r="BN1312" s="5"/>
      <c r="BO1312" s="5"/>
      <c r="BP1312" s="5"/>
      <c r="BQ1312" s="5"/>
      <c r="BR1312" s="5"/>
      <c r="BS1312" s="5"/>
      <c r="BT1312" s="5"/>
      <c r="BU1312" s="5"/>
      <c r="BV1312" s="5"/>
      <c r="BW1312" s="5"/>
      <c r="BX1312" s="5"/>
      <c r="BY1312" s="5"/>
      <c r="BZ1312" s="5"/>
      <c r="CA1312" s="5"/>
      <c r="CB1312" s="5"/>
      <c r="CC1312" s="5"/>
      <c r="CD1312" s="5"/>
      <c r="CE1312" s="5"/>
      <c r="CF1312" s="5"/>
      <c r="CG1312" s="5"/>
      <c r="CH1312" s="5"/>
      <c r="CI1312" s="5"/>
      <c r="CJ1312" s="5"/>
      <c r="CK1312" s="5"/>
      <c r="CL1312" s="5"/>
      <c r="CM1312" s="5"/>
      <c r="CN1312" s="5"/>
      <c r="CO1312" s="5"/>
      <c r="CP1312" s="5"/>
      <c r="CQ1312" s="5"/>
      <c r="CR1312" s="5"/>
      <c r="CS1312" s="5"/>
      <c r="CT1312" s="5"/>
      <c r="CU1312" s="5"/>
      <c r="CV1312" s="5"/>
      <c r="CW1312" s="5"/>
      <c r="CX1312" s="5"/>
      <c r="CY1312" s="5"/>
      <c r="CZ1312" s="5"/>
      <c r="DA1312" s="5"/>
      <c r="DB1312" s="5"/>
      <c r="DC1312" s="5"/>
      <c r="DD1312" s="5"/>
      <c r="DE1312" s="5"/>
      <c r="DF1312" s="5"/>
      <c r="DG1312" s="5"/>
      <c r="DH1312" s="5"/>
      <c r="DI1312" s="5"/>
      <c r="DJ1312" s="5"/>
      <c r="DK1312" s="5"/>
      <c r="DL1312" s="5"/>
      <c r="DM1312" s="5"/>
      <c r="DN1312" s="5"/>
      <c r="DO1312" s="5"/>
      <c r="DP1312" s="5"/>
      <c r="DQ1312" s="5"/>
      <c r="DR1312" s="5"/>
      <c r="DS1312" s="6"/>
      <c r="DT1312" s="6"/>
      <c r="DU1312" s="5"/>
      <c r="DV1312" s="5"/>
      <c r="DW1312" s="5"/>
      <c r="DX1312" s="5" t="s">
        <v>135</v>
      </c>
      <c r="DY1312" s="5"/>
      <c r="DZ1312" s="5"/>
      <c r="EA1312" s="5"/>
      <c r="EB1312" s="5"/>
      <c r="EC1312" s="5"/>
      <c r="ED1312" s="5"/>
      <c r="EE1312" s="5"/>
      <c r="EF1312" s="5"/>
    </row>
    <row r="1313" spans="1:136" s="42" customFormat="1" ht="30">
      <c r="A1313" s="41"/>
      <c r="B1313" s="41"/>
      <c r="C1313" s="41"/>
      <c r="D1313" s="41" t="s">
        <v>2222</v>
      </c>
      <c r="E1313" s="42" t="s">
        <v>685</v>
      </c>
      <c r="F1313" s="121" t="s">
        <v>2216</v>
      </c>
      <c r="G1313" s="41"/>
      <c r="H1313" s="41"/>
      <c r="I1313" s="41" t="s">
        <v>135</v>
      </c>
      <c r="J1313" s="5"/>
      <c r="K1313" s="5"/>
      <c r="L1313" s="5"/>
      <c r="M1313" s="5"/>
      <c r="N1313" s="5"/>
      <c r="O1313" s="5"/>
      <c r="P1313" s="128">
        <v>1</v>
      </c>
      <c r="Q1313" s="39" t="s">
        <v>2217</v>
      </c>
      <c r="R1313" s="128">
        <v>1</v>
      </c>
      <c r="S1313" s="105"/>
      <c r="T1313" s="5"/>
      <c r="U1313" s="5"/>
      <c r="V1313" s="5"/>
      <c r="W1313" s="5"/>
      <c r="X1313" s="5"/>
      <c r="Y1313" s="5"/>
      <c r="Z1313" s="5"/>
      <c r="AA1313" s="5"/>
      <c r="AB1313" s="5"/>
      <c r="AC1313" s="5"/>
      <c r="AD1313" s="5"/>
      <c r="AE1313" s="5"/>
      <c r="AF1313" s="5"/>
      <c r="AG1313" s="5"/>
      <c r="AH1313" s="5"/>
      <c r="AI1313" s="5"/>
      <c r="AJ1313" s="5"/>
      <c r="AK1313" s="5"/>
      <c r="AL1313" s="5"/>
      <c r="AM1313" s="5"/>
      <c r="AN1313" s="5"/>
      <c r="AO1313" s="5"/>
      <c r="AP1313" s="5"/>
      <c r="AQ1313" s="5"/>
      <c r="AR1313" s="5"/>
      <c r="AS1313" s="5"/>
      <c r="AT1313" s="5"/>
      <c r="AU1313" s="5"/>
      <c r="AV1313" s="5"/>
      <c r="AW1313" s="5"/>
      <c r="AX1313" s="5"/>
      <c r="AY1313" s="5"/>
      <c r="AZ1313" s="5"/>
      <c r="BA1313" s="5"/>
      <c r="BB1313" s="5"/>
      <c r="BC1313" s="5"/>
      <c r="BD1313" s="5"/>
      <c r="BE1313" s="5"/>
      <c r="BF1313" s="5"/>
      <c r="BG1313" s="5"/>
      <c r="BH1313" s="5"/>
      <c r="BI1313" s="5"/>
      <c r="BJ1313" s="5"/>
      <c r="BK1313" s="5"/>
      <c r="BL1313" s="5"/>
      <c r="BM1313" s="5"/>
      <c r="BN1313" s="5"/>
      <c r="BO1313" s="5"/>
      <c r="BP1313" s="5"/>
      <c r="BQ1313" s="5"/>
      <c r="BR1313" s="5"/>
      <c r="BS1313" s="5"/>
      <c r="BT1313" s="5"/>
      <c r="BU1313" s="5"/>
      <c r="BV1313" s="5"/>
      <c r="BW1313" s="5"/>
      <c r="BX1313" s="5"/>
      <c r="BY1313" s="5"/>
      <c r="BZ1313" s="5"/>
      <c r="CA1313" s="5"/>
      <c r="CB1313" s="5"/>
      <c r="CC1313" s="5"/>
      <c r="CD1313" s="5"/>
      <c r="CE1313" s="5"/>
      <c r="CF1313" s="5"/>
      <c r="CG1313" s="5"/>
      <c r="CH1313" s="5"/>
      <c r="CI1313" s="5"/>
      <c r="CJ1313" s="5"/>
      <c r="CK1313" s="5"/>
      <c r="CL1313" s="5"/>
      <c r="CM1313" s="5"/>
      <c r="CN1313" s="5"/>
      <c r="CO1313" s="5"/>
      <c r="CP1313" s="5"/>
      <c r="CQ1313" s="5"/>
      <c r="CR1313" s="5"/>
      <c r="CS1313" s="5"/>
      <c r="CT1313" s="5"/>
      <c r="CU1313" s="5"/>
      <c r="CV1313" s="5"/>
      <c r="CW1313" s="5"/>
      <c r="CX1313" s="5"/>
      <c r="CY1313" s="5"/>
      <c r="CZ1313" s="5"/>
      <c r="DA1313" s="5"/>
      <c r="DB1313" s="5"/>
      <c r="DC1313" s="5"/>
      <c r="DD1313" s="5"/>
      <c r="DE1313" s="5"/>
      <c r="DF1313" s="5"/>
      <c r="DG1313" s="5"/>
      <c r="DH1313" s="5"/>
      <c r="DI1313" s="5"/>
      <c r="DJ1313" s="5"/>
      <c r="DK1313" s="5"/>
      <c r="DL1313" s="5"/>
      <c r="DM1313" s="5"/>
      <c r="DN1313" s="5"/>
      <c r="DO1313" s="5"/>
      <c r="DP1313" s="5"/>
      <c r="DQ1313" s="5"/>
      <c r="DR1313" s="5"/>
      <c r="DS1313" s="6"/>
      <c r="DT1313" s="6"/>
      <c r="DU1313" s="5"/>
      <c r="DV1313" s="5"/>
      <c r="DW1313" s="5"/>
      <c r="DX1313" s="5" t="s">
        <v>135</v>
      </c>
      <c r="DY1313" s="5"/>
      <c r="DZ1313" s="5"/>
      <c r="EA1313" s="5"/>
      <c r="EB1313" s="5"/>
      <c r="EC1313" s="5"/>
      <c r="ED1313" s="5"/>
      <c r="EE1313" s="5"/>
      <c r="EF1313" s="5"/>
    </row>
    <row r="1314" spans="1:136" s="42" customFormat="1" ht="30">
      <c r="A1314" s="41"/>
      <c r="B1314" s="41"/>
      <c r="C1314" s="41"/>
      <c r="D1314" s="41" t="s">
        <v>2246</v>
      </c>
      <c r="E1314" s="42" t="s">
        <v>2238</v>
      </c>
      <c r="F1314" s="121" t="s">
        <v>2216</v>
      </c>
      <c r="G1314" s="41"/>
      <c r="H1314" s="41"/>
      <c r="I1314" s="41" t="s">
        <v>135</v>
      </c>
      <c r="J1314" s="5">
        <v>1</v>
      </c>
      <c r="K1314" s="5">
        <v>1</v>
      </c>
      <c r="L1314" s="5"/>
      <c r="M1314" s="5"/>
      <c r="N1314" s="5"/>
      <c r="O1314" s="5"/>
      <c r="P1314" s="105">
        <v>1</v>
      </c>
      <c r="Q1314" s="39" t="s">
        <v>2217</v>
      </c>
      <c r="R1314" s="105">
        <v>1</v>
      </c>
      <c r="S1314" s="105"/>
      <c r="T1314" s="5"/>
      <c r="U1314" s="5"/>
      <c r="V1314" s="5"/>
      <c r="W1314" s="5"/>
      <c r="X1314" s="5"/>
      <c r="Y1314" s="5"/>
      <c r="Z1314" s="5"/>
      <c r="AA1314" s="5"/>
      <c r="AB1314" s="5"/>
      <c r="AC1314" s="5"/>
      <c r="AD1314" s="5"/>
      <c r="AE1314" s="5"/>
      <c r="AF1314" s="5"/>
      <c r="AG1314" s="5"/>
      <c r="AH1314" s="5"/>
      <c r="AI1314" s="5"/>
      <c r="AJ1314" s="5"/>
      <c r="AK1314" s="5"/>
      <c r="AL1314" s="5"/>
      <c r="AM1314" s="5"/>
      <c r="AN1314" s="5"/>
      <c r="AO1314" s="5"/>
      <c r="AP1314" s="5"/>
      <c r="AQ1314" s="5"/>
      <c r="AR1314" s="5"/>
      <c r="AS1314" s="5"/>
      <c r="AT1314" s="5"/>
      <c r="AU1314" s="5"/>
      <c r="AV1314" s="5"/>
      <c r="AW1314" s="5"/>
      <c r="AX1314" s="5"/>
      <c r="AY1314" s="5"/>
      <c r="AZ1314" s="5"/>
      <c r="BA1314" s="5"/>
      <c r="BB1314" s="5"/>
      <c r="BC1314" s="5"/>
      <c r="BD1314" s="5"/>
      <c r="BE1314" s="5"/>
      <c r="BF1314" s="5"/>
      <c r="BG1314" s="5"/>
      <c r="BH1314" s="5"/>
      <c r="BI1314" s="5"/>
      <c r="BJ1314" s="5"/>
      <c r="BK1314" s="5"/>
      <c r="BL1314" s="5"/>
      <c r="BM1314" s="5"/>
      <c r="BN1314" s="5"/>
      <c r="BO1314" s="5"/>
      <c r="BP1314" s="5"/>
      <c r="BQ1314" s="5"/>
      <c r="BR1314" s="5"/>
      <c r="BS1314" s="5"/>
      <c r="BT1314" s="5"/>
      <c r="BU1314" s="5"/>
      <c r="BV1314" s="5"/>
      <c r="BW1314" s="5"/>
      <c r="BX1314" s="5"/>
      <c r="BY1314" s="5"/>
      <c r="BZ1314" s="5"/>
      <c r="CA1314" s="5"/>
      <c r="CB1314" s="5"/>
      <c r="CC1314" s="5"/>
      <c r="CD1314" s="5"/>
      <c r="CE1314" s="5"/>
      <c r="CF1314" s="5"/>
      <c r="CG1314" s="5"/>
      <c r="CH1314" s="5"/>
      <c r="CI1314" s="5"/>
      <c r="CJ1314" s="5"/>
      <c r="CK1314" s="5"/>
      <c r="CL1314" s="5"/>
      <c r="CM1314" s="5"/>
      <c r="CN1314" s="5"/>
      <c r="CO1314" s="5"/>
      <c r="CP1314" s="5"/>
      <c r="CQ1314" s="5"/>
      <c r="CR1314" s="5"/>
      <c r="CS1314" s="5"/>
      <c r="CT1314" s="5"/>
      <c r="CU1314" s="5"/>
      <c r="CV1314" s="5"/>
      <c r="CW1314" s="5"/>
      <c r="CX1314" s="5"/>
      <c r="CY1314" s="5"/>
      <c r="CZ1314" s="5"/>
      <c r="DA1314" s="5"/>
      <c r="DB1314" s="5"/>
      <c r="DC1314" s="5"/>
      <c r="DD1314" s="5"/>
      <c r="DE1314" s="5"/>
      <c r="DF1314" s="5"/>
      <c r="DG1314" s="5"/>
      <c r="DH1314" s="5"/>
      <c r="DI1314" s="5"/>
      <c r="DJ1314" s="5"/>
      <c r="DK1314" s="5"/>
      <c r="DL1314" s="5"/>
      <c r="DM1314" s="5"/>
      <c r="DN1314" s="5"/>
      <c r="DO1314" s="5"/>
      <c r="DP1314" s="5"/>
      <c r="DQ1314" s="5"/>
      <c r="DR1314" s="5"/>
      <c r="DS1314" s="6"/>
      <c r="DT1314" s="6"/>
      <c r="DU1314" s="5"/>
      <c r="DV1314" s="5"/>
      <c r="DW1314" s="5"/>
      <c r="DX1314" s="5" t="s">
        <v>135</v>
      </c>
      <c r="DY1314" s="5"/>
      <c r="DZ1314" s="5"/>
      <c r="EA1314" s="5"/>
      <c r="EB1314" s="5"/>
      <c r="EC1314" s="5"/>
      <c r="ED1314" s="5"/>
      <c r="EE1314" s="5"/>
      <c r="EF1314" s="5"/>
    </row>
    <row r="1315" spans="1:136" s="42" customFormat="1" ht="30">
      <c r="A1315" s="41"/>
      <c r="B1315" s="41"/>
      <c r="C1315" s="41"/>
      <c r="D1315" s="41" t="s">
        <v>2222</v>
      </c>
      <c r="E1315" s="42" t="s">
        <v>685</v>
      </c>
      <c r="F1315" s="121" t="s">
        <v>2216</v>
      </c>
      <c r="G1315" s="41"/>
      <c r="H1315" s="41"/>
      <c r="I1315" s="41" t="s">
        <v>135</v>
      </c>
      <c r="J1315" s="5"/>
      <c r="K1315" s="5"/>
      <c r="L1315" s="5"/>
      <c r="M1315" s="5"/>
      <c r="N1315" s="5"/>
      <c r="O1315" s="5"/>
      <c r="P1315" s="128">
        <v>1</v>
      </c>
      <c r="Q1315" s="39" t="s">
        <v>857</v>
      </c>
      <c r="R1315" s="128">
        <v>1</v>
      </c>
      <c r="S1315" s="105"/>
      <c r="T1315" s="5"/>
      <c r="U1315" s="5"/>
      <c r="V1315" s="5"/>
      <c r="W1315" s="5"/>
      <c r="X1315" s="5"/>
      <c r="Y1315" s="5"/>
      <c r="Z1315" s="5"/>
      <c r="AA1315" s="5"/>
      <c r="AB1315" s="5"/>
      <c r="AC1315" s="5"/>
      <c r="AD1315" s="5"/>
      <c r="AE1315" s="5"/>
      <c r="AF1315" s="5"/>
      <c r="AG1315" s="5"/>
      <c r="AH1315" s="5"/>
      <c r="AI1315" s="5"/>
      <c r="AJ1315" s="5"/>
      <c r="AK1315" s="5"/>
      <c r="AL1315" s="5"/>
      <c r="AM1315" s="5"/>
      <c r="AN1315" s="5"/>
      <c r="AO1315" s="5"/>
      <c r="AP1315" s="5"/>
      <c r="AQ1315" s="5"/>
      <c r="AR1315" s="5"/>
      <c r="AS1315" s="5"/>
      <c r="AT1315" s="5"/>
      <c r="AU1315" s="5"/>
      <c r="AV1315" s="5"/>
      <c r="AW1315" s="5"/>
      <c r="AX1315" s="5"/>
      <c r="AY1315" s="5"/>
      <c r="AZ1315" s="5"/>
      <c r="BA1315" s="5"/>
      <c r="BB1315" s="5"/>
      <c r="BC1315" s="5"/>
      <c r="BD1315" s="5"/>
      <c r="BE1315" s="5"/>
      <c r="BF1315" s="5"/>
      <c r="BG1315" s="5"/>
      <c r="BH1315" s="5"/>
      <c r="BI1315" s="5"/>
      <c r="BJ1315" s="5"/>
      <c r="BK1315" s="5"/>
      <c r="BL1315" s="5"/>
      <c r="BM1315" s="5"/>
      <c r="BN1315" s="5"/>
      <c r="BO1315" s="5"/>
      <c r="BP1315" s="5"/>
      <c r="BQ1315" s="5"/>
      <c r="BR1315" s="5"/>
      <c r="BS1315" s="5"/>
      <c r="BT1315" s="5"/>
      <c r="BU1315" s="5"/>
      <c r="BV1315" s="5"/>
      <c r="BW1315" s="5"/>
      <c r="BX1315" s="5"/>
      <c r="BY1315" s="5"/>
      <c r="BZ1315" s="5"/>
      <c r="CA1315" s="5"/>
      <c r="CB1315" s="5"/>
      <c r="CC1315" s="5"/>
      <c r="CD1315" s="5"/>
      <c r="CE1315" s="5"/>
      <c r="CF1315" s="5"/>
      <c r="CG1315" s="5"/>
      <c r="CH1315" s="5"/>
      <c r="CI1315" s="5"/>
      <c r="CJ1315" s="5"/>
      <c r="CK1315" s="5"/>
      <c r="CL1315" s="5"/>
      <c r="CM1315" s="5"/>
      <c r="CN1315" s="5"/>
      <c r="CO1315" s="5"/>
      <c r="CP1315" s="5"/>
      <c r="CQ1315" s="5"/>
      <c r="CR1315" s="5"/>
      <c r="CS1315" s="5"/>
      <c r="CT1315" s="5"/>
      <c r="CU1315" s="5"/>
      <c r="CV1315" s="5"/>
      <c r="CW1315" s="5"/>
      <c r="CX1315" s="5"/>
      <c r="CY1315" s="5"/>
      <c r="CZ1315" s="5"/>
      <c r="DA1315" s="5"/>
      <c r="DB1315" s="5"/>
      <c r="DC1315" s="5"/>
      <c r="DD1315" s="5"/>
      <c r="DE1315" s="5"/>
      <c r="DF1315" s="5"/>
      <c r="DG1315" s="5"/>
      <c r="DH1315" s="5"/>
      <c r="DI1315" s="5"/>
      <c r="DJ1315" s="5"/>
      <c r="DK1315" s="5"/>
      <c r="DL1315" s="5"/>
      <c r="DM1315" s="5"/>
      <c r="DN1315" s="5"/>
      <c r="DO1315" s="5"/>
      <c r="DP1315" s="5"/>
      <c r="DQ1315" s="5"/>
      <c r="DR1315" s="5"/>
      <c r="DS1315" s="6"/>
      <c r="DT1315" s="6"/>
      <c r="DU1315" s="5"/>
      <c r="DV1315" s="5"/>
      <c r="DW1315" s="5"/>
      <c r="DX1315" s="5" t="s">
        <v>135</v>
      </c>
      <c r="DY1315" s="5"/>
      <c r="DZ1315" s="5"/>
      <c r="EA1315" s="5"/>
      <c r="EB1315" s="5"/>
      <c r="EC1315" s="5"/>
      <c r="ED1315" s="5"/>
      <c r="EE1315" s="5"/>
      <c r="EF1315" s="5"/>
    </row>
    <row r="1316" spans="1:136" s="42" customFormat="1" ht="30">
      <c r="A1316" s="41"/>
      <c r="B1316" s="41"/>
      <c r="C1316" s="41"/>
      <c r="D1316" s="41" t="s">
        <v>2275</v>
      </c>
      <c r="E1316" s="42" t="s">
        <v>199</v>
      </c>
      <c r="F1316" s="121" t="s">
        <v>2216</v>
      </c>
      <c r="G1316" s="41"/>
      <c r="H1316" s="41"/>
      <c r="I1316" s="41" t="s">
        <v>135</v>
      </c>
      <c r="J1316" s="5"/>
      <c r="K1316" s="5"/>
      <c r="L1316" s="5"/>
      <c r="M1316" s="5"/>
      <c r="N1316" s="5"/>
      <c r="O1316" s="5"/>
      <c r="P1316" s="128">
        <v>1</v>
      </c>
      <c r="Q1316" s="39" t="s">
        <v>2217</v>
      </c>
      <c r="R1316" s="128">
        <v>1</v>
      </c>
      <c r="S1316" s="105"/>
      <c r="T1316" s="5"/>
      <c r="U1316" s="5"/>
      <c r="V1316" s="5"/>
      <c r="W1316" s="5"/>
      <c r="X1316" s="5"/>
      <c r="Y1316" s="5"/>
      <c r="Z1316" s="5"/>
      <c r="AA1316" s="5"/>
      <c r="AB1316" s="5"/>
      <c r="AC1316" s="5"/>
      <c r="AD1316" s="5"/>
      <c r="AE1316" s="5"/>
      <c r="AF1316" s="5"/>
      <c r="AG1316" s="5"/>
      <c r="AH1316" s="5"/>
      <c r="AI1316" s="5"/>
      <c r="AJ1316" s="5"/>
      <c r="AK1316" s="5"/>
      <c r="AL1316" s="5"/>
      <c r="AM1316" s="5"/>
      <c r="AN1316" s="5"/>
      <c r="AO1316" s="5"/>
      <c r="AP1316" s="5"/>
      <c r="AQ1316" s="5"/>
      <c r="AR1316" s="5"/>
      <c r="AS1316" s="5"/>
      <c r="AT1316" s="5"/>
      <c r="AU1316" s="5"/>
      <c r="AV1316" s="5"/>
      <c r="AW1316" s="5"/>
      <c r="AX1316" s="5"/>
      <c r="AY1316" s="5"/>
      <c r="AZ1316" s="5"/>
      <c r="BA1316" s="5"/>
      <c r="BB1316" s="5"/>
      <c r="BC1316" s="5"/>
      <c r="BD1316" s="5"/>
      <c r="BE1316" s="5"/>
      <c r="BF1316" s="5"/>
      <c r="BG1316" s="5"/>
      <c r="BH1316" s="5"/>
      <c r="BI1316" s="5"/>
      <c r="BJ1316" s="5"/>
      <c r="BK1316" s="5"/>
      <c r="BL1316" s="5"/>
      <c r="BM1316" s="5"/>
      <c r="BN1316" s="5"/>
      <c r="BO1316" s="5"/>
      <c r="BP1316" s="5"/>
      <c r="BQ1316" s="5"/>
      <c r="BR1316" s="5"/>
      <c r="BS1316" s="5"/>
      <c r="BT1316" s="5"/>
      <c r="BU1316" s="5"/>
      <c r="BV1316" s="5"/>
      <c r="BW1316" s="5"/>
      <c r="BX1316" s="5"/>
      <c r="BY1316" s="5"/>
      <c r="BZ1316" s="5"/>
      <c r="CA1316" s="5"/>
      <c r="CB1316" s="5"/>
      <c r="CC1316" s="5"/>
      <c r="CD1316" s="5"/>
      <c r="CE1316" s="5"/>
      <c r="CF1316" s="5"/>
      <c r="CG1316" s="5"/>
      <c r="CH1316" s="5"/>
      <c r="CI1316" s="5"/>
      <c r="CJ1316" s="5"/>
      <c r="CK1316" s="5"/>
      <c r="CL1316" s="5"/>
      <c r="CM1316" s="5"/>
      <c r="CN1316" s="5"/>
      <c r="CO1316" s="5"/>
      <c r="CP1316" s="5"/>
      <c r="CQ1316" s="5"/>
      <c r="CR1316" s="5"/>
      <c r="CS1316" s="5"/>
      <c r="CT1316" s="5"/>
      <c r="CU1316" s="5"/>
      <c r="CV1316" s="5"/>
      <c r="CW1316" s="5"/>
      <c r="CX1316" s="5"/>
      <c r="CY1316" s="5"/>
      <c r="CZ1316" s="5"/>
      <c r="DA1316" s="5"/>
      <c r="DB1316" s="5"/>
      <c r="DC1316" s="5"/>
      <c r="DD1316" s="5"/>
      <c r="DE1316" s="5"/>
      <c r="DF1316" s="5"/>
      <c r="DG1316" s="5"/>
      <c r="DH1316" s="5"/>
      <c r="DI1316" s="5"/>
      <c r="DJ1316" s="5"/>
      <c r="DK1316" s="5"/>
      <c r="DL1316" s="5"/>
      <c r="DM1316" s="5"/>
      <c r="DN1316" s="5"/>
      <c r="DO1316" s="5"/>
      <c r="DP1316" s="5"/>
      <c r="DQ1316" s="5"/>
      <c r="DR1316" s="5"/>
      <c r="DS1316" s="6"/>
      <c r="DT1316" s="6"/>
      <c r="DU1316" s="5"/>
      <c r="DV1316" s="5"/>
      <c r="DW1316" s="5"/>
      <c r="DX1316" s="5" t="s">
        <v>135</v>
      </c>
      <c r="DY1316" s="5"/>
      <c r="DZ1316" s="5"/>
      <c r="EA1316" s="5"/>
      <c r="EB1316" s="5"/>
      <c r="EC1316" s="5"/>
      <c r="ED1316" s="5"/>
      <c r="EE1316" s="5"/>
      <c r="EF1316" s="5"/>
    </row>
    <row r="1317" spans="1:136" s="42" customFormat="1" ht="30">
      <c r="A1317" s="41"/>
      <c r="B1317" s="41"/>
      <c r="C1317" s="41"/>
      <c r="D1317" s="41" t="s">
        <v>2276</v>
      </c>
      <c r="E1317" s="42" t="s">
        <v>685</v>
      </c>
      <c r="F1317" s="121" t="s">
        <v>2216</v>
      </c>
      <c r="G1317" s="41"/>
      <c r="H1317" s="41"/>
      <c r="I1317" s="41" t="s">
        <v>135</v>
      </c>
      <c r="J1317" s="5"/>
      <c r="K1317" s="5"/>
      <c r="L1317" s="5"/>
      <c r="M1317" s="5"/>
      <c r="N1317" s="5"/>
      <c r="O1317" s="5"/>
      <c r="P1317" s="128">
        <v>1</v>
      </c>
      <c r="Q1317" s="39" t="s">
        <v>2217</v>
      </c>
      <c r="R1317" s="128">
        <v>1</v>
      </c>
      <c r="S1317" s="105"/>
      <c r="T1317" s="5"/>
      <c r="U1317" s="5"/>
      <c r="V1317" s="5"/>
      <c r="W1317" s="5"/>
      <c r="X1317" s="5"/>
      <c r="Y1317" s="5"/>
      <c r="Z1317" s="5"/>
      <c r="AA1317" s="5"/>
      <c r="AB1317" s="5"/>
      <c r="AC1317" s="5"/>
      <c r="AD1317" s="5"/>
      <c r="AE1317" s="5"/>
      <c r="AF1317" s="5"/>
      <c r="AG1317" s="5"/>
      <c r="AH1317" s="5"/>
      <c r="AI1317" s="5"/>
      <c r="AJ1317" s="5"/>
      <c r="AK1317" s="5"/>
      <c r="AL1317" s="5"/>
      <c r="AM1317" s="5"/>
      <c r="AN1317" s="5"/>
      <c r="AO1317" s="5"/>
      <c r="AP1317" s="5"/>
      <c r="AQ1317" s="5"/>
      <c r="AR1317" s="5"/>
      <c r="AS1317" s="5"/>
      <c r="AT1317" s="5"/>
      <c r="AU1317" s="5"/>
      <c r="AV1317" s="5"/>
      <c r="AW1317" s="5"/>
      <c r="AX1317" s="5"/>
      <c r="AY1317" s="5"/>
      <c r="AZ1317" s="5"/>
      <c r="BA1317" s="5"/>
      <c r="BB1317" s="5"/>
      <c r="BC1317" s="5"/>
      <c r="BD1317" s="5"/>
      <c r="BE1317" s="5"/>
      <c r="BF1317" s="5"/>
      <c r="BG1317" s="5"/>
      <c r="BH1317" s="5"/>
      <c r="BI1317" s="5"/>
      <c r="BJ1317" s="5"/>
      <c r="BK1317" s="5"/>
      <c r="BL1317" s="5"/>
      <c r="BM1317" s="5"/>
      <c r="BN1317" s="5"/>
      <c r="BO1317" s="5"/>
      <c r="BP1317" s="5"/>
      <c r="BQ1317" s="5"/>
      <c r="BR1317" s="5"/>
      <c r="BS1317" s="5"/>
      <c r="BT1317" s="5"/>
      <c r="BU1317" s="5"/>
      <c r="BV1317" s="5"/>
      <c r="BW1317" s="5"/>
      <c r="BX1317" s="5"/>
      <c r="BY1317" s="5"/>
      <c r="BZ1317" s="5"/>
      <c r="CA1317" s="5"/>
      <c r="CB1317" s="5"/>
      <c r="CC1317" s="5"/>
      <c r="CD1317" s="5"/>
      <c r="CE1317" s="5"/>
      <c r="CF1317" s="5"/>
      <c r="CG1317" s="5"/>
      <c r="CH1317" s="5"/>
      <c r="CI1317" s="5"/>
      <c r="CJ1317" s="5"/>
      <c r="CK1317" s="5"/>
      <c r="CL1317" s="5"/>
      <c r="CM1317" s="5"/>
      <c r="CN1317" s="5"/>
      <c r="CO1317" s="5"/>
      <c r="CP1317" s="5"/>
      <c r="CQ1317" s="5"/>
      <c r="CR1317" s="5"/>
      <c r="CS1317" s="5"/>
      <c r="CT1317" s="5"/>
      <c r="CU1317" s="5"/>
      <c r="CV1317" s="5"/>
      <c r="CW1317" s="5"/>
      <c r="CX1317" s="5"/>
      <c r="CY1317" s="5"/>
      <c r="CZ1317" s="5"/>
      <c r="DA1317" s="5"/>
      <c r="DB1317" s="5"/>
      <c r="DC1317" s="5"/>
      <c r="DD1317" s="5"/>
      <c r="DE1317" s="5"/>
      <c r="DF1317" s="5"/>
      <c r="DG1317" s="5"/>
      <c r="DH1317" s="5"/>
      <c r="DI1317" s="5"/>
      <c r="DJ1317" s="5"/>
      <c r="DK1317" s="5"/>
      <c r="DL1317" s="5"/>
      <c r="DM1317" s="5"/>
      <c r="DN1317" s="5"/>
      <c r="DO1317" s="5"/>
      <c r="DP1317" s="5"/>
      <c r="DQ1317" s="5"/>
      <c r="DR1317" s="5"/>
      <c r="DS1317" s="6"/>
      <c r="DT1317" s="6"/>
      <c r="DU1317" s="5"/>
      <c r="DV1317" s="5"/>
      <c r="DW1317" s="5"/>
      <c r="DX1317" s="5" t="s">
        <v>135</v>
      </c>
      <c r="DY1317" s="5"/>
      <c r="DZ1317" s="5"/>
      <c r="EA1317" s="5"/>
      <c r="EB1317" s="5"/>
      <c r="EC1317" s="5"/>
      <c r="ED1317" s="5"/>
      <c r="EE1317" s="5"/>
      <c r="EF1317" s="5"/>
    </row>
    <row r="1318" spans="1:136" s="42" customFormat="1" ht="30">
      <c r="A1318" s="41"/>
      <c r="B1318" s="41"/>
      <c r="C1318" s="41"/>
      <c r="D1318" s="41" t="s">
        <v>2277</v>
      </c>
      <c r="E1318" s="42" t="s">
        <v>2243</v>
      </c>
      <c r="F1318" s="121" t="s">
        <v>2216</v>
      </c>
      <c r="G1318" s="41"/>
      <c r="H1318" s="41"/>
      <c r="I1318" s="41" t="s">
        <v>135</v>
      </c>
      <c r="J1318" s="5">
        <v>1</v>
      </c>
      <c r="K1318" s="5">
        <v>1</v>
      </c>
      <c r="L1318" s="5"/>
      <c r="M1318" s="5"/>
      <c r="N1318" s="5"/>
      <c r="O1318" s="5"/>
      <c r="P1318" s="105">
        <v>1</v>
      </c>
      <c r="Q1318" s="39" t="s">
        <v>2217</v>
      </c>
      <c r="R1318" s="105">
        <v>1</v>
      </c>
      <c r="S1318" s="105"/>
      <c r="T1318" s="5"/>
      <c r="U1318" s="5"/>
      <c r="V1318" s="5"/>
      <c r="W1318" s="5"/>
      <c r="X1318" s="5"/>
      <c r="Y1318" s="5"/>
      <c r="Z1318" s="5"/>
      <c r="AA1318" s="5"/>
      <c r="AB1318" s="5"/>
      <c r="AC1318" s="5"/>
      <c r="AD1318" s="5"/>
      <c r="AE1318" s="5"/>
      <c r="AF1318" s="5"/>
      <c r="AG1318" s="5"/>
      <c r="AH1318" s="5"/>
      <c r="AI1318" s="5"/>
      <c r="AJ1318" s="5"/>
      <c r="AK1318" s="5"/>
      <c r="AL1318" s="5"/>
      <c r="AM1318" s="5"/>
      <c r="AN1318" s="5"/>
      <c r="AO1318" s="5"/>
      <c r="AP1318" s="5"/>
      <c r="AQ1318" s="5"/>
      <c r="AR1318" s="5"/>
      <c r="AS1318" s="5"/>
      <c r="AT1318" s="5"/>
      <c r="AU1318" s="5"/>
      <c r="AV1318" s="5"/>
      <c r="AW1318" s="5"/>
      <c r="AX1318" s="5"/>
      <c r="AY1318" s="5"/>
      <c r="AZ1318" s="5"/>
      <c r="BA1318" s="5"/>
      <c r="BB1318" s="5"/>
      <c r="BC1318" s="5"/>
      <c r="BD1318" s="5"/>
      <c r="BE1318" s="5"/>
      <c r="BF1318" s="5"/>
      <c r="BG1318" s="5"/>
      <c r="BH1318" s="5"/>
      <c r="BI1318" s="5"/>
      <c r="BJ1318" s="5"/>
      <c r="BK1318" s="5"/>
      <c r="BL1318" s="5"/>
      <c r="BM1318" s="5"/>
      <c r="BN1318" s="5"/>
      <c r="BO1318" s="5"/>
      <c r="BP1318" s="5"/>
      <c r="BQ1318" s="5"/>
      <c r="BR1318" s="5"/>
      <c r="BS1318" s="5"/>
      <c r="BT1318" s="5"/>
      <c r="BU1318" s="5"/>
      <c r="BV1318" s="5"/>
      <c r="BW1318" s="5"/>
      <c r="BX1318" s="5"/>
      <c r="BY1318" s="5"/>
      <c r="BZ1318" s="5"/>
      <c r="CA1318" s="5"/>
      <c r="CB1318" s="5"/>
      <c r="CC1318" s="5"/>
      <c r="CD1318" s="5"/>
      <c r="CE1318" s="5"/>
      <c r="CF1318" s="5"/>
      <c r="CG1318" s="5"/>
      <c r="CH1318" s="5"/>
      <c r="CI1318" s="5"/>
      <c r="CJ1318" s="5"/>
      <c r="CK1318" s="5"/>
      <c r="CL1318" s="5"/>
      <c r="CM1318" s="5"/>
      <c r="CN1318" s="5"/>
      <c r="CO1318" s="5"/>
      <c r="CP1318" s="5"/>
      <c r="CQ1318" s="5"/>
      <c r="CR1318" s="5"/>
      <c r="CS1318" s="5"/>
      <c r="CT1318" s="5"/>
      <c r="CU1318" s="5"/>
      <c r="CV1318" s="5"/>
      <c r="CW1318" s="5"/>
      <c r="CX1318" s="5"/>
      <c r="CY1318" s="5"/>
      <c r="CZ1318" s="5"/>
      <c r="DA1318" s="5"/>
      <c r="DB1318" s="5"/>
      <c r="DC1318" s="5"/>
      <c r="DD1318" s="5"/>
      <c r="DE1318" s="5"/>
      <c r="DF1318" s="5"/>
      <c r="DG1318" s="5"/>
      <c r="DH1318" s="5"/>
      <c r="DI1318" s="5"/>
      <c r="DJ1318" s="5"/>
      <c r="DK1318" s="5"/>
      <c r="DL1318" s="5"/>
      <c r="DM1318" s="5"/>
      <c r="DN1318" s="5"/>
      <c r="DO1318" s="5"/>
      <c r="DP1318" s="5"/>
      <c r="DQ1318" s="5"/>
      <c r="DR1318" s="5"/>
      <c r="DS1318" s="6"/>
      <c r="DT1318" s="6"/>
      <c r="DU1318" s="5"/>
      <c r="DV1318" s="5"/>
      <c r="DW1318" s="5"/>
      <c r="DX1318" s="5" t="s">
        <v>135</v>
      </c>
      <c r="DY1318" s="5"/>
      <c r="DZ1318" s="5"/>
      <c r="EA1318" s="5"/>
      <c r="EB1318" s="5"/>
      <c r="EC1318" s="5"/>
      <c r="ED1318" s="5"/>
      <c r="EE1318" s="5"/>
      <c r="EF1318" s="5"/>
    </row>
    <row r="1319" spans="1:136" s="42" customFormat="1" ht="45">
      <c r="A1319" s="41"/>
      <c r="B1319" s="41"/>
      <c r="C1319" s="41"/>
      <c r="D1319" s="41" t="s">
        <v>2223</v>
      </c>
      <c r="E1319" s="42" t="s">
        <v>2233</v>
      </c>
      <c r="F1319" s="121" t="s">
        <v>2216</v>
      </c>
      <c r="G1319" s="41"/>
      <c r="H1319" s="41"/>
      <c r="I1319" s="41" t="s">
        <v>135</v>
      </c>
      <c r="J1319" s="5">
        <v>1</v>
      </c>
      <c r="K1319" s="5"/>
      <c r="L1319" s="5">
        <v>1</v>
      </c>
      <c r="M1319" s="5"/>
      <c r="N1319" s="5"/>
      <c r="O1319" s="5"/>
      <c r="P1319" s="105">
        <v>1</v>
      </c>
      <c r="Q1319" s="39" t="s">
        <v>2217</v>
      </c>
      <c r="R1319" s="105">
        <v>1</v>
      </c>
      <c r="S1319" s="105"/>
      <c r="T1319" s="5"/>
      <c r="U1319" s="5"/>
      <c r="V1319" s="5"/>
      <c r="W1319" s="5"/>
      <c r="X1319" s="5"/>
      <c r="Y1319" s="5"/>
      <c r="Z1319" s="5"/>
      <c r="AA1319" s="5"/>
      <c r="AB1319" s="5"/>
      <c r="AC1319" s="5"/>
      <c r="AD1319" s="5"/>
      <c r="AE1319" s="5"/>
      <c r="AF1319" s="5"/>
      <c r="AG1319" s="5"/>
      <c r="AH1319" s="5"/>
      <c r="AI1319" s="5"/>
      <c r="AJ1319" s="5"/>
      <c r="AK1319" s="5"/>
      <c r="AL1319" s="5"/>
      <c r="AM1319" s="5"/>
      <c r="AN1319" s="5"/>
      <c r="AO1319" s="5"/>
      <c r="AP1319" s="5"/>
      <c r="AQ1319" s="5"/>
      <c r="AR1319" s="5"/>
      <c r="AS1319" s="5"/>
      <c r="AT1319" s="5"/>
      <c r="AU1319" s="5"/>
      <c r="AV1319" s="5"/>
      <c r="AW1319" s="5"/>
      <c r="AX1319" s="5"/>
      <c r="AY1319" s="5"/>
      <c r="AZ1319" s="5"/>
      <c r="BA1319" s="5"/>
      <c r="BB1319" s="5"/>
      <c r="BC1319" s="5"/>
      <c r="BD1319" s="5"/>
      <c r="BE1319" s="5"/>
      <c r="BF1319" s="5"/>
      <c r="BG1319" s="5"/>
      <c r="BH1319" s="5"/>
      <c r="BI1319" s="5"/>
      <c r="BJ1319" s="5"/>
      <c r="BK1319" s="5"/>
      <c r="BL1319" s="5"/>
      <c r="BM1319" s="5"/>
      <c r="BN1319" s="5"/>
      <c r="BO1319" s="5"/>
      <c r="BP1319" s="5"/>
      <c r="BQ1319" s="5"/>
      <c r="BR1319" s="5"/>
      <c r="BS1319" s="5"/>
      <c r="BT1319" s="5"/>
      <c r="BU1319" s="5"/>
      <c r="BV1319" s="5"/>
      <c r="BW1319" s="5"/>
      <c r="BX1319" s="5"/>
      <c r="BY1319" s="5"/>
      <c r="BZ1319" s="5"/>
      <c r="CA1319" s="5"/>
      <c r="CB1319" s="5"/>
      <c r="CC1319" s="5"/>
      <c r="CD1319" s="5"/>
      <c r="CE1319" s="5"/>
      <c r="CF1319" s="5"/>
      <c r="CG1319" s="5"/>
      <c r="CH1319" s="5"/>
      <c r="CI1319" s="5"/>
      <c r="CJ1319" s="5"/>
      <c r="CK1319" s="5"/>
      <c r="CL1319" s="5"/>
      <c r="CM1319" s="5"/>
      <c r="CN1319" s="5"/>
      <c r="CO1319" s="5"/>
      <c r="CP1319" s="5"/>
      <c r="CQ1319" s="5"/>
      <c r="CR1319" s="5"/>
      <c r="CS1319" s="5"/>
      <c r="CT1319" s="5"/>
      <c r="CU1319" s="5"/>
      <c r="CV1319" s="5"/>
      <c r="CW1319" s="5"/>
      <c r="CX1319" s="5"/>
      <c r="CY1319" s="5"/>
      <c r="CZ1319" s="5"/>
      <c r="DA1319" s="5"/>
      <c r="DB1319" s="5"/>
      <c r="DC1319" s="5"/>
      <c r="DD1319" s="5"/>
      <c r="DE1319" s="5"/>
      <c r="DF1319" s="5"/>
      <c r="DG1319" s="5"/>
      <c r="DH1319" s="5"/>
      <c r="DI1319" s="5"/>
      <c r="DJ1319" s="5"/>
      <c r="DK1319" s="5"/>
      <c r="DL1319" s="5"/>
      <c r="DM1319" s="5"/>
      <c r="DN1319" s="5"/>
      <c r="DO1319" s="5"/>
      <c r="DP1319" s="5"/>
      <c r="DQ1319" s="5"/>
      <c r="DR1319" s="5"/>
      <c r="DS1319" s="6"/>
      <c r="DT1319" s="6"/>
      <c r="DU1319" s="5"/>
      <c r="DV1319" s="5"/>
      <c r="DW1319" s="5"/>
      <c r="DX1319" s="5" t="s">
        <v>135</v>
      </c>
      <c r="DY1319" s="5"/>
      <c r="DZ1319" s="5"/>
      <c r="EA1319" s="5"/>
      <c r="EB1319" s="5"/>
      <c r="EC1319" s="5"/>
      <c r="ED1319" s="5"/>
      <c r="EE1319" s="5"/>
      <c r="EF1319" s="5"/>
    </row>
    <row r="1320" spans="1:136" s="42" customFormat="1" ht="30">
      <c r="A1320" s="41"/>
      <c r="B1320" s="41"/>
      <c r="C1320" s="41"/>
      <c r="D1320" s="41" t="s">
        <v>2270</v>
      </c>
      <c r="E1320" s="42" t="s">
        <v>514</v>
      </c>
      <c r="F1320" s="121" t="s">
        <v>2216</v>
      </c>
      <c r="G1320" s="41"/>
      <c r="H1320" s="41"/>
      <c r="I1320" s="41" t="s">
        <v>135</v>
      </c>
      <c r="J1320" s="5">
        <v>1</v>
      </c>
      <c r="K1320" s="5"/>
      <c r="L1320" s="5">
        <v>1</v>
      </c>
      <c r="M1320" s="5"/>
      <c r="N1320" s="5"/>
      <c r="O1320" s="5"/>
      <c r="P1320" s="105">
        <v>1</v>
      </c>
      <c r="Q1320" s="39" t="s">
        <v>2217</v>
      </c>
      <c r="R1320" s="105">
        <v>1</v>
      </c>
      <c r="S1320" s="105"/>
      <c r="T1320" s="5"/>
      <c r="U1320" s="5"/>
      <c r="V1320" s="5"/>
      <c r="W1320" s="5"/>
      <c r="X1320" s="5"/>
      <c r="Y1320" s="5"/>
      <c r="Z1320" s="5"/>
      <c r="AA1320" s="5"/>
      <c r="AB1320" s="5"/>
      <c r="AC1320" s="5"/>
      <c r="AD1320" s="5"/>
      <c r="AE1320" s="5"/>
      <c r="AF1320" s="5"/>
      <c r="AG1320" s="5"/>
      <c r="AH1320" s="5"/>
      <c r="AI1320" s="5"/>
      <c r="AJ1320" s="5"/>
      <c r="AK1320" s="5"/>
      <c r="AL1320" s="5"/>
      <c r="AM1320" s="5"/>
      <c r="AN1320" s="5"/>
      <c r="AO1320" s="5"/>
      <c r="AP1320" s="5"/>
      <c r="AQ1320" s="5"/>
      <c r="AR1320" s="5"/>
      <c r="AS1320" s="5"/>
      <c r="AT1320" s="5"/>
      <c r="AU1320" s="5"/>
      <c r="AV1320" s="5"/>
      <c r="AW1320" s="5"/>
      <c r="AX1320" s="5"/>
      <c r="AY1320" s="5"/>
      <c r="AZ1320" s="5"/>
      <c r="BA1320" s="5"/>
      <c r="BB1320" s="5"/>
      <c r="BC1320" s="5"/>
      <c r="BD1320" s="5"/>
      <c r="BE1320" s="5"/>
      <c r="BF1320" s="5"/>
      <c r="BG1320" s="5"/>
      <c r="BH1320" s="5"/>
      <c r="BI1320" s="5"/>
      <c r="BJ1320" s="5"/>
      <c r="BK1320" s="5"/>
      <c r="BL1320" s="5"/>
      <c r="BM1320" s="5"/>
      <c r="BN1320" s="5"/>
      <c r="BO1320" s="5"/>
      <c r="BP1320" s="5"/>
      <c r="BQ1320" s="5"/>
      <c r="BR1320" s="5"/>
      <c r="BS1320" s="5"/>
      <c r="BT1320" s="5"/>
      <c r="BU1320" s="5"/>
      <c r="BV1320" s="5"/>
      <c r="BW1320" s="5"/>
      <c r="BX1320" s="5"/>
      <c r="BY1320" s="5"/>
      <c r="BZ1320" s="5"/>
      <c r="CA1320" s="5"/>
      <c r="CB1320" s="5"/>
      <c r="CC1320" s="5"/>
      <c r="CD1320" s="5"/>
      <c r="CE1320" s="5"/>
      <c r="CF1320" s="5"/>
      <c r="CG1320" s="5"/>
      <c r="CH1320" s="5"/>
      <c r="CI1320" s="5"/>
      <c r="CJ1320" s="5"/>
      <c r="CK1320" s="5"/>
      <c r="CL1320" s="5"/>
      <c r="CM1320" s="5"/>
      <c r="CN1320" s="5"/>
      <c r="CO1320" s="5"/>
      <c r="CP1320" s="5"/>
      <c r="CQ1320" s="5"/>
      <c r="CR1320" s="5"/>
      <c r="CS1320" s="5"/>
      <c r="CT1320" s="5"/>
      <c r="CU1320" s="5"/>
      <c r="CV1320" s="5"/>
      <c r="CW1320" s="5"/>
      <c r="CX1320" s="5"/>
      <c r="CY1320" s="5"/>
      <c r="CZ1320" s="5"/>
      <c r="DA1320" s="5"/>
      <c r="DB1320" s="5"/>
      <c r="DC1320" s="5"/>
      <c r="DD1320" s="5"/>
      <c r="DE1320" s="5"/>
      <c r="DF1320" s="5"/>
      <c r="DG1320" s="5"/>
      <c r="DH1320" s="5"/>
      <c r="DI1320" s="5"/>
      <c r="DJ1320" s="5"/>
      <c r="DK1320" s="5"/>
      <c r="DL1320" s="5"/>
      <c r="DM1320" s="5"/>
      <c r="DN1320" s="5"/>
      <c r="DO1320" s="5"/>
      <c r="DP1320" s="5"/>
      <c r="DQ1320" s="5"/>
      <c r="DR1320" s="5"/>
      <c r="DS1320" s="6"/>
      <c r="DT1320" s="6"/>
      <c r="DU1320" s="5"/>
      <c r="DV1320" s="5"/>
      <c r="DW1320" s="5"/>
      <c r="DX1320" s="5" t="s">
        <v>135</v>
      </c>
      <c r="DY1320" s="5"/>
      <c r="DZ1320" s="5"/>
      <c r="EA1320" s="5"/>
      <c r="EB1320" s="5"/>
      <c r="EC1320" s="5"/>
      <c r="ED1320" s="5"/>
      <c r="EE1320" s="5"/>
      <c r="EF1320" s="5"/>
    </row>
    <row r="1321" spans="1:136" s="42" customFormat="1" ht="30">
      <c r="A1321" s="41"/>
      <c r="B1321" s="41"/>
      <c r="C1321" s="41"/>
      <c r="D1321" s="41" t="s">
        <v>2278</v>
      </c>
      <c r="E1321" s="42" t="s">
        <v>198</v>
      </c>
      <c r="F1321" s="121" t="s">
        <v>2216</v>
      </c>
      <c r="G1321" s="41"/>
      <c r="H1321" s="41"/>
      <c r="I1321" s="41" t="s">
        <v>135</v>
      </c>
      <c r="J1321" s="5"/>
      <c r="K1321" s="5"/>
      <c r="L1321" s="5"/>
      <c r="M1321" s="5"/>
      <c r="N1321" s="5"/>
      <c r="O1321" s="5"/>
      <c r="P1321" s="128">
        <v>1</v>
      </c>
      <c r="Q1321" s="39" t="s">
        <v>857</v>
      </c>
      <c r="R1321" s="128">
        <v>1</v>
      </c>
      <c r="S1321" s="105"/>
      <c r="T1321" s="5"/>
      <c r="U1321" s="5"/>
      <c r="V1321" s="5"/>
      <c r="W1321" s="5"/>
      <c r="X1321" s="5"/>
      <c r="Y1321" s="5"/>
      <c r="Z1321" s="5"/>
      <c r="AA1321" s="5"/>
      <c r="AB1321" s="5"/>
      <c r="AC1321" s="5"/>
      <c r="AD1321" s="5"/>
      <c r="AE1321" s="5"/>
      <c r="AF1321" s="5"/>
      <c r="AG1321" s="5"/>
      <c r="AH1321" s="5"/>
      <c r="AI1321" s="5"/>
      <c r="AJ1321" s="5"/>
      <c r="AK1321" s="5"/>
      <c r="AL1321" s="5"/>
      <c r="AM1321" s="5"/>
      <c r="AN1321" s="5"/>
      <c r="AO1321" s="5"/>
      <c r="AP1321" s="5"/>
      <c r="AQ1321" s="5"/>
      <c r="AR1321" s="5"/>
      <c r="AS1321" s="5"/>
      <c r="AT1321" s="5"/>
      <c r="AU1321" s="5"/>
      <c r="AV1321" s="5"/>
      <c r="AW1321" s="5"/>
      <c r="AX1321" s="5"/>
      <c r="AY1321" s="5"/>
      <c r="AZ1321" s="5"/>
      <c r="BA1321" s="5"/>
      <c r="BB1321" s="5"/>
      <c r="BC1321" s="5"/>
      <c r="BD1321" s="5"/>
      <c r="BE1321" s="5"/>
      <c r="BF1321" s="5"/>
      <c r="BG1321" s="5"/>
      <c r="BH1321" s="5"/>
      <c r="BI1321" s="5"/>
      <c r="BJ1321" s="5"/>
      <c r="BK1321" s="5"/>
      <c r="BL1321" s="5"/>
      <c r="BM1321" s="5"/>
      <c r="BN1321" s="5"/>
      <c r="BO1321" s="5"/>
      <c r="BP1321" s="5"/>
      <c r="BQ1321" s="5"/>
      <c r="BR1321" s="5"/>
      <c r="BS1321" s="5"/>
      <c r="BT1321" s="5"/>
      <c r="BU1321" s="5"/>
      <c r="BV1321" s="5"/>
      <c r="BW1321" s="5"/>
      <c r="BX1321" s="5"/>
      <c r="BY1321" s="5"/>
      <c r="BZ1321" s="5"/>
      <c r="CA1321" s="5"/>
      <c r="CB1321" s="5"/>
      <c r="CC1321" s="5"/>
      <c r="CD1321" s="5"/>
      <c r="CE1321" s="5"/>
      <c r="CF1321" s="5"/>
      <c r="CG1321" s="5"/>
      <c r="CH1321" s="5"/>
      <c r="CI1321" s="5"/>
      <c r="CJ1321" s="5"/>
      <c r="CK1321" s="5"/>
      <c r="CL1321" s="5"/>
      <c r="CM1321" s="5"/>
      <c r="CN1321" s="5"/>
      <c r="CO1321" s="5"/>
      <c r="CP1321" s="5"/>
      <c r="CQ1321" s="5"/>
      <c r="CR1321" s="5"/>
      <c r="CS1321" s="5"/>
      <c r="CT1321" s="5"/>
      <c r="CU1321" s="5"/>
      <c r="CV1321" s="5"/>
      <c r="CW1321" s="5"/>
      <c r="CX1321" s="5"/>
      <c r="CY1321" s="5"/>
      <c r="CZ1321" s="5"/>
      <c r="DA1321" s="5"/>
      <c r="DB1321" s="5"/>
      <c r="DC1321" s="5"/>
      <c r="DD1321" s="5"/>
      <c r="DE1321" s="5"/>
      <c r="DF1321" s="5"/>
      <c r="DG1321" s="5"/>
      <c r="DH1321" s="5"/>
      <c r="DI1321" s="5"/>
      <c r="DJ1321" s="5"/>
      <c r="DK1321" s="5"/>
      <c r="DL1321" s="5"/>
      <c r="DM1321" s="5"/>
      <c r="DN1321" s="5"/>
      <c r="DO1321" s="5"/>
      <c r="DP1321" s="5"/>
      <c r="DQ1321" s="5"/>
      <c r="DR1321" s="5"/>
      <c r="DS1321" s="6"/>
      <c r="DT1321" s="6"/>
      <c r="DU1321" s="5"/>
      <c r="DV1321" s="5"/>
      <c r="DW1321" s="5"/>
      <c r="DX1321" s="5" t="s">
        <v>135</v>
      </c>
      <c r="DY1321" s="5"/>
      <c r="DZ1321" s="5"/>
      <c r="EA1321" s="5"/>
      <c r="EB1321" s="5"/>
      <c r="EC1321" s="5"/>
      <c r="ED1321" s="5"/>
      <c r="EE1321" s="5"/>
      <c r="EF1321" s="5"/>
    </row>
    <row r="1322" spans="1:136" s="42" customFormat="1" ht="30">
      <c r="A1322" s="41"/>
      <c r="B1322" s="41"/>
      <c r="C1322" s="41"/>
      <c r="D1322" s="41" t="s">
        <v>2222</v>
      </c>
      <c r="E1322" s="42" t="s">
        <v>685</v>
      </c>
      <c r="F1322" s="121" t="s">
        <v>2216</v>
      </c>
      <c r="G1322" s="41"/>
      <c r="H1322" s="41"/>
      <c r="I1322" s="41" t="s">
        <v>135</v>
      </c>
      <c r="J1322" s="5"/>
      <c r="K1322" s="5"/>
      <c r="L1322" s="5"/>
      <c r="M1322" s="5"/>
      <c r="N1322" s="5"/>
      <c r="O1322" s="5"/>
      <c r="P1322" s="128">
        <v>1</v>
      </c>
      <c r="Q1322" s="39" t="s">
        <v>857</v>
      </c>
      <c r="R1322" s="128">
        <v>1</v>
      </c>
      <c r="S1322" s="105"/>
      <c r="T1322" s="5"/>
      <c r="U1322" s="5"/>
      <c r="V1322" s="5"/>
      <c r="W1322" s="5"/>
      <c r="X1322" s="5"/>
      <c r="Y1322" s="5"/>
      <c r="Z1322" s="5"/>
      <c r="AA1322" s="5"/>
      <c r="AB1322" s="5"/>
      <c r="AC1322" s="5"/>
      <c r="AD1322" s="5"/>
      <c r="AE1322" s="5"/>
      <c r="AF1322" s="5"/>
      <c r="AG1322" s="5"/>
      <c r="AH1322" s="5"/>
      <c r="AI1322" s="5"/>
      <c r="AJ1322" s="5"/>
      <c r="AK1322" s="5"/>
      <c r="AL1322" s="5"/>
      <c r="AM1322" s="5"/>
      <c r="AN1322" s="5"/>
      <c r="AO1322" s="5"/>
      <c r="AP1322" s="5"/>
      <c r="AQ1322" s="5"/>
      <c r="AR1322" s="5"/>
      <c r="AS1322" s="5"/>
      <c r="AT1322" s="5"/>
      <c r="AU1322" s="5"/>
      <c r="AV1322" s="5"/>
      <c r="AW1322" s="5"/>
      <c r="AX1322" s="5"/>
      <c r="AY1322" s="5"/>
      <c r="AZ1322" s="5"/>
      <c r="BA1322" s="5"/>
      <c r="BB1322" s="5"/>
      <c r="BC1322" s="5"/>
      <c r="BD1322" s="5"/>
      <c r="BE1322" s="5"/>
      <c r="BF1322" s="5"/>
      <c r="BG1322" s="5"/>
      <c r="BH1322" s="5"/>
      <c r="BI1322" s="5"/>
      <c r="BJ1322" s="5"/>
      <c r="BK1322" s="5"/>
      <c r="BL1322" s="5"/>
      <c r="BM1322" s="5"/>
      <c r="BN1322" s="5"/>
      <c r="BO1322" s="5"/>
      <c r="BP1322" s="5"/>
      <c r="BQ1322" s="5"/>
      <c r="BR1322" s="5"/>
      <c r="BS1322" s="5"/>
      <c r="BT1322" s="5"/>
      <c r="BU1322" s="5"/>
      <c r="BV1322" s="5"/>
      <c r="BW1322" s="5"/>
      <c r="BX1322" s="5"/>
      <c r="BY1322" s="5"/>
      <c r="BZ1322" s="5"/>
      <c r="CA1322" s="5"/>
      <c r="CB1322" s="5"/>
      <c r="CC1322" s="5"/>
      <c r="CD1322" s="5"/>
      <c r="CE1322" s="5"/>
      <c r="CF1322" s="5"/>
      <c r="CG1322" s="5"/>
      <c r="CH1322" s="5"/>
      <c r="CI1322" s="5"/>
      <c r="CJ1322" s="5"/>
      <c r="CK1322" s="5"/>
      <c r="CL1322" s="5"/>
      <c r="CM1322" s="5"/>
      <c r="CN1322" s="5"/>
      <c r="CO1322" s="5"/>
      <c r="CP1322" s="5"/>
      <c r="CQ1322" s="5"/>
      <c r="CR1322" s="5"/>
      <c r="CS1322" s="5"/>
      <c r="CT1322" s="5"/>
      <c r="CU1322" s="5"/>
      <c r="CV1322" s="5"/>
      <c r="CW1322" s="5"/>
      <c r="CX1322" s="5"/>
      <c r="CY1322" s="5"/>
      <c r="CZ1322" s="5"/>
      <c r="DA1322" s="5"/>
      <c r="DB1322" s="5"/>
      <c r="DC1322" s="5"/>
      <c r="DD1322" s="5"/>
      <c r="DE1322" s="5"/>
      <c r="DF1322" s="5"/>
      <c r="DG1322" s="5"/>
      <c r="DH1322" s="5"/>
      <c r="DI1322" s="5"/>
      <c r="DJ1322" s="5"/>
      <c r="DK1322" s="5"/>
      <c r="DL1322" s="5"/>
      <c r="DM1322" s="5"/>
      <c r="DN1322" s="5"/>
      <c r="DO1322" s="5"/>
      <c r="DP1322" s="5"/>
      <c r="DQ1322" s="5"/>
      <c r="DR1322" s="5"/>
      <c r="DS1322" s="6"/>
      <c r="DT1322" s="6"/>
      <c r="DU1322" s="5"/>
      <c r="DV1322" s="5"/>
      <c r="DW1322" s="5"/>
      <c r="DX1322" s="5" t="s">
        <v>135</v>
      </c>
      <c r="DY1322" s="5"/>
      <c r="DZ1322" s="5"/>
      <c r="EA1322" s="5"/>
      <c r="EB1322" s="5"/>
      <c r="EC1322" s="5"/>
      <c r="ED1322" s="5"/>
      <c r="EE1322" s="5"/>
      <c r="EF1322" s="5"/>
    </row>
    <row r="1323" spans="1:136" s="42" customFormat="1" ht="30">
      <c r="A1323" s="41"/>
      <c r="B1323" s="41"/>
      <c r="C1323" s="41"/>
      <c r="D1323" s="41" t="s">
        <v>2242</v>
      </c>
      <c r="E1323" s="42" t="s">
        <v>2243</v>
      </c>
      <c r="F1323" s="121" t="s">
        <v>2216</v>
      </c>
      <c r="G1323" s="41"/>
      <c r="H1323" s="41"/>
      <c r="I1323" s="41" t="s">
        <v>135</v>
      </c>
      <c r="J1323" s="5">
        <v>1</v>
      </c>
      <c r="K1323" s="5">
        <v>1</v>
      </c>
      <c r="L1323" s="5"/>
      <c r="M1323" s="5"/>
      <c r="N1323" s="5"/>
      <c r="O1323" s="5"/>
      <c r="P1323" s="105">
        <v>1</v>
      </c>
      <c r="Q1323" s="39" t="s">
        <v>857</v>
      </c>
      <c r="R1323" s="105">
        <v>1</v>
      </c>
      <c r="S1323" s="105"/>
      <c r="T1323" s="5"/>
      <c r="U1323" s="5"/>
      <c r="V1323" s="5"/>
      <c r="W1323" s="5"/>
      <c r="X1323" s="5"/>
      <c r="Y1323" s="5"/>
      <c r="Z1323" s="5"/>
      <c r="AA1323" s="5"/>
      <c r="AB1323" s="5"/>
      <c r="AC1323" s="5"/>
      <c r="AD1323" s="5"/>
      <c r="AE1323" s="5"/>
      <c r="AF1323" s="5"/>
      <c r="AG1323" s="5"/>
      <c r="AH1323" s="5"/>
      <c r="AI1323" s="5"/>
      <c r="AJ1323" s="5"/>
      <c r="AK1323" s="5"/>
      <c r="AL1323" s="5"/>
      <c r="AM1323" s="5"/>
      <c r="AN1323" s="5"/>
      <c r="AO1323" s="5"/>
      <c r="AP1323" s="5"/>
      <c r="AQ1323" s="5"/>
      <c r="AR1323" s="5"/>
      <c r="AS1323" s="5"/>
      <c r="AT1323" s="5"/>
      <c r="AU1323" s="5"/>
      <c r="AV1323" s="5"/>
      <c r="AW1323" s="5"/>
      <c r="AX1323" s="5"/>
      <c r="AY1323" s="5"/>
      <c r="AZ1323" s="5"/>
      <c r="BA1323" s="5"/>
      <c r="BB1323" s="5"/>
      <c r="BC1323" s="5"/>
      <c r="BD1323" s="5"/>
      <c r="BE1323" s="5"/>
      <c r="BF1323" s="5"/>
      <c r="BG1323" s="5"/>
      <c r="BH1323" s="5"/>
      <c r="BI1323" s="5"/>
      <c r="BJ1323" s="5"/>
      <c r="BK1323" s="5"/>
      <c r="BL1323" s="5"/>
      <c r="BM1323" s="5"/>
      <c r="BN1323" s="5"/>
      <c r="BO1323" s="5"/>
      <c r="BP1323" s="5"/>
      <c r="BQ1323" s="5"/>
      <c r="BR1323" s="5"/>
      <c r="BS1323" s="5"/>
      <c r="BT1323" s="5"/>
      <c r="BU1323" s="5"/>
      <c r="BV1323" s="5"/>
      <c r="BW1323" s="5"/>
      <c r="BX1323" s="5"/>
      <c r="BY1323" s="5"/>
      <c r="BZ1323" s="5"/>
      <c r="CA1323" s="5"/>
      <c r="CB1323" s="5"/>
      <c r="CC1323" s="5"/>
      <c r="CD1323" s="5"/>
      <c r="CE1323" s="5"/>
      <c r="CF1323" s="5"/>
      <c r="CG1323" s="5"/>
      <c r="CH1323" s="5"/>
      <c r="CI1323" s="5"/>
      <c r="CJ1323" s="5"/>
      <c r="CK1323" s="5"/>
      <c r="CL1323" s="5"/>
      <c r="CM1323" s="5"/>
      <c r="CN1323" s="5"/>
      <c r="CO1323" s="5"/>
      <c r="CP1323" s="5"/>
      <c r="CQ1323" s="5"/>
      <c r="CR1323" s="5"/>
      <c r="CS1323" s="5"/>
      <c r="CT1323" s="5"/>
      <c r="CU1323" s="5"/>
      <c r="CV1323" s="5"/>
      <c r="CW1323" s="5"/>
      <c r="CX1323" s="5"/>
      <c r="CY1323" s="5"/>
      <c r="CZ1323" s="5"/>
      <c r="DA1323" s="5"/>
      <c r="DB1323" s="5"/>
      <c r="DC1323" s="5"/>
      <c r="DD1323" s="5"/>
      <c r="DE1323" s="5"/>
      <c r="DF1323" s="5"/>
      <c r="DG1323" s="5"/>
      <c r="DH1323" s="5"/>
      <c r="DI1323" s="5"/>
      <c r="DJ1323" s="5"/>
      <c r="DK1323" s="5"/>
      <c r="DL1323" s="5"/>
      <c r="DM1323" s="5"/>
      <c r="DN1323" s="5"/>
      <c r="DO1323" s="5"/>
      <c r="DP1323" s="5"/>
      <c r="DQ1323" s="5"/>
      <c r="DR1323" s="5"/>
      <c r="DS1323" s="6"/>
      <c r="DT1323" s="6"/>
      <c r="DU1323" s="5"/>
      <c r="DV1323" s="5"/>
      <c r="DW1323" s="5"/>
      <c r="DX1323" s="5" t="s">
        <v>135</v>
      </c>
      <c r="DY1323" s="5"/>
      <c r="DZ1323" s="5"/>
      <c r="EA1323" s="5"/>
      <c r="EB1323" s="5"/>
      <c r="EC1323" s="5"/>
      <c r="ED1323" s="5"/>
      <c r="EE1323" s="5"/>
      <c r="EF1323" s="5"/>
    </row>
    <row r="1324" spans="1:136" s="42" customFormat="1" ht="45">
      <c r="A1324" s="41"/>
      <c r="B1324" s="41"/>
      <c r="C1324" s="41"/>
      <c r="D1324" s="41" t="s">
        <v>2223</v>
      </c>
      <c r="E1324" s="42" t="s">
        <v>2233</v>
      </c>
      <c r="F1324" s="121" t="s">
        <v>2216</v>
      </c>
      <c r="G1324" s="41"/>
      <c r="H1324" s="41"/>
      <c r="I1324" s="41" t="s">
        <v>135</v>
      </c>
      <c r="J1324" s="5">
        <v>1</v>
      </c>
      <c r="K1324" s="5"/>
      <c r="L1324" s="5">
        <v>1</v>
      </c>
      <c r="M1324" s="5"/>
      <c r="N1324" s="5"/>
      <c r="O1324" s="5"/>
      <c r="P1324" s="105">
        <v>1</v>
      </c>
      <c r="Q1324" s="39" t="s">
        <v>857</v>
      </c>
      <c r="R1324" s="105">
        <v>1</v>
      </c>
      <c r="S1324" s="105"/>
      <c r="T1324" s="5"/>
      <c r="U1324" s="5"/>
      <c r="V1324" s="5"/>
      <c r="W1324" s="5"/>
      <c r="X1324" s="5"/>
      <c r="Y1324" s="5"/>
      <c r="Z1324" s="5"/>
      <c r="AA1324" s="5"/>
      <c r="AB1324" s="5"/>
      <c r="AC1324" s="5"/>
      <c r="AD1324" s="5"/>
      <c r="AE1324" s="5"/>
      <c r="AF1324" s="5"/>
      <c r="AG1324" s="5"/>
      <c r="AH1324" s="5"/>
      <c r="AI1324" s="5"/>
      <c r="AJ1324" s="5"/>
      <c r="AK1324" s="5"/>
      <c r="AL1324" s="5"/>
      <c r="AM1324" s="5"/>
      <c r="AN1324" s="5"/>
      <c r="AO1324" s="5"/>
      <c r="AP1324" s="5"/>
      <c r="AQ1324" s="5"/>
      <c r="AR1324" s="5"/>
      <c r="AS1324" s="5"/>
      <c r="AT1324" s="5"/>
      <c r="AU1324" s="5"/>
      <c r="AV1324" s="5"/>
      <c r="AW1324" s="5"/>
      <c r="AX1324" s="5"/>
      <c r="AY1324" s="5"/>
      <c r="AZ1324" s="5"/>
      <c r="BA1324" s="5"/>
      <c r="BB1324" s="5"/>
      <c r="BC1324" s="5"/>
      <c r="BD1324" s="5"/>
      <c r="BE1324" s="5"/>
      <c r="BF1324" s="5"/>
      <c r="BG1324" s="5"/>
      <c r="BH1324" s="5"/>
      <c r="BI1324" s="5"/>
      <c r="BJ1324" s="5"/>
      <c r="BK1324" s="5"/>
      <c r="BL1324" s="5"/>
      <c r="BM1324" s="5"/>
      <c r="BN1324" s="5"/>
      <c r="BO1324" s="5"/>
      <c r="BP1324" s="5"/>
      <c r="BQ1324" s="5"/>
      <c r="BR1324" s="5"/>
      <c r="BS1324" s="5"/>
      <c r="BT1324" s="5"/>
      <c r="BU1324" s="5"/>
      <c r="BV1324" s="5"/>
      <c r="BW1324" s="5"/>
      <c r="BX1324" s="5"/>
      <c r="BY1324" s="5"/>
      <c r="BZ1324" s="5"/>
      <c r="CA1324" s="5"/>
      <c r="CB1324" s="5"/>
      <c r="CC1324" s="5"/>
      <c r="CD1324" s="5"/>
      <c r="CE1324" s="5"/>
      <c r="CF1324" s="5"/>
      <c r="CG1324" s="5"/>
      <c r="CH1324" s="5"/>
      <c r="CI1324" s="5"/>
      <c r="CJ1324" s="5"/>
      <c r="CK1324" s="5"/>
      <c r="CL1324" s="5"/>
      <c r="CM1324" s="5"/>
      <c r="CN1324" s="5"/>
      <c r="CO1324" s="5"/>
      <c r="CP1324" s="5"/>
      <c r="CQ1324" s="5"/>
      <c r="CR1324" s="5"/>
      <c r="CS1324" s="5"/>
      <c r="CT1324" s="5"/>
      <c r="CU1324" s="5"/>
      <c r="CV1324" s="5"/>
      <c r="CW1324" s="5"/>
      <c r="CX1324" s="5"/>
      <c r="CY1324" s="5"/>
      <c r="CZ1324" s="5"/>
      <c r="DA1324" s="5"/>
      <c r="DB1324" s="5"/>
      <c r="DC1324" s="5"/>
      <c r="DD1324" s="5"/>
      <c r="DE1324" s="5"/>
      <c r="DF1324" s="5"/>
      <c r="DG1324" s="5"/>
      <c r="DH1324" s="5"/>
      <c r="DI1324" s="5"/>
      <c r="DJ1324" s="5"/>
      <c r="DK1324" s="5"/>
      <c r="DL1324" s="5"/>
      <c r="DM1324" s="5"/>
      <c r="DN1324" s="5"/>
      <c r="DO1324" s="5"/>
      <c r="DP1324" s="5"/>
      <c r="DQ1324" s="5"/>
      <c r="DR1324" s="5"/>
      <c r="DS1324" s="6"/>
      <c r="DT1324" s="6"/>
      <c r="DU1324" s="5"/>
      <c r="DV1324" s="5"/>
      <c r="DW1324" s="5"/>
      <c r="DX1324" s="5" t="s">
        <v>135</v>
      </c>
      <c r="DY1324" s="5"/>
      <c r="DZ1324" s="5"/>
      <c r="EA1324" s="5"/>
      <c r="EB1324" s="5"/>
      <c r="EC1324" s="5"/>
      <c r="ED1324" s="5"/>
      <c r="EE1324" s="5"/>
      <c r="EF1324" s="5"/>
    </row>
    <row r="1325" spans="1:136" s="42" customFormat="1" ht="30">
      <c r="A1325" s="41"/>
      <c r="B1325" s="41"/>
      <c r="C1325" s="41"/>
      <c r="D1325" s="41" t="s">
        <v>2271</v>
      </c>
      <c r="E1325" s="42" t="s">
        <v>2238</v>
      </c>
      <c r="F1325" s="121" t="s">
        <v>2216</v>
      </c>
      <c r="G1325" s="41"/>
      <c r="H1325" s="41"/>
      <c r="I1325" s="41" t="s">
        <v>135</v>
      </c>
      <c r="J1325" s="5">
        <v>1</v>
      </c>
      <c r="K1325" s="5">
        <v>1</v>
      </c>
      <c r="L1325" s="5"/>
      <c r="M1325" s="5"/>
      <c r="N1325" s="5"/>
      <c r="O1325" s="5"/>
      <c r="P1325" s="105">
        <v>1</v>
      </c>
      <c r="Q1325" s="39" t="s">
        <v>857</v>
      </c>
      <c r="R1325" s="105">
        <v>1</v>
      </c>
      <c r="S1325" s="105"/>
      <c r="T1325" s="5"/>
      <c r="U1325" s="5"/>
      <c r="V1325" s="5"/>
      <c r="W1325" s="5"/>
      <c r="X1325" s="5"/>
      <c r="Y1325" s="5"/>
      <c r="Z1325" s="5"/>
      <c r="AA1325" s="5"/>
      <c r="AB1325" s="5"/>
      <c r="AC1325" s="5"/>
      <c r="AD1325" s="5"/>
      <c r="AE1325" s="5"/>
      <c r="AF1325" s="5"/>
      <c r="AG1325" s="5"/>
      <c r="AH1325" s="5"/>
      <c r="AI1325" s="5"/>
      <c r="AJ1325" s="5"/>
      <c r="AK1325" s="5"/>
      <c r="AL1325" s="5"/>
      <c r="AM1325" s="5"/>
      <c r="AN1325" s="5"/>
      <c r="AO1325" s="5"/>
      <c r="AP1325" s="5"/>
      <c r="AQ1325" s="5"/>
      <c r="AR1325" s="5"/>
      <c r="AS1325" s="5"/>
      <c r="AT1325" s="5"/>
      <c r="AU1325" s="5"/>
      <c r="AV1325" s="5"/>
      <c r="AW1325" s="5"/>
      <c r="AX1325" s="5"/>
      <c r="AY1325" s="5"/>
      <c r="AZ1325" s="5"/>
      <c r="BA1325" s="5"/>
      <c r="BB1325" s="5"/>
      <c r="BC1325" s="5"/>
      <c r="BD1325" s="5"/>
      <c r="BE1325" s="5"/>
      <c r="BF1325" s="5"/>
      <c r="BG1325" s="5"/>
      <c r="BH1325" s="5"/>
      <c r="BI1325" s="5"/>
      <c r="BJ1325" s="5"/>
      <c r="BK1325" s="5"/>
      <c r="BL1325" s="5"/>
      <c r="BM1325" s="5"/>
      <c r="BN1325" s="5"/>
      <c r="BO1325" s="5"/>
      <c r="BP1325" s="5"/>
      <c r="BQ1325" s="5"/>
      <c r="BR1325" s="5"/>
      <c r="BS1325" s="5"/>
      <c r="BT1325" s="5"/>
      <c r="BU1325" s="5"/>
      <c r="BV1325" s="5"/>
      <c r="BW1325" s="5"/>
      <c r="BX1325" s="5"/>
      <c r="BY1325" s="5"/>
      <c r="BZ1325" s="5"/>
      <c r="CA1325" s="5"/>
      <c r="CB1325" s="5"/>
      <c r="CC1325" s="5"/>
      <c r="CD1325" s="5"/>
      <c r="CE1325" s="5"/>
      <c r="CF1325" s="5"/>
      <c r="CG1325" s="5"/>
      <c r="CH1325" s="5"/>
      <c r="CI1325" s="5"/>
      <c r="CJ1325" s="5"/>
      <c r="CK1325" s="5"/>
      <c r="CL1325" s="5"/>
      <c r="CM1325" s="5"/>
      <c r="CN1325" s="5"/>
      <c r="CO1325" s="5"/>
      <c r="CP1325" s="5"/>
      <c r="CQ1325" s="5"/>
      <c r="CR1325" s="5"/>
      <c r="CS1325" s="5"/>
      <c r="CT1325" s="5"/>
      <c r="CU1325" s="5"/>
      <c r="CV1325" s="5"/>
      <c r="CW1325" s="5"/>
      <c r="CX1325" s="5"/>
      <c r="CY1325" s="5"/>
      <c r="CZ1325" s="5"/>
      <c r="DA1325" s="5"/>
      <c r="DB1325" s="5"/>
      <c r="DC1325" s="5"/>
      <c r="DD1325" s="5"/>
      <c r="DE1325" s="5"/>
      <c r="DF1325" s="5"/>
      <c r="DG1325" s="5"/>
      <c r="DH1325" s="5"/>
      <c r="DI1325" s="5"/>
      <c r="DJ1325" s="5"/>
      <c r="DK1325" s="5"/>
      <c r="DL1325" s="5"/>
      <c r="DM1325" s="5"/>
      <c r="DN1325" s="5"/>
      <c r="DO1325" s="5"/>
      <c r="DP1325" s="5"/>
      <c r="DQ1325" s="5"/>
      <c r="DR1325" s="5"/>
      <c r="DS1325" s="6"/>
      <c r="DT1325" s="6"/>
      <c r="DU1325" s="5"/>
      <c r="DV1325" s="5"/>
      <c r="DW1325" s="5"/>
      <c r="DX1325" s="5" t="s">
        <v>135</v>
      </c>
      <c r="DY1325" s="5"/>
      <c r="DZ1325" s="5"/>
      <c r="EA1325" s="5"/>
      <c r="EB1325" s="5"/>
      <c r="EC1325" s="5"/>
      <c r="ED1325" s="5"/>
      <c r="EE1325" s="5"/>
      <c r="EF1325" s="5"/>
    </row>
    <row r="1326" spans="1:136" s="42" customFormat="1" ht="30">
      <c r="A1326" s="41"/>
      <c r="B1326" s="41"/>
      <c r="C1326" s="41"/>
      <c r="D1326" s="41" t="s">
        <v>2222</v>
      </c>
      <c r="E1326" s="42" t="s">
        <v>685</v>
      </c>
      <c r="F1326" s="121" t="s">
        <v>2216</v>
      </c>
      <c r="G1326" s="41"/>
      <c r="H1326" s="41"/>
      <c r="I1326" s="41" t="s">
        <v>135</v>
      </c>
      <c r="J1326" s="5"/>
      <c r="K1326" s="5"/>
      <c r="L1326" s="5"/>
      <c r="M1326" s="5"/>
      <c r="N1326" s="5"/>
      <c r="O1326" s="5"/>
      <c r="P1326" s="128">
        <v>1</v>
      </c>
      <c r="Q1326" s="39" t="s">
        <v>857</v>
      </c>
      <c r="R1326" s="128">
        <v>1</v>
      </c>
      <c r="S1326" s="105"/>
      <c r="T1326" s="5"/>
      <c r="U1326" s="5"/>
      <c r="V1326" s="5"/>
      <c r="W1326" s="5"/>
      <c r="X1326" s="5"/>
      <c r="Y1326" s="5"/>
      <c r="Z1326" s="5"/>
      <c r="AA1326" s="5"/>
      <c r="AB1326" s="5"/>
      <c r="AC1326" s="5"/>
      <c r="AD1326" s="5"/>
      <c r="AE1326" s="5"/>
      <c r="AF1326" s="5"/>
      <c r="AG1326" s="5"/>
      <c r="AH1326" s="5"/>
      <c r="AI1326" s="5"/>
      <c r="AJ1326" s="5"/>
      <c r="AK1326" s="5"/>
      <c r="AL1326" s="5"/>
      <c r="AM1326" s="5"/>
      <c r="AN1326" s="5"/>
      <c r="AO1326" s="5"/>
      <c r="AP1326" s="5"/>
      <c r="AQ1326" s="5"/>
      <c r="AR1326" s="5"/>
      <c r="AS1326" s="5"/>
      <c r="AT1326" s="5"/>
      <c r="AU1326" s="5"/>
      <c r="AV1326" s="5"/>
      <c r="AW1326" s="5"/>
      <c r="AX1326" s="5"/>
      <c r="AY1326" s="5"/>
      <c r="AZ1326" s="5"/>
      <c r="BA1326" s="5"/>
      <c r="BB1326" s="5"/>
      <c r="BC1326" s="5"/>
      <c r="BD1326" s="5"/>
      <c r="BE1326" s="5"/>
      <c r="BF1326" s="5"/>
      <c r="BG1326" s="5"/>
      <c r="BH1326" s="5"/>
      <c r="BI1326" s="5"/>
      <c r="BJ1326" s="5"/>
      <c r="BK1326" s="5"/>
      <c r="BL1326" s="5"/>
      <c r="BM1326" s="5"/>
      <c r="BN1326" s="5"/>
      <c r="BO1326" s="5"/>
      <c r="BP1326" s="5"/>
      <c r="BQ1326" s="5"/>
      <c r="BR1326" s="5"/>
      <c r="BS1326" s="5"/>
      <c r="BT1326" s="5"/>
      <c r="BU1326" s="5"/>
      <c r="BV1326" s="5"/>
      <c r="BW1326" s="5"/>
      <c r="BX1326" s="5"/>
      <c r="BY1326" s="5"/>
      <c r="BZ1326" s="5"/>
      <c r="CA1326" s="5"/>
      <c r="CB1326" s="5"/>
      <c r="CC1326" s="5"/>
      <c r="CD1326" s="5"/>
      <c r="CE1326" s="5"/>
      <c r="CF1326" s="5"/>
      <c r="CG1326" s="5"/>
      <c r="CH1326" s="5"/>
      <c r="CI1326" s="5"/>
      <c r="CJ1326" s="5"/>
      <c r="CK1326" s="5"/>
      <c r="CL1326" s="5"/>
      <c r="CM1326" s="5"/>
      <c r="CN1326" s="5"/>
      <c r="CO1326" s="5"/>
      <c r="CP1326" s="5"/>
      <c r="CQ1326" s="5"/>
      <c r="CR1326" s="5"/>
      <c r="CS1326" s="5"/>
      <c r="CT1326" s="5"/>
      <c r="CU1326" s="5"/>
      <c r="CV1326" s="5"/>
      <c r="CW1326" s="5"/>
      <c r="CX1326" s="5"/>
      <c r="CY1326" s="5"/>
      <c r="CZ1326" s="5"/>
      <c r="DA1326" s="5"/>
      <c r="DB1326" s="5"/>
      <c r="DC1326" s="5"/>
      <c r="DD1326" s="5"/>
      <c r="DE1326" s="5"/>
      <c r="DF1326" s="5"/>
      <c r="DG1326" s="5"/>
      <c r="DH1326" s="5"/>
      <c r="DI1326" s="5"/>
      <c r="DJ1326" s="5"/>
      <c r="DK1326" s="5"/>
      <c r="DL1326" s="5"/>
      <c r="DM1326" s="5"/>
      <c r="DN1326" s="5"/>
      <c r="DO1326" s="5"/>
      <c r="DP1326" s="5"/>
      <c r="DQ1326" s="5"/>
      <c r="DR1326" s="5"/>
      <c r="DS1326" s="6"/>
      <c r="DT1326" s="6"/>
      <c r="DU1326" s="5"/>
      <c r="DV1326" s="5"/>
      <c r="DW1326" s="5"/>
      <c r="DX1326" s="5" t="s">
        <v>135</v>
      </c>
      <c r="DY1326" s="5"/>
      <c r="DZ1326" s="5"/>
      <c r="EA1326" s="5"/>
      <c r="EB1326" s="5"/>
      <c r="EC1326" s="5"/>
      <c r="ED1326" s="5"/>
      <c r="EE1326" s="5"/>
      <c r="EF1326" s="5"/>
    </row>
    <row r="1327" spans="1:136" s="42" customFormat="1" ht="30">
      <c r="A1327" s="41"/>
      <c r="B1327" s="41"/>
      <c r="C1327" s="41"/>
      <c r="D1327" s="41" t="s">
        <v>2279</v>
      </c>
      <c r="E1327" s="42" t="s">
        <v>1996</v>
      </c>
      <c r="F1327" s="121" t="s">
        <v>2216</v>
      </c>
      <c r="G1327" s="41"/>
      <c r="H1327" s="41"/>
      <c r="I1327" s="41" t="s">
        <v>135</v>
      </c>
      <c r="J1327" s="5">
        <v>1</v>
      </c>
      <c r="K1327" s="5"/>
      <c r="L1327" s="5"/>
      <c r="M1327" s="5"/>
      <c r="N1327" s="5">
        <v>1</v>
      </c>
      <c r="O1327" s="5"/>
      <c r="P1327" s="105">
        <v>1</v>
      </c>
      <c r="Q1327" s="39" t="s">
        <v>857</v>
      </c>
      <c r="R1327" s="105">
        <v>1</v>
      </c>
      <c r="S1327" s="105"/>
      <c r="T1327" s="5"/>
      <c r="U1327" s="5"/>
      <c r="V1327" s="5"/>
      <c r="W1327" s="5"/>
      <c r="X1327" s="5"/>
      <c r="Y1327" s="5"/>
      <c r="Z1327" s="5"/>
      <c r="AA1327" s="5"/>
      <c r="AB1327" s="5"/>
      <c r="AC1327" s="5"/>
      <c r="AD1327" s="5"/>
      <c r="AE1327" s="5"/>
      <c r="AF1327" s="5"/>
      <c r="AG1327" s="5"/>
      <c r="AH1327" s="5"/>
      <c r="AI1327" s="5"/>
      <c r="AJ1327" s="5"/>
      <c r="AK1327" s="5"/>
      <c r="AL1327" s="5"/>
      <c r="AM1327" s="5"/>
      <c r="AN1327" s="5"/>
      <c r="AO1327" s="5"/>
      <c r="AP1327" s="5"/>
      <c r="AQ1327" s="5"/>
      <c r="AR1327" s="5"/>
      <c r="AS1327" s="5"/>
      <c r="AT1327" s="5"/>
      <c r="AU1327" s="5"/>
      <c r="AV1327" s="5"/>
      <c r="AW1327" s="5"/>
      <c r="AX1327" s="5"/>
      <c r="AY1327" s="5"/>
      <c r="AZ1327" s="5"/>
      <c r="BA1327" s="5"/>
      <c r="BB1327" s="5"/>
      <c r="BC1327" s="5"/>
      <c r="BD1327" s="5"/>
      <c r="BE1327" s="5"/>
      <c r="BF1327" s="5"/>
      <c r="BG1327" s="5"/>
      <c r="BH1327" s="5"/>
      <c r="BI1327" s="5"/>
      <c r="BJ1327" s="5"/>
      <c r="BK1327" s="5"/>
      <c r="BL1327" s="5"/>
      <c r="BM1327" s="5"/>
      <c r="BN1327" s="5"/>
      <c r="BO1327" s="5"/>
      <c r="BP1327" s="5"/>
      <c r="BQ1327" s="5"/>
      <c r="BR1327" s="5"/>
      <c r="BS1327" s="5"/>
      <c r="BT1327" s="5"/>
      <c r="BU1327" s="5"/>
      <c r="BV1327" s="5"/>
      <c r="BW1327" s="5"/>
      <c r="BX1327" s="5"/>
      <c r="BY1327" s="5"/>
      <c r="BZ1327" s="5"/>
      <c r="CA1327" s="5"/>
      <c r="CB1327" s="5"/>
      <c r="CC1327" s="5"/>
      <c r="CD1327" s="5"/>
      <c r="CE1327" s="5"/>
      <c r="CF1327" s="5"/>
      <c r="CG1327" s="5"/>
      <c r="CH1327" s="5"/>
      <c r="CI1327" s="5"/>
      <c r="CJ1327" s="5"/>
      <c r="CK1327" s="5"/>
      <c r="CL1327" s="5"/>
      <c r="CM1327" s="5"/>
      <c r="CN1327" s="5"/>
      <c r="CO1327" s="5"/>
      <c r="CP1327" s="5"/>
      <c r="CQ1327" s="5"/>
      <c r="CR1327" s="5"/>
      <c r="CS1327" s="5"/>
      <c r="CT1327" s="5"/>
      <c r="CU1327" s="5"/>
      <c r="CV1327" s="5"/>
      <c r="CW1327" s="5"/>
      <c r="CX1327" s="5"/>
      <c r="CY1327" s="5"/>
      <c r="CZ1327" s="5"/>
      <c r="DA1327" s="5"/>
      <c r="DB1327" s="5"/>
      <c r="DC1327" s="5"/>
      <c r="DD1327" s="5"/>
      <c r="DE1327" s="5"/>
      <c r="DF1327" s="5"/>
      <c r="DG1327" s="5"/>
      <c r="DH1327" s="5"/>
      <c r="DI1327" s="5"/>
      <c r="DJ1327" s="5"/>
      <c r="DK1327" s="5"/>
      <c r="DL1327" s="5"/>
      <c r="DM1327" s="5"/>
      <c r="DN1327" s="5"/>
      <c r="DO1327" s="5"/>
      <c r="DP1327" s="5"/>
      <c r="DQ1327" s="5"/>
      <c r="DR1327" s="5"/>
      <c r="DS1327" s="6"/>
      <c r="DT1327" s="6"/>
      <c r="DU1327" s="5"/>
      <c r="DV1327" s="5"/>
      <c r="DW1327" s="5"/>
      <c r="DX1327" s="5" t="s">
        <v>135</v>
      </c>
      <c r="DY1327" s="5"/>
      <c r="DZ1327" s="5"/>
      <c r="EA1327" s="5"/>
      <c r="EB1327" s="5"/>
      <c r="EC1327" s="5"/>
      <c r="ED1327" s="5"/>
      <c r="EE1327" s="5"/>
      <c r="EF1327" s="5"/>
    </row>
    <row r="1328" spans="1:136" s="42" customFormat="1" ht="30">
      <c r="A1328" s="41"/>
      <c r="B1328" s="41"/>
      <c r="C1328" s="41"/>
      <c r="D1328" s="41" t="s">
        <v>2222</v>
      </c>
      <c r="E1328" s="42" t="s">
        <v>685</v>
      </c>
      <c r="F1328" s="121" t="s">
        <v>2216</v>
      </c>
      <c r="G1328" s="41"/>
      <c r="H1328" s="41"/>
      <c r="I1328" s="41" t="s">
        <v>135</v>
      </c>
      <c r="J1328" s="5"/>
      <c r="K1328" s="5"/>
      <c r="L1328" s="5"/>
      <c r="M1328" s="5"/>
      <c r="N1328" s="5"/>
      <c r="O1328" s="5"/>
      <c r="P1328" s="128">
        <v>1</v>
      </c>
      <c r="Q1328" s="39" t="s">
        <v>2217</v>
      </c>
      <c r="R1328" s="128">
        <v>1</v>
      </c>
      <c r="S1328" s="105"/>
      <c r="T1328" s="5"/>
      <c r="U1328" s="5"/>
      <c r="V1328" s="5"/>
      <c r="W1328" s="5"/>
      <c r="X1328" s="5"/>
      <c r="Y1328" s="5"/>
      <c r="Z1328" s="5"/>
      <c r="AA1328" s="5"/>
      <c r="AB1328" s="5"/>
      <c r="AC1328" s="5"/>
      <c r="AD1328" s="5"/>
      <c r="AE1328" s="5"/>
      <c r="AF1328" s="5"/>
      <c r="AG1328" s="5"/>
      <c r="AH1328" s="5"/>
      <c r="AI1328" s="5"/>
      <c r="AJ1328" s="5"/>
      <c r="AK1328" s="5"/>
      <c r="AL1328" s="5"/>
      <c r="AM1328" s="5"/>
      <c r="AN1328" s="5"/>
      <c r="AO1328" s="5"/>
      <c r="AP1328" s="5"/>
      <c r="AQ1328" s="5"/>
      <c r="AR1328" s="5"/>
      <c r="AS1328" s="5"/>
      <c r="AT1328" s="5"/>
      <c r="AU1328" s="5"/>
      <c r="AV1328" s="5"/>
      <c r="AW1328" s="5"/>
      <c r="AX1328" s="5"/>
      <c r="AY1328" s="5"/>
      <c r="AZ1328" s="5"/>
      <c r="BA1328" s="5"/>
      <c r="BB1328" s="5"/>
      <c r="BC1328" s="5"/>
      <c r="BD1328" s="5"/>
      <c r="BE1328" s="5"/>
      <c r="BF1328" s="5"/>
      <c r="BG1328" s="5"/>
      <c r="BH1328" s="5"/>
      <c r="BI1328" s="5"/>
      <c r="BJ1328" s="5"/>
      <c r="BK1328" s="5"/>
      <c r="BL1328" s="5"/>
      <c r="BM1328" s="5"/>
      <c r="BN1328" s="5"/>
      <c r="BO1328" s="5"/>
      <c r="BP1328" s="5"/>
      <c r="BQ1328" s="5"/>
      <c r="BR1328" s="5"/>
      <c r="BS1328" s="5"/>
      <c r="BT1328" s="5"/>
      <c r="BU1328" s="5"/>
      <c r="BV1328" s="5"/>
      <c r="BW1328" s="5"/>
      <c r="BX1328" s="5"/>
      <c r="BY1328" s="5"/>
      <c r="BZ1328" s="5"/>
      <c r="CA1328" s="5"/>
      <c r="CB1328" s="5"/>
      <c r="CC1328" s="5"/>
      <c r="CD1328" s="5"/>
      <c r="CE1328" s="5"/>
      <c r="CF1328" s="5"/>
      <c r="CG1328" s="5"/>
      <c r="CH1328" s="5"/>
      <c r="CI1328" s="5"/>
      <c r="CJ1328" s="5"/>
      <c r="CK1328" s="5"/>
      <c r="CL1328" s="5"/>
      <c r="CM1328" s="5"/>
      <c r="CN1328" s="5"/>
      <c r="CO1328" s="5"/>
      <c r="CP1328" s="5"/>
      <c r="CQ1328" s="5"/>
      <c r="CR1328" s="5"/>
      <c r="CS1328" s="5"/>
      <c r="CT1328" s="5"/>
      <c r="CU1328" s="5"/>
      <c r="CV1328" s="5"/>
      <c r="CW1328" s="5"/>
      <c r="CX1328" s="5"/>
      <c r="CY1328" s="5"/>
      <c r="CZ1328" s="5"/>
      <c r="DA1328" s="5"/>
      <c r="DB1328" s="5"/>
      <c r="DC1328" s="5"/>
      <c r="DD1328" s="5"/>
      <c r="DE1328" s="5"/>
      <c r="DF1328" s="5"/>
      <c r="DG1328" s="5"/>
      <c r="DH1328" s="5"/>
      <c r="DI1328" s="5"/>
      <c r="DJ1328" s="5"/>
      <c r="DK1328" s="5"/>
      <c r="DL1328" s="5"/>
      <c r="DM1328" s="5"/>
      <c r="DN1328" s="5"/>
      <c r="DO1328" s="5"/>
      <c r="DP1328" s="5"/>
      <c r="DQ1328" s="5"/>
      <c r="DR1328" s="5"/>
      <c r="DS1328" s="6"/>
      <c r="DT1328" s="6"/>
      <c r="DU1328" s="5"/>
      <c r="DV1328" s="5"/>
      <c r="DW1328" s="5"/>
      <c r="DX1328" s="5" t="s">
        <v>135</v>
      </c>
      <c r="DY1328" s="5"/>
      <c r="DZ1328" s="5"/>
      <c r="EA1328" s="5"/>
      <c r="EB1328" s="5"/>
      <c r="EC1328" s="5"/>
      <c r="ED1328" s="5"/>
      <c r="EE1328" s="5"/>
      <c r="EF1328" s="5"/>
    </row>
    <row r="1329" spans="1:136" s="42" customFormat="1" ht="30">
      <c r="A1329" s="41"/>
      <c r="B1329" s="41"/>
      <c r="C1329" s="41"/>
      <c r="D1329" s="41" t="s">
        <v>272</v>
      </c>
      <c r="E1329" s="42" t="s">
        <v>272</v>
      </c>
      <c r="F1329" s="121" t="s">
        <v>2216</v>
      </c>
      <c r="G1329" s="41"/>
      <c r="H1329" s="41"/>
      <c r="I1329" s="41" t="s">
        <v>135</v>
      </c>
      <c r="J1329" s="5"/>
      <c r="K1329" s="5"/>
      <c r="L1329" s="5"/>
      <c r="M1329" s="5"/>
      <c r="N1329" s="5"/>
      <c r="O1329" s="5"/>
      <c r="P1329" s="128">
        <v>1</v>
      </c>
      <c r="Q1329" s="39" t="s">
        <v>2217</v>
      </c>
      <c r="R1329" s="128">
        <v>1</v>
      </c>
      <c r="S1329" s="105"/>
      <c r="T1329" s="5"/>
      <c r="U1329" s="5"/>
      <c r="V1329" s="5"/>
      <c r="W1329" s="5"/>
      <c r="X1329" s="5"/>
      <c r="Y1329" s="5"/>
      <c r="Z1329" s="5"/>
      <c r="AA1329" s="5"/>
      <c r="AB1329" s="5"/>
      <c r="AC1329" s="5"/>
      <c r="AD1329" s="5"/>
      <c r="AE1329" s="5"/>
      <c r="AF1329" s="5"/>
      <c r="AG1329" s="5"/>
      <c r="AH1329" s="5"/>
      <c r="AI1329" s="5"/>
      <c r="AJ1329" s="5"/>
      <c r="AK1329" s="5"/>
      <c r="AL1329" s="5"/>
      <c r="AM1329" s="5"/>
      <c r="AN1329" s="5"/>
      <c r="AO1329" s="5"/>
      <c r="AP1329" s="5"/>
      <c r="AQ1329" s="5"/>
      <c r="AR1329" s="5"/>
      <c r="AS1329" s="5"/>
      <c r="AT1329" s="5"/>
      <c r="AU1329" s="5"/>
      <c r="AV1329" s="5"/>
      <c r="AW1329" s="5"/>
      <c r="AX1329" s="5"/>
      <c r="AY1329" s="5"/>
      <c r="AZ1329" s="5"/>
      <c r="BA1329" s="5"/>
      <c r="BB1329" s="5"/>
      <c r="BC1329" s="5"/>
      <c r="BD1329" s="5"/>
      <c r="BE1329" s="5"/>
      <c r="BF1329" s="5"/>
      <c r="BG1329" s="5"/>
      <c r="BH1329" s="5"/>
      <c r="BI1329" s="5"/>
      <c r="BJ1329" s="5"/>
      <c r="BK1329" s="5"/>
      <c r="BL1329" s="5"/>
      <c r="BM1329" s="5"/>
      <c r="BN1329" s="5"/>
      <c r="BO1329" s="5"/>
      <c r="BP1329" s="5"/>
      <c r="BQ1329" s="5"/>
      <c r="BR1329" s="5"/>
      <c r="BS1329" s="5"/>
      <c r="BT1329" s="5"/>
      <c r="BU1329" s="5"/>
      <c r="BV1329" s="5"/>
      <c r="BW1329" s="5"/>
      <c r="BX1329" s="5"/>
      <c r="BY1329" s="5"/>
      <c r="BZ1329" s="5"/>
      <c r="CA1329" s="5"/>
      <c r="CB1329" s="5"/>
      <c r="CC1329" s="5"/>
      <c r="CD1329" s="5"/>
      <c r="CE1329" s="5"/>
      <c r="CF1329" s="5"/>
      <c r="CG1329" s="5"/>
      <c r="CH1329" s="5"/>
      <c r="CI1329" s="5"/>
      <c r="CJ1329" s="5"/>
      <c r="CK1329" s="5"/>
      <c r="CL1329" s="5"/>
      <c r="CM1329" s="5"/>
      <c r="CN1329" s="5"/>
      <c r="CO1329" s="5"/>
      <c r="CP1329" s="5"/>
      <c r="CQ1329" s="5"/>
      <c r="CR1329" s="5"/>
      <c r="CS1329" s="5"/>
      <c r="CT1329" s="5"/>
      <c r="CU1329" s="5"/>
      <c r="CV1329" s="5"/>
      <c r="CW1329" s="5"/>
      <c r="CX1329" s="5"/>
      <c r="CY1329" s="5"/>
      <c r="CZ1329" s="5"/>
      <c r="DA1329" s="5"/>
      <c r="DB1329" s="5"/>
      <c r="DC1329" s="5"/>
      <c r="DD1329" s="5"/>
      <c r="DE1329" s="5"/>
      <c r="DF1329" s="5"/>
      <c r="DG1329" s="5"/>
      <c r="DH1329" s="5"/>
      <c r="DI1329" s="5"/>
      <c r="DJ1329" s="5"/>
      <c r="DK1329" s="5"/>
      <c r="DL1329" s="5"/>
      <c r="DM1329" s="5"/>
      <c r="DN1329" s="5"/>
      <c r="DO1329" s="5"/>
      <c r="DP1329" s="5"/>
      <c r="DQ1329" s="5"/>
      <c r="DR1329" s="5"/>
      <c r="DS1329" s="6"/>
      <c r="DT1329" s="6"/>
      <c r="DU1329" s="5"/>
      <c r="DV1329" s="5"/>
      <c r="DW1329" s="5"/>
      <c r="DX1329" s="5" t="s">
        <v>135</v>
      </c>
      <c r="DY1329" s="5"/>
      <c r="DZ1329" s="5"/>
      <c r="EA1329" s="5"/>
      <c r="EB1329" s="5"/>
      <c r="EC1329" s="5"/>
      <c r="ED1329" s="5"/>
      <c r="EE1329" s="5"/>
      <c r="EF1329" s="5"/>
    </row>
    <row r="1330" spans="1:136" s="42" customFormat="1" ht="75">
      <c r="A1330" s="46" t="s">
        <v>2280</v>
      </c>
      <c r="B1330" s="41" t="s">
        <v>2281</v>
      </c>
      <c r="C1330" s="41">
        <v>102</v>
      </c>
      <c r="D1330" s="41" t="s">
        <v>2282</v>
      </c>
      <c r="E1330" s="42" t="s">
        <v>2282</v>
      </c>
      <c r="F1330" s="46" t="s">
        <v>2283</v>
      </c>
      <c r="G1330" s="41"/>
      <c r="H1330" s="41" t="s">
        <v>135</v>
      </c>
      <c r="I1330" s="41"/>
      <c r="J1330" s="5">
        <v>41</v>
      </c>
      <c r="K1330" s="5"/>
      <c r="L1330" s="5"/>
      <c r="M1330" s="5"/>
      <c r="N1330" s="5">
        <v>41</v>
      </c>
      <c r="O1330" s="5"/>
      <c r="P1330" s="105">
        <v>27</v>
      </c>
      <c r="Q1330" s="39" t="s">
        <v>2284</v>
      </c>
      <c r="R1330" s="105">
        <v>24</v>
      </c>
      <c r="S1330" s="105"/>
      <c r="T1330" s="5"/>
      <c r="U1330" s="5"/>
      <c r="V1330" s="5"/>
      <c r="W1330" s="5"/>
      <c r="X1330" s="5"/>
      <c r="Y1330" s="5"/>
      <c r="Z1330" s="5"/>
      <c r="AA1330" s="5"/>
      <c r="AB1330" s="5"/>
      <c r="AC1330" s="5"/>
      <c r="AD1330" s="5"/>
      <c r="AE1330" s="5"/>
      <c r="AF1330" s="5"/>
      <c r="AG1330" s="5"/>
      <c r="AH1330" s="5"/>
      <c r="AI1330" s="5"/>
      <c r="AJ1330" s="5"/>
      <c r="AK1330" s="5"/>
      <c r="AL1330" s="105">
        <v>3</v>
      </c>
      <c r="AM1330" s="5"/>
      <c r="AN1330" s="5"/>
      <c r="AO1330" s="5"/>
      <c r="AP1330" s="5"/>
      <c r="AQ1330" s="5"/>
      <c r="AR1330" s="5"/>
      <c r="AS1330" s="5"/>
      <c r="AT1330" s="5"/>
      <c r="AU1330" s="5"/>
      <c r="AV1330" s="5"/>
      <c r="AW1330" s="5"/>
      <c r="AX1330" s="5"/>
      <c r="AY1330" s="5"/>
      <c r="AZ1330" s="5"/>
      <c r="BA1330" s="5"/>
      <c r="BB1330" s="5"/>
      <c r="BC1330" s="5"/>
      <c r="BD1330" s="5"/>
      <c r="BE1330" s="5"/>
      <c r="BF1330" s="5"/>
      <c r="BG1330" s="5"/>
      <c r="BH1330" s="5"/>
      <c r="BI1330" s="5"/>
      <c r="BJ1330" s="5"/>
      <c r="BK1330" s="5"/>
      <c r="BL1330" s="5"/>
      <c r="BM1330" s="5"/>
      <c r="BN1330" s="5"/>
      <c r="BO1330" s="5"/>
      <c r="BP1330" s="5"/>
      <c r="BQ1330" s="5"/>
      <c r="BR1330" s="5"/>
      <c r="BS1330" s="5"/>
      <c r="BT1330" s="5"/>
      <c r="BU1330" s="5"/>
      <c r="BV1330" s="5"/>
      <c r="BW1330" s="5"/>
      <c r="BX1330" s="5"/>
      <c r="BY1330" s="5"/>
      <c r="BZ1330" s="5"/>
      <c r="CA1330" s="5"/>
      <c r="CB1330" s="105">
        <v>4</v>
      </c>
      <c r="CC1330" s="5"/>
      <c r="CD1330" s="5"/>
      <c r="CE1330" s="105">
        <v>4</v>
      </c>
      <c r="CF1330" s="105">
        <v>4</v>
      </c>
      <c r="CG1330" s="105">
        <v>4</v>
      </c>
      <c r="CH1330" s="105">
        <v>4</v>
      </c>
      <c r="CI1330" s="5"/>
      <c r="CJ1330" s="5"/>
      <c r="CK1330" s="105">
        <v>4</v>
      </c>
      <c r="CL1330" s="5"/>
      <c r="CM1330" s="5"/>
      <c r="CN1330" s="5"/>
      <c r="CO1330" s="5"/>
      <c r="CP1330" s="5"/>
      <c r="CQ1330" s="5"/>
      <c r="CR1330" s="5"/>
      <c r="CS1330" s="5"/>
      <c r="CT1330" s="5"/>
      <c r="CU1330" s="5"/>
      <c r="CV1330" s="5"/>
      <c r="CW1330" s="5"/>
      <c r="CX1330" s="5"/>
      <c r="CY1330" s="5"/>
      <c r="CZ1330" s="5"/>
      <c r="DA1330" s="5"/>
      <c r="DB1330" s="5"/>
      <c r="DC1330" s="5"/>
      <c r="DD1330" s="5"/>
      <c r="DE1330" s="5"/>
      <c r="DF1330" s="5"/>
      <c r="DG1330" s="5"/>
      <c r="DH1330" s="5"/>
      <c r="DI1330" s="5"/>
      <c r="DJ1330" s="5"/>
      <c r="DK1330" s="5"/>
      <c r="DL1330" s="5"/>
      <c r="DM1330" s="5"/>
      <c r="DN1330" s="5"/>
      <c r="DO1330" s="5"/>
      <c r="DP1330" s="5"/>
      <c r="DQ1330" s="5"/>
      <c r="DR1330" s="5"/>
      <c r="DS1330" s="6">
        <v>102</v>
      </c>
      <c r="DT1330" s="6">
        <v>0</v>
      </c>
      <c r="DU1330" s="5">
        <v>0</v>
      </c>
      <c r="DV1330" s="5"/>
      <c r="DW1330" s="5" t="s">
        <v>135</v>
      </c>
      <c r="DX1330" s="5"/>
      <c r="DY1330" s="5"/>
      <c r="DZ1330" s="5"/>
      <c r="EA1330" s="5"/>
      <c r="EB1330" s="5"/>
      <c r="EC1330" s="5"/>
      <c r="ED1330" s="5"/>
      <c r="EE1330" s="5"/>
      <c r="EF1330" s="5"/>
    </row>
    <row r="1331" spans="1:136" s="42" customFormat="1" ht="45">
      <c r="A1331" s="41"/>
      <c r="B1331" s="41">
        <v>59</v>
      </c>
      <c r="C1331" s="41"/>
      <c r="D1331" s="41" t="s">
        <v>967</v>
      </c>
      <c r="E1331" s="42" t="s">
        <v>967</v>
      </c>
      <c r="F1331" s="46" t="s">
        <v>2283</v>
      </c>
      <c r="G1331" s="41"/>
      <c r="H1331" s="41" t="s">
        <v>135</v>
      </c>
      <c r="I1331" s="41"/>
      <c r="J1331" s="5">
        <v>18</v>
      </c>
      <c r="K1331" s="5"/>
      <c r="L1331" s="5"/>
      <c r="M1331" s="5"/>
      <c r="N1331" s="5">
        <v>18</v>
      </c>
      <c r="O1331" s="5"/>
      <c r="P1331" s="105">
        <v>9</v>
      </c>
      <c r="Q1331" s="39" t="s">
        <v>2285</v>
      </c>
      <c r="R1331" s="105">
        <v>7</v>
      </c>
      <c r="S1331" s="105"/>
      <c r="T1331" s="5"/>
      <c r="U1331" s="5"/>
      <c r="V1331" s="5"/>
      <c r="W1331" s="5"/>
      <c r="X1331" s="5"/>
      <c r="Y1331" s="5"/>
      <c r="Z1331" s="5"/>
      <c r="AA1331" s="5"/>
      <c r="AB1331" s="5"/>
      <c r="AC1331" s="5"/>
      <c r="AD1331" s="5"/>
      <c r="AE1331" s="5"/>
      <c r="AF1331" s="5"/>
      <c r="AG1331" s="5"/>
      <c r="AH1331" s="5"/>
      <c r="AI1331" s="5"/>
      <c r="AJ1331" s="5"/>
      <c r="AK1331" s="5"/>
      <c r="AL1331" s="105">
        <v>1</v>
      </c>
      <c r="AM1331" s="5"/>
      <c r="AN1331" s="5"/>
      <c r="AO1331" s="5"/>
      <c r="AP1331" s="5"/>
      <c r="AQ1331" s="5"/>
      <c r="AR1331" s="5"/>
      <c r="AS1331" s="5"/>
      <c r="AT1331" s="5"/>
      <c r="AU1331" s="5"/>
      <c r="AV1331" s="5"/>
      <c r="AW1331" s="5"/>
      <c r="AX1331" s="5"/>
      <c r="AY1331" s="5"/>
      <c r="AZ1331" s="5"/>
      <c r="BA1331" s="5"/>
      <c r="BB1331" s="5"/>
      <c r="BC1331" s="5"/>
      <c r="BD1331" s="5"/>
      <c r="BE1331" s="5"/>
      <c r="BF1331" s="5"/>
      <c r="BG1331" s="5"/>
      <c r="BH1331" s="5"/>
      <c r="BI1331" s="5"/>
      <c r="BJ1331" s="5"/>
      <c r="BK1331" s="5"/>
      <c r="BL1331" s="5"/>
      <c r="BM1331" s="5"/>
      <c r="BN1331" s="5"/>
      <c r="BO1331" s="5"/>
      <c r="BP1331" s="5"/>
      <c r="BQ1331" s="5"/>
      <c r="BR1331" s="5"/>
      <c r="BS1331" s="5"/>
      <c r="BT1331" s="5"/>
      <c r="BU1331" s="5"/>
      <c r="BV1331" s="5"/>
      <c r="BW1331" s="5"/>
      <c r="BX1331" s="5"/>
      <c r="BY1331" s="5"/>
      <c r="BZ1331" s="5"/>
      <c r="CA1331" s="5"/>
      <c r="CB1331" s="105">
        <v>1</v>
      </c>
      <c r="CC1331" s="105"/>
      <c r="CD1331" s="105"/>
      <c r="CE1331" s="105">
        <v>1</v>
      </c>
      <c r="CF1331" s="105">
        <v>1</v>
      </c>
      <c r="CG1331" s="105">
        <v>1</v>
      </c>
      <c r="CH1331" s="105">
        <v>1</v>
      </c>
      <c r="CI1331" s="105"/>
      <c r="CJ1331" s="105"/>
      <c r="CK1331" s="105">
        <v>1</v>
      </c>
      <c r="CL1331" s="5"/>
      <c r="CM1331" s="5"/>
      <c r="CN1331" s="5"/>
      <c r="CO1331" s="5"/>
      <c r="CP1331" s="5"/>
      <c r="CQ1331" s="5"/>
      <c r="CR1331" s="5"/>
      <c r="CS1331" s="5"/>
      <c r="CT1331" s="5"/>
      <c r="CU1331" s="5"/>
      <c r="CV1331" s="5"/>
      <c r="CW1331" s="5"/>
      <c r="CX1331" s="5"/>
      <c r="CY1331" s="5"/>
      <c r="CZ1331" s="5"/>
      <c r="DA1331" s="5"/>
      <c r="DB1331" s="5"/>
      <c r="DC1331" s="5"/>
      <c r="DD1331" s="5"/>
      <c r="DE1331" s="5"/>
      <c r="DF1331" s="5"/>
      <c r="DG1331" s="5"/>
      <c r="DH1331" s="5"/>
      <c r="DI1331" s="5"/>
      <c r="DJ1331" s="5"/>
      <c r="DK1331" s="5"/>
      <c r="DL1331" s="5"/>
      <c r="DM1331" s="5"/>
      <c r="DN1331" s="5"/>
      <c r="DO1331" s="5"/>
      <c r="DP1331" s="5"/>
      <c r="DQ1331" s="5"/>
      <c r="DR1331" s="5"/>
      <c r="DS1331" s="6"/>
      <c r="DT1331" s="6"/>
      <c r="DU1331" s="5"/>
      <c r="DV1331" s="5"/>
      <c r="DW1331" s="5" t="s">
        <v>135</v>
      </c>
      <c r="DX1331" s="5"/>
      <c r="DY1331" s="5"/>
      <c r="DZ1331" s="5"/>
      <c r="EA1331" s="5"/>
      <c r="EB1331" s="5"/>
      <c r="EC1331" s="5"/>
      <c r="ED1331" s="5"/>
      <c r="EE1331" s="5"/>
      <c r="EF1331" s="5"/>
    </row>
    <row r="1332" spans="1:136" s="42" customFormat="1" ht="45">
      <c r="A1332" s="41"/>
      <c r="B1332" s="41">
        <v>43</v>
      </c>
      <c r="C1332" s="41"/>
      <c r="D1332" s="41" t="s">
        <v>2286</v>
      </c>
      <c r="E1332" s="42" t="s">
        <v>132</v>
      </c>
      <c r="F1332" s="46" t="s">
        <v>2283</v>
      </c>
      <c r="G1332" s="41"/>
      <c r="H1332" s="41" t="s">
        <v>135</v>
      </c>
      <c r="I1332" s="41"/>
      <c r="J1332" s="5">
        <v>43</v>
      </c>
      <c r="K1332" s="5"/>
      <c r="L1332" s="5"/>
      <c r="M1332" s="5"/>
      <c r="N1332" s="5">
        <v>43</v>
      </c>
      <c r="O1332" s="5"/>
      <c r="P1332" s="105">
        <v>30</v>
      </c>
      <c r="Q1332" s="39" t="s">
        <v>2287</v>
      </c>
      <c r="R1332" s="105">
        <v>20</v>
      </c>
      <c r="S1332" s="105"/>
      <c r="T1332" s="5"/>
      <c r="U1332" s="5"/>
      <c r="V1332" s="5"/>
      <c r="W1332" s="5"/>
      <c r="X1332" s="5"/>
      <c r="Y1332" s="5"/>
      <c r="Z1332" s="5"/>
      <c r="AA1332" s="5"/>
      <c r="AB1332" s="5"/>
      <c r="AC1332" s="5"/>
      <c r="AD1332" s="5"/>
      <c r="AE1332" s="5"/>
      <c r="AF1332" s="5"/>
      <c r="AG1332" s="5"/>
      <c r="AH1332" s="5"/>
      <c r="AI1332" s="5"/>
      <c r="AJ1332" s="5"/>
      <c r="AK1332" s="5"/>
      <c r="AL1332" s="105">
        <v>8</v>
      </c>
      <c r="AM1332" s="5"/>
      <c r="AN1332" s="5"/>
      <c r="AO1332" s="5"/>
      <c r="AP1332" s="5"/>
      <c r="AQ1332" s="5"/>
      <c r="AR1332" s="5"/>
      <c r="AS1332" s="5"/>
      <c r="AT1332" s="5"/>
      <c r="AU1332" s="5"/>
      <c r="AV1332" s="5"/>
      <c r="AW1332" s="5"/>
      <c r="AX1332" s="5"/>
      <c r="AY1332" s="5"/>
      <c r="AZ1332" s="5"/>
      <c r="BA1332" s="5"/>
      <c r="BB1332" s="5"/>
      <c r="BC1332" s="5"/>
      <c r="BD1332" s="5"/>
      <c r="BE1332" s="5"/>
      <c r="BF1332" s="5"/>
      <c r="BG1332" s="5"/>
      <c r="BH1332" s="5"/>
      <c r="BI1332" s="5"/>
      <c r="BJ1332" s="5"/>
      <c r="BK1332" s="5"/>
      <c r="BL1332" s="5"/>
      <c r="BM1332" s="5"/>
      <c r="BN1332" s="5"/>
      <c r="BO1332" s="5"/>
      <c r="BP1332" s="5"/>
      <c r="BQ1332" s="5"/>
      <c r="BR1332" s="5"/>
      <c r="BS1332" s="5"/>
      <c r="BT1332" s="5"/>
      <c r="BU1332" s="5"/>
      <c r="BV1332" s="5"/>
      <c r="BW1332" s="5"/>
      <c r="BX1332" s="5"/>
      <c r="BY1332" s="5"/>
      <c r="BZ1332" s="5"/>
      <c r="CA1332" s="5"/>
      <c r="CB1332" s="105">
        <v>2</v>
      </c>
      <c r="CC1332" s="105"/>
      <c r="CD1332" s="105"/>
      <c r="CE1332" s="105">
        <v>2</v>
      </c>
      <c r="CF1332" s="105">
        <v>2</v>
      </c>
      <c r="CG1332" s="105">
        <v>2</v>
      </c>
      <c r="CH1332" s="105">
        <v>2</v>
      </c>
      <c r="CI1332" s="105"/>
      <c r="CJ1332" s="105"/>
      <c r="CK1332" s="105">
        <v>2</v>
      </c>
      <c r="CL1332" s="5"/>
      <c r="CM1332" s="5"/>
      <c r="CN1332" s="5"/>
      <c r="CO1332" s="5"/>
      <c r="CP1332" s="5"/>
      <c r="CQ1332" s="5"/>
      <c r="CR1332" s="5"/>
      <c r="CS1332" s="5"/>
      <c r="CT1332" s="5"/>
      <c r="CU1332" s="5"/>
      <c r="CV1332" s="5"/>
      <c r="CW1332" s="5"/>
      <c r="CX1332" s="5"/>
      <c r="CY1332" s="5"/>
      <c r="CZ1332" s="5"/>
      <c r="DA1332" s="5"/>
      <c r="DB1332" s="5"/>
      <c r="DC1332" s="5"/>
      <c r="DD1332" s="5"/>
      <c r="DE1332" s="5"/>
      <c r="DF1332" s="5"/>
      <c r="DG1332" s="5"/>
      <c r="DH1332" s="5"/>
      <c r="DI1332" s="5"/>
      <c r="DJ1332" s="5"/>
      <c r="DK1332" s="5"/>
      <c r="DL1332" s="5"/>
      <c r="DM1332" s="5"/>
      <c r="DN1332" s="5"/>
      <c r="DO1332" s="5"/>
      <c r="DP1332" s="5"/>
      <c r="DQ1332" s="5"/>
      <c r="DR1332" s="5"/>
      <c r="DS1332" s="6"/>
      <c r="DT1332" s="6"/>
      <c r="DU1332" s="5"/>
      <c r="DV1332" s="5"/>
      <c r="DW1332" s="5" t="s">
        <v>135</v>
      </c>
      <c r="DX1332" s="5"/>
      <c r="DY1332" s="5"/>
      <c r="DZ1332" s="5"/>
      <c r="EA1332" s="5"/>
      <c r="EB1332" s="5"/>
      <c r="EC1332" s="5"/>
      <c r="ED1332" s="5"/>
      <c r="EE1332" s="5"/>
      <c r="EF1332" s="5"/>
    </row>
    <row r="1333" spans="1:136" s="42" customFormat="1" ht="45">
      <c r="A1333" s="41" t="s">
        <v>2288</v>
      </c>
      <c r="B1333" s="41">
        <v>1</v>
      </c>
      <c r="C1333" s="41">
        <v>1</v>
      </c>
      <c r="D1333" s="41" t="s">
        <v>2289</v>
      </c>
      <c r="E1333" s="42" t="s">
        <v>2290</v>
      </c>
      <c r="F1333" s="46" t="s">
        <v>2291</v>
      </c>
      <c r="G1333" s="41"/>
      <c r="H1333" s="41"/>
      <c r="I1333" s="41" t="s">
        <v>3550</v>
      </c>
      <c r="J1333" s="5"/>
      <c r="K1333" s="5"/>
      <c r="L1333" s="5"/>
      <c r="M1333" s="5"/>
      <c r="N1333" s="5"/>
      <c r="O1333" s="5"/>
      <c r="P1333" s="128">
        <v>1</v>
      </c>
      <c r="Q1333" s="39" t="s">
        <v>2292</v>
      </c>
      <c r="R1333" s="105"/>
      <c r="S1333" s="105"/>
      <c r="T1333" s="5"/>
      <c r="U1333" s="5"/>
      <c r="V1333" s="5"/>
      <c r="W1333" s="5"/>
      <c r="X1333" s="5"/>
      <c r="Y1333" s="5"/>
      <c r="Z1333" s="5"/>
      <c r="AA1333" s="5"/>
      <c r="AB1333" s="5"/>
      <c r="AC1333" s="5"/>
      <c r="AD1333" s="5"/>
      <c r="AE1333" s="5"/>
      <c r="AF1333" s="5"/>
      <c r="AG1333" s="5"/>
      <c r="AH1333" s="5"/>
      <c r="AI1333" s="5"/>
      <c r="AJ1333" s="5"/>
      <c r="AK1333" s="5"/>
      <c r="AL1333" s="128">
        <v>1</v>
      </c>
      <c r="AM1333" s="5"/>
      <c r="AN1333" s="5"/>
      <c r="AO1333" s="5"/>
      <c r="AP1333" s="5"/>
      <c r="AQ1333" s="5"/>
      <c r="AR1333" s="5"/>
      <c r="AS1333" s="5"/>
      <c r="AT1333" s="5"/>
      <c r="AU1333" s="5"/>
      <c r="AV1333" s="5"/>
      <c r="AW1333" s="5"/>
      <c r="AX1333" s="5"/>
      <c r="AY1333" s="5"/>
      <c r="AZ1333" s="5"/>
      <c r="BA1333" s="5"/>
      <c r="BB1333" s="5"/>
      <c r="BC1333" s="5"/>
      <c r="BD1333" s="5"/>
      <c r="BE1333" s="5"/>
      <c r="BF1333" s="5"/>
      <c r="BG1333" s="5"/>
      <c r="BH1333" s="5">
        <v>1</v>
      </c>
      <c r="BI1333" s="5"/>
      <c r="BJ1333" s="5">
        <v>1</v>
      </c>
      <c r="BK1333" s="5">
        <v>1</v>
      </c>
      <c r="BL1333" s="5"/>
      <c r="BM1333" s="5"/>
      <c r="BN1333" s="5"/>
      <c r="BO1333" s="5"/>
      <c r="BP1333" s="5"/>
      <c r="BQ1333" s="5"/>
      <c r="BR1333" s="5"/>
      <c r="BS1333" s="5"/>
      <c r="BT1333" s="5"/>
      <c r="BU1333" s="5"/>
      <c r="BV1333" s="5"/>
      <c r="BW1333" s="5"/>
      <c r="BX1333" s="5"/>
      <c r="BY1333" s="5"/>
      <c r="BZ1333" s="5"/>
      <c r="CA1333" s="5"/>
      <c r="CB1333" s="105"/>
      <c r="CC1333" s="105"/>
      <c r="CD1333" s="105"/>
      <c r="CE1333" s="105"/>
      <c r="CF1333" s="105"/>
      <c r="CG1333" s="105"/>
      <c r="CH1333" s="105"/>
      <c r="CI1333" s="105"/>
      <c r="CJ1333" s="105"/>
      <c r="CK1333" s="105"/>
      <c r="CL1333" s="5"/>
      <c r="CM1333" s="5"/>
      <c r="CN1333" s="5"/>
      <c r="CO1333" s="5"/>
      <c r="CP1333" s="5"/>
      <c r="CQ1333" s="5"/>
      <c r="CR1333" s="5"/>
      <c r="CS1333" s="5"/>
      <c r="CT1333" s="5"/>
      <c r="CU1333" s="5"/>
      <c r="CV1333" s="5"/>
      <c r="CW1333" s="5"/>
      <c r="CX1333" s="5"/>
      <c r="CY1333" s="5"/>
      <c r="CZ1333" s="5"/>
      <c r="DA1333" s="5"/>
      <c r="DB1333" s="5"/>
      <c r="DC1333" s="5"/>
      <c r="DD1333" s="5"/>
      <c r="DE1333" s="5"/>
      <c r="DF1333" s="5"/>
      <c r="DG1333" s="5"/>
      <c r="DH1333" s="5"/>
      <c r="DI1333" s="5"/>
      <c r="DJ1333" s="5"/>
      <c r="DK1333" s="5"/>
      <c r="DL1333" s="5"/>
      <c r="DM1333" s="5"/>
      <c r="DN1333" s="5"/>
      <c r="DO1333" s="5"/>
      <c r="DP1333" s="5"/>
      <c r="DQ1333" s="5"/>
      <c r="DR1333" s="5" t="s">
        <v>135</v>
      </c>
      <c r="DS1333" s="6">
        <v>1</v>
      </c>
      <c r="DT1333" s="6">
        <v>0</v>
      </c>
      <c r="DU1333" s="5">
        <v>0</v>
      </c>
      <c r="DV1333" s="5" t="s">
        <v>135</v>
      </c>
      <c r="DW1333" s="5"/>
      <c r="DX1333" s="5"/>
      <c r="DY1333" s="5"/>
      <c r="DZ1333" s="5"/>
      <c r="EA1333" s="5"/>
      <c r="EB1333" s="5"/>
      <c r="EC1333" s="5"/>
      <c r="ED1333" s="5"/>
      <c r="EE1333" s="5"/>
      <c r="EF1333" s="5"/>
    </row>
    <row r="1334" spans="1:136" s="42" customFormat="1" ht="60">
      <c r="A1334" s="33" t="s">
        <v>2293</v>
      </c>
      <c r="B1334" s="41">
        <v>28</v>
      </c>
      <c r="C1334" s="41">
        <v>28</v>
      </c>
      <c r="D1334" s="41" t="s">
        <v>2294</v>
      </c>
      <c r="E1334" s="42" t="s">
        <v>360</v>
      </c>
      <c r="F1334" s="46" t="s">
        <v>2295</v>
      </c>
      <c r="G1334" s="41"/>
      <c r="H1334" s="41" t="s">
        <v>135</v>
      </c>
      <c r="I1334" s="41"/>
      <c r="J1334" s="5"/>
      <c r="K1334" s="5"/>
      <c r="L1334" s="5"/>
      <c r="M1334" s="5"/>
      <c r="N1334" s="5"/>
      <c r="O1334" s="5"/>
      <c r="P1334" s="128">
        <v>1</v>
      </c>
      <c r="Q1334" s="39" t="s">
        <v>2296</v>
      </c>
      <c r="R1334" s="105"/>
      <c r="S1334" s="105"/>
      <c r="T1334" s="5"/>
      <c r="U1334" s="5"/>
      <c r="V1334" s="5"/>
      <c r="W1334" s="5"/>
      <c r="X1334" s="5"/>
      <c r="Y1334" s="5"/>
      <c r="Z1334" s="5"/>
      <c r="AA1334" s="5"/>
      <c r="AB1334" s="5"/>
      <c r="AC1334" s="5"/>
      <c r="AD1334" s="5"/>
      <c r="AE1334" s="5"/>
      <c r="AF1334" s="5"/>
      <c r="AG1334" s="5"/>
      <c r="AH1334" s="5"/>
      <c r="AI1334" s="5"/>
      <c r="AJ1334" s="5"/>
      <c r="AK1334" s="5"/>
      <c r="AL1334" s="128">
        <v>1</v>
      </c>
      <c r="AM1334" s="5"/>
      <c r="AN1334" s="5"/>
      <c r="AO1334" s="5"/>
      <c r="AP1334" s="5"/>
      <c r="AQ1334" s="5"/>
      <c r="AR1334" s="5"/>
      <c r="AS1334" s="5"/>
      <c r="AT1334" s="5"/>
      <c r="AU1334" s="5"/>
      <c r="AV1334" s="5"/>
      <c r="AW1334" s="5"/>
      <c r="AX1334" s="5"/>
      <c r="AY1334" s="5"/>
      <c r="AZ1334" s="5"/>
      <c r="BA1334" s="5"/>
      <c r="BB1334" s="5"/>
      <c r="BC1334" s="5"/>
      <c r="BD1334" s="5"/>
      <c r="BE1334" s="5"/>
      <c r="BF1334" s="5"/>
      <c r="BG1334" s="5"/>
      <c r="BH1334" s="5"/>
      <c r="BI1334" s="5"/>
      <c r="BJ1334" s="5"/>
      <c r="BK1334" s="5"/>
      <c r="BL1334" s="5"/>
      <c r="BM1334" s="5"/>
      <c r="BN1334" s="5"/>
      <c r="BO1334" s="5"/>
      <c r="BP1334" s="5"/>
      <c r="BQ1334" s="5"/>
      <c r="BR1334" s="5"/>
      <c r="BS1334" s="5"/>
      <c r="BT1334" s="5"/>
      <c r="BU1334" s="5"/>
      <c r="BV1334" s="5"/>
      <c r="BW1334" s="5"/>
      <c r="BX1334" s="5"/>
      <c r="BY1334" s="5"/>
      <c r="BZ1334" s="5"/>
      <c r="CA1334" s="5"/>
      <c r="CB1334" s="105"/>
      <c r="CC1334" s="105"/>
      <c r="CD1334" s="105"/>
      <c r="CE1334" s="105"/>
      <c r="CF1334" s="105"/>
      <c r="CG1334" s="105"/>
      <c r="CH1334" s="105"/>
      <c r="CI1334" s="105"/>
      <c r="CJ1334" s="105"/>
      <c r="CK1334" s="105"/>
      <c r="CL1334" s="5"/>
      <c r="CM1334" s="5"/>
      <c r="CN1334" s="5"/>
      <c r="CO1334" s="5"/>
      <c r="CP1334" s="5"/>
      <c r="CQ1334" s="5"/>
      <c r="CR1334" s="5"/>
      <c r="CS1334" s="5"/>
      <c r="CT1334" s="5"/>
      <c r="CU1334" s="5"/>
      <c r="CV1334" s="5"/>
      <c r="CW1334" s="5"/>
      <c r="CX1334" s="5"/>
      <c r="CY1334" s="5"/>
      <c r="CZ1334" s="5"/>
      <c r="DA1334" s="5"/>
      <c r="DB1334" s="5"/>
      <c r="DC1334" s="5"/>
      <c r="DD1334" s="5"/>
      <c r="DE1334" s="5"/>
      <c r="DF1334" s="5"/>
      <c r="DG1334" s="5"/>
      <c r="DH1334" s="5"/>
      <c r="DI1334" s="5"/>
      <c r="DJ1334" s="5"/>
      <c r="DK1334" s="5"/>
      <c r="DL1334" s="5"/>
      <c r="DM1334" s="5"/>
      <c r="DN1334" s="5"/>
      <c r="DO1334" s="5"/>
      <c r="DP1334" s="5"/>
      <c r="DQ1334" s="5"/>
      <c r="DR1334" s="5" t="s">
        <v>135</v>
      </c>
      <c r="DS1334" s="6">
        <v>28</v>
      </c>
      <c r="DT1334" s="6" t="s">
        <v>2297</v>
      </c>
      <c r="DU1334" s="5">
        <v>3</v>
      </c>
      <c r="DV1334" s="5"/>
      <c r="DW1334" s="5" t="s">
        <v>135</v>
      </c>
      <c r="DX1334" s="5"/>
      <c r="DY1334" s="5"/>
      <c r="DZ1334" s="5"/>
      <c r="EA1334" s="5"/>
      <c r="EB1334" s="5"/>
      <c r="EC1334" s="5"/>
      <c r="ED1334" s="5"/>
      <c r="EE1334" s="5"/>
      <c r="EF1334" s="5"/>
    </row>
    <row r="1335" spans="1:136" s="42" customFormat="1">
      <c r="A1335" s="41"/>
      <c r="B1335" s="41"/>
      <c r="C1335" s="41"/>
      <c r="D1335" s="41" t="s">
        <v>2298</v>
      </c>
      <c r="E1335" s="42" t="s">
        <v>360</v>
      </c>
      <c r="F1335" s="46" t="s">
        <v>2295</v>
      </c>
      <c r="G1335" s="41"/>
      <c r="H1335" s="41" t="s">
        <v>135</v>
      </c>
      <c r="I1335" s="41"/>
      <c r="J1335" s="5"/>
      <c r="K1335" s="5"/>
      <c r="L1335" s="5"/>
      <c r="M1335" s="5"/>
      <c r="N1335" s="5"/>
      <c r="O1335" s="5"/>
      <c r="P1335" s="128">
        <v>1</v>
      </c>
      <c r="Q1335" s="39" t="s">
        <v>2299</v>
      </c>
      <c r="R1335" s="105"/>
      <c r="S1335" s="105"/>
      <c r="T1335" s="5"/>
      <c r="U1335" s="5"/>
      <c r="V1335" s="5"/>
      <c r="W1335" s="5"/>
      <c r="X1335" s="5"/>
      <c r="Y1335" s="5"/>
      <c r="Z1335" s="5"/>
      <c r="AA1335" s="5"/>
      <c r="AB1335" s="5"/>
      <c r="AC1335" s="5"/>
      <c r="AD1335" s="5"/>
      <c r="AE1335" s="5"/>
      <c r="AF1335" s="5"/>
      <c r="AG1335" s="5"/>
      <c r="AH1335" s="5"/>
      <c r="AI1335" s="5"/>
      <c r="AJ1335" s="5"/>
      <c r="AK1335" s="5"/>
      <c r="AL1335" s="128">
        <v>1</v>
      </c>
      <c r="AM1335" s="5"/>
      <c r="AN1335" s="5"/>
      <c r="AO1335" s="5"/>
      <c r="AP1335" s="5"/>
      <c r="AQ1335" s="5"/>
      <c r="AR1335" s="5"/>
      <c r="AS1335" s="5"/>
      <c r="AT1335" s="5"/>
      <c r="AU1335" s="5"/>
      <c r="AV1335" s="5"/>
      <c r="AW1335" s="5"/>
      <c r="AX1335" s="5"/>
      <c r="AY1335" s="5"/>
      <c r="AZ1335" s="5"/>
      <c r="BA1335" s="5"/>
      <c r="BB1335" s="5"/>
      <c r="BC1335" s="5"/>
      <c r="BD1335" s="5"/>
      <c r="BE1335" s="5"/>
      <c r="BF1335" s="5"/>
      <c r="BG1335" s="5"/>
      <c r="BH1335" s="5"/>
      <c r="BI1335" s="5"/>
      <c r="BJ1335" s="5"/>
      <c r="BK1335" s="5"/>
      <c r="BL1335" s="5"/>
      <c r="BM1335" s="5"/>
      <c r="BN1335" s="5"/>
      <c r="BO1335" s="5"/>
      <c r="BP1335" s="5"/>
      <c r="BQ1335" s="5"/>
      <c r="BR1335" s="5"/>
      <c r="BS1335" s="5"/>
      <c r="BT1335" s="5"/>
      <c r="BU1335" s="5"/>
      <c r="BV1335" s="5"/>
      <c r="BW1335" s="5"/>
      <c r="BX1335" s="5"/>
      <c r="BY1335" s="5"/>
      <c r="BZ1335" s="5"/>
      <c r="CA1335" s="5"/>
      <c r="CB1335" s="105"/>
      <c r="CC1335" s="105"/>
      <c r="CD1335" s="105"/>
      <c r="CE1335" s="105"/>
      <c r="CF1335" s="105"/>
      <c r="CG1335" s="105"/>
      <c r="CH1335" s="105"/>
      <c r="CI1335" s="105"/>
      <c r="CJ1335" s="105"/>
      <c r="CK1335" s="105"/>
      <c r="CL1335" s="5"/>
      <c r="CM1335" s="5"/>
      <c r="CN1335" s="5"/>
      <c r="CO1335" s="5"/>
      <c r="CP1335" s="5"/>
      <c r="CQ1335" s="5"/>
      <c r="CR1335" s="5"/>
      <c r="CS1335" s="5"/>
      <c r="CT1335" s="5"/>
      <c r="CU1335" s="5"/>
      <c r="CV1335" s="5"/>
      <c r="CW1335" s="5"/>
      <c r="CX1335" s="5"/>
      <c r="CY1335" s="5"/>
      <c r="CZ1335" s="5"/>
      <c r="DA1335" s="5"/>
      <c r="DB1335" s="5"/>
      <c r="DC1335" s="5"/>
      <c r="DD1335" s="5"/>
      <c r="DE1335" s="5"/>
      <c r="DF1335" s="5"/>
      <c r="DG1335" s="5"/>
      <c r="DH1335" s="5"/>
      <c r="DI1335" s="5"/>
      <c r="DJ1335" s="5"/>
      <c r="DK1335" s="5"/>
      <c r="DL1335" s="5"/>
      <c r="DM1335" s="5"/>
      <c r="DN1335" s="5"/>
      <c r="DO1335" s="5"/>
      <c r="DP1335" s="5"/>
      <c r="DQ1335" s="5"/>
      <c r="DR1335" s="5" t="s">
        <v>135</v>
      </c>
      <c r="DS1335" s="6"/>
      <c r="DT1335" s="6"/>
      <c r="DU1335" s="5"/>
      <c r="DV1335" s="5"/>
      <c r="DW1335" s="5" t="s">
        <v>135</v>
      </c>
      <c r="DX1335" s="5"/>
      <c r="DY1335" s="5"/>
      <c r="DZ1335" s="5"/>
      <c r="EA1335" s="5"/>
      <c r="EB1335" s="5"/>
      <c r="EC1335" s="5"/>
      <c r="ED1335" s="5"/>
      <c r="EE1335" s="5"/>
      <c r="EF1335" s="5"/>
    </row>
    <row r="1336" spans="1:136" s="42" customFormat="1">
      <c r="A1336" s="41"/>
      <c r="B1336" s="41"/>
      <c r="C1336" s="41"/>
      <c r="D1336" s="41" t="s">
        <v>2300</v>
      </c>
      <c r="E1336" s="42" t="s">
        <v>1259</v>
      </c>
      <c r="F1336" s="46" t="s">
        <v>2295</v>
      </c>
      <c r="G1336" s="41"/>
      <c r="H1336" s="41" t="s">
        <v>135</v>
      </c>
      <c r="I1336" s="41"/>
      <c r="J1336" s="5"/>
      <c r="K1336" s="5"/>
      <c r="L1336" s="5"/>
      <c r="M1336" s="5"/>
      <c r="N1336" s="5"/>
      <c r="O1336" s="5"/>
      <c r="P1336" s="128">
        <v>1</v>
      </c>
      <c r="Q1336" s="39" t="s">
        <v>2299</v>
      </c>
      <c r="R1336" s="105"/>
      <c r="S1336" s="105"/>
      <c r="T1336" s="5"/>
      <c r="U1336" s="5"/>
      <c r="V1336" s="5"/>
      <c r="W1336" s="5"/>
      <c r="X1336" s="5"/>
      <c r="Y1336" s="5"/>
      <c r="Z1336" s="5"/>
      <c r="AA1336" s="5"/>
      <c r="AB1336" s="5"/>
      <c r="AC1336" s="5"/>
      <c r="AD1336" s="5"/>
      <c r="AE1336" s="5"/>
      <c r="AF1336" s="5"/>
      <c r="AG1336" s="5"/>
      <c r="AH1336" s="5"/>
      <c r="AI1336" s="5"/>
      <c r="AJ1336" s="5"/>
      <c r="AK1336" s="5"/>
      <c r="AL1336" s="128">
        <v>1</v>
      </c>
      <c r="AM1336" s="5"/>
      <c r="AN1336" s="5"/>
      <c r="AO1336" s="5"/>
      <c r="AP1336" s="5"/>
      <c r="AQ1336" s="5"/>
      <c r="AR1336" s="5"/>
      <c r="AS1336" s="5"/>
      <c r="AT1336" s="5"/>
      <c r="AU1336" s="5"/>
      <c r="AV1336" s="5"/>
      <c r="AW1336" s="5"/>
      <c r="AX1336" s="5"/>
      <c r="AY1336" s="5"/>
      <c r="AZ1336" s="5"/>
      <c r="BA1336" s="5"/>
      <c r="BB1336" s="5"/>
      <c r="BC1336" s="5"/>
      <c r="BD1336" s="5"/>
      <c r="BE1336" s="5"/>
      <c r="BF1336" s="5"/>
      <c r="BG1336" s="5"/>
      <c r="BH1336" s="5"/>
      <c r="BI1336" s="5"/>
      <c r="BJ1336" s="5"/>
      <c r="BK1336" s="5"/>
      <c r="BL1336" s="5"/>
      <c r="BM1336" s="5"/>
      <c r="BN1336" s="5"/>
      <c r="BO1336" s="5"/>
      <c r="BP1336" s="5"/>
      <c r="BQ1336" s="5"/>
      <c r="BR1336" s="5"/>
      <c r="BS1336" s="5"/>
      <c r="BT1336" s="5"/>
      <c r="BU1336" s="5"/>
      <c r="BV1336" s="5"/>
      <c r="BW1336" s="5"/>
      <c r="BX1336" s="5"/>
      <c r="BY1336" s="5"/>
      <c r="BZ1336" s="5"/>
      <c r="CA1336" s="5"/>
      <c r="CB1336" s="105"/>
      <c r="CC1336" s="105"/>
      <c r="CD1336" s="105"/>
      <c r="CE1336" s="105"/>
      <c r="CF1336" s="105"/>
      <c r="CG1336" s="105"/>
      <c r="CH1336" s="105"/>
      <c r="CI1336" s="105"/>
      <c r="CJ1336" s="105"/>
      <c r="CK1336" s="105"/>
      <c r="CL1336" s="5"/>
      <c r="CM1336" s="5"/>
      <c r="CN1336" s="5"/>
      <c r="CO1336" s="5"/>
      <c r="CP1336" s="5"/>
      <c r="CQ1336" s="5"/>
      <c r="CR1336" s="5"/>
      <c r="CS1336" s="5"/>
      <c r="CT1336" s="5"/>
      <c r="CU1336" s="5"/>
      <c r="CV1336" s="5"/>
      <c r="CW1336" s="5"/>
      <c r="CX1336" s="5"/>
      <c r="CY1336" s="5"/>
      <c r="CZ1336" s="5"/>
      <c r="DA1336" s="5"/>
      <c r="DB1336" s="5"/>
      <c r="DC1336" s="5"/>
      <c r="DD1336" s="5"/>
      <c r="DE1336" s="5"/>
      <c r="DF1336" s="5"/>
      <c r="DG1336" s="5"/>
      <c r="DH1336" s="5"/>
      <c r="DI1336" s="5"/>
      <c r="DJ1336" s="5"/>
      <c r="DK1336" s="5"/>
      <c r="DL1336" s="5"/>
      <c r="DM1336" s="5"/>
      <c r="DN1336" s="5"/>
      <c r="DO1336" s="5"/>
      <c r="DP1336" s="5"/>
      <c r="DQ1336" s="5"/>
      <c r="DR1336" s="5" t="s">
        <v>135</v>
      </c>
      <c r="DS1336" s="6"/>
      <c r="DT1336" s="6"/>
      <c r="DU1336" s="5"/>
      <c r="DV1336" s="5"/>
      <c r="DW1336" s="5" t="s">
        <v>135</v>
      </c>
      <c r="DX1336" s="5"/>
      <c r="DY1336" s="5"/>
      <c r="DZ1336" s="5"/>
      <c r="EA1336" s="5"/>
      <c r="EB1336" s="5"/>
      <c r="EC1336" s="5"/>
      <c r="ED1336" s="5"/>
      <c r="EE1336" s="5"/>
      <c r="EF1336" s="5"/>
    </row>
    <row r="1337" spans="1:136" s="42" customFormat="1">
      <c r="A1337" s="41"/>
      <c r="B1337" s="41"/>
      <c r="C1337" s="41"/>
      <c r="D1337" s="41" t="s">
        <v>2300</v>
      </c>
      <c r="E1337" s="42" t="s">
        <v>1259</v>
      </c>
      <c r="F1337" s="46" t="s">
        <v>2295</v>
      </c>
      <c r="G1337" s="41"/>
      <c r="H1337" s="41" t="s">
        <v>135</v>
      </c>
      <c r="I1337" s="41"/>
      <c r="J1337" s="5"/>
      <c r="K1337" s="5"/>
      <c r="L1337" s="5"/>
      <c r="M1337" s="5"/>
      <c r="N1337" s="5"/>
      <c r="O1337" s="5"/>
      <c r="P1337" s="128">
        <v>1</v>
      </c>
      <c r="Q1337" s="39" t="s">
        <v>2296</v>
      </c>
      <c r="R1337" s="105"/>
      <c r="S1337" s="105"/>
      <c r="T1337" s="5"/>
      <c r="U1337" s="5"/>
      <c r="V1337" s="5"/>
      <c r="W1337" s="5"/>
      <c r="X1337" s="5"/>
      <c r="Y1337" s="5"/>
      <c r="Z1337" s="5"/>
      <c r="AA1337" s="5"/>
      <c r="AB1337" s="5"/>
      <c r="AC1337" s="5"/>
      <c r="AD1337" s="5"/>
      <c r="AE1337" s="5"/>
      <c r="AF1337" s="5"/>
      <c r="AG1337" s="5"/>
      <c r="AH1337" s="5"/>
      <c r="AI1337" s="5"/>
      <c r="AJ1337" s="5"/>
      <c r="AK1337" s="5"/>
      <c r="AL1337" s="128">
        <v>1</v>
      </c>
      <c r="AM1337" s="5"/>
      <c r="AN1337" s="5"/>
      <c r="AO1337" s="5"/>
      <c r="AP1337" s="5"/>
      <c r="AQ1337" s="5"/>
      <c r="AR1337" s="5"/>
      <c r="AS1337" s="5"/>
      <c r="AT1337" s="5"/>
      <c r="AU1337" s="5"/>
      <c r="AV1337" s="5"/>
      <c r="AW1337" s="5"/>
      <c r="AX1337" s="5"/>
      <c r="AY1337" s="5"/>
      <c r="AZ1337" s="5"/>
      <c r="BA1337" s="5"/>
      <c r="BB1337" s="5"/>
      <c r="BC1337" s="5"/>
      <c r="BD1337" s="5"/>
      <c r="BE1337" s="5"/>
      <c r="BF1337" s="5"/>
      <c r="BG1337" s="5"/>
      <c r="BH1337" s="5"/>
      <c r="BI1337" s="5"/>
      <c r="BJ1337" s="5"/>
      <c r="BK1337" s="5"/>
      <c r="BL1337" s="5"/>
      <c r="BM1337" s="5"/>
      <c r="BN1337" s="5"/>
      <c r="BO1337" s="5"/>
      <c r="BP1337" s="5"/>
      <c r="BQ1337" s="5"/>
      <c r="BR1337" s="5"/>
      <c r="BS1337" s="5"/>
      <c r="BT1337" s="5"/>
      <c r="BU1337" s="5"/>
      <c r="BV1337" s="5"/>
      <c r="BW1337" s="5"/>
      <c r="BX1337" s="5"/>
      <c r="BY1337" s="5"/>
      <c r="BZ1337" s="5"/>
      <c r="CA1337" s="5"/>
      <c r="CB1337" s="105"/>
      <c r="CC1337" s="105"/>
      <c r="CD1337" s="105"/>
      <c r="CE1337" s="105"/>
      <c r="CF1337" s="105"/>
      <c r="CG1337" s="105"/>
      <c r="CH1337" s="105"/>
      <c r="CI1337" s="105"/>
      <c r="CJ1337" s="105"/>
      <c r="CK1337" s="105"/>
      <c r="CL1337" s="5"/>
      <c r="CM1337" s="5"/>
      <c r="CN1337" s="5"/>
      <c r="CO1337" s="5"/>
      <c r="CP1337" s="5"/>
      <c r="CQ1337" s="5"/>
      <c r="CR1337" s="5"/>
      <c r="CS1337" s="5"/>
      <c r="CT1337" s="5"/>
      <c r="CU1337" s="5"/>
      <c r="CV1337" s="5"/>
      <c r="CW1337" s="5"/>
      <c r="CX1337" s="5"/>
      <c r="CY1337" s="5"/>
      <c r="CZ1337" s="5"/>
      <c r="DA1337" s="5"/>
      <c r="DB1337" s="5"/>
      <c r="DC1337" s="5"/>
      <c r="DD1337" s="5"/>
      <c r="DE1337" s="5"/>
      <c r="DF1337" s="5"/>
      <c r="DG1337" s="5"/>
      <c r="DH1337" s="5"/>
      <c r="DI1337" s="5"/>
      <c r="DJ1337" s="5"/>
      <c r="DK1337" s="5"/>
      <c r="DL1337" s="5"/>
      <c r="DM1337" s="5"/>
      <c r="DN1337" s="5"/>
      <c r="DO1337" s="5"/>
      <c r="DP1337" s="5"/>
      <c r="DQ1337" s="5"/>
      <c r="DR1337" s="5" t="s">
        <v>135</v>
      </c>
      <c r="DS1337" s="6"/>
      <c r="DT1337" s="6"/>
      <c r="DU1337" s="5"/>
      <c r="DV1337" s="5"/>
      <c r="DW1337" s="5" t="s">
        <v>135</v>
      </c>
      <c r="DX1337" s="5"/>
      <c r="DY1337" s="5"/>
      <c r="DZ1337" s="5"/>
      <c r="EA1337" s="5"/>
      <c r="EB1337" s="5"/>
      <c r="EC1337" s="5"/>
      <c r="ED1337" s="5"/>
      <c r="EE1337" s="5"/>
      <c r="EF1337" s="5"/>
    </row>
    <row r="1338" spans="1:136" s="42" customFormat="1">
      <c r="A1338" s="41"/>
      <c r="B1338" s="41"/>
      <c r="C1338" s="41"/>
      <c r="D1338" s="41" t="s">
        <v>2300</v>
      </c>
      <c r="E1338" s="42" t="s">
        <v>1259</v>
      </c>
      <c r="F1338" s="46" t="s">
        <v>2295</v>
      </c>
      <c r="G1338" s="41"/>
      <c r="H1338" s="41" t="s">
        <v>135</v>
      </c>
      <c r="I1338" s="41"/>
      <c r="J1338" s="5"/>
      <c r="K1338" s="5"/>
      <c r="L1338" s="5"/>
      <c r="M1338" s="5"/>
      <c r="N1338" s="5"/>
      <c r="O1338" s="5"/>
      <c r="P1338" s="128">
        <v>1</v>
      </c>
      <c r="Q1338" s="39" t="s">
        <v>2296</v>
      </c>
      <c r="R1338" s="105"/>
      <c r="S1338" s="105"/>
      <c r="T1338" s="5"/>
      <c r="U1338" s="5"/>
      <c r="V1338" s="5"/>
      <c r="W1338" s="5"/>
      <c r="X1338" s="5"/>
      <c r="Y1338" s="5"/>
      <c r="Z1338" s="5"/>
      <c r="AA1338" s="5"/>
      <c r="AB1338" s="5"/>
      <c r="AC1338" s="5"/>
      <c r="AD1338" s="5"/>
      <c r="AE1338" s="5"/>
      <c r="AF1338" s="5"/>
      <c r="AG1338" s="5"/>
      <c r="AH1338" s="5"/>
      <c r="AI1338" s="5"/>
      <c r="AJ1338" s="5"/>
      <c r="AK1338" s="5"/>
      <c r="AL1338" s="128">
        <v>1</v>
      </c>
      <c r="AM1338" s="5"/>
      <c r="AN1338" s="5"/>
      <c r="AO1338" s="5"/>
      <c r="AP1338" s="5"/>
      <c r="AQ1338" s="5"/>
      <c r="AR1338" s="5"/>
      <c r="AS1338" s="5"/>
      <c r="AT1338" s="5"/>
      <c r="AU1338" s="5"/>
      <c r="AV1338" s="5"/>
      <c r="AW1338" s="5"/>
      <c r="AX1338" s="5"/>
      <c r="AY1338" s="5"/>
      <c r="AZ1338" s="5"/>
      <c r="BA1338" s="5"/>
      <c r="BB1338" s="5"/>
      <c r="BC1338" s="5"/>
      <c r="BD1338" s="5"/>
      <c r="BE1338" s="5"/>
      <c r="BF1338" s="5"/>
      <c r="BG1338" s="5"/>
      <c r="BH1338" s="5"/>
      <c r="BI1338" s="5"/>
      <c r="BJ1338" s="5"/>
      <c r="BK1338" s="5"/>
      <c r="BL1338" s="5"/>
      <c r="BM1338" s="5"/>
      <c r="BN1338" s="5"/>
      <c r="BO1338" s="5"/>
      <c r="BP1338" s="5"/>
      <c r="BQ1338" s="5"/>
      <c r="BR1338" s="5"/>
      <c r="BS1338" s="5"/>
      <c r="BT1338" s="5"/>
      <c r="BU1338" s="5"/>
      <c r="BV1338" s="5"/>
      <c r="BW1338" s="5"/>
      <c r="BX1338" s="5"/>
      <c r="BY1338" s="5"/>
      <c r="BZ1338" s="5"/>
      <c r="CA1338" s="5"/>
      <c r="CB1338" s="105"/>
      <c r="CC1338" s="105"/>
      <c r="CD1338" s="105"/>
      <c r="CE1338" s="105"/>
      <c r="CF1338" s="105"/>
      <c r="CG1338" s="105"/>
      <c r="CH1338" s="105"/>
      <c r="CI1338" s="105"/>
      <c r="CJ1338" s="105"/>
      <c r="CK1338" s="105"/>
      <c r="CL1338" s="5"/>
      <c r="CM1338" s="5"/>
      <c r="CN1338" s="5"/>
      <c r="CO1338" s="5"/>
      <c r="CP1338" s="5"/>
      <c r="CQ1338" s="5"/>
      <c r="CR1338" s="5"/>
      <c r="CS1338" s="5"/>
      <c r="CT1338" s="5"/>
      <c r="CU1338" s="5"/>
      <c r="CV1338" s="5"/>
      <c r="CW1338" s="5"/>
      <c r="CX1338" s="5"/>
      <c r="CY1338" s="5"/>
      <c r="CZ1338" s="5"/>
      <c r="DA1338" s="5"/>
      <c r="DB1338" s="5"/>
      <c r="DC1338" s="5"/>
      <c r="DD1338" s="5"/>
      <c r="DE1338" s="5"/>
      <c r="DF1338" s="5"/>
      <c r="DG1338" s="5"/>
      <c r="DH1338" s="5"/>
      <c r="DI1338" s="5"/>
      <c r="DJ1338" s="5"/>
      <c r="DK1338" s="5"/>
      <c r="DL1338" s="5"/>
      <c r="DM1338" s="5"/>
      <c r="DN1338" s="5"/>
      <c r="DO1338" s="5"/>
      <c r="DP1338" s="5"/>
      <c r="DQ1338" s="5"/>
      <c r="DR1338" s="5" t="s">
        <v>135</v>
      </c>
      <c r="DS1338" s="6"/>
      <c r="DT1338" s="6"/>
      <c r="DU1338" s="5"/>
      <c r="DV1338" s="5"/>
      <c r="DW1338" s="5" t="s">
        <v>135</v>
      </c>
      <c r="DX1338" s="5"/>
      <c r="DY1338" s="5"/>
      <c r="DZ1338" s="5"/>
      <c r="EA1338" s="5"/>
      <c r="EB1338" s="5"/>
      <c r="EC1338" s="5"/>
      <c r="ED1338" s="5"/>
      <c r="EE1338" s="5"/>
      <c r="EF1338" s="5"/>
    </row>
    <row r="1339" spans="1:136" s="42" customFormat="1">
      <c r="A1339" s="41"/>
      <c r="B1339" s="41"/>
      <c r="C1339" s="41"/>
      <c r="D1339" s="41" t="s">
        <v>2300</v>
      </c>
      <c r="E1339" s="42" t="s">
        <v>1259</v>
      </c>
      <c r="F1339" s="46" t="s">
        <v>2295</v>
      </c>
      <c r="G1339" s="41"/>
      <c r="H1339" s="41" t="s">
        <v>135</v>
      </c>
      <c r="I1339" s="41"/>
      <c r="J1339" s="5"/>
      <c r="K1339" s="5"/>
      <c r="L1339" s="5"/>
      <c r="M1339" s="5"/>
      <c r="N1339" s="5"/>
      <c r="O1339" s="5"/>
      <c r="P1339" s="128">
        <v>1</v>
      </c>
      <c r="Q1339" s="39" t="s">
        <v>2299</v>
      </c>
      <c r="R1339" s="105"/>
      <c r="S1339" s="105"/>
      <c r="T1339" s="5"/>
      <c r="U1339" s="5"/>
      <c r="V1339" s="5"/>
      <c r="W1339" s="5"/>
      <c r="X1339" s="5"/>
      <c r="Y1339" s="5"/>
      <c r="Z1339" s="5"/>
      <c r="AA1339" s="5"/>
      <c r="AB1339" s="5"/>
      <c r="AC1339" s="5"/>
      <c r="AD1339" s="5"/>
      <c r="AE1339" s="5"/>
      <c r="AF1339" s="5"/>
      <c r="AG1339" s="5"/>
      <c r="AH1339" s="5"/>
      <c r="AI1339" s="5"/>
      <c r="AJ1339" s="5"/>
      <c r="AK1339" s="5"/>
      <c r="AL1339" s="128">
        <v>1</v>
      </c>
      <c r="AM1339" s="5"/>
      <c r="AN1339" s="5"/>
      <c r="AO1339" s="5"/>
      <c r="AP1339" s="5"/>
      <c r="AQ1339" s="5"/>
      <c r="AR1339" s="5"/>
      <c r="AS1339" s="5"/>
      <c r="AT1339" s="5"/>
      <c r="AU1339" s="5"/>
      <c r="AV1339" s="5"/>
      <c r="AW1339" s="5"/>
      <c r="AX1339" s="5"/>
      <c r="AY1339" s="5"/>
      <c r="AZ1339" s="5"/>
      <c r="BA1339" s="5"/>
      <c r="BB1339" s="5"/>
      <c r="BC1339" s="5"/>
      <c r="BD1339" s="5"/>
      <c r="BE1339" s="5"/>
      <c r="BF1339" s="5"/>
      <c r="BG1339" s="5"/>
      <c r="BH1339" s="5"/>
      <c r="BI1339" s="5"/>
      <c r="BJ1339" s="5"/>
      <c r="BK1339" s="5"/>
      <c r="BL1339" s="5"/>
      <c r="BM1339" s="5"/>
      <c r="BN1339" s="5"/>
      <c r="BO1339" s="5"/>
      <c r="BP1339" s="5"/>
      <c r="BQ1339" s="5"/>
      <c r="BR1339" s="5"/>
      <c r="BS1339" s="5"/>
      <c r="BT1339" s="5"/>
      <c r="BU1339" s="5"/>
      <c r="BV1339" s="5"/>
      <c r="BW1339" s="5"/>
      <c r="BX1339" s="5"/>
      <c r="BY1339" s="5"/>
      <c r="BZ1339" s="5"/>
      <c r="CA1339" s="5"/>
      <c r="CB1339" s="105"/>
      <c r="CC1339" s="105"/>
      <c r="CD1339" s="105"/>
      <c r="CE1339" s="105"/>
      <c r="CF1339" s="105"/>
      <c r="CG1339" s="105"/>
      <c r="CH1339" s="105"/>
      <c r="CI1339" s="105"/>
      <c r="CJ1339" s="105"/>
      <c r="CK1339" s="105"/>
      <c r="CL1339" s="5"/>
      <c r="CM1339" s="5"/>
      <c r="CN1339" s="5"/>
      <c r="CO1339" s="5"/>
      <c r="CP1339" s="5"/>
      <c r="CQ1339" s="5"/>
      <c r="CR1339" s="5"/>
      <c r="CS1339" s="5"/>
      <c r="CT1339" s="5"/>
      <c r="CU1339" s="5"/>
      <c r="CV1339" s="5"/>
      <c r="CW1339" s="5"/>
      <c r="CX1339" s="5"/>
      <c r="CY1339" s="5"/>
      <c r="CZ1339" s="5"/>
      <c r="DA1339" s="5"/>
      <c r="DB1339" s="5"/>
      <c r="DC1339" s="5"/>
      <c r="DD1339" s="5"/>
      <c r="DE1339" s="5"/>
      <c r="DF1339" s="5"/>
      <c r="DG1339" s="5"/>
      <c r="DH1339" s="5"/>
      <c r="DI1339" s="5"/>
      <c r="DJ1339" s="5"/>
      <c r="DK1339" s="5"/>
      <c r="DL1339" s="5"/>
      <c r="DM1339" s="5"/>
      <c r="DN1339" s="5"/>
      <c r="DO1339" s="5"/>
      <c r="DP1339" s="5"/>
      <c r="DQ1339" s="5"/>
      <c r="DR1339" s="5" t="s">
        <v>135</v>
      </c>
      <c r="DS1339" s="6"/>
      <c r="DT1339" s="6"/>
      <c r="DU1339" s="5"/>
      <c r="DV1339" s="5"/>
      <c r="DW1339" s="5" t="s">
        <v>135</v>
      </c>
      <c r="DX1339" s="5"/>
      <c r="DY1339" s="5"/>
      <c r="DZ1339" s="5"/>
      <c r="EA1339" s="5"/>
      <c r="EB1339" s="5"/>
      <c r="EC1339" s="5"/>
      <c r="ED1339" s="5"/>
      <c r="EE1339" s="5"/>
      <c r="EF1339" s="5"/>
    </row>
    <row r="1340" spans="1:136" s="42" customFormat="1">
      <c r="A1340" s="41"/>
      <c r="B1340" s="41"/>
      <c r="C1340" s="41"/>
      <c r="D1340" s="41" t="s">
        <v>2298</v>
      </c>
      <c r="E1340" s="42" t="s">
        <v>360</v>
      </c>
      <c r="F1340" s="46" t="s">
        <v>2295</v>
      </c>
      <c r="G1340" s="41"/>
      <c r="H1340" s="41" t="s">
        <v>135</v>
      </c>
      <c r="I1340" s="41"/>
      <c r="J1340" s="5"/>
      <c r="K1340" s="5"/>
      <c r="L1340" s="5"/>
      <c r="M1340" s="5"/>
      <c r="N1340" s="5"/>
      <c r="O1340" s="5"/>
      <c r="P1340" s="128">
        <v>1</v>
      </c>
      <c r="Q1340" s="39" t="s">
        <v>2301</v>
      </c>
      <c r="R1340" s="105"/>
      <c r="S1340" s="105"/>
      <c r="T1340" s="5"/>
      <c r="U1340" s="5"/>
      <c r="V1340" s="5"/>
      <c r="W1340" s="5"/>
      <c r="X1340" s="5"/>
      <c r="Y1340" s="5"/>
      <c r="Z1340" s="5"/>
      <c r="AA1340" s="5"/>
      <c r="AB1340" s="5"/>
      <c r="AC1340" s="5"/>
      <c r="AD1340" s="5"/>
      <c r="AE1340" s="5"/>
      <c r="AF1340" s="5"/>
      <c r="AG1340" s="5"/>
      <c r="AH1340" s="5"/>
      <c r="AI1340" s="5"/>
      <c r="AJ1340" s="5"/>
      <c r="AK1340" s="5"/>
      <c r="AL1340" s="128">
        <v>1</v>
      </c>
      <c r="AM1340" s="5"/>
      <c r="AN1340" s="5"/>
      <c r="AO1340" s="5"/>
      <c r="AP1340" s="5"/>
      <c r="AQ1340" s="5"/>
      <c r="AR1340" s="5"/>
      <c r="AS1340" s="5"/>
      <c r="AT1340" s="5"/>
      <c r="AU1340" s="5"/>
      <c r="AV1340" s="5"/>
      <c r="AW1340" s="5"/>
      <c r="AX1340" s="5"/>
      <c r="AY1340" s="5"/>
      <c r="AZ1340" s="5"/>
      <c r="BA1340" s="5"/>
      <c r="BB1340" s="5"/>
      <c r="BC1340" s="5"/>
      <c r="BD1340" s="5"/>
      <c r="BE1340" s="5"/>
      <c r="BF1340" s="5"/>
      <c r="BG1340" s="5"/>
      <c r="BH1340" s="5"/>
      <c r="BI1340" s="5"/>
      <c r="BJ1340" s="5"/>
      <c r="BK1340" s="5"/>
      <c r="BL1340" s="5"/>
      <c r="BM1340" s="5"/>
      <c r="BN1340" s="5"/>
      <c r="BO1340" s="5"/>
      <c r="BP1340" s="5"/>
      <c r="BQ1340" s="5"/>
      <c r="BR1340" s="5">
        <v>1</v>
      </c>
      <c r="BS1340" s="5"/>
      <c r="BT1340" s="5"/>
      <c r="BU1340" s="5"/>
      <c r="BV1340" s="5"/>
      <c r="BW1340" s="5"/>
      <c r="BX1340" s="5"/>
      <c r="BY1340" s="5"/>
      <c r="BZ1340" s="5"/>
      <c r="CA1340" s="5"/>
      <c r="CB1340" s="128">
        <v>1</v>
      </c>
      <c r="CC1340" s="128">
        <v>1</v>
      </c>
      <c r="CD1340" s="105"/>
      <c r="CE1340" s="105"/>
      <c r="CF1340" s="105"/>
      <c r="CG1340" s="105"/>
      <c r="CH1340" s="105"/>
      <c r="CI1340" s="105"/>
      <c r="CJ1340" s="105"/>
      <c r="CK1340" s="105"/>
      <c r="CL1340" s="5"/>
      <c r="CM1340" s="5"/>
      <c r="CN1340" s="5"/>
      <c r="CO1340" s="5"/>
      <c r="CP1340" s="5"/>
      <c r="CQ1340" s="5"/>
      <c r="CR1340" s="5"/>
      <c r="CS1340" s="5"/>
      <c r="CT1340" s="5"/>
      <c r="CU1340" s="5"/>
      <c r="CV1340" s="5"/>
      <c r="CW1340" s="5"/>
      <c r="CX1340" s="5"/>
      <c r="CY1340" s="5"/>
      <c r="CZ1340" s="5"/>
      <c r="DA1340" s="5"/>
      <c r="DB1340" s="5"/>
      <c r="DC1340" s="5"/>
      <c r="DD1340" s="5"/>
      <c r="DE1340" s="5"/>
      <c r="DF1340" s="5"/>
      <c r="DG1340" s="5"/>
      <c r="DH1340" s="5"/>
      <c r="DI1340" s="5"/>
      <c r="DJ1340" s="5"/>
      <c r="DK1340" s="5"/>
      <c r="DL1340" s="5"/>
      <c r="DM1340" s="5"/>
      <c r="DN1340" s="5"/>
      <c r="DO1340" s="5"/>
      <c r="DP1340" s="5"/>
      <c r="DQ1340" s="5"/>
      <c r="DR1340" s="5" t="s">
        <v>135</v>
      </c>
      <c r="DS1340" s="6"/>
      <c r="DT1340" s="6"/>
      <c r="DU1340" s="5"/>
      <c r="DV1340" s="5"/>
      <c r="DW1340" s="5" t="s">
        <v>135</v>
      </c>
      <c r="DX1340" s="5"/>
      <c r="DY1340" s="5"/>
      <c r="DZ1340" s="5"/>
      <c r="EA1340" s="5"/>
      <c r="EB1340" s="5"/>
      <c r="EC1340" s="5"/>
      <c r="ED1340" s="5"/>
      <c r="EE1340" s="5"/>
      <c r="EF1340" s="5"/>
    </row>
    <row r="1341" spans="1:136" s="42" customFormat="1">
      <c r="A1341" s="41"/>
      <c r="B1341" s="41"/>
      <c r="C1341" s="41"/>
      <c r="D1341" s="41" t="s">
        <v>2298</v>
      </c>
      <c r="E1341" s="42" t="s">
        <v>360</v>
      </c>
      <c r="F1341" s="46" t="s">
        <v>2295</v>
      </c>
      <c r="G1341" s="41"/>
      <c r="H1341" s="41" t="s">
        <v>135</v>
      </c>
      <c r="I1341" s="41"/>
      <c r="J1341" s="5"/>
      <c r="K1341" s="5"/>
      <c r="L1341" s="5"/>
      <c r="M1341" s="5"/>
      <c r="N1341" s="5"/>
      <c r="O1341" s="5"/>
      <c r="P1341" s="128">
        <v>1</v>
      </c>
      <c r="Q1341" s="39" t="s">
        <v>2301</v>
      </c>
      <c r="R1341" s="105"/>
      <c r="S1341" s="105"/>
      <c r="T1341" s="5"/>
      <c r="U1341" s="5"/>
      <c r="V1341" s="5"/>
      <c r="W1341" s="5"/>
      <c r="X1341" s="5"/>
      <c r="Y1341" s="5"/>
      <c r="Z1341" s="5"/>
      <c r="AA1341" s="5"/>
      <c r="AB1341" s="5"/>
      <c r="AC1341" s="5"/>
      <c r="AD1341" s="5"/>
      <c r="AE1341" s="5"/>
      <c r="AF1341" s="5"/>
      <c r="AG1341" s="5"/>
      <c r="AH1341" s="5"/>
      <c r="AI1341" s="5"/>
      <c r="AJ1341" s="5"/>
      <c r="AK1341" s="5"/>
      <c r="AL1341" s="128">
        <v>1</v>
      </c>
      <c r="AM1341" s="5"/>
      <c r="AN1341" s="5"/>
      <c r="AO1341" s="5"/>
      <c r="AP1341" s="5"/>
      <c r="AQ1341" s="5"/>
      <c r="AR1341" s="5"/>
      <c r="AS1341" s="5"/>
      <c r="AT1341" s="5"/>
      <c r="AU1341" s="5"/>
      <c r="AV1341" s="5"/>
      <c r="AW1341" s="5"/>
      <c r="AX1341" s="5"/>
      <c r="AY1341" s="5"/>
      <c r="AZ1341" s="5"/>
      <c r="BA1341" s="5"/>
      <c r="BB1341" s="5"/>
      <c r="BC1341" s="5"/>
      <c r="BD1341" s="5"/>
      <c r="BE1341" s="5"/>
      <c r="BF1341" s="5"/>
      <c r="BG1341" s="5"/>
      <c r="BH1341" s="5"/>
      <c r="BI1341" s="5"/>
      <c r="BJ1341" s="5"/>
      <c r="BK1341" s="5"/>
      <c r="BL1341" s="5"/>
      <c r="BM1341" s="5"/>
      <c r="BN1341" s="5"/>
      <c r="BO1341" s="5"/>
      <c r="BP1341" s="5"/>
      <c r="BQ1341" s="5"/>
      <c r="BR1341" s="5">
        <v>1</v>
      </c>
      <c r="BS1341" s="5"/>
      <c r="BT1341" s="5"/>
      <c r="BU1341" s="5"/>
      <c r="BV1341" s="5"/>
      <c r="BW1341" s="5"/>
      <c r="BX1341" s="5"/>
      <c r="BY1341" s="5"/>
      <c r="BZ1341" s="5"/>
      <c r="CA1341" s="5"/>
      <c r="CB1341" s="128">
        <v>1</v>
      </c>
      <c r="CC1341" s="128">
        <v>1</v>
      </c>
      <c r="CD1341" s="105"/>
      <c r="CE1341" s="105"/>
      <c r="CF1341" s="105"/>
      <c r="CG1341" s="105"/>
      <c r="CH1341" s="105"/>
      <c r="CI1341" s="105"/>
      <c r="CJ1341" s="105"/>
      <c r="CK1341" s="105"/>
      <c r="CL1341" s="5"/>
      <c r="CM1341" s="5"/>
      <c r="CN1341" s="5"/>
      <c r="CO1341" s="5"/>
      <c r="CP1341" s="5"/>
      <c r="CQ1341" s="5"/>
      <c r="CR1341" s="5"/>
      <c r="CS1341" s="5"/>
      <c r="CT1341" s="5"/>
      <c r="CU1341" s="5"/>
      <c r="CV1341" s="5"/>
      <c r="CW1341" s="5"/>
      <c r="CX1341" s="5"/>
      <c r="CY1341" s="5"/>
      <c r="CZ1341" s="5"/>
      <c r="DA1341" s="5"/>
      <c r="DB1341" s="5"/>
      <c r="DC1341" s="5"/>
      <c r="DD1341" s="5"/>
      <c r="DE1341" s="5"/>
      <c r="DF1341" s="5"/>
      <c r="DG1341" s="5"/>
      <c r="DH1341" s="5"/>
      <c r="DI1341" s="5"/>
      <c r="DJ1341" s="5"/>
      <c r="DK1341" s="5"/>
      <c r="DL1341" s="5"/>
      <c r="DM1341" s="5"/>
      <c r="DN1341" s="5"/>
      <c r="DO1341" s="5"/>
      <c r="DP1341" s="5"/>
      <c r="DQ1341" s="5"/>
      <c r="DR1341" s="5" t="s">
        <v>135</v>
      </c>
      <c r="DS1341" s="6"/>
      <c r="DT1341" s="6"/>
      <c r="DU1341" s="5"/>
      <c r="DV1341" s="5"/>
      <c r="DW1341" s="5" t="s">
        <v>135</v>
      </c>
      <c r="DX1341" s="5"/>
      <c r="DY1341" s="5"/>
      <c r="DZ1341" s="5"/>
      <c r="EA1341" s="5"/>
      <c r="EB1341" s="5"/>
      <c r="EC1341" s="5"/>
      <c r="ED1341" s="5"/>
      <c r="EE1341" s="5"/>
      <c r="EF1341" s="5"/>
    </row>
    <row r="1342" spans="1:136" s="42" customFormat="1">
      <c r="A1342" s="41"/>
      <c r="B1342" s="41"/>
      <c r="C1342" s="41"/>
      <c r="D1342" s="41" t="s">
        <v>2298</v>
      </c>
      <c r="E1342" s="42" t="s">
        <v>360</v>
      </c>
      <c r="F1342" s="46" t="s">
        <v>2295</v>
      </c>
      <c r="G1342" s="41"/>
      <c r="H1342" s="41" t="s">
        <v>135</v>
      </c>
      <c r="I1342" s="41"/>
      <c r="J1342" s="5"/>
      <c r="K1342" s="5"/>
      <c r="L1342" s="5"/>
      <c r="M1342" s="5"/>
      <c r="N1342" s="5"/>
      <c r="O1342" s="5"/>
      <c r="P1342" s="128">
        <v>1</v>
      </c>
      <c r="Q1342" s="39" t="s">
        <v>2301</v>
      </c>
      <c r="R1342" s="105"/>
      <c r="S1342" s="105"/>
      <c r="T1342" s="5"/>
      <c r="U1342" s="5"/>
      <c r="V1342" s="5"/>
      <c r="W1342" s="5"/>
      <c r="X1342" s="5"/>
      <c r="Y1342" s="5"/>
      <c r="Z1342" s="5"/>
      <c r="AA1342" s="5"/>
      <c r="AB1342" s="5"/>
      <c r="AC1342" s="5"/>
      <c r="AD1342" s="5"/>
      <c r="AE1342" s="5"/>
      <c r="AF1342" s="5"/>
      <c r="AG1342" s="5"/>
      <c r="AH1342" s="5"/>
      <c r="AI1342" s="5"/>
      <c r="AJ1342" s="5"/>
      <c r="AK1342" s="5"/>
      <c r="AL1342" s="128">
        <v>1</v>
      </c>
      <c r="AM1342" s="5"/>
      <c r="AN1342" s="5"/>
      <c r="AO1342" s="5"/>
      <c r="AP1342" s="5"/>
      <c r="AQ1342" s="5"/>
      <c r="AR1342" s="5"/>
      <c r="AS1342" s="5"/>
      <c r="AT1342" s="5"/>
      <c r="AU1342" s="5"/>
      <c r="AV1342" s="5"/>
      <c r="AW1342" s="5"/>
      <c r="AX1342" s="5"/>
      <c r="AY1342" s="5"/>
      <c r="AZ1342" s="5"/>
      <c r="BA1342" s="5"/>
      <c r="BB1342" s="5"/>
      <c r="BC1342" s="5"/>
      <c r="BD1342" s="5"/>
      <c r="BE1342" s="5"/>
      <c r="BF1342" s="5"/>
      <c r="BG1342" s="5"/>
      <c r="BH1342" s="5"/>
      <c r="BI1342" s="5"/>
      <c r="BJ1342" s="5"/>
      <c r="BK1342" s="5"/>
      <c r="BL1342" s="5"/>
      <c r="BM1342" s="5"/>
      <c r="BN1342" s="5"/>
      <c r="BO1342" s="5"/>
      <c r="BP1342" s="5"/>
      <c r="BQ1342" s="5"/>
      <c r="BR1342" s="5">
        <v>1</v>
      </c>
      <c r="BS1342" s="5"/>
      <c r="BT1342" s="5"/>
      <c r="BU1342" s="5"/>
      <c r="BV1342" s="5"/>
      <c r="BW1342" s="5"/>
      <c r="BX1342" s="5"/>
      <c r="BY1342" s="5"/>
      <c r="BZ1342" s="5"/>
      <c r="CA1342" s="5"/>
      <c r="CB1342" s="128">
        <v>1</v>
      </c>
      <c r="CC1342" s="128">
        <v>1</v>
      </c>
      <c r="CD1342" s="105"/>
      <c r="CE1342" s="105"/>
      <c r="CF1342" s="105"/>
      <c r="CG1342" s="105"/>
      <c r="CH1342" s="105"/>
      <c r="CI1342" s="105"/>
      <c r="CJ1342" s="105"/>
      <c r="CK1342" s="105"/>
      <c r="CL1342" s="5"/>
      <c r="CM1342" s="5"/>
      <c r="CN1342" s="5"/>
      <c r="CO1342" s="5"/>
      <c r="CP1342" s="5"/>
      <c r="CQ1342" s="5"/>
      <c r="CR1342" s="5"/>
      <c r="CS1342" s="5"/>
      <c r="CT1342" s="5"/>
      <c r="CU1342" s="5"/>
      <c r="CV1342" s="5"/>
      <c r="CW1342" s="5"/>
      <c r="CX1342" s="5"/>
      <c r="CY1342" s="5"/>
      <c r="CZ1342" s="5"/>
      <c r="DA1342" s="5"/>
      <c r="DB1342" s="5"/>
      <c r="DC1342" s="5"/>
      <c r="DD1342" s="5"/>
      <c r="DE1342" s="5"/>
      <c r="DF1342" s="5"/>
      <c r="DG1342" s="5"/>
      <c r="DH1342" s="5"/>
      <c r="DI1342" s="5"/>
      <c r="DJ1342" s="5"/>
      <c r="DK1342" s="5"/>
      <c r="DL1342" s="5"/>
      <c r="DM1342" s="5"/>
      <c r="DN1342" s="5"/>
      <c r="DO1342" s="5"/>
      <c r="DP1342" s="5"/>
      <c r="DQ1342" s="5"/>
      <c r="DR1342" s="5" t="s">
        <v>135</v>
      </c>
      <c r="DS1342" s="6"/>
      <c r="DT1342" s="6"/>
      <c r="DU1342" s="5"/>
      <c r="DV1342" s="5"/>
      <c r="DW1342" s="5" t="s">
        <v>135</v>
      </c>
      <c r="DX1342" s="5"/>
      <c r="DY1342" s="5"/>
      <c r="DZ1342" s="5"/>
      <c r="EA1342" s="5"/>
      <c r="EB1342" s="5"/>
      <c r="EC1342" s="5"/>
      <c r="ED1342" s="5"/>
      <c r="EE1342" s="5"/>
      <c r="EF1342" s="5"/>
    </row>
    <row r="1343" spans="1:136" s="42" customFormat="1">
      <c r="A1343" s="41"/>
      <c r="B1343" s="41"/>
      <c r="C1343" s="41"/>
      <c r="D1343" s="41" t="s">
        <v>2298</v>
      </c>
      <c r="E1343" s="42" t="s">
        <v>360</v>
      </c>
      <c r="F1343" s="46" t="s">
        <v>2295</v>
      </c>
      <c r="G1343" s="41"/>
      <c r="H1343" s="41" t="s">
        <v>135</v>
      </c>
      <c r="I1343" s="41"/>
      <c r="J1343" s="5"/>
      <c r="K1343" s="5"/>
      <c r="L1343" s="5"/>
      <c r="M1343" s="5"/>
      <c r="N1343" s="5"/>
      <c r="O1343" s="5"/>
      <c r="P1343" s="128">
        <v>1</v>
      </c>
      <c r="Q1343" s="39" t="s">
        <v>2302</v>
      </c>
      <c r="R1343" s="105"/>
      <c r="S1343" s="105"/>
      <c r="T1343" s="5"/>
      <c r="U1343" s="5"/>
      <c r="V1343" s="5"/>
      <c r="W1343" s="5"/>
      <c r="X1343" s="5"/>
      <c r="Y1343" s="5"/>
      <c r="Z1343" s="5"/>
      <c r="AA1343" s="5"/>
      <c r="AB1343" s="5"/>
      <c r="AC1343" s="5"/>
      <c r="AD1343" s="5"/>
      <c r="AE1343" s="5"/>
      <c r="AF1343" s="5"/>
      <c r="AG1343" s="5"/>
      <c r="AH1343" s="5"/>
      <c r="AI1343" s="5"/>
      <c r="AJ1343" s="5"/>
      <c r="AK1343" s="5"/>
      <c r="AL1343" s="128">
        <v>1</v>
      </c>
      <c r="AM1343" s="5"/>
      <c r="AN1343" s="5"/>
      <c r="AO1343" s="5"/>
      <c r="AP1343" s="5"/>
      <c r="AQ1343" s="5"/>
      <c r="AR1343" s="5"/>
      <c r="AS1343" s="5"/>
      <c r="AT1343" s="5"/>
      <c r="AU1343" s="5"/>
      <c r="AV1343" s="5"/>
      <c r="AW1343" s="5"/>
      <c r="AX1343" s="5"/>
      <c r="AY1343" s="5"/>
      <c r="AZ1343" s="5"/>
      <c r="BA1343" s="5"/>
      <c r="BB1343" s="5"/>
      <c r="BC1343" s="5"/>
      <c r="BD1343" s="5"/>
      <c r="BE1343" s="5"/>
      <c r="BF1343" s="5"/>
      <c r="BG1343" s="5"/>
      <c r="BH1343" s="5"/>
      <c r="BI1343" s="5"/>
      <c r="BJ1343" s="5"/>
      <c r="BK1343" s="5"/>
      <c r="BL1343" s="5"/>
      <c r="BM1343" s="5"/>
      <c r="BN1343" s="5"/>
      <c r="BO1343" s="5"/>
      <c r="BP1343" s="5"/>
      <c r="BQ1343" s="5"/>
      <c r="BR1343" s="5">
        <v>1</v>
      </c>
      <c r="BS1343" s="5"/>
      <c r="BT1343" s="5"/>
      <c r="BU1343" s="5"/>
      <c r="BV1343" s="5"/>
      <c r="BW1343" s="5"/>
      <c r="BX1343" s="5"/>
      <c r="BY1343" s="5"/>
      <c r="BZ1343" s="5"/>
      <c r="CA1343" s="5"/>
      <c r="CB1343" s="128">
        <v>1</v>
      </c>
      <c r="CC1343" s="128">
        <v>1</v>
      </c>
      <c r="CD1343" s="105"/>
      <c r="CE1343" s="105"/>
      <c r="CF1343" s="105"/>
      <c r="CG1343" s="105"/>
      <c r="CH1343" s="105"/>
      <c r="CI1343" s="105"/>
      <c r="CJ1343" s="105"/>
      <c r="CK1343" s="105"/>
      <c r="CL1343" s="5"/>
      <c r="CM1343" s="5"/>
      <c r="CN1343" s="5"/>
      <c r="CO1343" s="5"/>
      <c r="CP1343" s="5"/>
      <c r="CQ1343" s="5"/>
      <c r="CR1343" s="5"/>
      <c r="CS1343" s="5"/>
      <c r="CT1343" s="5"/>
      <c r="CU1343" s="5"/>
      <c r="CV1343" s="5"/>
      <c r="CW1343" s="5"/>
      <c r="CX1343" s="5"/>
      <c r="CY1343" s="5"/>
      <c r="CZ1343" s="5"/>
      <c r="DA1343" s="5"/>
      <c r="DB1343" s="5"/>
      <c r="DC1343" s="5"/>
      <c r="DD1343" s="5"/>
      <c r="DE1343" s="5"/>
      <c r="DF1343" s="5"/>
      <c r="DG1343" s="5"/>
      <c r="DH1343" s="5"/>
      <c r="DI1343" s="5"/>
      <c r="DJ1343" s="5"/>
      <c r="DK1343" s="5"/>
      <c r="DL1343" s="5"/>
      <c r="DM1343" s="5"/>
      <c r="DN1343" s="5"/>
      <c r="DO1343" s="5"/>
      <c r="DP1343" s="5"/>
      <c r="DQ1343" s="5"/>
      <c r="DR1343" s="5" t="s">
        <v>135</v>
      </c>
      <c r="DS1343" s="6"/>
      <c r="DT1343" s="6"/>
      <c r="DU1343" s="5"/>
      <c r="DV1343" s="5"/>
      <c r="DW1343" s="5" t="s">
        <v>135</v>
      </c>
      <c r="DX1343" s="5"/>
      <c r="DY1343" s="5"/>
      <c r="DZ1343" s="5"/>
      <c r="EA1343" s="5"/>
      <c r="EB1343" s="5"/>
      <c r="EC1343" s="5"/>
      <c r="ED1343" s="5"/>
      <c r="EE1343" s="5"/>
      <c r="EF1343" s="5"/>
    </row>
    <row r="1344" spans="1:136" s="42" customFormat="1">
      <c r="A1344" s="41"/>
      <c r="B1344" s="41"/>
      <c r="C1344" s="41"/>
      <c r="D1344" s="41" t="s">
        <v>2298</v>
      </c>
      <c r="E1344" s="42" t="s">
        <v>360</v>
      </c>
      <c r="F1344" s="46" t="s">
        <v>2295</v>
      </c>
      <c r="G1344" s="41"/>
      <c r="H1344" s="41" t="s">
        <v>135</v>
      </c>
      <c r="I1344" s="41"/>
      <c r="J1344" s="5"/>
      <c r="K1344" s="5"/>
      <c r="L1344" s="5"/>
      <c r="M1344" s="5"/>
      <c r="N1344" s="5"/>
      <c r="O1344" s="5"/>
      <c r="P1344" s="128">
        <v>1</v>
      </c>
      <c r="Q1344" s="39" t="s">
        <v>2303</v>
      </c>
      <c r="R1344" s="105"/>
      <c r="S1344" s="105"/>
      <c r="T1344" s="5"/>
      <c r="U1344" s="5"/>
      <c r="V1344" s="5"/>
      <c r="W1344" s="5"/>
      <c r="X1344" s="5"/>
      <c r="Y1344" s="5"/>
      <c r="Z1344" s="5"/>
      <c r="AA1344" s="5"/>
      <c r="AB1344" s="5"/>
      <c r="AC1344" s="5"/>
      <c r="AD1344" s="5"/>
      <c r="AE1344" s="5"/>
      <c r="AF1344" s="5"/>
      <c r="AG1344" s="5"/>
      <c r="AH1344" s="5"/>
      <c r="AI1344" s="5"/>
      <c r="AJ1344" s="5"/>
      <c r="AK1344" s="5"/>
      <c r="AL1344" s="105"/>
      <c r="AM1344" s="5"/>
      <c r="AN1344" s="5"/>
      <c r="AO1344" s="5"/>
      <c r="AP1344" s="5"/>
      <c r="AQ1344" s="5"/>
      <c r="AR1344" s="5"/>
      <c r="AS1344" s="5"/>
      <c r="AT1344" s="5"/>
      <c r="AU1344" s="5"/>
      <c r="AV1344" s="5"/>
      <c r="AW1344" s="5"/>
      <c r="AX1344" s="5"/>
      <c r="AY1344" s="5"/>
      <c r="AZ1344" s="5"/>
      <c r="BA1344" s="5"/>
      <c r="BB1344" s="5"/>
      <c r="BC1344" s="5"/>
      <c r="BD1344" s="5"/>
      <c r="BE1344" s="5"/>
      <c r="BF1344" s="5"/>
      <c r="BG1344" s="5"/>
      <c r="BH1344" s="5"/>
      <c r="BI1344" s="5"/>
      <c r="BJ1344" s="5"/>
      <c r="BK1344" s="5"/>
      <c r="BL1344" s="5"/>
      <c r="BM1344" s="5"/>
      <c r="BN1344" s="5"/>
      <c r="BO1344" s="5"/>
      <c r="BP1344" s="5"/>
      <c r="BQ1344" s="5"/>
      <c r="BR1344" s="5"/>
      <c r="BS1344" s="5"/>
      <c r="BT1344" s="5"/>
      <c r="BU1344" s="5"/>
      <c r="BV1344" s="5"/>
      <c r="BW1344" s="5"/>
      <c r="BX1344" s="5"/>
      <c r="BY1344" s="5"/>
      <c r="BZ1344" s="5"/>
      <c r="CA1344" s="5"/>
      <c r="CB1344" s="128">
        <v>1</v>
      </c>
      <c r="CC1344" s="105"/>
      <c r="CD1344" s="105"/>
      <c r="CE1344" s="128">
        <v>1</v>
      </c>
      <c r="CF1344" s="128">
        <v>1</v>
      </c>
      <c r="CG1344" s="128">
        <v>1</v>
      </c>
      <c r="CH1344" s="128">
        <v>1</v>
      </c>
      <c r="CI1344" s="105"/>
      <c r="CJ1344" s="105"/>
      <c r="CK1344" s="128">
        <v>1</v>
      </c>
      <c r="CL1344" s="5"/>
      <c r="CM1344" s="5"/>
      <c r="CN1344" s="5"/>
      <c r="CO1344" s="5"/>
      <c r="CP1344" s="5"/>
      <c r="CQ1344" s="5"/>
      <c r="CR1344" s="5"/>
      <c r="CS1344" s="5"/>
      <c r="CT1344" s="5"/>
      <c r="CU1344" s="5"/>
      <c r="CV1344" s="5"/>
      <c r="CW1344" s="5"/>
      <c r="CX1344" s="5"/>
      <c r="CY1344" s="5"/>
      <c r="CZ1344" s="5"/>
      <c r="DA1344" s="5"/>
      <c r="DB1344" s="5"/>
      <c r="DC1344" s="5"/>
      <c r="DD1344" s="5"/>
      <c r="DE1344" s="5"/>
      <c r="DF1344" s="5"/>
      <c r="DG1344" s="5"/>
      <c r="DH1344" s="5"/>
      <c r="DI1344" s="5"/>
      <c r="DJ1344" s="5"/>
      <c r="DK1344" s="5"/>
      <c r="DL1344" s="5"/>
      <c r="DM1344" s="5"/>
      <c r="DN1344" s="5"/>
      <c r="DO1344" s="5"/>
      <c r="DP1344" s="5"/>
      <c r="DQ1344" s="5"/>
      <c r="DR1344" s="5" t="s">
        <v>135</v>
      </c>
      <c r="DS1344" s="6"/>
      <c r="DT1344" s="6"/>
      <c r="DU1344" s="5"/>
      <c r="DV1344" s="5"/>
      <c r="DW1344" s="5" t="s">
        <v>135</v>
      </c>
      <c r="DX1344" s="5"/>
      <c r="DY1344" s="5"/>
      <c r="DZ1344" s="5"/>
      <c r="EA1344" s="5"/>
      <c r="EB1344" s="5"/>
      <c r="EC1344" s="5"/>
      <c r="ED1344" s="5"/>
      <c r="EE1344" s="5"/>
      <c r="EF1344" s="5"/>
    </row>
    <row r="1345" spans="1:136" s="42" customFormat="1" ht="45">
      <c r="A1345" s="41"/>
      <c r="B1345" s="41"/>
      <c r="C1345" s="41"/>
      <c r="D1345" s="41" t="s">
        <v>2304</v>
      </c>
      <c r="E1345" s="42" t="s">
        <v>1279</v>
      </c>
      <c r="F1345" s="46" t="s">
        <v>2295</v>
      </c>
      <c r="G1345" s="41"/>
      <c r="H1345" s="41" t="s">
        <v>135</v>
      </c>
      <c r="I1345" s="41"/>
      <c r="J1345" s="5"/>
      <c r="K1345" s="5"/>
      <c r="L1345" s="5"/>
      <c r="M1345" s="5"/>
      <c r="N1345" s="5"/>
      <c r="O1345" s="5"/>
      <c r="P1345" s="128">
        <v>1</v>
      </c>
      <c r="Q1345" s="39" t="s">
        <v>2305</v>
      </c>
      <c r="R1345" s="105"/>
      <c r="S1345" s="105"/>
      <c r="T1345" s="5"/>
      <c r="U1345" s="5"/>
      <c r="V1345" s="5"/>
      <c r="W1345" s="5"/>
      <c r="X1345" s="5"/>
      <c r="Y1345" s="5"/>
      <c r="Z1345" s="5"/>
      <c r="AA1345" s="5"/>
      <c r="AB1345" s="5"/>
      <c r="AC1345" s="5"/>
      <c r="AD1345" s="5"/>
      <c r="AE1345" s="5"/>
      <c r="AF1345" s="5"/>
      <c r="AG1345" s="5"/>
      <c r="AH1345" s="5"/>
      <c r="AI1345" s="5"/>
      <c r="AJ1345" s="5"/>
      <c r="AK1345" s="5"/>
      <c r="AL1345" s="105"/>
      <c r="AM1345" s="5"/>
      <c r="AN1345" s="5"/>
      <c r="AO1345" s="5"/>
      <c r="AP1345" s="5"/>
      <c r="AQ1345" s="5"/>
      <c r="AR1345" s="5"/>
      <c r="AS1345" s="5"/>
      <c r="AT1345" s="5"/>
      <c r="AU1345" s="5"/>
      <c r="AV1345" s="5"/>
      <c r="AW1345" s="5"/>
      <c r="AX1345" s="5"/>
      <c r="AY1345" s="5"/>
      <c r="AZ1345" s="5"/>
      <c r="BA1345" s="5"/>
      <c r="BB1345" s="5"/>
      <c r="BC1345" s="5"/>
      <c r="BD1345" s="5"/>
      <c r="BE1345" s="5"/>
      <c r="BF1345" s="5"/>
      <c r="BG1345" s="5"/>
      <c r="BH1345" s="5"/>
      <c r="BI1345" s="5"/>
      <c r="BJ1345" s="5"/>
      <c r="BK1345" s="5"/>
      <c r="BL1345" s="5"/>
      <c r="BM1345" s="5"/>
      <c r="BN1345" s="5"/>
      <c r="BO1345" s="5"/>
      <c r="BP1345" s="5"/>
      <c r="BQ1345" s="5"/>
      <c r="BR1345" s="5"/>
      <c r="BS1345" s="5"/>
      <c r="BT1345" s="5"/>
      <c r="BU1345" s="5"/>
      <c r="BV1345" s="5"/>
      <c r="BW1345" s="5"/>
      <c r="BX1345" s="5"/>
      <c r="BY1345" s="5"/>
      <c r="BZ1345" s="5"/>
      <c r="CA1345" s="5"/>
      <c r="CB1345" s="128"/>
      <c r="CC1345" s="105"/>
      <c r="CD1345" s="105"/>
      <c r="CE1345" s="128"/>
      <c r="CF1345" s="128"/>
      <c r="CG1345" s="128"/>
      <c r="CH1345" s="128"/>
      <c r="CI1345" s="105"/>
      <c r="CJ1345" s="105"/>
      <c r="CK1345" s="128"/>
      <c r="CL1345" s="5"/>
      <c r="CM1345" s="5"/>
      <c r="CN1345" s="5"/>
      <c r="CO1345" s="5"/>
      <c r="CP1345" s="5"/>
      <c r="CQ1345" s="5"/>
      <c r="CR1345" s="5"/>
      <c r="CS1345" s="5"/>
      <c r="CT1345" s="5"/>
      <c r="CU1345" s="5"/>
      <c r="CV1345" s="5"/>
      <c r="CW1345" s="5"/>
      <c r="CX1345" s="5"/>
      <c r="CY1345" s="5"/>
      <c r="CZ1345" s="5"/>
      <c r="DA1345" s="5"/>
      <c r="DB1345" s="5"/>
      <c r="DC1345" s="5"/>
      <c r="DD1345" s="5"/>
      <c r="DE1345" s="5"/>
      <c r="DF1345" s="5"/>
      <c r="DG1345" s="5"/>
      <c r="DH1345" s="5"/>
      <c r="DI1345" s="5"/>
      <c r="DJ1345" s="5"/>
      <c r="DK1345" s="5"/>
      <c r="DL1345" s="5"/>
      <c r="DM1345" s="5"/>
      <c r="DN1345" s="5">
        <v>1</v>
      </c>
      <c r="DO1345" s="5"/>
      <c r="DP1345" s="5"/>
      <c r="DQ1345" s="5"/>
      <c r="DR1345" s="5" t="s">
        <v>135</v>
      </c>
      <c r="DS1345" s="6"/>
      <c r="DT1345" s="6"/>
      <c r="DU1345" s="5"/>
      <c r="DV1345" s="5"/>
      <c r="DW1345" s="5" t="s">
        <v>135</v>
      </c>
      <c r="DX1345" s="5"/>
      <c r="DY1345" s="5"/>
      <c r="DZ1345" s="5"/>
      <c r="EA1345" s="5"/>
      <c r="EB1345" s="5"/>
      <c r="EC1345" s="5"/>
      <c r="ED1345" s="5"/>
      <c r="EE1345" s="5"/>
      <c r="EF1345" s="5"/>
    </row>
    <row r="1346" spans="1:136" s="42" customFormat="1">
      <c r="A1346" s="41"/>
      <c r="B1346" s="41"/>
      <c r="C1346" s="41"/>
      <c r="D1346" s="41" t="s">
        <v>2300</v>
      </c>
      <c r="E1346" s="42" t="s">
        <v>165</v>
      </c>
      <c r="F1346" s="46" t="s">
        <v>2295</v>
      </c>
      <c r="G1346" s="41"/>
      <c r="H1346" s="41" t="s">
        <v>135</v>
      </c>
      <c r="I1346" s="41"/>
      <c r="J1346" s="5"/>
      <c r="K1346" s="5"/>
      <c r="L1346" s="5"/>
      <c r="M1346" s="5"/>
      <c r="N1346" s="5"/>
      <c r="O1346" s="5"/>
      <c r="P1346" s="128">
        <v>1</v>
      </c>
      <c r="Q1346" s="39" t="s">
        <v>2306</v>
      </c>
      <c r="R1346" s="128"/>
      <c r="S1346" s="105"/>
      <c r="T1346" s="5"/>
      <c r="U1346" s="5"/>
      <c r="V1346" s="5"/>
      <c r="W1346" s="5"/>
      <c r="X1346" s="5"/>
      <c r="Y1346" s="5"/>
      <c r="Z1346" s="5"/>
      <c r="AA1346" s="5"/>
      <c r="AB1346" s="5"/>
      <c r="AC1346" s="5"/>
      <c r="AD1346" s="5"/>
      <c r="AE1346" s="5"/>
      <c r="AF1346" s="5"/>
      <c r="AG1346" s="5"/>
      <c r="AH1346" s="5"/>
      <c r="AI1346" s="5"/>
      <c r="AJ1346" s="5"/>
      <c r="AK1346" s="5"/>
      <c r="AL1346" s="105"/>
      <c r="AM1346" s="5"/>
      <c r="AN1346" s="5"/>
      <c r="AO1346" s="5"/>
      <c r="AP1346" s="5"/>
      <c r="AQ1346" s="5"/>
      <c r="AR1346" s="5"/>
      <c r="AS1346" s="5"/>
      <c r="AT1346" s="5"/>
      <c r="AU1346" s="5"/>
      <c r="AV1346" s="5"/>
      <c r="AW1346" s="5"/>
      <c r="AX1346" s="5"/>
      <c r="AY1346" s="5"/>
      <c r="AZ1346" s="5"/>
      <c r="BA1346" s="5"/>
      <c r="BB1346" s="5"/>
      <c r="BC1346" s="5"/>
      <c r="BD1346" s="5"/>
      <c r="BE1346" s="5"/>
      <c r="BF1346" s="5"/>
      <c r="BG1346" s="5"/>
      <c r="BH1346" s="5"/>
      <c r="BI1346" s="5"/>
      <c r="BJ1346" s="5"/>
      <c r="BK1346" s="5"/>
      <c r="BL1346" s="5"/>
      <c r="BM1346" s="5"/>
      <c r="BN1346" s="5"/>
      <c r="BO1346" s="5"/>
      <c r="BP1346" s="5"/>
      <c r="BQ1346" s="5"/>
      <c r="BR1346" s="5"/>
      <c r="BS1346" s="5"/>
      <c r="BT1346" s="5"/>
      <c r="BU1346" s="5"/>
      <c r="BV1346" s="5"/>
      <c r="BW1346" s="5"/>
      <c r="BX1346" s="5"/>
      <c r="BY1346" s="5"/>
      <c r="BZ1346" s="5"/>
      <c r="CA1346" s="5"/>
      <c r="CB1346" s="128"/>
      <c r="CC1346" s="105"/>
      <c r="CD1346" s="105"/>
      <c r="CE1346" s="128"/>
      <c r="CF1346" s="128"/>
      <c r="CG1346" s="128"/>
      <c r="CH1346" s="128"/>
      <c r="CI1346" s="105"/>
      <c r="CJ1346" s="105"/>
      <c r="CK1346" s="128"/>
      <c r="CL1346" s="5"/>
      <c r="CM1346" s="5"/>
      <c r="CN1346" s="5"/>
      <c r="CO1346" s="5"/>
      <c r="CP1346" s="5"/>
      <c r="CQ1346" s="5"/>
      <c r="CR1346" s="5"/>
      <c r="CS1346" s="5"/>
      <c r="CT1346" s="5"/>
      <c r="CU1346" s="5"/>
      <c r="CV1346" s="5"/>
      <c r="CW1346" s="5"/>
      <c r="CX1346" s="5"/>
      <c r="CY1346" s="5"/>
      <c r="CZ1346" s="5"/>
      <c r="DA1346" s="5"/>
      <c r="DB1346" s="5"/>
      <c r="DC1346" s="5"/>
      <c r="DD1346" s="5"/>
      <c r="DE1346" s="5"/>
      <c r="DF1346" s="5"/>
      <c r="DG1346" s="5"/>
      <c r="DH1346" s="5"/>
      <c r="DI1346" s="5"/>
      <c r="DJ1346" s="5"/>
      <c r="DK1346" s="5"/>
      <c r="DL1346" s="5"/>
      <c r="DM1346" s="5">
        <v>1</v>
      </c>
      <c r="DN1346" s="5"/>
      <c r="DO1346" s="5"/>
      <c r="DP1346" s="5"/>
      <c r="DQ1346" s="5"/>
      <c r="DR1346" s="5" t="s">
        <v>135</v>
      </c>
      <c r="DS1346" s="6"/>
      <c r="DT1346" s="6"/>
      <c r="DU1346" s="5"/>
      <c r="DV1346" s="5"/>
      <c r="DW1346" s="5" t="s">
        <v>135</v>
      </c>
      <c r="DX1346" s="5"/>
      <c r="DY1346" s="5"/>
      <c r="DZ1346" s="5"/>
      <c r="EA1346" s="5"/>
      <c r="EB1346" s="5"/>
      <c r="EC1346" s="5"/>
      <c r="ED1346" s="5"/>
      <c r="EE1346" s="5"/>
      <c r="EF1346" s="5"/>
    </row>
    <row r="1347" spans="1:136" s="42" customFormat="1">
      <c r="A1347" s="41"/>
      <c r="B1347" s="41"/>
      <c r="C1347" s="41"/>
      <c r="D1347" s="41" t="s">
        <v>2298</v>
      </c>
      <c r="E1347" s="42" t="s">
        <v>360</v>
      </c>
      <c r="F1347" s="46" t="s">
        <v>2295</v>
      </c>
      <c r="G1347" s="41"/>
      <c r="H1347" s="41" t="s">
        <v>135</v>
      </c>
      <c r="I1347" s="41"/>
      <c r="J1347" s="5"/>
      <c r="K1347" s="5"/>
      <c r="L1347" s="5"/>
      <c r="M1347" s="5"/>
      <c r="N1347" s="5"/>
      <c r="O1347" s="5"/>
      <c r="P1347" s="128">
        <v>1</v>
      </c>
      <c r="Q1347" s="39" t="s">
        <v>2307</v>
      </c>
      <c r="R1347" s="128">
        <v>1</v>
      </c>
      <c r="S1347" s="105"/>
      <c r="T1347" s="5"/>
      <c r="U1347" s="5"/>
      <c r="V1347" s="5"/>
      <c r="W1347" s="5"/>
      <c r="X1347" s="5"/>
      <c r="Y1347" s="5"/>
      <c r="Z1347" s="5"/>
      <c r="AA1347" s="5"/>
      <c r="AB1347" s="5"/>
      <c r="AC1347" s="5"/>
      <c r="AD1347" s="5"/>
      <c r="AE1347" s="5"/>
      <c r="AF1347" s="5"/>
      <c r="AG1347" s="5"/>
      <c r="AH1347" s="5"/>
      <c r="AI1347" s="5"/>
      <c r="AJ1347" s="5"/>
      <c r="AK1347" s="5"/>
      <c r="AL1347" s="105"/>
      <c r="AM1347" s="5"/>
      <c r="AN1347" s="5"/>
      <c r="AO1347" s="5"/>
      <c r="AP1347" s="5"/>
      <c r="AQ1347" s="5"/>
      <c r="AR1347" s="5"/>
      <c r="AS1347" s="5"/>
      <c r="AT1347" s="5"/>
      <c r="AU1347" s="5"/>
      <c r="AV1347" s="5"/>
      <c r="AW1347" s="5"/>
      <c r="AX1347" s="5"/>
      <c r="AY1347" s="5"/>
      <c r="AZ1347" s="5"/>
      <c r="BA1347" s="5"/>
      <c r="BB1347" s="5"/>
      <c r="BC1347" s="5"/>
      <c r="BD1347" s="5"/>
      <c r="BE1347" s="5"/>
      <c r="BF1347" s="5"/>
      <c r="BG1347" s="5"/>
      <c r="BH1347" s="5"/>
      <c r="BI1347" s="5"/>
      <c r="BJ1347" s="5"/>
      <c r="BK1347" s="5"/>
      <c r="BL1347" s="5"/>
      <c r="BM1347" s="5"/>
      <c r="BN1347" s="5"/>
      <c r="BO1347" s="5"/>
      <c r="BP1347" s="5"/>
      <c r="BQ1347" s="5"/>
      <c r="BR1347" s="5"/>
      <c r="BS1347" s="5"/>
      <c r="BT1347" s="5"/>
      <c r="BU1347" s="5"/>
      <c r="BV1347" s="5"/>
      <c r="BW1347" s="5"/>
      <c r="BX1347" s="5"/>
      <c r="BY1347" s="5"/>
      <c r="BZ1347" s="5"/>
      <c r="CA1347" s="5"/>
      <c r="CB1347" s="105"/>
      <c r="CC1347" s="105"/>
      <c r="CD1347" s="105"/>
      <c r="CE1347" s="105"/>
      <c r="CF1347" s="105"/>
      <c r="CG1347" s="105"/>
      <c r="CH1347" s="105"/>
      <c r="CI1347" s="105"/>
      <c r="CJ1347" s="105"/>
      <c r="CK1347" s="128"/>
      <c r="CL1347" s="5"/>
      <c r="CM1347" s="5"/>
      <c r="CN1347" s="5"/>
      <c r="CO1347" s="5"/>
      <c r="CP1347" s="5"/>
      <c r="CQ1347" s="5"/>
      <c r="CR1347" s="5"/>
      <c r="CS1347" s="5"/>
      <c r="CT1347" s="5"/>
      <c r="CU1347" s="5"/>
      <c r="CV1347" s="5"/>
      <c r="CW1347" s="5"/>
      <c r="CX1347" s="5"/>
      <c r="CY1347" s="5"/>
      <c r="CZ1347" s="5"/>
      <c r="DA1347" s="5"/>
      <c r="DB1347" s="5"/>
      <c r="DC1347" s="5"/>
      <c r="DD1347" s="5"/>
      <c r="DE1347" s="5"/>
      <c r="DF1347" s="5"/>
      <c r="DG1347" s="5"/>
      <c r="DH1347" s="5"/>
      <c r="DI1347" s="5"/>
      <c r="DJ1347" s="5">
        <v>1</v>
      </c>
      <c r="DK1347" s="5"/>
      <c r="DL1347" s="5"/>
      <c r="DM1347" s="5"/>
      <c r="DN1347" s="5"/>
      <c r="DO1347" s="5"/>
      <c r="DP1347" s="5"/>
      <c r="DQ1347" s="5"/>
      <c r="DR1347" s="5" t="s">
        <v>135</v>
      </c>
      <c r="DS1347" s="6"/>
      <c r="DT1347" s="6"/>
      <c r="DU1347" s="5"/>
      <c r="DV1347" s="5"/>
      <c r="DW1347" s="5" t="s">
        <v>135</v>
      </c>
      <c r="DX1347" s="5"/>
      <c r="DY1347" s="5"/>
      <c r="DZ1347" s="5"/>
      <c r="EA1347" s="5"/>
      <c r="EB1347" s="5"/>
      <c r="EC1347" s="5"/>
      <c r="ED1347" s="5"/>
      <c r="EE1347" s="5"/>
      <c r="EF1347" s="5"/>
    </row>
    <row r="1348" spans="1:136" s="42" customFormat="1" ht="30">
      <c r="A1348" s="41"/>
      <c r="B1348" s="41"/>
      <c r="C1348" s="41"/>
      <c r="D1348" s="41" t="s">
        <v>4635</v>
      </c>
      <c r="E1348" s="42" t="s">
        <v>2308</v>
      </c>
      <c r="F1348" s="46" t="s">
        <v>2295</v>
      </c>
      <c r="G1348" s="41"/>
      <c r="H1348" s="41" t="s">
        <v>135</v>
      </c>
      <c r="I1348" s="41"/>
      <c r="J1348" s="5">
        <v>9</v>
      </c>
      <c r="K1348" s="5"/>
      <c r="L1348" s="5"/>
      <c r="M1348" s="5"/>
      <c r="N1348" s="5"/>
      <c r="O1348" s="5"/>
      <c r="P1348" s="128">
        <v>11</v>
      </c>
      <c r="Q1348" s="39" t="s">
        <v>2309</v>
      </c>
      <c r="R1348" s="105"/>
      <c r="S1348" s="105"/>
      <c r="T1348" s="5"/>
      <c r="U1348" s="5"/>
      <c r="V1348" s="5"/>
      <c r="W1348" s="5"/>
      <c r="X1348" s="5"/>
      <c r="Y1348" s="5"/>
      <c r="Z1348" s="5"/>
      <c r="AA1348" s="5"/>
      <c r="AB1348" s="5"/>
      <c r="AC1348" s="5"/>
      <c r="AD1348" s="5"/>
      <c r="AE1348" s="5"/>
      <c r="AF1348" s="5"/>
      <c r="AG1348" s="5"/>
      <c r="AH1348" s="5"/>
      <c r="AI1348" s="5"/>
      <c r="AJ1348" s="5"/>
      <c r="AK1348" s="5"/>
      <c r="AL1348" s="128">
        <v>5</v>
      </c>
      <c r="AM1348" s="5"/>
      <c r="AN1348" s="5"/>
      <c r="AO1348" s="5"/>
      <c r="AP1348" s="5"/>
      <c r="AQ1348" s="5"/>
      <c r="AR1348" s="5"/>
      <c r="AS1348" s="5"/>
      <c r="AT1348" s="5"/>
      <c r="AU1348" s="5"/>
      <c r="AV1348" s="5"/>
      <c r="AW1348" s="5"/>
      <c r="AX1348" s="5"/>
      <c r="AY1348" s="5"/>
      <c r="AZ1348" s="5"/>
      <c r="BA1348" s="5"/>
      <c r="BB1348" s="5"/>
      <c r="BC1348" s="5"/>
      <c r="BD1348" s="5"/>
      <c r="BE1348" s="5"/>
      <c r="BF1348" s="5"/>
      <c r="BG1348" s="5"/>
      <c r="BH1348" s="5"/>
      <c r="BI1348" s="5"/>
      <c r="BJ1348" s="5"/>
      <c r="BK1348" s="5"/>
      <c r="BL1348" s="5"/>
      <c r="BM1348" s="5"/>
      <c r="BN1348" s="5"/>
      <c r="BO1348" s="5"/>
      <c r="BP1348" s="5"/>
      <c r="BQ1348" s="5"/>
      <c r="BR1348" s="5">
        <v>1</v>
      </c>
      <c r="BS1348" s="5"/>
      <c r="BT1348" s="5"/>
      <c r="BU1348" s="5"/>
      <c r="BV1348" s="5"/>
      <c r="BW1348" s="5"/>
      <c r="BX1348" s="5"/>
      <c r="BY1348" s="5"/>
      <c r="BZ1348" s="5"/>
      <c r="CA1348" s="5"/>
      <c r="CB1348" s="128">
        <v>1</v>
      </c>
      <c r="CC1348" s="128">
        <v>1</v>
      </c>
      <c r="CD1348" s="105"/>
      <c r="CE1348" s="128"/>
      <c r="CF1348" s="128"/>
      <c r="CG1348" s="128"/>
      <c r="CH1348" s="128"/>
      <c r="CI1348" s="105"/>
      <c r="CJ1348" s="105"/>
      <c r="CK1348" s="128">
        <v>6</v>
      </c>
      <c r="CL1348" s="5"/>
      <c r="CM1348" s="5"/>
      <c r="CN1348" s="5"/>
      <c r="CO1348" s="5"/>
      <c r="CP1348" s="5"/>
      <c r="CQ1348" s="5"/>
      <c r="CR1348" s="5"/>
      <c r="CS1348" s="5"/>
      <c r="CT1348" s="5"/>
      <c r="CU1348" s="5"/>
      <c r="CV1348" s="5"/>
      <c r="CW1348" s="5"/>
      <c r="CX1348" s="5"/>
      <c r="CY1348" s="5"/>
      <c r="CZ1348" s="5"/>
      <c r="DA1348" s="5"/>
      <c r="DB1348" s="5"/>
      <c r="DC1348" s="5"/>
      <c r="DD1348" s="5"/>
      <c r="DE1348" s="5"/>
      <c r="DF1348" s="5"/>
      <c r="DG1348" s="5"/>
      <c r="DH1348" s="5"/>
      <c r="DI1348" s="5"/>
      <c r="DJ1348" s="5"/>
      <c r="DK1348" s="5"/>
      <c r="DL1348" s="5"/>
      <c r="DM1348" s="5"/>
      <c r="DN1348" s="5"/>
      <c r="DO1348" s="5"/>
      <c r="DP1348" s="5"/>
      <c r="DQ1348" s="5"/>
      <c r="DR1348" s="5" t="s">
        <v>135</v>
      </c>
      <c r="DS1348" s="6"/>
      <c r="DT1348" s="6"/>
      <c r="DU1348" s="5"/>
      <c r="DV1348" s="5"/>
      <c r="DW1348" s="5" t="s">
        <v>135</v>
      </c>
      <c r="DX1348" s="5"/>
      <c r="DY1348" s="5"/>
      <c r="DZ1348" s="5"/>
      <c r="EA1348" s="5"/>
      <c r="EB1348" s="5"/>
      <c r="EC1348" s="5"/>
      <c r="ED1348" s="5"/>
      <c r="EE1348" s="5"/>
      <c r="EF1348" s="5"/>
    </row>
    <row r="1349" spans="1:136" s="42" customFormat="1" ht="75">
      <c r="A1349" s="46" t="s">
        <v>2310</v>
      </c>
      <c r="B1349" s="41">
        <v>33</v>
      </c>
      <c r="C1349" s="41">
        <v>33</v>
      </c>
      <c r="D1349" s="41" t="s">
        <v>2311</v>
      </c>
      <c r="E1349" s="42" t="s">
        <v>2312</v>
      </c>
      <c r="F1349" s="46" t="s">
        <v>2313</v>
      </c>
      <c r="G1349" s="41"/>
      <c r="H1349" s="41" t="s">
        <v>135</v>
      </c>
      <c r="I1349" s="41"/>
      <c r="J1349" s="5"/>
      <c r="K1349" s="5"/>
      <c r="L1349" s="5"/>
      <c r="M1349" s="5"/>
      <c r="N1349" s="5"/>
      <c r="O1349" s="5"/>
      <c r="P1349" s="128">
        <v>33</v>
      </c>
      <c r="Q1349" s="39" t="s">
        <v>2314</v>
      </c>
      <c r="R1349" s="128">
        <v>33</v>
      </c>
      <c r="S1349" s="105"/>
      <c r="T1349" s="5"/>
      <c r="U1349" s="5"/>
      <c r="V1349" s="5"/>
      <c r="W1349" s="5"/>
      <c r="X1349" s="5"/>
      <c r="Y1349" s="5"/>
      <c r="Z1349" s="5"/>
      <c r="AA1349" s="128">
        <v>33</v>
      </c>
      <c r="AB1349" s="5"/>
      <c r="AC1349" s="5"/>
      <c r="AD1349" s="5"/>
      <c r="AE1349" s="5"/>
      <c r="AF1349" s="128">
        <v>33</v>
      </c>
      <c r="AG1349" s="5"/>
      <c r="AH1349" s="5"/>
      <c r="AI1349" s="5"/>
      <c r="AJ1349" s="5"/>
      <c r="AK1349" s="5"/>
      <c r="AL1349" s="105"/>
      <c r="AM1349" s="5"/>
      <c r="AN1349" s="5"/>
      <c r="AO1349" s="5"/>
      <c r="AP1349" s="5"/>
      <c r="AQ1349" s="5"/>
      <c r="AR1349" s="5"/>
      <c r="AS1349" s="5"/>
      <c r="AT1349" s="5"/>
      <c r="AU1349" s="5"/>
      <c r="AV1349" s="5"/>
      <c r="AW1349" s="5"/>
      <c r="AX1349" s="5"/>
      <c r="AY1349" s="5"/>
      <c r="AZ1349" s="5"/>
      <c r="BA1349" s="5"/>
      <c r="BB1349" s="5"/>
      <c r="BC1349" s="5"/>
      <c r="BD1349" s="5"/>
      <c r="BE1349" s="5"/>
      <c r="BF1349" s="5"/>
      <c r="BG1349" s="5"/>
      <c r="BH1349" s="5"/>
      <c r="BI1349" s="5"/>
      <c r="BJ1349" s="5"/>
      <c r="BK1349" s="5"/>
      <c r="BL1349" s="5"/>
      <c r="BM1349" s="5"/>
      <c r="BN1349" s="5"/>
      <c r="BO1349" s="5"/>
      <c r="BP1349" s="5"/>
      <c r="BQ1349" s="5"/>
      <c r="BR1349" s="5"/>
      <c r="BS1349" s="5"/>
      <c r="BT1349" s="5"/>
      <c r="BU1349" s="5"/>
      <c r="BV1349" s="5"/>
      <c r="BW1349" s="5"/>
      <c r="BX1349" s="5"/>
      <c r="BY1349" s="5"/>
      <c r="BZ1349" s="5"/>
      <c r="CA1349" s="5"/>
      <c r="CB1349" s="105"/>
      <c r="CC1349" s="105"/>
      <c r="CD1349" s="105"/>
      <c r="CE1349" s="105"/>
      <c r="CF1349" s="105"/>
      <c r="CG1349" s="105"/>
      <c r="CH1349" s="105"/>
      <c r="CI1349" s="105"/>
      <c r="CJ1349" s="105"/>
      <c r="CK1349" s="105"/>
      <c r="CL1349" s="5"/>
      <c r="CM1349" s="5"/>
      <c r="CN1349" s="5"/>
      <c r="CO1349" s="5"/>
      <c r="CP1349" s="5"/>
      <c r="CQ1349" s="5"/>
      <c r="CR1349" s="5"/>
      <c r="CS1349" s="5"/>
      <c r="CT1349" s="5"/>
      <c r="CU1349" s="5"/>
      <c r="CV1349" s="5"/>
      <c r="CW1349" s="5"/>
      <c r="CX1349" s="5"/>
      <c r="CY1349" s="5"/>
      <c r="CZ1349" s="5"/>
      <c r="DA1349" s="5"/>
      <c r="DB1349" s="5"/>
      <c r="DC1349" s="5"/>
      <c r="DD1349" s="5"/>
      <c r="DE1349" s="5"/>
      <c r="DF1349" s="5"/>
      <c r="DG1349" s="5"/>
      <c r="DH1349" s="5"/>
      <c r="DI1349" s="5"/>
      <c r="DJ1349" s="5"/>
      <c r="DK1349" s="5"/>
      <c r="DL1349" s="5"/>
      <c r="DM1349" s="5"/>
      <c r="DN1349" s="5"/>
      <c r="DO1349" s="5"/>
      <c r="DP1349" s="5"/>
      <c r="DQ1349" s="5"/>
      <c r="DR1349" s="5"/>
      <c r="DS1349" s="6">
        <v>33</v>
      </c>
      <c r="DT1349" s="6">
        <v>0</v>
      </c>
      <c r="DU1349" s="5">
        <v>0</v>
      </c>
      <c r="DV1349" s="5"/>
      <c r="DW1349" s="5"/>
      <c r="DX1349" s="5" t="s">
        <v>135</v>
      </c>
      <c r="DY1349" s="5"/>
      <c r="DZ1349" s="5"/>
      <c r="EA1349" s="5"/>
      <c r="EB1349" s="5"/>
      <c r="EC1349" s="5"/>
      <c r="ED1349" s="5"/>
      <c r="EE1349" s="5"/>
      <c r="EF1349" s="5"/>
    </row>
    <row r="1350" spans="1:136" s="42" customFormat="1" ht="30">
      <c r="A1350" s="41"/>
      <c r="B1350" s="41"/>
      <c r="C1350" s="41"/>
      <c r="D1350" s="41" t="s">
        <v>2315</v>
      </c>
      <c r="E1350" s="42" t="s">
        <v>364</v>
      </c>
      <c r="F1350" s="46" t="s">
        <v>2313</v>
      </c>
      <c r="G1350" s="41"/>
      <c r="H1350" s="41" t="s">
        <v>135</v>
      </c>
      <c r="I1350" s="41"/>
      <c r="J1350" s="5"/>
      <c r="K1350" s="5"/>
      <c r="L1350" s="5"/>
      <c r="M1350" s="5"/>
      <c r="N1350" s="5"/>
      <c r="O1350" s="5"/>
      <c r="P1350" s="128">
        <v>33</v>
      </c>
      <c r="Q1350" s="39" t="s">
        <v>2314</v>
      </c>
      <c r="R1350" s="128">
        <v>33</v>
      </c>
      <c r="S1350" s="105"/>
      <c r="T1350" s="5"/>
      <c r="U1350" s="5"/>
      <c r="V1350" s="5"/>
      <c r="W1350" s="5"/>
      <c r="X1350" s="5"/>
      <c r="Y1350" s="5"/>
      <c r="Z1350" s="5"/>
      <c r="AA1350" s="128">
        <v>33</v>
      </c>
      <c r="AB1350" s="5"/>
      <c r="AC1350" s="5"/>
      <c r="AD1350" s="5"/>
      <c r="AE1350" s="5"/>
      <c r="AF1350" s="128">
        <v>33</v>
      </c>
      <c r="AG1350" s="5"/>
      <c r="AH1350" s="5"/>
      <c r="AI1350" s="5"/>
      <c r="AJ1350" s="5"/>
      <c r="AK1350" s="5"/>
      <c r="AL1350" s="105"/>
      <c r="AM1350" s="5"/>
      <c r="AN1350" s="5"/>
      <c r="AO1350" s="5"/>
      <c r="AP1350" s="5"/>
      <c r="AQ1350" s="5"/>
      <c r="AR1350" s="5"/>
      <c r="AS1350" s="5"/>
      <c r="AT1350" s="5"/>
      <c r="AU1350" s="5"/>
      <c r="AV1350" s="5"/>
      <c r="AW1350" s="5"/>
      <c r="AX1350" s="5"/>
      <c r="AY1350" s="5"/>
      <c r="AZ1350" s="5"/>
      <c r="BA1350" s="5"/>
      <c r="BB1350" s="5"/>
      <c r="BC1350" s="5"/>
      <c r="BD1350" s="5"/>
      <c r="BE1350" s="5"/>
      <c r="BF1350" s="5"/>
      <c r="BG1350" s="5"/>
      <c r="BH1350" s="5"/>
      <c r="BI1350" s="5"/>
      <c r="BJ1350" s="5"/>
      <c r="BK1350" s="5"/>
      <c r="BL1350" s="5"/>
      <c r="BM1350" s="5"/>
      <c r="BN1350" s="5"/>
      <c r="BO1350" s="5"/>
      <c r="BP1350" s="5"/>
      <c r="BQ1350" s="5"/>
      <c r="BR1350" s="5"/>
      <c r="BS1350" s="5"/>
      <c r="BT1350" s="5"/>
      <c r="BU1350" s="5"/>
      <c r="BV1350" s="5"/>
      <c r="BW1350" s="5"/>
      <c r="BX1350" s="5"/>
      <c r="BY1350" s="5"/>
      <c r="BZ1350" s="5"/>
      <c r="CA1350" s="5"/>
      <c r="CB1350" s="105"/>
      <c r="CC1350" s="105"/>
      <c r="CD1350" s="105"/>
      <c r="CE1350" s="105"/>
      <c r="CF1350" s="105"/>
      <c r="CG1350" s="105"/>
      <c r="CH1350" s="105"/>
      <c r="CI1350" s="105"/>
      <c r="CJ1350" s="105"/>
      <c r="CK1350" s="105"/>
      <c r="CL1350" s="5"/>
      <c r="CM1350" s="5"/>
      <c r="CN1350" s="5"/>
      <c r="CO1350" s="5"/>
      <c r="CP1350" s="5"/>
      <c r="CQ1350" s="5"/>
      <c r="CR1350" s="5"/>
      <c r="CS1350" s="5"/>
      <c r="CT1350" s="5"/>
      <c r="CU1350" s="5"/>
      <c r="CV1350" s="5"/>
      <c r="CW1350" s="5"/>
      <c r="CX1350" s="5"/>
      <c r="CY1350" s="5"/>
      <c r="CZ1350" s="5"/>
      <c r="DA1350" s="5"/>
      <c r="DB1350" s="5"/>
      <c r="DC1350" s="5"/>
      <c r="DD1350" s="5"/>
      <c r="DE1350" s="5"/>
      <c r="DF1350" s="5"/>
      <c r="DG1350" s="5"/>
      <c r="DH1350" s="5"/>
      <c r="DI1350" s="5"/>
      <c r="DJ1350" s="5"/>
      <c r="DK1350" s="5"/>
      <c r="DL1350" s="5"/>
      <c r="DM1350" s="5"/>
      <c r="DN1350" s="5"/>
      <c r="DO1350" s="5"/>
      <c r="DP1350" s="5"/>
      <c r="DQ1350" s="5"/>
      <c r="DR1350" s="5"/>
      <c r="DS1350" s="6"/>
      <c r="DT1350" s="6"/>
      <c r="DU1350" s="5"/>
      <c r="DV1350" s="5"/>
      <c r="DW1350" s="5"/>
      <c r="DX1350" s="5" t="s">
        <v>135</v>
      </c>
      <c r="DY1350" s="5"/>
      <c r="DZ1350" s="5"/>
      <c r="EA1350" s="5"/>
      <c r="EB1350" s="5"/>
      <c r="EC1350" s="5"/>
      <c r="ED1350" s="5"/>
      <c r="EE1350" s="5"/>
      <c r="EF1350" s="5"/>
    </row>
    <row r="1351" spans="1:136" s="42" customFormat="1" ht="30">
      <c r="A1351" s="41"/>
      <c r="B1351" s="41"/>
      <c r="C1351" s="41"/>
      <c r="D1351" s="41" t="s">
        <v>2316</v>
      </c>
      <c r="E1351" s="42" t="s">
        <v>1745</v>
      </c>
      <c r="F1351" s="46" t="s">
        <v>2313</v>
      </c>
      <c r="G1351" s="41"/>
      <c r="H1351" s="41" t="s">
        <v>135</v>
      </c>
      <c r="I1351" s="41"/>
      <c r="J1351" s="5"/>
      <c r="K1351" s="5"/>
      <c r="L1351" s="5"/>
      <c r="M1351" s="5"/>
      <c r="N1351" s="5"/>
      <c r="O1351" s="5"/>
      <c r="P1351" s="128">
        <v>2</v>
      </c>
      <c r="Q1351" s="39" t="s">
        <v>2317</v>
      </c>
      <c r="R1351" s="128">
        <v>2</v>
      </c>
      <c r="S1351" s="105"/>
      <c r="T1351" s="5"/>
      <c r="U1351" s="5"/>
      <c r="V1351" s="5"/>
      <c r="W1351" s="5"/>
      <c r="X1351" s="5"/>
      <c r="Y1351" s="5"/>
      <c r="Z1351" s="5"/>
      <c r="AA1351" s="128">
        <v>2</v>
      </c>
      <c r="AB1351" s="5"/>
      <c r="AC1351" s="5"/>
      <c r="AD1351" s="5"/>
      <c r="AE1351" s="5"/>
      <c r="AF1351" s="128">
        <v>2</v>
      </c>
      <c r="AG1351" s="5"/>
      <c r="AH1351" s="5"/>
      <c r="AI1351" s="5"/>
      <c r="AJ1351" s="5"/>
      <c r="AK1351" s="5"/>
      <c r="AL1351" s="105"/>
      <c r="AM1351" s="5"/>
      <c r="AN1351" s="5"/>
      <c r="AO1351" s="5"/>
      <c r="AP1351" s="5"/>
      <c r="AQ1351" s="5"/>
      <c r="AR1351" s="5"/>
      <c r="AS1351" s="5"/>
      <c r="AT1351" s="5"/>
      <c r="AU1351" s="5"/>
      <c r="AV1351" s="5"/>
      <c r="AW1351" s="5"/>
      <c r="AX1351" s="5"/>
      <c r="AY1351" s="5"/>
      <c r="AZ1351" s="5"/>
      <c r="BA1351" s="5"/>
      <c r="BB1351" s="5"/>
      <c r="BC1351" s="5"/>
      <c r="BD1351" s="5"/>
      <c r="BE1351" s="5"/>
      <c r="BF1351" s="5"/>
      <c r="BG1351" s="5"/>
      <c r="BH1351" s="5"/>
      <c r="BI1351" s="5"/>
      <c r="BJ1351" s="5"/>
      <c r="BK1351" s="5"/>
      <c r="BL1351" s="5"/>
      <c r="BM1351" s="5"/>
      <c r="BN1351" s="5"/>
      <c r="BO1351" s="5"/>
      <c r="BP1351" s="5"/>
      <c r="BQ1351" s="5"/>
      <c r="BR1351" s="5"/>
      <c r="BS1351" s="5"/>
      <c r="BT1351" s="5"/>
      <c r="BU1351" s="5"/>
      <c r="BV1351" s="5"/>
      <c r="BW1351" s="5"/>
      <c r="BX1351" s="5"/>
      <c r="BY1351" s="5"/>
      <c r="BZ1351" s="5"/>
      <c r="CA1351" s="5"/>
      <c r="CB1351" s="105"/>
      <c r="CC1351" s="105"/>
      <c r="CD1351" s="105"/>
      <c r="CE1351" s="105"/>
      <c r="CF1351" s="105"/>
      <c r="CG1351" s="105"/>
      <c r="CH1351" s="105"/>
      <c r="CI1351" s="105"/>
      <c r="CJ1351" s="105"/>
      <c r="CK1351" s="105"/>
      <c r="CL1351" s="5"/>
      <c r="CM1351" s="5"/>
      <c r="CN1351" s="5"/>
      <c r="CO1351" s="5"/>
      <c r="CP1351" s="5"/>
      <c r="CQ1351" s="5"/>
      <c r="CR1351" s="5"/>
      <c r="CS1351" s="5"/>
      <c r="CT1351" s="5"/>
      <c r="CU1351" s="5"/>
      <c r="CV1351" s="5"/>
      <c r="CW1351" s="5"/>
      <c r="CX1351" s="5"/>
      <c r="CY1351" s="5"/>
      <c r="CZ1351" s="5"/>
      <c r="DA1351" s="5"/>
      <c r="DB1351" s="5"/>
      <c r="DC1351" s="5"/>
      <c r="DD1351" s="5"/>
      <c r="DE1351" s="5"/>
      <c r="DF1351" s="5"/>
      <c r="DG1351" s="5"/>
      <c r="DH1351" s="5"/>
      <c r="DI1351" s="5"/>
      <c r="DJ1351" s="5"/>
      <c r="DK1351" s="5"/>
      <c r="DL1351" s="5"/>
      <c r="DM1351" s="5"/>
      <c r="DN1351" s="5"/>
      <c r="DO1351" s="5"/>
      <c r="DP1351" s="5"/>
      <c r="DQ1351" s="5"/>
      <c r="DR1351" s="5"/>
      <c r="DS1351" s="6"/>
      <c r="DT1351" s="6"/>
      <c r="DU1351" s="5"/>
      <c r="DV1351" s="5"/>
      <c r="DW1351" s="5"/>
      <c r="DX1351" s="5" t="s">
        <v>135</v>
      </c>
      <c r="DY1351" s="5"/>
      <c r="DZ1351" s="5"/>
      <c r="EA1351" s="5"/>
      <c r="EB1351" s="5"/>
      <c r="EC1351" s="5"/>
      <c r="ED1351" s="5"/>
      <c r="EE1351" s="5"/>
      <c r="EF1351" s="5"/>
    </row>
    <row r="1352" spans="1:136" s="42" customFormat="1" ht="30">
      <c r="A1352" s="41"/>
      <c r="B1352" s="41"/>
      <c r="C1352" s="41"/>
      <c r="D1352" s="41" t="s">
        <v>2318</v>
      </c>
      <c r="E1352" s="42" t="s">
        <v>852</v>
      </c>
      <c r="F1352" s="46" t="s">
        <v>2313</v>
      </c>
      <c r="G1352" s="41"/>
      <c r="H1352" s="41" t="s">
        <v>135</v>
      </c>
      <c r="I1352" s="41"/>
      <c r="J1352" s="5"/>
      <c r="K1352" s="5"/>
      <c r="L1352" s="5"/>
      <c r="M1352" s="5"/>
      <c r="N1352" s="5"/>
      <c r="O1352" s="5"/>
      <c r="P1352" s="128">
        <v>1</v>
      </c>
      <c r="Q1352" s="39" t="s">
        <v>2319</v>
      </c>
      <c r="R1352" s="128">
        <v>1</v>
      </c>
      <c r="S1352" s="105"/>
      <c r="T1352" s="5"/>
      <c r="U1352" s="5"/>
      <c r="V1352" s="5"/>
      <c r="W1352" s="5"/>
      <c r="X1352" s="5"/>
      <c r="Y1352" s="5"/>
      <c r="Z1352" s="5"/>
      <c r="AA1352" s="128">
        <v>1</v>
      </c>
      <c r="AB1352" s="5"/>
      <c r="AC1352" s="5"/>
      <c r="AD1352" s="5"/>
      <c r="AE1352" s="5"/>
      <c r="AF1352" s="128">
        <v>1</v>
      </c>
      <c r="AG1352" s="5"/>
      <c r="AH1352" s="5"/>
      <c r="AI1352" s="5"/>
      <c r="AJ1352" s="5"/>
      <c r="AK1352" s="5"/>
      <c r="AL1352" s="105"/>
      <c r="AM1352" s="5"/>
      <c r="AN1352" s="5"/>
      <c r="AO1352" s="5"/>
      <c r="AP1352" s="5"/>
      <c r="AQ1352" s="5"/>
      <c r="AR1352" s="5"/>
      <c r="AS1352" s="5"/>
      <c r="AT1352" s="5"/>
      <c r="AU1352" s="5"/>
      <c r="AV1352" s="5"/>
      <c r="AW1352" s="5"/>
      <c r="AX1352" s="5"/>
      <c r="AY1352" s="5"/>
      <c r="AZ1352" s="5"/>
      <c r="BA1352" s="5"/>
      <c r="BB1352" s="5"/>
      <c r="BC1352" s="5"/>
      <c r="BD1352" s="5"/>
      <c r="BE1352" s="5"/>
      <c r="BF1352" s="5"/>
      <c r="BG1352" s="5"/>
      <c r="BH1352" s="5"/>
      <c r="BI1352" s="5"/>
      <c r="BJ1352" s="5"/>
      <c r="BK1352" s="5"/>
      <c r="BL1352" s="5"/>
      <c r="BM1352" s="5"/>
      <c r="BN1352" s="5"/>
      <c r="BO1352" s="5"/>
      <c r="BP1352" s="5"/>
      <c r="BQ1352" s="5"/>
      <c r="BR1352" s="5"/>
      <c r="BS1352" s="5"/>
      <c r="BT1352" s="5"/>
      <c r="BU1352" s="5"/>
      <c r="BV1352" s="5"/>
      <c r="BW1352" s="5"/>
      <c r="BX1352" s="5"/>
      <c r="BY1352" s="5"/>
      <c r="BZ1352" s="5"/>
      <c r="CA1352" s="5"/>
      <c r="CB1352" s="105"/>
      <c r="CC1352" s="105"/>
      <c r="CD1352" s="105"/>
      <c r="CE1352" s="105"/>
      <c r="CF1352" s="105"/>
      <c r="CG1352" s="105"/>
      <c r="CH1352" s="105"/>
      <c r="CI1352" s="105"/>
      <c r="CJ1352" s="105"/>
      <c r="CK1352" s="105"/>
      <c r="CL1352" s="5"/>
      <c r="CM1352" s="5"/>
      <c r="CN1352" s="5"/>
      <c r="CO1352" s="5"/>
      <c r="CP1352" s="5"/>
      <c r="CQ1352" s="5"/>
      <c r="CR1352" s="5"/>
      <c r="CS1352" s="5"/>
      <c r="CT1352" s="5"/>
      <c r="CU1352" s="5"/>
      <c r="CV1352" s="5"/>
      <c r="CW1352" s="5"/>
      <c r="CX1352" s="5"/>
      <c r="CY1352" s="5"/>
      <c r="CZ1352" s="5"/>
      <c r="DA1352" s="5"/>
      <c r="DB1352" s="5"/>
      <c r="DC1352" s="5"/>
      <c r="DD1352" s="5"/>
      <c r="DE1352" s="5"/>
      <c r="DF1352" s="5"/>
      <c r="DG1352" s="5"/>
      <c r="DH1352" s="5"/>
      <c r="DI1352" s="5"/>
      <c r="DJ1352" s="5"/>
      <c r="DK1352" s="5"/>
      <c r="DL1352" s="5"/>
      <c r="DM1352" s="5"/>
      <c r="DN1352" s="5"/>
      <c r="DO1352" s="5"/>
      <c r="DP1352" s="5"/>
      <c r="DQ1352" s="5"/>
      <c r="DR1352" s="5"/>
      <c r="DS1352" s="6"/>
      <c r="DT1352" s="6"/>
      <c r="DU1352" s="5"/>
      <c r="DV1352" s="5"/>
      <c r="DW1352" s="5"/>
      <c r="DX1352" s="5" t="s">
        <v>135</v>
      </c>
      <c r="DY1352" s="5"/>
      <c r="DZ1352" s="5"/>
      <c r="EA1352" s="5"/>
      <c r="EB1352" s="5"/>
      <c r="EC1352" s="5"/>
      <c r="ED1352" s="5"/>
      <c r="EE1352" s="5"/>
      <c r="EF1352" s="5"/>
    </row>
    <row r="1353" spans="1:136" s="42" customFormat="1" ht="30">
      <c r="A1353" s="41"/>
      <c r="B1353" s="41"/>
      <c r="C1353" s="41"/>
      <c r="D1353" s="41" t="s">
        <v>2320</v>
      </c>
      <c r="E1353" s="42" t="s">
        <v>2321</v>
      </c>
      <c r="F1353" s="46" t="s">
        <v>2313</v>
      </c>
      <c r="G1353" s="41"/>
      <c r="H1353" s="41" t="s">
        <v>135</v>
      </c>
      <c r="I1353" s="41"/>
      <c r="J1353" s="5"/>
      <c r="K1353" s="5"/>
      <c r="L1353" s="5"/>
      <c r="M1353" s="5"/>
      <c r="N1353" s="5"/>
      <c r="O1353" s="5"/>
      <c r="P1353" s="128">
        <v>3</v>
      </c>
      <c r="Q1353" s="39" t="s">
        <v>2317</v>
      </c>
      <c r="R1353" s="128">
        <v>3</v>
      </c>
      <c r="S1353" s="105"/>
      <c r="T1353" s="5"/>
      <c r="U1353" s="5"/>
      <c r="V1353" s="5"/>
      <c r="W1353" s="5"/>
      <c r="X1353" s="5"/>
      <c r="Y1353" s="5"/>
      <c r="Z1353" s="5"/>
      <c r="AA1353" s="128">
        <v>3</v>
      </c>
      <c r="AB1353" s="5"/>
      <c r="AC1353" s="5"/>
      <c r="AD1353" s="5"/>
      <c r="AE1353" s="5"/>
      <c r="AF1353" s="128">
        <v>3</v>
      </c>
      <c r="AG1353" s="5"/>
      <c r="AH1353" s="5"/>
      <c r="AI1353" s="5"/>
      <c r="AJ1353" s="5"/>
      <c r="AK1353" s="5"/>
      <c r="AL1353" s="105"/>
      <c r="AM1353" s="5"/>
      <c r="AN1353" s="5"/>
      <c r="AO1353" s="5"/>
      <c r="AP1353" s="5"/>
      <c r="AQ1353" s="5"/>
      <c r="AR1353" s="5"/>
      <c r="AS1353" s="5"/>
      <c r="AT1353" s="5"/>
      <c r="AU1353" s="5"/>
      <c r="AV1353" s="5"/>
      <c r="AW1353" s="5"/>
      <c r="AX1353" s="5"/>
      <c r="AY1353" s="5"/>
      <c r="AZ1353" s="5"/>
      <c r="BA1353" s="5"/>
      <c r="BB1353" s="5"/>
      <c r="BC1353" s="5"/>
      <c r="BD1353" s="5"/>
      <c r="BE1353" s="5"/>
      <c r="BF1353" s="5"/>
      <c r="BG1353" s="5"/>
      <c r="BH1353" s="5"/>
      <c r="BI1353" s="5"/>
      <c r="BJ1353" s="5"/>
      <c r="BK1353" s="5"/>
      <c r="BL1353" s="5"/>
      <c r="BM1353" s="5"/>
      <c r="BN1353" s="5"/>
      <c r="BO1353" s="5"/>
      <c r="BP1353" s="5"/>
      <c r="BQ1353" s="5"/>
      <c r="BR1353" s="5"/>
      <c r="BS1353" s="5"/>
      <c r="BT1353" s="5"/>
      <c r="BU1353" s="5"/>
      <c r="BV1353" s="5"/>
      <c r="BW1353" s="5"/>
      <c r="BX1353" s="5"/>
      <c r="BY1353" s="5"/>
      <c r="BZ1353" s="5"/>
      <c r="CA1353" s="5"/>
      <c r="CB1353" s="105"/>
      <c r="CC1353" s="105"/>
      <c r="CD1353" s="105"/>
      <c r="CE1353" s="105"/>
      <c r="CF1353" s="105"/>
      <c r="CG1353" s="105"/>
      <c r="CH1353" s="105"/>
      <c r="CI1353" s="105"/>
      <c r="CJ1353" s="105"/>
      <c r="CK1353" s="105"/>
      <c r="CL1353" s="5"/>
      <c r="CM1353" s="5"/>
      <c r="CN1353" s="5"/>
      <c r="CO1353" s="5"/>
      <c r="CP1353" s="5"/>
      <c r="CQ1353" s="5"/>
      <c r="CR1353" s="5"/>
      <c r="CS1353" s="5"/>
      <c r="CT1353" s="5"/>
      <c r="CU1353" s="5"/>
      <c r="CV1353" s="5"/>
      <c r="CW1353" s="5"/>
      <c r="CX1353" s="5"/>
      <c r="CY1353" s="5"/>
      <c r="CZ1353" s="5"/>
      <c r="DA1353" s="5"/>
      <c r="DB1353" s="5"/>
      <c r="DC1353" s="5"/>
      <c r="DD1353" s="5"/>
      <c r="DE1353" s="5"/>
      <c r="DF1353" s="5"/>
      <c r="DG1353" s="5"/>
      <c r="DH1353" s="5"/>
      <c r="DI1353" s="5"/>
      <c r="DJ1353" s="5"/>
      <c r="DK1353" s="5"/>
      <c r="DL1353" s="5"/>
      <c r="DM1353" s="5"/>
      <c r="DN1353" s="5"/>
      <c r="DO1353" s="5"/>
      <c r="DP1353" s="5"/>
      <c r="DQ1353" s="5"/>
      <c r="DR1353" s="5"/>
      <c r="DS1353" s="6"/>
      <c r="DT1353" s="6"/>
      <c r="DU1353" s="5"/>
      <c r="DV1353" s="5"/>
      <c r="DW1353" s="5"/>
      <c r="DX1353" s="5" t="s">
        <v>135</v>
      </c>
      <c r="DY1353" s="5"/>
      <c r="DZ1353" s="5"/>
      <c r="EA1353" s="5"/>
      <c r="EB1353" s="5"/>
      <c r="EC1353" s="5"/>
      <c r="ED1353" s="5"/>
      <c r="EE1353" s="5"/>
      <c r="EF1353" s="5"/>
    </row>
    <row r="1354" spans="1:136" s="42" customFormat="1" ht="75">
      <c r="A1354" s="41" t="s">
        <v>2322</v>
      </c>
      <c r="B1354" s="41">
        <v>11</v>
      </c>
      <c r="C1354" s="41">
        <v>11</v>
      </c>
      <c r="D1354" s="41" t="s">
        <v>2323</v>
      </c>
      <c r="E1354" s="42" t="s">
        <v>364</v>
      </c>
      <c r="F1354" s="46" t="s">
        <v>2146</v>
      </c>
      <c r="G1354" s="41" t="s">
        <v>135</v>
      </c>
      <c r="H1354" s="41"/>
      <c r="I1354" s="41"/>
      <c r="J1354" s="5"/>
      <c r="K1354" s="5"/>
      <c r="L1354" s="5"/>
      <c r="M1354" s="5"/>
      <c r="N1354" s="5"/>
      <c r="O1354" s="5"/>
      <c r="P1354" s="128">
        <v>1</v>
      </c>
      <c r="Q1354" s="39" t="s">
        <v>2324</v>
      </c>
      <c r="R1354" s="128">
        <v>1</v>
      </c>
      <c r="S1354" s="105"/>
      <c r="T1354" s="5"/>
      <c r="U1354" s="5"/>
      <c r="V1354" s="5"/>
      <c r="W1354" s="5"/>
      <c r="X1354" s="5"/>
      <c r="Y1354" s="5"/>
      <c r="Z1354" s="5"/>
      <c r="AA1354" s="128">
        <v>1</v>
      </c>
      <c r="AB1354" s="5"/>
      <c r="AC1354" s="5"/>
      <c r="AD1354" s="5"/>
      <c r="AE1354" s="5"/>
      <c r="AF1354" s="128"/>
      <c r="AG1354" s="5"/>
      <c r="AH1354" s="5"/>
      <c r="AI1354" s="5"/>
      <c r="AJ1354" s="5"/>
      <c r="AK1354" s="5"/>
      <c r="AL1354" s="105"/>
      <c r="AM1354" s="5"/>
      <c r="AN1354" s="5"/>
      <c r="AO1354" s="5"/>
      <c r="AP1354" s="5"/>
      <c r="AQ1354" s="5"/>
      <c r="AR1354" s="5"/>
      <c r="AS1354" s="5"/>
      <c r="AT1354" s="5"/>
      <c r="AU1354" s="5"/>
      <c r="AV1354" s="5"/>
      <c r="AW1354" s="5"/>
      <c r="AX1354" s="5"/>
      <c r="AY1354" s="5"/>
      <c r="AZ1354" s="5"/>
      <c r="BA1354" s="5"/>
      <c r="BB1354" s="5"/>
      <c r="BC1354" s="5"/>
      <c r="BD1354" s="5"/>
      <c r="BE1354" s="5"/>
      <c r="BF1354" s="5"/>
      <c r="BG1354" s="5"/>
      <c r="BH1354" s="5"/>
      <c r="BI1354" s="5"/>
      <c r="BJ1354" s="5"/>
      <c r="BK1354" s="5"/>
      <c r="BL1354" s="5"/>
      <c r="BM1354" s="5"/>
      <c r="BN1354" s="5"/>
      <c r="BO1354" s="5"/>
      <c r="BP1354" s="5"/>
      <c r="BQ1354" s="5"/>
      <c r="BR1354" s="5"/>
      <c r="BS1354" s="5"/>
      <c r="BT1354" s="5"/>
      <c r="BU1354" s="5"/>
      <c r="BV1354" s="5"/>
      <c r="BW1354" s="5"/>
      <c r="BX1354" s="5"/>
      <c r="BY1354" s="5"/>
      <c r="BZ1354" s="5"/>
      <c r="CA1354" s="5"/>
      <c r="CB1354" s="105"/>
      <c r="CC1354" s="105"/>
      <c r="CD1354" s="105"/>
      <c r="CE1354" s="105"/>
      <c r="CF1354" s="105"/>
      <c r="CG1354" s="105"/>
      <c r="CH1354" s="105"/>
      <c r="CI1354" s="105"/>
      <c r="CJ1354" s="105"/>
      <c r="CK1354" s="105"/>
      <c r="CL1354" s="5"/>
      <c r="CM1354" s="5"/>
      <c r="CN1354" s="5"/>
      <c r="CO1354" s="5"/>
      <c r="CP1354" s="5"/>
      <c r="CQ1354" s="5"/>
      <c r="CR1354" s="5"/>
      <c r="CS1354" s="5"/>
      <c r="CT1354" s="5"/>
      <c r="CU1354" s="5"/>
      <c r="CV1354" s="5"/>
      <c r="CW1354" s="5"/>
      <c r="CX1354" s="5"/>
      <c r="CY1354" s="5"/>
      <c r="CZ1354" s="5"/>
      <c r="DA1354" s="5"/>
      <c r="DB1354" s="5"/>
      <c r="DC1354" s="5"/>
      <c r="DD1354" s="5"/>
      <c r="DE1354" s="5"/>
      <c r="DF1354" s="5"/>
      <c r="DG1354" s="5"/>
      <c r="DH1354" s="5"/>
      <c r="DI1354" s="5"/>
      <c r="DJ1354" s="5"/>
      <c r="DK1354" s="5"/>
      <c r="DL1354" s="5"/>
      <c r="DM1354" s="5"/>
      <c r="DN1354" s="5"/>
      <c r="DO1354" s="5"/>
      <c r="DP1354" s="5"/>
      <c r="DQ1354" s="5"/>
      <c r="DR1354" s="5" t="s">
        <v>135</v>
      </c>
      <c r="DS1354" s="6">
        <v>11</v>
      </c>
      <c r="DT1354" s="6">
        <v>0</v>
      </c>
      <c r="DU1354" s="5">
        <v>11</v>
      </c>
      <c r="DV1354" s="5"/>
      <c r="DW1354" s="5"/>
      <c r="DX1354" s="5" t="s">
        <v>135</v>
      </c>
      <c r="DY1354" s="5"/>
      <c r="DZ1354" s="5"/>
      <c r="EA1354" s="5"/>
      <c r="EB1354" s="5"/>
      <c r="EC1354" s="5"/>
      <c r="ED1354" s="5"/>
      <c r="EE1354" s="5"/>
      <c r="EF1354" s="5"/>
    </row>
    <row r="1355" spans="1:136" s="42" customFormat="1" ht="30">
      <c r="A1355" s="41"/>
      <c r="B1355" s="41"/>
      <c r="C1355" s="41"/>
      <c r="D1355" s="41" t="s">
        <v>2325</v>
      </c>
      <c r="E1355" s="42" t="s">
        <v>162</v>
      </c>
      <c r="F1355" s="46" t="s">
        <v>2146</v>
      </c>
      <c r="G1355" s="41" t="s">
        <v>135</v>
      </c>
      <c r="H1355" s="41"/>
      <c r="I1355" s="41"/>
      <c r="J1355" s="5">
        <v>1</v>
      </c>
      <c r="K1355" s="5"/>
      <c r="L1355" s="5"/>
      <c r="M1355" s="5"/>
      <c r="N1355" s="5"/>
      <c r="O1355" s="5"/>
      <c r="P1355" s="128">
        <v>1</v>
      </c>
      <c r="Q1355" s="39" t="s">
        <v>2324</v>
      </c>
      <c r="R1355" s="128">
        <v>1</v>
      </c>
      <c r="S1355" s="105"/>
      <c r="T1355" s="5"/>
      <c r="U1355" s="5"/>
      <c r="V1355" s="5"/>
      <c r="W1355" s="5"/>
      <c r="X1355" s="5"/>
      <c r="Y1355" s="5"/>
      <c r="Z1355" s="5"/>
      <c r="AA1355" s="128">
        <v>1</v>
      </c>
      <c r="AB1355" s="5"/>
      <c r="AC1355" s="5"/>
      <c r="AD1355" s="5"/>
      <c r="AE1355" s="5"/>
      <c r="AF1355" s="128"/>
      <c r="AG1355" s="5"/>
      <c r="AH1355" s="5"/>
      <c r="AI1355" s="5"/>
      <c r="AJ1355" s="5"/>
      <c r="AK1355" s="5"/>
      <c r="AL1355" s="105"/>
      <c r="AM1355" s="5"/>
      <c r="AN1355" s="5"/>
      <c r="AO1355" s="5"/>
      <c r="AP1355" s="5"/>
      <c r="AQ1355" s="5"/>
      <c r="AR1355" s="5"/>
      <c r="AS1355" s="5"/>
      <c r="AT1355" s="5"/>
      <c r="AU1355" s="5"/>
      <c r="AV1355" s="5"/>
      <c r="AW1355" s="5"/>
      <c r="AX1355" s="5"/>
      <c r="AY1355" s="5"/>
      <c r="AZ1355" s="5"/>
      <c r="BA1355" s="5"/>
      <c r="BB1355" s="5"/>
      <c r="BC1355" s="5"/>
      <c r="BD1355" s="5"/>
      <c r="BE1355" s="5"/>
      <c r="BF1355" s="5"/>
      <c r="BG1355" s="5"/>
      <c r="BH1355" s="5"/>
      <c r="BI1355" s="5"/>
      <c r="BJ1355" s="5"/>
      <c r="BK1355" s="5"/>
      <c r="BL1355" s="5"/>
      <c r="BM1355" s="5"/>
      <c r="BN1355" s="5"/>
      <c r="BO1355" s="5"/>
      <c r="BP1355" s="5"/>
      <c r="BQ1355" s="5"/>
      <c r="BR1355" s="5"/>
      <c r="BS1355" s="5"/>
      <c r="BT1355" s="5"/>
      <c r="BU1355" s="5"/>
      <c r="BV1355" s="5"/>
      <c r="BW1355" s="5"/>
      <c r="BX1355" s="5"/>
      <c r="BY1355" s="5"/>
      <c r="BZ1355" s="5"/>
      <c r="CA1355" s="5"/>
      <c r="CB1355" s="105"/>
      <c r="CC1355" s="105"/>
      <c r="CD1355" s="105"/>
      <c r="CE1355" s="105"/>
      <c r="CF1355" s="105"/>
      <c r="CG1355" s="105"/>
      <c r="CH1355" s="105"/>
      <c r="CI1355" s="105"/>
      <c r="CJ1355" s="105"/>
      <c r="CK1355" s="105"/>
      <c r="CL1355" s="5"/>
      <c r="CM1355" s="5"/>
      <c r="CN1355" s="5"/>
      <c r="CO1355" s="5"/>
      <c r="CP1355" s="5"/>
      <c r="CQ1355" s="5"/>
      <c r="CR1355" s="5"/>
      <c r="CS1355" s="5"/>
      <c r="CT1355" s="5"/>
      <c r="CU1355" s="5"/>
      <c r="CV1355" s="5"/>
      <c r="CW1355" s="5"/>
      <c r="CX1355" s="5"/>
      <c r="CY1355" s="5"/>
      <c r="CZ1355" s="5"/>
      <c r="DA1355" s="5"/>
      <c r="DB1355" s="5"/>
      <c r="DC1355" s="5"/>
      <c r="DD1355" s="5"/>
      <c r="DE1355" s="5"/>
      <c r="DF1355" s="5"/>
      <c r="DG1355" s="5"/>
      <c r="DH1355" s="5"/>
      <c r="DI1355" s="5"/>
      <c r="DJ1355" s="5"/>
      <c r="DK1355" s="5"/>
      <c r="DL1355" s="5"/>
      <c r="DM1355" s="5"/>
      <c r="DN1355" s="5"/>
      <c r="DO1355" s="5"/>
      <c r="DP1355" s="5"/>
      <c r="DQ1355" s="5"/>
      <c r="DR1355" s="5" t="s">
        <v>135</v>
      </c>
      <c r="DS1355" s="6"/>
      <c r="DT1355" s="6"/>
      <c r="DU1355" s="5"/>
      <c r="DV1355" s="5"/>
      <c r="DW1355" s="5"/>
      <c r="DX1355" s="5" t="s">
        <v>135</v>
      </c>
      <c r="DY1355" s="5"/>
      <c r="DZ1355" s="5"/>
      <c r="EA1355" s="5"/>
      <c r="EB1355" s="5"/>
      <c r="EC1355" s="5"/>
      <c r="ED1355" s="5"/>
      <c r="EE1355" s="5"/>
      <c r="EF1355" s="5"/>
    </row>
    <row r="1356" spans="1:136" s="42" customFormat="1">
      <c r="A1356" s="41"/>
      <c r="B1356" s="41"/>
      <c r="C1356" s="41"/>
      <c r="D1356" s="41" t="s">
        <v>2326</v>
      </c>
      <c r="E1356" s="42" t="s">
        <v>2327</v>
      </c>
      <c r="F1356" s="46" t="s">
        <v>2146</v>
      </c>
      <c r="G1356" s="41" t="s">
        <v>135</v>
      </c>
      <c r="H1356" s="41"/>
      <c r="I1356" s="41"/>
      <c r="J1356" s="5">
        <v>1</v>
      </c>
      <c r="K1356" s="5">
        <v>1</v>
      </c>
      <c r="L1356" s="5"/>
      <c r="M1356" s="5"/>
      <c r="N1356" s="5"/>
      <c r="O1356" s="5"/>
      <c r="P1356" s="128">
        <v>1</v>
      </c>
      <c r="Q1356" s="39" t="s">
        <v>2324</v>
      </c>
      <c r="R1356" s="128">
        <v>1</v>
      </c>
      <c r="S1356" s="105"/>
      <c r="T1356" s="5"/>
      <c r="U1356" s="5"/>
      <c r="V1356" s="5"/>
      <c r="W1356" s="5"/>
      <c r="X1356" s="5"/>
      <c r="Y1356" s="5"/>
      <c r="Z1356" s="5"/>
      <c r="AA1356" s="128">
        <v>1</v>
      </c>
      <c r="AB1356" s="5"/>
      <c r="AC1356" s="5"/>
      <c r="AD1356" s="5"/>
      <c r="AE1356" s="5"/>
      <c r="AF1356" s="128"/>
      <c r="AG1356" s="5"/>
      <c r="AH1356" s="5"/>
      <c r="AI1356" s="5"/>
      <c r="AJ1356" s="5"/>
      <c r="AK1356" s="5"/>
      <c r="AL1356" s="105"/>
      <c r="AM1356" s="5"/>
      <c r="AN1356" s="5"/>
      <c r="AO1356" s="5"/>
      <c r="AP1356" s="5"/>
      <c r="AQ1356" s="5"/>
      <c r="AR1356" s="5"/>
      <c r="AS1356" s="5"/>
      <c r="AT1356" s="5"/>
      <c r="AU1356" s="5"/>
      <c r="AV1356" s="5"/>
      <c r="AW1356" s="5"/>
      <c r="AX1356" s="5"/>
      <c r="AY1356" s="5"/>
      <c r="AZ1356" s="5"/>
      <c r="BA1356" s="5"/>
      <c r="BB1356" s="5"/>
      <c r="BC1356" s="5"/>
      <c r="BD1356" s="5"/>
      <c r="BE1356" s="5"/>
      <c r="BF1356" s="5"/>
      <c r="BG1356" s="5"/>
      <c r="BH1356" s="5"/>
      <c r="BI1356" s="5"/>
      <c r="BJ1356" s="5"/>
      <c r="BK1356" s="5"/>
      <c r="BL1356" s="5"/>
      <c r="BM1356" s="5"/>
      <c r="BN1356" s="5"/>
      <c r="BO1356" s="5"/>
      <c r="BP1356" s="5"/>
      <c r="BQ1356" s="5"/>
      <c r="BR1356" s="5"/>
      <c r="BS1356" s="5"/>
      <c r="BT1356" s="5"/>
      <c r="BU1356" s="5"/>
      <c r="BV1356" s="5"/>
      <c r="BW1356" s="5"/>
      <c r="BX1356" s="5"/>
      <c r="BY1356" s="5"/>
      <c r="BZ1356" s="5"/>
      <c r="CA1356" s="5"/>
      <c r="CB1356" s="105"/>
      <c r="CC1356" s="105"/>
      <c r="CD1356" s="105"/>
      <c r="CE1356" s="105"/>
      <c r="CF1356" s="105"/>
      <c r="CG1356" s="105"/>
      <c r="CH1356" s="105"/>
      <c r="CI1356" s="105"/>
      <c r="CJ1356" s="105"/>
      <c r="CK1356" s="105"/>
      <c r="CL1356" s="5"/>
      <c r="CM1356" s="5"/>
      <c r="CN1356" s="5"/>
      <c r="CO1356" s="5"/>
      <c r="CP1356" s="5"/>
      <c r="CQ1356" s="5"/>
      <c r="CR1356" s="5"/>
      <c r="CS1356" s="5"/>
      <c r="CT1356" s="5"/>
      <c r="CU1356" s="5"/>
      <c r="CV1356" s="5"/>
      <c r="CW1356" s="5"/>
      <c r="CX1356" s="5"/>
      <c r="CY1356" s="5"/>
      <c r="CZ1356" s="5"/>
      <c r="DA1356" s="5"/>
      <c r="DB1356" s="5"/>
      <c r="DC1356" s="5"/>
      <c r="DD1356" s="5"/>
      <c r="DE1356" s="5"/>
      <c r="DF1356" s="5"/>
      <c r="DG1356" s="5"/>
      <c r="DH1356" s="5"/>
      <c r="DI1356" s="5"/>
      <c r="DJ1356" s="5"/>
      <c r="DK1356" s="5"/>
      <c r="DL1356" s="5"/>
      <c r="DM1356" s="5"/>
      <c r="DN1356" s="5"/>
      <c r="DO1356" s="5"/>
      <c r="DP1356" s="5"/>
      <c r="DQ1356" s="5"/>
      <c r="DR1356" s="5" t="s">
        <v>135</v>
      </c>
      <c r="DS1356" s="6"/>
      <c r="DT1356" s="6"/>
      <c r="DU1356" s="5"/>
      <c r="DV1356" s="5"/>
      <c r="DW1356" s="5"/>
      <c r="DX1356" s="5" t="s">
        <v>135</v>
      </c>
      <c r="DY1356" s="5"/>
      <c r="DZ1356" s="5"/>
      <c r="EA1356" s="5"/>
      <c r="EB1356" s="5"/>
      <c r="EC1356" s="5"/>
      <c r="ED1356" s="5"/>
      <c r="EE1356" s="5"/>
      <c r="EF1356" s="5"/>
    </row>
    <row r="1357" spans="1:136" s="42" customFormat="1" ht="30">
      <c r="A1357" s="41"/>
      <c r="B1357" s="41"/>
      <c r="C1357" s="41"/>
      <c r="D1357" s="41" t="s">
        <v>2328</v>
      </c>
      <c r="E1357" s="42" t="s">
        <v>2329</v>
      </c>
      <c r="F1357" s="46" t="s">
        <v>2146</v>
      </c>
      <c r="G1357" s="41" t="s">
        <v>135</v>
      </c>
      <c r="H1357" s="41"/>
      <c r="I1357" s="41"/>
      <c r="J1357" s="5">
        <v>1</v>
      </c>
      <c r="K1357" s="5"/>
      <c r="L1357" s="5"/>
      <c r="M1357" s="5"/>
      <c r="N1357" s="5"/>
      <c r="O1357" s="5"/>
      <c r="P1357" s="128">
        <v>1</v>
      </c>
      <c r="Q1357" s="39" t="s">
        <v>2330</v>
      </c>
      <c r="R1357" s="128">
        <v>1</v>
      </c>
      <c r="S1357" s="105"/>
      <c r="T1357" s="5">
        <v>1</v>
      </c>
      <c r="U1357" s="5"/>
      <c r="V1357" s="5"/>
      <c r="W1357" s="5"/>
      <c r="X1357" s="5"/>
      <c r="Y1357" s="5"/>
      <c r="Z1357" s="5"/>
      <c r="AA1357" s="128">
        <v>1</v>
      </c>
      <c r="AB1357" s="5"/>
      <c r="AC1357" s="5"/>
      <c r="AD1357" s="5"/>
      <c r="AE1357" s="5"/>
      <c r="AF1357" s="128"/>
      <c r="AG1357" s="5"/>
      <c r="AH1357" s="5"/>
      <c r="AI1357" s="5"/>
      <c r="AJ1357" s="5"/>
      <c r="AK1357" s="5"/>
      <c r="AL1357" s="105"/>
      <c r="AM1357" s="5"/>
      <c r="AN1357" s="5"/>
      <c r="AO1357" s="5"/>
      <c r="AP1357" s="5"/>
      <c r="AQ1357" s="5"/>
      <c r="AR1357" s="5"/>
      <c r="AS1357" s="5"/>
      <c r="AT1357" s="5"/>
      <c r="AU1357" s="5"/>
      <c r="AV1357" s="5"/>
      <c r="AW1357" s="5"/>
      <c r="AX1357" s="5"/>
      <c r="AY1357" s="5"/>
      <c r="AZ1357" s="5"/>
      <c r="BA1357" s="5"/>
      <c r="BB1357" s="5"/>
      <c r="BC1357" s="5"/>
      <c r="BD1357" s="5"/>
      <c r="BE1357" s="5"/>
      <c r="BF1357" s="5"/>
      <c r="BG1357" s="5"/>
      <c r="BH1357" s="5"/>
      <c r="BI1357" s="5"/>
      <c r="BJ1357" s="5"/>
      <c r="BK1357" s="5"/>
      <c r="BL1357" s="5"/>
      <c r="BM1357" s="5"/>
      <c r="BN1357" s="5"/>
      <c r="BO1357" s="5"/>
      <c r="BP1357" s="5"/>
      <c r="BQ1357" s="5"/>
      <c r="BR1357" s="5"/>
      <c r="BS1357" s="5"/>
      <c r="BT1357" s="5"/>
      <c r="BU1357" s="5"/>
      <c r="BV1357" s="5"/>
      <c r="BW1357" s="5"/>
      <c r="BX1357" s="5"/>
      <c r="BY1357" s="5"/>
      <c r="BZ1357" s="5"/>
      <c r="CA1357" s="5"/>
      <c r="CB1357" s="105"/>
      <c r="CC1357" s="105"/>
      <c r="CD1357" s="105"/>
      <c r="CE1357" s="105"/>
      <c r="CF1357" s="105"/>
      <c r="CG1357" s="105"/>
      <c r="CH1357" s="105"/>
      <c r="CI1357" s="105"/>
      <c r="CJ1357" s="105"/>
      <c r="CK1357" s="105"/>
      <c r="CL1357" s="5"/>
      <c r="CM1357" s="5"/>
      <c r="CN1357" s="5"/>
      <c r="CO1357" s="5"/>
      <c r="CP1357" s="5"/>
      <c r="CQ1357" s="5"/>
      <c r="CR1357" s="5"/>
      <c r="CS1357" s="5"/>
      <c r="CT1357" s="5"/>
      <c r="CU1357" s="5"/>
      <c r="CV1357" s="5"/>
      <c r="CW1357" s="5"/>
      <c r="CX1357" s="5"/>
      <c r="CY1357" s="5"/>
      <c r="CZ1357" s="5"/>
      <c r="DA1357" s="5"/>
      <c r="DB1357" s="5"/>
      <c r="DC1357" s="5"/>
      <c r="DD1357" s="5"/>
      <c r="DE1357" s="5"/>
      <c r="DF1357" s="5"/>
      <c r="DG1357" s="5"/>
      <c r="DH1357" s="5"/>
      <c r="DI1357" s="5"/>
      <c r="DJ1357" s="5"/>
      <c r="DK1357" s="5"/>
      <c r="DL1357" s="5"/>
      <c r="DM1357" s="5"/>
      <c r="DN1357" s="5"/>
      <c r="DO1357" s="5"/>
      <c r="DP1357" s="5"/>
      <c r="DQ1357" s="5"/>
      <c r="DR1357" s="5"/>
      <c r="DS1357" s="6"/>
      <c r="DT1357" s="6"/>
      <c r="DU1357" s="5"/>
      <c r="DV1357" s="5"/>
      <c r="DW1357" s="5"/>
      <c r="DX1357" s="5" t="s">
        <v>135</v>
      </c>
      <c r="DY1357" s="5"/>
      <c r="DZ1357" s="5"/>
      <c r="EA1357" s="5"/>
      <c r="EB1357" s="5"/>
      <c r="EC1357" s="5"/>
      <c r="ED1357" s="5"/>
      <c r="EE1357" s="5"/>
      <c r="EF1357" s="5"/>
    </row>
    <row r="1358" spans="1:136" s="42" customFormat="1">
      <c r="A1358" s="41"/>
      <c r="B1358" s="41"/>
      <c r="C1358" s="41"/>
      <c r="D1358" s="41" t="s">
        <v>2326</v>
      </c>
      <c r="E1358" s="42" t="s">
        <v>2221</v>
      </c>
      <c r="F1358" s="46" t="s">
        <v>2146</v>
      </c>
      <c r="G1358" s="41" t="s">
        <v>135</v>
      </c>
      <c r="H1358" s="41"/>
      <c r="I1358" s="41"/>
      <c r="J1358" s="5">
        <v>1</v>
      </c>
      <c r="K1358" s="5">
        <v>1</v>
      </c>
      <c r="L1358" s="5"/>
      <c r="M1358" s="5"/>
      <c r="N1358" s="5"/>
      <c r="O1358" s="5"/>
      <c r="P1358" s="128">
        <v>1</v>
      </c>
      <c r="Q1358" s="39" t="s">
        <v>2330</v>
      </c>
      <c r="R1358" s="128">
        <v>1</v>
      </c>
      <c r="S1358" s="105"/>
      <c r="T1358" s="5">
        <v>1</v>
      </c>
      <c r="U1358" s="5"/>
      <c r="V1358" s="5"/>
      <c r="W1358" s="5"/>
      <c r="X1358" s="5"/>
      <c r="Y1358" s="5"/>
      <c r="Z1358" s="5"/>
      <c r="AA1358" s="128">
        <v>1</v>
      </c>
      <c r="AB1358" s="5"/>
      <c r="AC1358" s="5"/>
      <c r="AD1358" s="5"/>
      <c r="AE1358" s="5"/>
      <c r="AF1358" s="128"/>
      <c r="AG1358" s="5"/>
      <c r="AH1358" s="5"/>
      <c r="AI1358" s="5"/>
      <c r="AJ1358" s="5"/>
      <c r="AK1358" s="5"/>
      <c r="AL1358" s="105"/>
      <c r="AM1358" s="5"/>
      <c r="AN1358" s="5"/>
      <c r="AO1358" s="5"/>
      <c r="AP1358" s="5"/>
      <c r="AQ1358" s="5"/>
      <c r="AR1358" s="5"/>
      <c r="AS1358" s="5"/>
      <c r="AT1358" s="5"/>
      <c r="AU1358" s="5"/>
      <c r="AV1358" s="5"/>
      <c r="AW1358" s="5"/>
      <c r="AX1358" s="5"/>
      <c r="AY1358" s="5"/>
      <c r="AZ1358" s="5"/>
      <c r="BA1358" s="5"/>
      <c r="BB1358" s="5"/>
      <c r="BC1358" s="5"/>
      <c r="BD1358" s="5"/>
      <c r="BE1358" s="5"/>
      <c r="BF1358" s="5"/>
      <c r="BG1358" s="5"/>
      <c r="BH1358" s="5"/>
      <c r="BI1358" s="5"/>
      <c r="BJ1358" s="5"/>
      <c r="BK1358" s="5"/>
      <c r="BL1358" s="5"/>
      <c r="BM1358" s="5"/>
      <c r="BN1358" s="5"/>
      <c r="BO1358" s="5"/>
      <c r="BP1358" s="5"/>
      <c r="BQ1358" s="5"/>
      <c r="BR1358" s="5"/>
      <c r="BS1358" s="5"/>
      <c r="BT1358" s="5"/>
      <c r="BU1358" s="5"/>
      <c r="BV1358" s="5"/>
      <c r="BW1358" s="5"/>
      <c r="BX1358" s="5"/>
      <c r="BY1358" s="5"/>
      <c r="BZ1358" s="5"/>
      <c r="CA1358" s="5"/>
      <c r="CB1358" s="105"/>
      <c r="CC1358" s="105"/>
      <c r="CD1358" s="105"/>
      <c r="CE1358" s="105"/>
      <c r="CF1358" s="105"/>
      <c r="CG1358" s="105"/>
      <c r="CH1358" s="105"/>
      <c r="CI1358" s="105"/>
      <c r="CJ1358" s="105"/>
      <c r="CK1358" s="105"/>
      <c r="CL1358" s="5"/>
      <c r="CM1358" s="5"/>
      <c r="CN1358" s="5"/>
      <c r="CO1358" s="5"/>
      <c r="CP1358" s="5"/>
      <c r="CQ1358" s="5"/>
      <c r="CR1358" s="5"/>
      <c r="CS1358" s="5"/>
      <c r="CT1358" s="5"/>
      <c r="CU1358" s="5"/>
      <c r="CV1358" s="5"/>
      <c r="CW1358" s="5"/>
      <c r="CX1358" s="5"/>
      <c r="CY1358" s="5"/>
      <c r="CZ1358" s="5"/>
      <c r="DA1358" s="5"/>
      <c r="DB1358" s="5"/>
      <c r="DC1358" s="5"/>
      <c r="DD1358" s="5"/>
      <c r="DE1358" s="5"/>
      <c r="DF1358" s="5"/>
      <c r="DG1358" s="5"/>
      <c r="DH1358" s="5"/>
      <c r="DI1358" s="5"/>
      <c r="DJ1358" s="5"/>
      <c r="DK1358" s="5"/>
      <c r="DL1358" s="5"/>
      <c r="DM1358" s="5"/>
      <c r="DN1358" s="5"/>
      <c r="DO1358" s="5"/>
      <c r="DP1358" s="5"/>
      <c r="DQ1358" s="5"/>
      <c r="DR1358" s="5"/>
      <c r="DS1358" s="6"/>
      <c r="DT1358" s="6"/>
      <c r="DU1358" s="5"/>
      <c r="DV1358" s="5"/>
      <c r="DW1358" s="5"/>
      <c r="DX1358" s="5" t="s">
        <v>135</v>
      </c>
      <c r="DY1358" s="5"/>
      <c r="DZ1358" s="5"/>
      <c r="EA1358" s="5"/>
      <c r="EB1358" s="5"/>
      <c r="EC1358" s="5"/>
      <c r="ED1358" s="5"/>
      <c r="EE1358" s="5"/>
      <c r="EF1358" s="5"/>
    </row>
    <row r="1359" spans="1:136" s="42" customFormat="1" ht="30">
      <c r="A1359" s="41"/>
      <c r="B1359" s="41"/>
      <c r="C1359" s="41"/>
      <c r="D1359" s="41" t="s">
        <v>2331</v>
      </c>
      <c r="E1359" s="42" t="s">
        <v>364</v>
      </c>
      <c r="F1359" s="46" t="s">
        <v>2146</v>
      </c>
      <c r="G1359" s="41" t="s">
        <v>135</v>
      </c>
      <c r="H1359" s="41"/>
      <c r="I1359" s="41"/>
      <c r="J1359" s="5"/>
      <c r="K1359" s="5"/>
      <c r="L1359" s="5"/>
      <c r="M1359" s="5"/>
      <c r="N1359" s="5"/>
      <c r="O1359" s="5"/>
      <c r="P1359" s="128">
        <v>1</v>
      </c>
      <c r="Q1359" s="39" t="s">
        <v>2332</v>
      </c>
      <c r="R1359" s="128">
        <v>1</v>
      </c>
      <c r="S1359" s="105"/>
      <c r="T1359" s="5">
        <v>1</v>
      </c>
      <c r="U1359" s="5"/>
      <c r="V1359" s="5"/>
      <c r="W1359" s="5"/>
      <c r="X1359" s="5"/>
      <c r="Y1359" s="5"/>
      <c r="Z1359" s="5"/>
      <c r="AA1359" s="128"/>
      <c r="AB1359" s="5"/>
      <c r="AC1359" s="5"/>
      <c r="AD1359" s="5"/>
      <c r="AE1359" s="5"/>
      <c r="AF1359" s="128"/>
      <c r="AG1359" s="5"/>
      <c r="AH1359" s="5"/>
      <c r="AI1359" s="5"/>
      <c r="AJ1359" s="5"/>
      <c r="AK1359" s="5"/>
      <c r="AL1359" s="105"/>
      <c r="AM1359" s="5"/>
      <c r="AN1359" s="5"/>
      <c r="AO1359" s="5"/>
      <c r="AP1359" s="5"/>
      <c r="AQ1359" s="5"/>
      <c r="AR1359" s="5"/>
      <c r="AS1359" s="5"/>
      <c r="AT1359" s="5"/>
      <c r="AU1359" s="5"/>
      <c r="AV1359" s="5"/>
      <c r="AW1359" s="5"/>
      <c r="AX1359" s="5"/>
      <c r="AY1359" s="5"/>
      <c r="AZ1359" s="5"/>
      <c r="BA1359" s="5"/>
      <c r="BB1359" s="5"/>
      <c r="BC1359" s="5"/>
      <c r="BD1359" s="5"/>
      <c r="BE1359" s="5"/>
      <c r="BF1359" s="5"/>
      <c r="BG1359" s="5"/>
      <c r="BH1359" s="5"/>
      <c r="BI1359" s="5"/>
      <c r="BJ1359" s="5"/>
      <c r="BK1359" s="5"/>
      <c r="BL1359" s="5"/>
      <c r="BM1359" s="5"/>
      <c r="BN1359" s="5"/>
      <c r="BO1359" s="5"/>
      <c r="BP1359" s="5"/>
      <c r="BQ1359" s="5"/>
      <c r="BR1359" s="5"/>
      <c r="BS1359" s="5"/>
      <c r="BT1359" s="5"/>
      <c r="BU1359" s="5"/>
      <c r="BV1359" s="5"/>
      <c r="BW1359" s="5"/>
      <c r="BX1359" s="5"/>
      <c r="BY1359" s="5"/>
      <c r="BZ1359" s="5"/>
      <c r="CA1359" s="5"/>
      <c r="CB1359" s="105"/>
      <c r="CC1359" s="105"/>
      <c r="CD1359" s="105"/>
      <c r="CE1359" s="105"/>
      <c r="CF1359" s="105"/>
      <c r="CG1359" s="105"/>
      <c r="CH1359" s="105"/>
      <c r="CI1359" s="105"/>
      <c r="CJ1359" s="105"/>
      <c r="CK1359" s="105"/>
      <c r="CL1359" s="5"/>
      <c r="CM1359" s="5"/>
      <c r="CN1359" s="5"/>
      <c r="CO1359" s="5"/>
      <c r="CP1359" s="5"/>
      <c r="CQ1359" s="5"/>
      <c r="CR1359" s="5"/>
      <c r="CS1359" s="5"/>
      <c r="CT1359" s="5"/>
      <c r="CU1359" s="5"/>
      <c r="CV1359" s="5"/>
      <c r="CW1359" s="5"/>
      <c r="CX1359" s="5"/>
      <c r="CY1359" s="5"/>
      <c r="CZ1359" s="5"/>
      <c r="DA1359" s="5"/>
      <c r="DB1359" s="5"/>
      <c r="DC1359" s="5"/>
      <c r="DD1359" s="5"/>
      <c r="DE1359" s="5"/>
      <c r="DF1359" s="5"/>
      <c r="DG1359" s="5"/>
      <c r="DH1359" s="5"/>
      <c r="DI1359" s="5"/>
      <c r="DJ1359" s="5"/>
      <c r="DK1359" s="5"/>
      <c r="DL1359" s="5"/>
      <c r="DM1359" s="5"/>
      <c r="DN1359" s="5"/>
      <c r="DO1359" s="5"/>
      <c r="DP1359" s="5"/>
      <c r="DQ1359" s="5"/>
      <c r="DR1359" s="5" t="s">
        <v>135</v>
      </c>
      <c r="DS1359" s="6"/>
      <c r="DT1359" s="6"/>
      <c r="DU1359" s="5"/>
      <c r="DV1359" s="5"/>
      <c r="DW1359" s="5"/>
      <c r="DX1359" s="5" t="s">
        <v>135</v>
      </c>
      <c r="DY1359" s="5"/>
      <c r="DZ1359" s="5"/>
      <c r="EA1359" s="5"/>
      <c r="EB1359" s="5"/>
      <c r="EC1359" s="5"/>
      <c r="ED1359" s="5"/>
      <c r="EE1359" s="5"/>
      <c r="EF1359" s="5"/>
    </row>
    <row r="1360" spans="1:136" s="42" customFormat="1">
      <c r="A1360" s="41"/>
      <c r="B1360" s="41"/>
      <c r="C1360" s="41"/>
      <c r="D1360" s="41" t="s">
        <v>2333</v>
      </c>
      <c r="E1360" s="42" t="s">
        <v>2334</v>
      </c>
      <c r="F1360" s="46" t="s">
        <v>2146</v>
      </c>
      <c r="G1360" s="41" t="s">
        <v>135</v>
      </c>
      <c r="H1360" s="41"/>
      <c r="I1360" s="41"/>
      <c r="J1360" s="5"/>
      <c r="K1360" s="5"/>
      <c r="L1360" s="5"/>
      <c r="M1360" s="5"/>
      <c r="N1360" s="5"/>
      <c r="O1360" s="5"/>
      <c r="P1360" s="128">
        <v>1</v>
      </c>
      <c r="Q1360" s="39" t="s">
        <v>2335</v>
      </c>
      <c r="R1360" s="128">
        <v>1</v>
      </c>
      <c r="S1360" s="105"/>
      <c r="T1360" s="5"/>
      <c r="U1360" s="5"/>
      <c r="V1360" s="5"/>
      <c r="W1360" s="5"/>
      <c r="X1360" s="5"/>
      <c r="Y1360" s="5"/>
      <c r="Z1360" s="5"/>
      <c r="AA1360" s="128">
        <v>1</v>
      </c>
      <c r="AB1360" s="5"/>
      <c r="AC1360" s="5"/>
      <c r="AD1360" s="5"/>
      <c r="AE1360" s="5"/>
      <c r="AF1360" s="128"/>
      <c r="AG1360" s="5"/>
      <c r="AH1360" s="5"/>
      <c r="AI1360" s="5"/>
      <c r="AJ1360" s="5"/>
      <c r="AK1360" s="5"/>
      <c r="AL1360" s="105"/>
      <c r="AM1360" s="5"/>
      <c r="AN1360" s="5"/>
      <c r="AO1360" s="5"/>
      <c r="AP1360" s="5"/>
      <c r="AQ1360" s="5"/>
      <c r="AR1360" s="5"/>
      <c r="AS1360" s="5"/>
      <c r="AT1360" s="5"/>
      <c r="AU1360" s="5"/>
      <c r="AV1360" s="5"/>
      <c r="AW1360" s="5"/>
      <c r="AX1360" s="5"/>
      <c r="AY1360" s="5"/>
      <c r="AZ1360" s="5"/>
      <c r="BA1360" s="5"/>
      <c r="BB1360" s="5"/>
      <c r="BC1360" s="5"/>
      <c r="BD1360" s="5"/>
      <c r="BE1360" s="5"/>
      <c r="BF1360" s="5"/>
      <c r="BG1360" s="5"/>
      <c r="BH1360" s="5"/>
      <c r="BI1360" s="5"/>
      <c r="BJ1360" s="5"/>
      <c r="BK1360" s="5"/>
      <c r="BL1360" s="5"/>
      <c r="BM1360" s="5"/>
      <c r="BN1360" s="5"/>
      <c r="BO1360" s="5"/>
      <c r="BP1360" s="5"/>
      <c r="BQ1360" s="5"/>
      <c r="BR1360" s="5"/>
      <c r="BS1360" s="5"/>
      <c r="BT1360" s="5"/>
      <c r="BU1360" s="5"/>
      <c r="BV1360" s="5"/>
      <c r="BW1360" s="5"/>
      <c r="BX1360" s="5"/>
      <c r="BY1360" s="5"/>
      <c r="BZ1360" s="5"/>
      <c r="CA1360" s="5"/>
      <c r="CB1360" s="105"/>
      <c r="CC1360" s="105"/>
      <c r="CD1360" s="105"/>
      <c r="CE1360" s="105"/>
      <c r="CF1360" s="105"/>
      <c r="CG1360" s="105"/>
      <c r="CH1360" s="105"/>
      <c r="CI1360" s="105"/>
      <c r="CJ1360" s="105"/>
      <c r="CK1360" s="105"/>
      <c r="CL1360" s="5"/>
      <c r="CM1360" s="5"/>
      <c r="CN1360" s="5"/>
      <c r="CO1360" s="5"/>
      <c r="CP1360" s="5"/>
      <c r="CQ1360" s="5"/>
      <c r="CR1360" s="5"/>
      <c r="CS1360" s="5"/>
      <c r="CT1360" s="5"/>
      <c r="CU1360" s="5"/>
      <c r="CV1360" s="5"/>
      <c r="CW1360" s="5"/>
      <c r="CX1360" s="5"/>
      <c r="CY1360" s="5"/>
      <c r="CZ1360" s="5"/>
      <c r="DA1360" s="5"/>
      <c r="DB1360" s="5"/>
      <c r="DC1360" s="5"/>
      <c r="DD1360" s="5"/>
      <c r="DE1360" s="5"/>
      <c r="DF1360" s="5"/>
      <c r="DG1360" s="5"/>
      <c r="DH1360" s="5"/>
      <c r="DI1360" s="5"/>
      <c r="DJ1360" s="5"/>
      <c r="DK1360" s="5"/>
      <c r="DL1360" s="5"/>
      <c r="DM1360" s="5"/>
      <c r="DN1360" s="5"/>
      <c r="DO1360" s="5"/>
      <c r="DP1360" s="5"/>
      <c r="DQ1360" s="5"/>
      <c r="DR1360" s="5" t="s">
        <v>135</v>
      </c>
      <c r="DS1360" s="6"/>
      <c r="DT1360" s="6"/>
      <c r="DU1360" s="5"/>
      <c r="DV1360" s="5"/>
      <c r="DW1360" s="5"/>
      <c r="DX1360" s="5" t="s">
        <v>135</v>
      </c>
      <c r="DY1360" s="5"/>
      <c r="DZ1360" s="5"/>
      <c r="EA1360" s="5"/>
      <c r="EB1360" s="5"/>
      <c r="EC1360" s="5"/>
      <c r="ED1360" s="5"/>
      <c r="EE1360" s="5"/>
      <c r="EF1360" s="5"/>
    </row>
    <row r="1361" spans="1:136" s="42" customFormat="1">
      <c r="A1361" s="41"/>
      <c r="B1361" s="41"/>
      <c r="C1361" s="41"/>
      <c r="D1361" s="41" t="s">
        <v>2336</v>
      </c>
      <c r="E1361" s="42" t="s">
        <v>2337</v>
      </c>
      <c r="F1361" s="46" t="s">
        <v>2146</v>
      </c>
      <c r="G1361" s="41" t="s">
        <v>135</v>
      </c>
      <c r="H1361" s="41"/>
      <c r="I1361" s="41"/>
      <c r="J1361" s="5"/>
      <c r="K1361" s="5"/>
      <c r="L1361" s="5"/>
      <c r="M1361" s="5"/>
      <c r="N1361" s="5"/>
      <c r="O1361" s="5"/>
      <c r="P1361" s="128">
        <v>1</v>
      </c>
      <c r="Q1361" s="39" t="s">
        <v>2335</v>
      </c>
      <c r="R1361" s="128">
        <v>1</v>
      </c>
      <c r="S1361" s="105"/>
      <c r="T1361" s="5"/>
      <c r="U1361" s="5"/>
      <c r="V1361" s="5"/>
      <c r="W1361" s="5"/>
      <c r="X1361" s="5"/>
      <c r="Y1361" s="5"/>
      <c r="Z1361" s="5"/>
      <c r="AA1361" s="128">
        <v>1</v>
      </c>
      <c r="AB1361" s="5"/>
      <c r="AC1361" s="5"/>
      <c r="AD1361" s="5"/>
      <c r="AE1361" s="5"/>
      <c r="AF1361" s="128"/>
      <c r="AG1361" s="5"/>
      <c r="AH1361" s="5"/>
      <c r="AI1361" s="5"/>
      <c r="AJ1361" s="5"/>
      <c r="AK1361" s="5"/>
      <c r="AL1361" s="105"/>
      <c r="AM1361" s="5"/>
      <c r="AN1361" s="5"/>
      <c r="AO1361" s="5"/>
      <c r="AP1361" s="5"/>
      <c r="AQ1361" s="5"/>
      <c r="AR1361" s="5"/>
      <c r="AS1361" s="5"/>
      <c r="AT1361" s="5"/>
      <c r="AU1361" s="5"/>
      <c r="AV1361" s="5"/>
      <c r="AW1361" s="5"/>
      <c r="AX1361" s="5"/>
      <c r="AY1361" s="5"/>
      <c r="AZ1361" s="5"/>
      <c r="BA1361" s="5"/>
      <c r="BB1361" s="5"/>
      <c r="BC1361" s="5"/>
      <c r="BD1361" s="5"/>
      <c r="BE1361" s="5"/>
      <c r="BF1361" s="5"/>
      <c r="BG1361" s="5"/>
      <c r="BH1361" s="5"/>
      <c r="BI1361" s="5"/>
      <c r="BJ1361" s="5"/>
      <c r="BK1361" s="5"/>
      <c r="BL1361" s="5"/>
      <c r="BM1361" s="5"/>
      <c r="BN1361" s="5"/>
      <c r="BO1361" s="5"/>
      <c r="BP1361" s="5"/>
      <c r="BQ1361" s="5"/>
      <c r="BR1361" s="5"/>
      <c r="BS1361" s="5"/>
      <c r="BT1361" s="5"/>
      <c r="BU1361" s="5"/>
      <c r="BV1361" s="5"/>
      <c r="BW1361" s="5"/>
      <c r="BX1361" s="5"/>
      <c r="BY1361" s="5"/>
      <c r="BZ1361" s="5"/>
      <c r="CA1361" s="5"/>
      <c r="CB1361" s="105"/>
      <c r="CC1361" s="105"/>
      <c r="CD1361" s="105"/>
      <c r="CE1361" s="105"/>
      <c r="CF1361" s="105"/>
      <c r="CG1361" s="105"/>
      <c r="CH1361" s="105"/>
      <c r="CI1361" s="105"/>
      <c r="CJ1361" s="105"/>
      <c r="CK1361" s="105"/>
      <c r="CL1361" s="5"/>
      <c r="CM1361" s="5"/>
      <c r="CN1361" s="5"/>
      <c r="CO1361" s="5"/>
      <c r="CP1361" s="5"/>
      <c r="CQ1361" s="5"/>
      <c r="CR1361" s="5"/>
      <c r="CS1361" s="5"/>
      <c r="CT1361" s="5"/>
      <c r="CU1361" s="5"/>
      <c r="CV1361" s="5"/>
      <c r="CW1361" s="5"/>
      <c r="CX1361" s="5"/>
      <c r="CY1361" s="5"/>
      <c r="CZ1361" s="5"/>
      <c r="DA1361" s="5"/>
      <c r="DB1361" s="5"/>
      <c r="DC1361" s="5"/>
      <c r="DD1361" s="5"/>
      <c r="DE1361" s="5"/>
      <c r="DF1361" s="5"/>
      <c r="DG1361" s="5"/>
      <c r="DH1361" s="5"/>
      <c r="DI1361" s="5"/>
      <c r="DJ1361" s="5"/>
      <c r="DK1361" s="5"/>
      <c r="DL1361" s="5"/>
      <c r="DM1361" s="5"/>
      <c r="DN1361" s="5"/>
      <c r="DO1361" s="5"/>
      <c r="DP1361" s="5"/>
      <c r="DQ1361" s="5"/>
      <c r="DR1361" s="5" t="s">
        <v>135</v>
      </c>
      <c r="DS1361" s="6"/>
      <c r="DT1361" s="6"/>
      <c r="DU1361" s="5"/>
      <c r="DV1361" s="5"/>
      <c r="DW1361" s="5"/>
      <c r="DX1361" s="5" t="s">
        <v>135</v>
      </c>
      <c r="DY1361" s="5"/>
      <c r="DZ1361" s="5"/>
      <c r="EA1361" s="5"/>
      <c r="EB1361" s="5"/>
      <c r="EC1361" s="5"/>
      <c r="ED1361" s="5"/>
      <c r="EE1361" s="5"/>
      <c r="EF1361" s="5"/>
    </row>
    <row r="1362" spans="1:136" s="42" customFormat="1">
      <c r="A1362" s="41"/>
      <c r="B1362" s="41"/>
      <c r="C1362" s="41"/>
      <c r="D1362" s="41" t="s">
        <v>2338</v>
      </c>
      <c r="E1362" s="42" t="s">
        <v>2221</v>
      </c>
      <c r="F1362" s="46" t="s">
        <v>2146</v>
      </c>
      <c r="G1362" s="41" t="s">
        <v>135</v>
      </c>
      <c r="H1362" s="41"/>
      <c r="I1362" s="41"/>
      <c r="J1362" s="5">
        <v>1</v>
      </c>
      <c r="K1362" s="5">
        <v>1</v>
      </c>
      <c r="L1362" s="5"/>
      <c r="M1362" s="5"/>
      <c r="N1362" s="5"/>
      <c r="O1362" s="5"/>
      <c r="P1362" s="128">
        <v>1</v>
      </c>
      <c r="Q1362" s="39" t="s">
        <v>2335</v>
      </c>
      <c r="R1362" s="128">
        <v>1</v>
      </c>
      <c r="S1362" s="105"/>
      <c r="T1362" s="5"/>
      <c r="U1362" s="5"/>
      <c r="V1362" s="5"/>
      <c r="W1362" s="5"/>
      <c r="X1362" s="5"/>
      <c r="Y1362" s="5"/>
      <c r="Z1362" s="5"/>
      <c r="AA1362" s="128">
        <v>1</v>
      </c>
      <c r="AB1362" s="5"/>
      <c r="AC1362" s="5"/>
      <c r="AD1362" s="5"/>
      <c r="AE1362" s="5"/>
      <c r="AF1362" s="128"/>
      <c r="AG1362" s="5"/>
      <c r="AH1362" s="5"/>
      <c r="AI1362" s="5"/>
      <c r="AJ1362" s="5"/>
      <c r="AK1362" s="5"/>
      <c r="AL1362" s="105"/>
      <c r="AM1362" s="5"/>
      <c r="AN1362" s="5"/>
      <c r="AO1362" s="5"/>
      <c r="AP1362" s="5"/>
      <c r="AQ1362" s="5"/>
      <c r="AR1362" s="5"/>
      <c r="AS1362" s="5"/>
      <c r="AT1362" s="5"/>
      <c r="AU1362" s="5"/>
      <c r="AV1362" s="5"/>
      <c r="AW1362" s="5"/>
      <c r="AX1362" s="5"/>
      <c r="AY1362" s="5"/>
      <c r="AZ1362" s="5"/>
      <c r="BA1362" s="5"/>
      <c r="BB1362" s="5"/>
      <c r="BC1362" s="5"/>
      <c r="BD1362" s="5"/>
      <c r="BE1362" s="5"/>
      <c r="BF1362" s="5"/>
      <c r="BG1362" s="5"/>
      <c r="BH1362" s="5"/>
      <c r="BI1362" s="5"/>
      <c r="BJ1362" s="5"/>
      <c r="BK1362" s="5"/>
      <c r="BL1362" s="5"/>
      <c r="BM1362" s="5"/>
      <c r="BN1362" s="5"/>
      <c r="BO1362" s="5"/>
      <c r="BP1362" s="5"/>
      <c r="BQ1362" s="5"/>
      <c r="BR1362" s="5"/>
      <c r="BS1362" s="5"/>
      <c r="BT1362" s="5"/>
      <c r="BU1362" s="5"/>
      <c r="BV1362" s="5"/>
      <c r="BW1362" s="5"/>
      <c r="BX1362" s="5"/>
      <c r="BY1362" s="5"/>
      <c r="BZ1362" s="5"/>
      <c r="CA1362" s="5"/>
      <c r="CB1362" s="105"/>
      <c r="CC1362" s="105"/>
      <c r="CD1362" s="105"/>
      <c r="CE1362" s="105"/>
      <c r="CF1362" s="105"/>
      <c r="CG1362" s="105"/>
      <c r="CH1362" s="105"/>
      <c r="CI1362" s="105"/>
      <c r="CJ1362" s="105"/>
      <c r="CK1362" s="105"/>
      <c r="CL1362" s="5"/>
      <c r="CM1362" s="5"/>
      <c r="CN1362" s="5"/>
      <c r="CO1362" s="5"/>
      <c r="CP1362" s="5"/>
      <c r="CQ1362" s="5"/>
      <c r="CR1362" s="5"/>
      <c r="CS1362" s="5"/>
      <c r="CT1362" s="5"/>
      <c r="CU1362" s="5"/>
      <c r="CV1362" s="5"/>
      <c r="CW1362" s="5"/>
      <c r="CX1362" s="5"/>
      <c r="CY1362" s="5"/>
      <c r="CZ1362" s="5"/>
      <c r="DA1362" s="5"/>
      <c r="DB1362" s="5"/>
      <c r="DC1362" s="5"/>
      <c r="DD1362" s="5"/>
      <c r="DE1362" s="5"/>
      <c r="DF1362" s="5"/>
      <c r="DG1362" s="5"/>
      <c r="DH1362" s="5"/>
      <c r="DI1362" s="5"/>
      <c r="DJ1362" s="5"/>
      <c r="DK1362" s="5"/>
      <c r="DL1362" s="5"/>
      <c r="DM1362" s="5"/>
      <c r="DN1362" s="5"/>
      <c r="DO1362" s="5"/>
      <c r="DP1362" s="5"/>
      <c r="DQ1362" s="5"/>
      <c r="DR1362" s="5" t="s">
        <v>135</v>
      </c>
      <c r="DS1362" s="6"/>
      <c r="DT1362" s="6"/>
      <c r="DU1362" s="5"/>
      <c r="DV1362" s="5"/>
      <c r="DW1362" s="5"/>
      <c r="DX1362" s="5" t="s">
        <v>135</v>
      </c>
      <c r="DY1362" s="5"/>
      <c r="DZ1362" s="5"/>
      <c r="EA1362" s="5"/>
      <c r="EB1362" s="5"/>
      <c r="EC1362" s="5"/>
      <c r="ED1362" s="5"/>
      <c r="EE1362" s="5"/>
      <c r="EF1362" s="5"/>
    </row>
    <row r="1363" spans="1:136" s="42" customFormat="1" ht="30">
      <c r="A1363" s="41"/>
      <c r="B1363" s="41"/>
      <c r="C1363" s="41"/>
      <c r="D1363" s="41" t="s">
        <v>2339</v>
      </c>
      <c r="E1363" s="42" t="s">
        <v>2337</v>
      </c>
      <c r="F1363" s="46" t="s">
        <v>2146</v>
      </c>
      <c r="G1363" s="41" t="s">
        <v>135</v>
      </c>
      <c r="H1363" s="41"/>
      <c r="I1363" s="41"/>
      <c r="J1363" s="5"/>
      <c r="K1363" s="5"/>
      <c r="L1363" s="5"/>
      <c r="M1363" s="5"/>
      <c r="N1363" s="5"/>
      <c r="O1363" s="5"/>
      <c r="P1363" s="128">
        <v>1</v>
      </c>
      <c r="Q1363" s="39" t="s">
        <v>2330</v>
      </c>
      <c r="R1363" s="128">
        <v>1</v>
      </c>
      <c r="S1363" s="105"/>
      <c r="T1363" s="5">
        <v>1</v>
      </c>
      <c r="U1363" s="5"/>
      <c r="V1363" s="5"/>
      <c r="W1363" s="5"/>
      <c r="X1363" s="5"/>
      <c r="Y1363" s="5"/>
      <c r="Z1363" s="5"/>
      <c r="AA1363" s="128">
        <v>1</v>
      </c>
      <c r="AB1363" s="5"/>
      <c r="AC1363" s="5"/>
      <c r="AD1363" s="5"/>
      <c r="AE1363" s="5"/>
      <c r="AF1363" s="128"/>
      <c r="AG1363" s="5"/>
      <c r="AH1363" s="5"/>
      <c r="AI1363" s="5"/>
      <c r="AJ1363" s="5"/>
      <c r="AK1363" s="5"/>
      <c r="AL1363" s="105"/>
      <c r="AM1363" s="5"/>
      <c r="AN1363" s="5"/>
      <c r="AO1363" s="5"/>
      <c r="AP1363" s="5"/>
      <c r="AQ1363" s="5"/>
      <c r="AR1363" s="5"/>
      <c r="AS1363" s="5"/>
      <c r="AT1363" s="5"/>
      <c r="AU1363" s="5"/>
      <c r="AV1363" s="5"/>
      <c r="AW1363" s="5"/>
      <c r="AX1363" s="5"/>
      <c r="AY1363" s="5"/>
      <c r="AZ1363" s="5"/>
      <c r="BA1363" s="5"/>
      <c r="BB1363" s="5"/>
      <c r="BC1363" s="5"/>
      <c r="BD1363" s="5"/>
      <c r="BE1363" s="5"/>
      <c r="BF1363" s="5"/>
      <c r="BG1363" s="5"/>
      <c r="BH1363" s="5"/>
      <c r="BI1363" s="5"/>
      <c r="BJ1363" s="5"/>
      <c r="BK1363" s="5"/>
      <c r="BL1363" s="5"/>
      <c r="BM1363" s="5"/>
      <c r="BN1363" s="5"/>
      <c r="BO1363" s="5"/>
      <c r="BP1363" s="5"/>
      <c r="BQ1363" s="5"/>
      <c r="BR1363" s="5"/>
      <c r="BS1363" s="5"/>
      <c r="BT1363" s="5"/>
      <c r="BU1363" s="5"/>
      <c r="BV1363" s="5"/>
      <c r="BW1363" s="5"/>
      <c r="BX1363" s="5"/>
      <c r="BY1363" s="5"/>
      <c r="BZ1363" s="5"/>
      <c r="CA1363" s="5"/>
      <c r="CB1363" s="105"/>
      <c r="CC1363" s="105"/>
      <c r="CD1363" s="105"/>
      <c r="CE1363" s="105"/>
      <c r="CF1363" s="105"/>
      <c r="CG1363" s="105"/>
      <c r="CH1363" s="105"/>
      <c r="CI1363" s="105"/>
      <c r="CJ1363" s="105"/>
      <c r="CK1363" s="105"/>
      <c r="CL1363" s="5"/>
      <c r="CM1363" s="5"/>
      <c r="CN1363" s="5"/>
      <c r="CO1363" s="5"/>
      <c r="CP1363" s="5"/>
      <c r="CQ1363" s="5"/>
      <c r="CR1363" s="5"/>
      <c r="CS1363" s="5"/>
      <c r="CT1363" s="5"/>
      <c r="CU1363" s="5"/>
      <c r="CV1363" s="5"/>
      <c r="CW1363" s="5"/>
      <c r="CX1363" s="5"/>
      <c r="CY1363" s="5"/>
      <c r="CZ1363" s="5"/>
      <c r="DA1363" s="5"/>
      <c r="DB1363" s="5"/>
      <c r="DC1363" s="5"/>
      <c r="DD1363" s="5"/>
      <c r="DE1363" s="5"/>
      <c r="DF1363" s="5"/>
      <c r="DG1363" s="5"/>
      <c r="DH1363" s="5"/>
      <c r="DI1363" s="5"/>
      <c r="DJ1363" s="5"/>
      <c r="DK1363" s="5"/>
      <c r="DL1363" s="5"/>
      <c r="DM1363" s="5"/>
      <c r="DN1363" s="5"/>
      <c r="DO1363" s="5"/>
      <c r="DP1363" s="5"/>
      <c r="DQ1363" s="5"/>
      <c r="DR1363" s="5" t="s">
        <v>135</v>
      </c>
      <c r="DS1363" s="6"/>
      <c r="DT1363" s="6"/>
      <c r="DU1363" s="5"/>
      <c r="DV1363" s="5"/>
      <c r="DW1363" s="5"/>
      <c r="DX1363" s="5" t="s">
        <v>135</v>
      </c>
      <c r="DY1363" s="5"/>
      <c r="DZ1363" s="5"/>
      <c r="EA1363" s="5"/>
      <c r="EB1363" s="5"/>
      <c r="EC1363" s="5"/>
      <c r="ED1363" s="5"/>
      <c r="EE1363" s="5"/>
      <c r="EF1363" s="5"/>
    </row>
    <row r="1364" spans="1:136" s="42" customFormat="1">
      <c r="A1364" s="41"/>
      <c r="B1364" s="41"/>
      <c r="C1364" s="41"/>
      <c r="D1364" s="41" t="s">
        <v>2340</v>
      </c>
      <c r="E1364" s="42" t="s">
        <v>2337</v>
      </c>
      <c r="F1364" s="46" t="s">
        <v>2146</v>
      </c>
      <c r="G1364" s="41" t="s">
        <v>135</v>
      </c>
      <c r="H1364" s="41"/>
      <c r="I1364" s="41"/>
      <c r="J1364" s="5"/>
      <c r="K1364" s="5"/>
      <c r="L1364" s="5"/>
      <c r="M1364" s="5"/>
      <c r="N1364" s="5"/>
      <c r="O1364" s="5"/>
      <c r="P1364" s="128">
        <v>1</v>
      </c>
      <c r="Q1364" s="39" t="s">
        <v>2324</v>
      </c>
      <c r="R1364" s="128">
        <v>1</v>
      </c>
      <c r="S1364" s="105"/>
      <c r="T1364" s="5"/>
      <c r="U1364" s="5"/>
      <c r="V1364" s="5"/>
      <c r="W1364" s="5"/>
      <c r="X1364" s="5"/>
      <c r="Y1364" s="5"/>
      <c r="Z1364" s="5"/>
      <c r="AA1364" s="128">
        <v>1</v>
      </c>
      <c r="AB1364" s="5"/>
      <c r="AC1364" s="5"/>
      <c r="AD1364" s="5"/>
      <c r="AE1364" s="5"/>
      <c r="AF1364" s="128"/>
      <c r="AG1364" s="5"/>
      <c r="AH1364" s="5"/>
      <c r="AI1364" s="5"/>
      <c r="AJ1364" s="5"/>
      <c r="AK1364" s="5"/>
      <c r="AL1364" s="105"/>
      <c r="AM1364" s="5"/>
      <c r="AN1364" s="5"/>
      <c r="AO1364" s="5"/>
      <c r="AP1364" s="5"/>
      <c r="AQ1364" s="5"/>
      <c r="AR1364" s="5"/>
      <c r="AS1364" s="5"/>
      <c r="AT1364" s="5"/>
      <c r="AU1364" s="5"/>
      <c r="AV1364" s="5"/>
      <c r="AW1364" s="5"/>
      <c r="AX1364" s="5"/>
      <c r="AY1364" s="5"/>
      <c r="AZ1364" s="5"/>
      <c r="BA1364" s="5"/>
      <c r="BB1364" s="5"/>
      <c r="BC1364" s="5"/>
      <c r="BD1364" s="5"/>
      <c r="BE1364" s="5"/>
      <c r="BF1364" s="5"/>
      <c r="BG1364" s="5"/>
      <c r="BH1364" s="5"/>
      <c r="BI1364" s="5"/>
      <c r="BJ1364" s="5"/>
      <c r="BK1364" s="5"/>
      <c r="BL1364" s="5"/>
      <c r="BM1364" s="5"/>
      <c r="BN1364" s="5"/>
      <c r="BO1364" s="5"/>
      <c r="BP1364" s="5"/>
      <c r="BQ1364" s="5"/>
      <c r="BR1364" s="5"/>
      <c r="BS1364" s="5"/>
      <c r="BT1364" s="5"/>
      <c r="BU1364" s="5"/>
      <c r="BV1364" s="5"/>
      <c r="BW1364" s="5"/>
      <c r="BX1364" s="5"/>
      <c r="BY1364" s="5"/>
      <c r="BZ1364" s="5"/>
      <c r="CA1364" s="5"/>
      <c r="CB1364" s="105"/>
      <c r="CC1364" s="105"/>
      <c r="CD1364" s="105"/>
      <c r="CE1364" s="105"/>
      <c r="CF1364" s="105"/>
      <c r="CG1364" s="105"/>
      <c r="CH1364" s="105"/>
      <c r="CI1364" s="105"/>
      <c r="CJ1364" s="105"/>
      <c r="CK1364" s="105"/>
      <c r="CL1364" s="5"/>
      <c r="CM1364" s="5"/>
      <c r="CN1364" s="5"/>
      <c r="CO1364" s="5"/>
      <c r="CP1364" s="5"/>
      <c r="CQ1364" s="5"/>
      <c r="CR1364" s="5"/>
      <c r="CS1364" s="5"/>
      <c r="CT1364" s="5"/>
      <c r="CU1364" s="5"/>
      <c r="CV1364" s="5"/>
      <c r="CW1364" s="5"/>
      <c r="CX1364" s="5"/>
      <c r="CY1364" s="5"/>
      <c r="CZ1364" s="5"/>
      <c r="DA1364" s="5"/>
      <c r="DB1364" s="5"/>
      <c r="DC1364" s="5"/>
      <c r="DD1364" s="5"/>
      <c r="DE1364" s="5"/>
      <c r="DF1364" s="5"/>
      <c r="DG1364" s="5"/>
      <c r="DH1364" s="5"/>
      <c r="DI1364" s="5"/>
      <c r="DJ1364" s="5"/>
      <c r="DK1364" s="5"/>
      <c r="DL1364" s="5"/>
      <c r="DM1364" s="5"/>
      <c r="DN1364" s="5"/>
      <c r="DO1364" s="5"/>
      <c r="DP1364" s="5"/>
      <c r="DQ1364" s="5"/>
      <c r="DR1364" s="5" t="s">
        <v>135</v>
      </c>
      <c r="DS1364" s="6"/>
      <c r="DT1364" s="6"/>
      <c r="DU1364" s="5"/>
      <c r="DV1364" s="5"/>
      <c r="DW1364" s="5"/>
      <c r="DX1364" s="5" t="s">
        <v>135</v>
      </c>
      <c r="DY1364" s="5"/>
      <c r="DZ1364" s="5"/>
      <c r="EA1364" s="5"/>
      <c r="EB1364" s="5"/>
      <c r="EC1364" s="5"/>
      <c r="ED1364" s="5"/>
      <c r="EE1364" s="5"/>
      <c r="EF1364" s="5"/>
    </row>
    <row r="1365" spans="1:136" s="42" customFormat="1" ht="30">
      <c r="A1365" s="41"/>
      <c r="B1365" s="41"/>
      <c r="C1365" s="41"/>
      <c r="D1365" s="41" t="s">
        <v>2341</v>
      </c>
      <c r="E1365" s="42" t="s">
        <v>290</v>
      </c>
      <c r="F1365" s="46" t="s">
        <v>2146</v>
      </c>
      <c r="G1365" s="41" t="s">
        <v>135</v>
      </c>
      <c r="H1365" s="41"/>
      <c r="I1365" s="41"/>
      <c r="J1365" s="5"/>
      <c r="K1365" s="5"/>
      <c r="L1365" s="5"/>
      <c r="M1365" s="5"/>
      <c r="N1365" s="5"/>
      <c r="O1365" s="5"/>
      <c r="P1365" s="128">
        <v>1</v>
      </c>
      <c r="Q1365" s="39" t="s">
        <v>2324</v>
      </c>
      <c r="R1365" s="128">
        <v>1</v>
      </c>
      <c r="S1365" s="105"/>
      <c r="T1365" s="5"/>
      <c r="U1365" s="5"/>
      <c r="V1365" s="5"/>
      <c r="W1365" s="5"/>
      <c r="X1365" s="5"/>
      <c r="Y1365" s="5"/>
      <c r="Z1365" s="5"/>
      <c r="AA1365" s="128">
        <v>1</v>
      </c>
      <c r="AB1365" s="5"/>
      <c r="AC1365" s="5"/>
      <c r="AD1365" s="5"/>
      <c r="AE1365" s="5"/>
      <c r="AF1365" s="128"/>
      <c r="AG1365" s="5"/>
      <c r="AH1365" s="5"/>
      <c r="AI1365" s="5"/>
      <c r="AJ1365" s="5"/>
      <c r="AK1365" s="5"/>
      <c r="AL1365" s="105"/>
      <c r="AM1365" s="5"/>
      <c r="AN1365" s="5"/>
      <c r="AO1365" s="5"/>
      <c r="AP1365" s="5"/>
      <c r="AQ1365" s="5"/>
      <c r="AR1365" s="5"/>
      <c r="AS1365" s="5"/>
      <c r="AT1365" s="5"/>
      <c r="AU1365" s="5"/>
      <c r="AV1365" s="5"/>
      <c r="AW1365" s="5"/>
      <c r="AX1365" s="5"/>
      <c r="AY1365" s="5"/>
      <c r="AZ1365" s="5"/>
      <c r="BA1365" s="5"/>
      <c r="BB1365" s="5"/>
      <c r="BC1365" s="5"/>
      <c r="BD1365" s="5"/>
      <c r="BE1365" s="5"/>
      <c r="BF1365" s="5"/>
      <c r="BG1365" s="5"/>
      <c r="BH1365" s="5"/>
      <c r="BI1365" s="5"/>
      <c r="BJ1365" s="5"/>
      <c r="BK1365" s="5"/>
      <c r="BL1365" s="5"/>
      <c r="BM1365" s="5"/>
      <c r="BN1365" s="5"/>
      <c r="BO1365" s="5"/>
      <c r="BP1365" s="5"/>
      <c r="BQ1365" s="5"/>
      <c r="BR1365" s="5"/>
      <c r="BS1365" s="5"/>
      <c r="BT1365" s="5"/>
      <c r="BU1365" s="5"/>
      <c r="BV1365" s="5"/>
      <c r="BW1365" s="5"/>
      <c r="BX1365" s="5"/>
      <c r="BY1365" s="5"/>
      <c r="BZ1365" s="5"/>
      <c r="CA1365" s="5"/>
      <c r="CB1365" s="105"/>
      <c r="CC1365" s="105"/>
      <c r="CD1365" s="105"/>
      <c r="CE1365" s="105"/>
      <c r="CF1365" s="105"/>
      <c r="CG1365" s="105"/>
      <c r="CH1365" s="105"/>
      <c r="CI1365" s="105"/>
      <c r="CJ1365" s="105"/>
      <c r="CK1365" s="105"/>
      <c r="CL1365" s="5"/>
      <c r="CM1365" s="5"/>
      <c r="CN1365" s="5"/>
      <c r="CO1365" s="5"/>
      <c r="CP1365" s="5"/>
      <c r="CQ1365" s="5"/>
      <c r="CR1365" s="5"/>
      <c r="CS1365" s="5"/>
      <c r="CT1365" s="5"/>
      <c r="CU1365" s="5"/>
      <c r="CV1365" s="5"/>
      <c r="CW1365" s="5"/>
      <c r="CX1365" s="5"/>
      <c r="CY1365" s="5"/>
      <c r="CZ1365" s="5"/>
      <c r="DA1365" s="5"/>
      <c r="DB1365" s="5"/>
      <c r="DC1365" s="5"/>
      <c r="DD1365" s="5"/>
      <c r="DE1365" s="5"/>
      <c r="DF1365" s="5"/>
      <c r="DG1365" s="5"/>
      <c r="DH1365" s="5"/>
      <c r="DI1365" s="5"/>
      <c r="DJ1365" s="5"/>
      <c r="DK1365" s="5"/>
      <c r="DL1365" s="5"/>
      <c r="DM1365" s="5"/>
      <c r="DN1365" s="5"/>
      <c r="DO1365" s="5"/>
      <c r="DP1365" s="5"/>
      <c r="DQ1365" s="5"/>
      <c r="DR1365" s="5" t="s">
        <v>135</v>
      </c>
      <c r="DS1365" s="6"/>
      <c r="DT1365" s="6"/>
      <c r="DU1365" s="5"/>
      <c r="DV1365" s="5"/>
      <c r="DW1365" s="5"/>
      <c r="DX1365" s="5" t="s">
        <v>135</v>
      </c>
      <c r="DY1365" s="5"/>
      <c r="DZ1365" s="5"/>
      <c r="EA1365" s="5"/>
      <c r="EB1365" s="5"/>
      <c r="EC1365" s="5"/>
      <c r="ED1365" s="5"/>
      <c r="EE1365" s="5"/>
      <c r="EF1365" s="5"/>
    </row>
    <row r="1366" spans="1:136" s="42" customFormat="1">
      <c r="A1366" s="41"/>
      <c r="B1366" s="41"/>
      <c r="C1366" s="41"/>
      <c r="D1366" s="41" t="s">
        <v>2342</v>
      </c>
      <c r="E1366" s="42" t="s">
        <v>1796</v>
      </c>
      <c r="F1366" s="46" t="s">
        <v>2146</v>
      </c>
      <c r="G1366" s="41" t="s">
        <v>135</v>
      </c>
      <c r="H1366" s="41"/>
      <c r="I1366" s="41"/>
      <c r="J1366" s="5"/>
      <c r="K1366" s="5"/>
      <c r="L1366" s="5"/>
      <c r="M1366" s="5"/>
      <c r="N1366" s="5"/>
      <c r="O1366" s="5"/>
      <c r="P1366" s="128">
        <v>1</v>
      </c>
      <c r="Q1366" s="39" t="s">
        <v>2343</v>
      </c>
      <c r="R1366" s="128">
        <v>1</v>
      </c>
      <c r="S1366" s="105"/>
      <c r="T1366" s="5">
        <v>1</v>
      </c>
      <c r="U1366" s="5"/>
      <c r="V1366" s="5"/>
      <c r="W1366" s="5"/>
      <c r="X1366" s="5"/>
      <c r="Y1366" s="5"/>
      <c r="Z1366" s="5"/>
      <c r="AA1366" s="128">
        <v>1</v>
      </c>
      <c r="AB1366" s="5"/>
      <c r="AC1366" s="5"/>
      <c r="AD1366" s="5"/>
      <c r="AE1366" s="5"/>
      <c r="AF1366" s="128"/>
      <c r="AG1366" s="5"/>
      <c r="AH1366" s="5"/>
      <c r="AI1366" s="5"/>
      <c r="AJ1366" s="5"/>
      <c r="AK1366" s="5"/>
      <c r="AL1366" s="105"/>
      <c r="AM1366" s="5"/>
      <c r="AN1366" s="5"/>
      <c r="AO1366" s="5"/>
      <c r="AP1366" s="5"/>
      <c r="AQ1366" s="5"/>
      <c r="AR1366" s="5"/>
      <c r="AS1366" s="5"/>
      <c r="AT1366" s="5"/>
      <c r="AU1366" s="5"/>
      <c r="AV1366" s="5"/>
      <c r="AW1366" s="5"/>
      <c r="AX1366" s="5"/>
      <c r="AY1366" s="5"/>
      <c r="AZ1366" s="5"/>
      <c r="BA1366" s="5"/>
      <c r="BB1366" s="5"/>
      <c r="BC1366" s="5"/>
      <c r="BD1366" s="5"/>
      <c r="BE1366" s="5"/>
      <c r="BF1366" s="5"/>
      <c r="BG1366" s="5"/>
      <c r="BH1366" s="5"/>
      <c r="BI1366" s="5"/>
      <c r="BJ1366" s="5"/>
      <c r="BK1366" s="5"/>
      <c r="BL1366" s="5"/>
      <c r="BM1366" s="5"/>
      <c r="BN1366" s="5"/>
      <c r="BO1366" s="5"/>
      <c r="BP1366" s="5"/>
      <c r="BQ1366" s="5"/>
      <c r="BR1366" s="5"/>
      <c r="BS1366" s="5"/>
      <c r="BT1366" s="5"/>
      <c r="BU1366" s="5"/>
      <c r="BV1366" s="5"/>
      <c r="BW1366" s="5"/>
      <c r="BX1366" s="5"/>
      <c r="BY1366" s="5"/>
      <c r="BZ1366" s="5"/>
      <c r="CA1366" s="5"/>
      <c r="CB1366" s="105"/>
      <c r="CC1366" s="105"/>
      <c r="CD1366" s="105"/>
      <c r="CE1366" s="105"/>
      <c r="CF1366" s="105"/>
      <c r="CG1366" s="105"/>
      <c r="CH1366" s="105"/>
      <c r="CI1366" s="105"/>
      <c r="CJ1366" s="105"/>
      <c r="CK1366" s="105"/>
      <c r="CL1366" s="5"/>
      <c r="CM1366" s="5"/>
      <c r="CN1366" s="5"/>
      <c r="CO1366" s="5"/>
      <c r="CP1366" s="5"/>
      <c r="CQ1366" s="5"/>
      <c r="CR1366" s="5"/>
      <c r="CS1366" s="5"/>
      <c r="CT1366" s="5"/>
      <c r="CU1366" s="5"/>
      <c r="CV1366" s="5"/>
      <c r="CW1366" s="5"/>
      <c r="CX1366" s="5"/>
      <c r="CY1366" s="5"/>
      <c r="CZ1366" s="5"/>
      <c r="DA1366" s="5"/>
      <c r="DB1366" s="5"/>
      <c r="DC1366" s="5"/>
      <c r="DD1366" s="5"/>
      <c r="DE1366" s="5"/>
      <c r="DF1366" s="5"/>
      <c r="DG1366" s="5"/>
      <c r="DH1366" s="5"/>
      <c r="DI1366" s="5"/>
      <c r="DJ1366" s="5"/>
      <c r="DK1366" s="5"/>
      <c r="DL1366" s="5"/>
      <c r="DM1366" s="5"/>
      <c r="DN1366" s="5"/>
      <c r="DO1366" s="5"/>
      <c r="DP1366" s="5"/>
      <c r="DQ1366" s="5"/>
      <c r="DR1366" s="5" t="s">
        <v>135</v>
      </c>
      <c r="DS1366" s="6"/>
      <c r="DT1366" s="6"/>
      <c r="DU1366" s="5"/>
      <c r="DV1366" s="5"/>
      <c r="DW1366" s="5"/>
      <c r="DX1366" s="5" t="s">
        <v>135</v>
      </c>
      <c r="DY1366" s="5"/>
      <c r="DZ1366" s="5"/>
      <c r="EA1366" s="5"/>
      <c r="EB1366" s="5"/>
      <c r="EC1366" s="5"/>
      <c r="ED1366" s="5"/>
      <c r="EE1366" s="5"/>
      <c r="EF1366" s="5"/>
    </row>
    <row r="1367" spans="1:136" s="42" customFormat="1">
      <c r="A1367" s="41"/>
      <c r="B1367" s="41"/>
      <c r="C1367" s="41"/>
      <c r="D1367" s="41" t="s">
        <v>2344</v>
      </c>
      <c r="E1367" s="42" t="s">
        <v>290</v>
      </c>
      <c r="F1367" s="46" t="s">
        <v>2146</v>
      </c>
      <c r="G1367" s="41" t="s">
        <v>135</v>
      </c>
      <c r="H1367" s="41"/>
      <c r="I1367" s="41"/>
      <c r="J1367" s="5"/>
      <c r="K1367" s="5"/>
      <c r="L1367" s="5"/>
      <c r="M1367" s="5"/>
      <c r="N1367" s="5"/>
      <c r="O1367" s="5"/>
      <c r="P1367" s="128">
        <v>1</v>
      </c>
      <c r="Q1367" s="39" t="s">
        <v>2343</v>
      </c>
      <c r="R1367" s="128">
        <v>1</v>
      </c>
      <c r="S1367" s="105"/>
      <c r="T1367" s="5">
        <v>1</v>
      </c>
      <c r="U1367" s="5"/>
      <c r="V1367" s="5"/>
      <c r="W1367" s="5"/>
      <c r="X1367" s="5"/>
      <c r="Y1367" s="5"/>
      <c r="Z1367" s="5"/>
      <c r="AA1367" s="128">
        <v>1</v>
      </c>
      <c r="AB1367" s="5"/>
      <c r="AC1367" s="5"/>
      <c r="AD1367" s="5"/>
      <c r="AE1367" s="5"/>
      <c r="AF1367" s="128"/>
      <c r="AG1367" s="5"/>
      <c r="AH1367" s="5"/>
      <c r="AI1367" s="5"/>
      <c r="AJ1367" s="5"/>
      <c r="AK1367" s="5"/>
      <c r="AL1367" s="105"/>
      <c r="AM1367" s="5"/>
      <c r="AN1367" s="5"/>
      <c r="AO1367" s="5"/>
      <c r="AP1367" s="5"/>
      <c r="AQ1367" s="5"/>
      <c r="AR1367" s="5"/>
      <c r="AS1367" s="5"/>
      <c r="AT1367" s="5"/>
      <c r="AU1367" s="5"/>
      <c r="AV1367" s="5"/>
      <c r="AW1367" s="5"/>
      <c r="AX1367" s="5"/>
      <c r="AY1367" s="5"/>
      <c r="AZ1367" s="5"/>
      <c r="BA1367" s="5"/>
      <c r="BB1367" s="5"/>
      <c r="BC1367" s="5"/>
      <c r="BD1367" s="5"/>
      <c r="BE1367" s="5"/>
      <c r="BF1367" s="5"/>
      <c r="BG1367" s="5"/>
      <c r="BH1367" s="5"/>
      <c r="BI1367" s="5"/>
      <c r="BJ1367" s="5"/>
      <c r="BK1367" s="5"/>
      <c r="BL1367" s="5"/>
      <c r="BM1367" s="5"/>
      <c r="BN1367" s="5"/>
      <c r="BO1367" s="5"/>
      <c r="BP1367" s="5"/>
      <c r="BQ1367" s="5"/>
      <c r="BR1367" s="5"/>
      <c r="BS1367" s="5"/>
      <c r="BT1367" s="5"/>
      <c r="BU1367" s="5"/>
      <c r="BV1367" s="5"/>
      <c r="BW1367" s="5"/>
      <c r="BX1367" s="5"/>
      <c r="BY1367" s="5"/>
      <c r="BZ1367" s="5"/>
      <c r="CA1367" s="5"/>
      <c r="CB1367" s="105"/>
      <c r="CC1367" s="105"/>
      <c r="CD1367" s="105"/>
      <c r="CE1367" s="105"/>
      <c r="CF1367" s="105"/>
      <c r="CG1367" s="105"/>
      <c r="CH1367" s="105"/>
      <c r="CI1367" s="105"/>
      <c r="CJ1367" s="105"/>
      <c r="CK1367" s="105"/>
      <c r="CL1367" s="5"/>
      <c r="CM1367" s="5"/>
      <c r="CN1367" s="5"/>
      <c r="CO1367" s="5"/>
      <c r="CP1367" s="5"/>
      <c r="CQ1367" s="5"/>
      <c r="CR1367" s="5"/>
      <c r="CS1367" s="5"/>
      <c r="CT1367" s="5"/>
      <c r="CU1367" s="5"/>
      <c r="CV1367" s="5"/>
      <c r="CW1367" s="5"/>
      <c r="CX1367" s="5"/>
      <c r="CY1367" s="5"/>
      <c r="CZ1367" s="5"/>
      <c r="DA1367" s="5"/>
      <c r="DB1367" s="5"/>
      <c r="DC1367" s="5"/>
      <c r="DD1367" s="5"/>
      <c r="DE1367" s="5"/>
      <c r="DF1367" s="5"/>
      <c r="DG1367" s="5"/>
      <c r="DH1367" s="5"/>
      <c r="DI1367" s="5"/>
      <c r="DJ1367" s="5"/>
      <c r="DK1367" s="5"/>
      <c r="DL1367" s="5"/>
      <c r="DM1367" s="5"/>
      <c r="DN1367" s="5"/>
      <c r="DO1367" s="5"/>
      <c r="DP1367" s="5"/>
      <c r="DQ1367" s="5"/>
      <c r="DR1367" s="5" t="s">
        <v>135</v>
      </c>
      <c r="DS1367" s="6"/>
      <c r="DT1367" s="6"/>
      <c r="DU1367" s="5"/>
      <c r="DV1367" s="5"/>
      <c r="DW1367" s="5"/>
      <c r="DX1367" s="5" t="s">
        <v>135</v>
      </c>
      <c r="DY1367" s="5"/>
      <c r="DZ1367" s="5"/>
      <c r="EA1367" s="5"/>
      <c r="EB1367" s="5"/>
      <c r="EC1367" s="5"/>
      <c r="ED1367" s="5"/>
      <c r="EE1367" s="5"/>
      <c r="EF1367" s="5"/>
    </row>
    <row r="1368" spans="1:136" s="42" customFormat="1">
      <c r="A1368" s="41"/>
      <c r="B1368" s="41"/>
      <c r="C1368" s="41"/>
      <c r="D1368" s="41" t="s">
        <v>2345</v>
      </c>
      <c r="E1368" s="42" t="s">
        <v>2334</v>
      </c>
      <c r="F1368" s="46" t="s">
        <v>2146</v>
      </c>
      <c r="G1368" s="41" t="s">
        <v>135</v>
      </c>
      <c r="H1368" s="41"/>
      <c r="I1368" s="41"/>
      <c r="J1368" s="5"/>
      <c r="K1368" s="5"/>
      <c r="L1368" s="5"/>
      <c r="M1368" s="5"/>
      <c r="N1368" s="5"/>
      <c r="O1368" s="5"/>
      <c r="P1368" s="128">
        <v>1</v>
      </c>
      <c r="Q1368" s="39" t="s">
        <v>2346</v>
      </c>
      <c r="R1368" s="128">
        <v>1</v>
      </c>
      <c r="S1368" s="105"/>
      <c r="T1368" s="5"/>
      <c r="U1368" s="5"/>
      <c r="V1368" s="5"/>
      <c r="W1368" s="5"/>
      <c r="X1368" s="5"/>
      <c r="Y1368" s="5"/>
      <c r="Z1368" s="5"/>
      <c r="AA1368" s="128"/>
      <c r="AB1368" s="5"/>
      <c r="AC1368" s="5"/>
      <c r="AD1368" s="5"/>
      <c r="AE1368" s="5"/>
      <c r="AF1368" s="128"/>
      <c r="AG1368" s="5"/>
      <c r="AH1368" s="5"/>
      <c r="AI1368" s="5">
        <v>1</v>
      </c>
      <c r="AJ1368" s="5"/>
      <c r="AK1368" s="5"/>
      <c r="AL1368" s="105"/>
      <c r="AM1368" s="5"/>
      <c r="AN1368" s="5"/>
      <c r="AO1368" s="5"/>
      <c r="AP1368" s="5"/>
      <c r="AQ1368" s="5"/>
      <c r="AR1368" s="5"/>
      <c r="AS1368" s="5"/>
      <c r="AT1368" s="5"/>
      <c r="AU1368" s="5"/>
      <c r="AV1368" s="5"/>
      <c r="AW1368" s="5"/>
      <c r="AX1368" s="5"/>
      <c r="AY1368" s="5"/>
      <c r="AZ1368" s="5"/>
      <c r="BA1368" s="5"/>
      <c r="BB1368" s="5"/>
      <c r="BC1368" s="5"/>
      <c r="BD1368" s="5"/>
      <c r="BE1368" s="5"/>
      <c r="BF1368" s="5"/>
      <c r="BG1368" s="5"/>
      <c r="BH1368" s="5"/>
      <c r="BI1368" s="5"/>
      <c r="BJ1368" s="5"/>
      <c r="BK1368" s="5"/>
      <c r="BL1368" s="5"/>
      <c r="BM1368" s="5"/>
      <c r="BN1368" s="5"/>
      <c r="BO1368" s="5"/>
      <c r="BP1368" s="5"/>
      <c r="BQ1368" s="5"/>
      <c r="BR1368" s="5"/>
      <c r="BS1368" s="5"/>
      <c r="BT1368" s="5"/>
      <c r="BU1368" s="5"/>
      <c r="BV1368" s="5"/>
      <c r="BW1368" s="5"/>
      <c r="BX1368" s="5"/>
      <c r="BY1368" s="5"/>
      <c r="BZ1368" s="5"/>
      <c r="CA1368" s="5"/>
      <c r="CB1368" s="105"/>
      <c r="CC1368" s="105"/>
      <c r="CD1368" s="105"/>
      <c r="CE1368" s="105"/>
      <c r="CF1368" s="105"/>
      <c r="CG1368" s="105"/>
      <c r="CH1368" s="105"/>
      <c r="CI1368" s="105"/>
      <c r="CJ1368" s="105"/>
      <c r="CK1368" s="105"/>
      <c r="CL1368" s="5"/>
      <c r="CM1368" s="5"/>
      <c r="CN1368" s="5"/>
      <c r="CO1368" s="5"/>
      <c r="CP1368" s="5"/>
      <c r="CQ1368" s="5"/>
      <c r="CR1368" s="5"/>
      <c r="CS1368" s="5"/>
      <c r="CT1368" s="5"/>
      <c r="CU1368" s="5"/>
      <c r="CV1368" s="5"/>
      <c r="CW1368" s="5"/>
      <c r="CX1368" s="5"/>
      <c r="CY1368" s="5"/>
      <c r="CZ1368" s="5"/>
      <c r="DA1368" s="5"/>
      <c r="DB1368" s="5"/>
      <c r="DC1368" s="5"/>
      <c r="DD1368" s="5"/>
      <c r="DE1368" s="5"/>
      <c r="DF1368" s="5"/>
      <c r="DG1368" s="5"/>
      <c r="DH1368" s="5"/>
      <c r="DI1368" s="5"/>
      <c r="DJ1368" s="5"/>
      <c r="DK1368" s="5"/>
      <c r="DL1368" s="5"/>
      <c r="DM1368" s="5"/>
      <c r="DN1368" s="5"/>
      <c r="DO1368" s="5"/>
      <c r="DP1368" s="5"/>
      <c r="DQ1368" s="5"/>
      <c r="DR1368" s="5" t="s">
        <v>135</v>
      </c>
      <c r="DS1368" s="6"/>
      <c r="DT1368" s="6"/>
      <c r="DU1368" s="5"/>
      <c r="DV1368" s="5"/>
      <c r="DW1368" s="5"/>
      <c r="DX1368" s="5" t="s">
        <v>135</v>
      </c>
      <c r="DY1368" s="5"/>
      <c r="DZ1368" s="5"/>
      <c r="EA1368" s="5"/>
      <c r="EB1368" s="5"/>
      <c r="EC1368" s="5"/>
      <c r="ED1368" s="5"/>
      <c r="EE1368" s="5"/>
      <c r="EF1368" s="5"/>
    </row>
    <row r="1369" spans="1:136" s="42" customFormat="1" ht="30">
      <c r="A1369" s="41"/>
      <c r="B1369" s="41"/>
      <c r="C1369" s="41"/>
      <c r="D1369" s="41" t="s">
        <v>2347</v>
      </c>
      <c r="E1369" s="42" t="s">
        <v>290</v>
      </c>
      <c r="F1369" s="46" t="s">
        <v>2146</v>
      </c>
      <c r="G1369" s="41" t="s">
        <v>135</v>
      </c>
      <c r="H1369" s="41"/>
      <c r="I1369" s="41"/>
      <c r="J1369" s="5"/>
      <c r="K1369" s="5"/>
      <c r="L1369" s="5"/>
      <c r="M1369" s="5"/>
      <c r="N1369" s="5"/>
      <c r="O1369" s="5"/>
      <c r="P1369" s="128">
        <v>1</v>
      </c>
      <c r="Q1369" s="39" t="s">
        <v>2346</v>
      </c>
      <c r="R1369" s="128">
        <v>1</v>
      </c>
      <c r="S1369" s="105"/>
      <c r="T1369" s="5"/>
      <c r="U1369" s="5"/>
      <c r="V1369" s="5"/>
      <c r="W1369" s="5"/>
      <c r="X1369" s="5"/>
      <c r="Y1369" s="5"/>
      <c r="Z1369" s="5"/>
      <c r="AA1369" s="128"/>
      <c r="AB1369" s="5"/>
      <c r="AC1369" s="5"/>
      <c r="AD1369" s="5"/>
      <c r="AE1369" s="5"/>
      <c r="AF1369" s="128"/>
      <c r="AG1369" s="5"/>
      <c r="AH1369" s="5"/>
      <c r="AI1369" s="5">
        <v>1</v>
      </c>
      <c r="AJ1369" s="5"/>
      <c r="AK1369" s="5"/>
      <c r="AL1369" s="105"/>
      <c r="AM1369" s="5"/>
      <c r="AN1369" s="5"/>
      <c r="AO1369" s="5"/>
      <c r="AP1369" s="5"/>
      <c r="AQ1369" s="5"/>
      <c r="AR1369" s="5"/>
      <c r="AS1369" s="5"/>
      <c r="AT1369" s="5"/>
      <c r="AU1369" s="5"/>
      <c r="AV1369" s="5"/>
      <c r="AW1369" s="5"/>
      <c r="AX1369" s="5"/>
      <c r="AY1369" s="5"/>
      <c r="AZ1369" s="5"/>
      <c r="BA1369" s="5"/>
      <c r="BB1369" s="5"/>
      <c r="BC1369" s="5"/>
      <c r="BD1369" s="5"/>
      <c r="BE1369" s="5"/>
      <c r="BF1369" s="5"/>
      <c r="BG1369" s="5"/>
      <c r="BH1369" s="5"/>
      <c r="BI1369" s="5"/>
      <c r="BJ1369" s="5"/>
      <c r="BK1369" s="5"/>
      <c r="BL1369" s="5"/>
      <c r="BM1369" s="5"/>
      <c r="BN1369" s="5"/>
      <c r="BO1369" s="5"/>
      <c r="BP1369" s="5"/>
      <c r="BQ1369" s="5"/>
      <c r="BR1369" s="5"/>
      <c r="BS1369" s="5"/>
      <c r="BT1369" s="5"/>
      <c r="BU1369" s="5"/>
      <c r="BV1369" s="5"/>
      <c r="BW1369" s="5"/>
      <c r="BX1369" s="5"/>
      <c r="BY1369" s="5"/>
      <c r="BZ1369" s="5"/>
      <c r="CA1369" s="5"/>
      <c r="CB1369" s="105"/>
      <c r="CC1369" s="105"/>
      <c r="CD1369" s="105"/>
      <c r="CE1369" s="105"/>
      <c r="CF1369" s="105"/>
      <c r="CG1369" s="105"/>
      <c r="CH1369" s="105"/>
      <c r="CI1369" s="105"/>
      <c r="CJ1369" s="105"/>
      <c r="CK1369" s="105"/>
      <c r="CL1369" s="5"/>
      <c r="CM1369" s="5"/>
      <c r="CN1369" s="5"/>
      <c r="CO1369" s="5"/>
      <c r="CP1369" s="5"/>
      <c r="CQ1369" s="5"/>
      <c r="CR1369" s="5"/>
      <c r="CS1369" s="5"/>
      <c r="CT1369" s="5"/>
      <c r="CU1369" s="5"/>
      <c r="CV1369" s="5"/>
      <c r="CW1369" s="5"/>
      <c r="CX1369" s="5"/>
      <c r="CY1369" s="5"/>
      <c r="CZ1369" s="5"/>
      <c r="DA1369" s="5"/>
      <c r="DB1369" s="5"/>
      <c r="DC1369" s="5"/>
      <c r="DD1369" s="5"/>
      <c r="DE1369" s="5"/>
      <c r="DF1369" s="5"/>
      <c r="DG1369" s="5"/>
      <c r="DH1369" s="5"/>
      <c r="DI1369" s="5"/>
      <c r="DJ1369" s="5"/>
      <c r="DK1369" s="5"/>
      <c r="DL1369" s="5"/>
      <c r="DM1369" s="5"/>
      <c r="DN1369" s="5"/>
      <c r="DO1369" s="5"/>
      <c r="DP1369" s="5"/>
      <c r="DQ1369" s="5"/>
      <c r="DR1369" s="5" t="s">
        <v>135</v>
      </c>
      <c r="DS1369" s="6"/>
      <c r="DT1369" s="6"/>
      <c r="DU1369" s="5"/>
      <c r="DV1369" s="5"/>
      <c r="DW1369" s="5"/>
      <c r="DX1369" s="5" t="s">
        <v>135</v>
      </c>
      <c r="DY1369" s="5"/>
      <c r="DZ1369" s="5"/>
      <c r="EA1369" s="5"/>
      <c r="EB1369" s="5"/>
      <c r="EC1369" s="5"/>
      <c r="ED1369" s="5"/>
      <c r="EE1369" s="5"/>
      <c r="EF1369" s="5"/>
    </row>
    <row r="1370" spans="1:136" s="42" customFormat="1" ht="30">
      <c r="A1370" s="41"/>
      <c r="B1370" s="41"/>
      <c r="C1370" s="41"/>
      <c r="D1370" s="41" t="s">
        <v>2348</v>
      </c>
      <c r="E1370" s="42" t="s">
        <v>2329</v>
      </c>
      <c r="F1370" s="46" t="s">
        <v>2146</v>
      </c>
      <c r="G1370" s="41" t="s">
        <v>135</v>
      </c>
      <c r="H1370" s="41"/>
      <c r="I1370" s="41"/>
      <c r="J1370" s="5">
        <v>1</v>
      </c>
      <c r="K1370" s="5"/>
      <c r="L1370" s="5"/>
      <c r="M1370" s="5"/>
      <c r="N1370" s="5"/>
      <c r="O1370" s="5"/>
      <c r="P1370" s="128">
        <v>1</v>
      </c>
      <c r="Q1370" s="39" t="s">
        <v>2346</v>
      </c>
      <c r="R1370" s="128">
        <v>1</v>
      </c>
      <c r="S1370" s="105"/>
      <c r="T1370" s="5"/>
      <c r="U1370" s="5"/>
      <c r="V1370" s="5"/>
      <c r="W1370" s="5"/>
      <c r="X1370" s="5"/>
      <c r="Y1370" s="5"/>
      <c r="Z1370" s="5"/>
      <c r="AA1370" s="128"/>
      <c r="AB1370" s="5"/>
      <c r="AC1370" s="5"/>
      <c r="AD1370" s="5"/>
      <c r="AE1370" s="5"/>
      <c r="AF1370" s="128"/>
      <c r="AG1370" s="5"/>
      <c r="AH1370" s="5"/>
      <c r="AI1370" s="5">
        <v>1</v>
      </c>
      <c r="AJ1370" s="5"/>
      <c r="AK1370" s="5"/>
      <c r="AL1370" s="105"/>
      <c r="AM1370" s="5"/>
      <c r="AN1370" s="5"/>
      <c r="AO1370" s="5"/>
      <c r="AP1370" s="5"/>
      <c r="AQ1370" s="5"/>
      <c r="AR1370" s="5"/>
      <c r="AS1370" s="5"/>
      <c r="AT1370" s="5"/>
      <c r="AU1370" s="5"/>
      <c r="AV1370" s="5"/>
      <c r="AW1370" s="5"/>
      <c r="AX1370" s="5"/>
      <c r="AY1370" s="5"/>
      <c r="AZ1370" s="5"/>
      <c r="BA1370" s="5"/>
      <c r="BB1370" s="5"/>
      <c r="BC1370" s="5"/>
      <c r="BD1370" s="5"/>
      <c r="BE1370" s="5"/>
      <c r="BF1370" s="5"/>
      <c r="BG1370" s="5"/>
      <c r="BH1370" s="5"/>
      <c r="BI1370" s="5"/>
      <c r="BJ1370" s="5"/>
      <c r="BK1370" s="5"/>
      <c r="BL1370" s="5"/>
      <c r="BM1370" s="5"/>
      <c r="BN1370" s="5"/>
      <c r="BO1370" s="5"/>
      <c r="BP1370" s="5"/>
      <c r="BQ1370" s="5"/>
      <c r="BR1370" s="5"/>
      <c r="BS1370" s="5"/>
      <c r="BT1370" s="5"/>
      <c r="BU1370" s="5"/>
      <c r="BV1370" s="5"/>
      <c r="BW1370" s="5"/>
      <c r="BX1370" s="5"/>
      <c r="BY1370" s="5"/>
      <c r="BZ1370" s="5"/>
      <c r="CA1370" s="5"/>
      <c r="CB1370" s="105"/>
      <c r="CC1370" s="105"/>
      <c r="CD1370" s="105"/>
      <c r="CE1370" s="105"/>
      <c r="CF1370" s="105"/>
      <c r="CG1370" s="105"/>
      <c r="CH1370" s="105"/>
      <c r="CI1370" s="105"/>
      <c r="CJ1370" s="105"/>
      <c r="CK1370" s="105"/>
      <c r="CL1370" s="5"/>
      <c r="CM1370" s="5"/>
      <c r="CN1370" s="5"/>
      <c r="CO1370" s="5"/>
      <c r="CP1370" s="5"/>
      <c r="CQ1370" s="5"/>
      <c r="CR1370" s="5"/>
      <c r="CS1370" s="5"/>
      <c r="CT1370" s="5"/>
      <c r="CU1370" s="5"/>
      <c r="CV1370" s="5"/>
      <c r="CW1370" s="5"/>
      <c r="CX1370" s="5"/>
      <c r="CY1370" s="5"/>
      <c r="CZ1370" s="5"/>
      <c r="DA1370" s="5"/>
      <c r="DB1370" s="5"/>
      <c r="DC1370" s="5"/>
      <c r="DD1370" s="5"/>
      <c r="DE1370" s="5"/>
      <c r="DF1370" s="5"/>
      <c r="DG1370" s="5"/>
      <c r="DH1370" s="5"/>
      <c r="DI1370" s="5"/>
      <c r="DJ1370" s="5"/>
      <c r="DK1370" s="5"/>
      <c r="DL1370" s="5"/>
      <c r="DM1370" s="5"/>
      <c r="DN1370" s="5"/>
      <c r="DO1370" s="5"/>
      <c r="DP1370" s="5"/>
      <c r="DQ1370" s="5"/>
      <c r="DR1370" s="5" t="s">
        <v>135</v>
      </c>
      <c r="DS1370" s="6"/>
      <c r="DT1370" s="6"/>
      <c r="DU1370" s="5"/>
      <c r="DV1370" s="5"/>
      <c r="DW1370" s="5"/>
      <c r="DX1370" s="5" t="s">
        <v>135</v>
      </c>
      <c r="DY1370" s="5"/>
      <c r="DZ1370" s="5"/>
      <c r="EA1370" s="5"/>
      <c r="EB1370" s="5"/>
      <c r="EC1370" s="5"/>
      <c r="ED1370" s="5"/>
      <c r="EE1370" s="5"/>
      <c r="EF1370" s="5"/>
    </row>
    <row r="1371" spans="1:136" s="42" customFormat="1">
      <c r="A1371" s="41"/>
      <c r="B1371" s="41"/>
      <c r="C1371" s="41"/>
      <c r="D1371" s="41" t="s">
        <v>2326</v>
      </c>
      <c r="E1371" s="42" t="s">
        <v>2221</v>
      </c>
      <c r="F1371" s="46" t="s">
        <v>2146</v>
      </c>
      <c r="G1371" s="41" t="s">
        <v>135</v>
      </c>
      <c r="H1371" s="41"/>
      <c r="I1371" s="41"/>
      <c r="J1371" s="5">
        <v>1</v>
      </c>
      <c r="K1371" s="5">
        <v>1</v>
      </c>
      <c r="L1371" s="5"/>
      <c r="M1371" s="5"/>
      <c r="N1371" s="5"/>
      <c r="O1371" s="5"/>
      <c r="P1371" s="128">
        <v>1</v>
      </c>
      <c r="Q1371" s="39" t="s">
        <v>2346</v>
      </c>
      <c r="R1371" s="128">
        <v>1</v>
      </c>
      <c r="S1371" s="105"/>
      <c r="T1371" s="5"/>
      <c r="U1371" s="5"/>
      <c r="V1371" s="5"/>
      <c r="W1371" s="5"/>
      <c r="X1371" s="5"/>
      <c r="Y1371" s="5"/>
      <c r="Z1371" s="5"/>
      <c r="AA1371" s="128"/>
      <c r="AB1371" s="5"/>
      <c r="AC1371" s="5"/>
      <c r="AD1371" s="5"/>
      <c r="AE1371" s="5"/>
      <c r="AF1371" s="128"/>
      <c r="AG1371" s="5"/>
      <c r="AH1371" s="5"/>
      <c r="AI1371" s="5">
        <v>1</v>
      </c>
      <c r="AJ1371" s="5"/>
      <c r="AK1371" s="5"/>
      <c r="AL1371" s="105"/>
      <c r="AM1371" s="5"/>
      <c r="AN1371" s="5"/>
      <c r="AO1371" s="5"/>
      <c r="AP1371" s="5"/>
      <c r="AQ1371" s="5"/>
      <c r="AR1371" s="5"/>
      <c r="AS1371" s="5"/>
      <c r="AT1371" s="5"/>
      <c r="AU1371" s="5"/>
      <c r="AV1371" s="5"/>
      <c r="AW1371" s="5"/>
      <c r="AX1371" s="5"/>
      <c r="AY1371" s="5"/>
      <c r="AZ1371" s="5"/>
      <c r="BA1371" s="5"/>
      <c r="BB1371" s="5"/>
      <c r="BC1371" s="5"/>
      <c r="BD1371" s="5"/>
      <c r="BE1371" s="5"/>
      <c r="BF1371" s="5"/>
      <c r="BG1371" s="5"/>
      <c r="BH1371" s="5"/>
      <c r="BI1371" s="5"/>
      <c r="BJ1371" s="5"/>
      <c r="BK1371" s="5"/>
      <c r="BL1371" s="5"/>
      <c r="BM1371" s="5"/>
      <c r="BN1371" s="5"/>
      <c r="BO1371" s="5"/>
      <c r="BP1371" s="5"/>
      <c r="BQ1371" s="5"/>
      <c r="BR1371" s="5"/>
      <c r="BS1371" s="5"/>
      <c r="BT1371" s="5"/>
      <c r="BU1371" s="5"/>
      <c r="BV1371" s="5"/>
      <c r="BW1371" s="5"/>
      <c r="BX1371" s="5"/>
      <c r="BY1371" s="5"/>
      <c r="BZ1371" s="5"/>
      <c r="CA1371" s="5"/>
      <c r="CB1371" s="105"/>
      <c r="CC1371" s="105"/>
      <c r="CD1371" s="105"/>
      <c r="CE1371" s="105"/>
      <c r="CF1371" s="105"/>
      <c r="CG1371" s="105"/>
      <c r="CH1371" s="105"/>
      <c r="CI1371" s="105"/>
      <c r="CJ1371" s="105"/>
      <c r="CK1371" s="105"/>
      <c r="CL1371" s="5"/>
      <c r="CM1371" s="5"/>
      <c r="CN1371" s="5"/>
      <c r="CO1371" s="5"/>
      <c r="CP1371" s="5"/>
      <c r="CQ1371" s="5"/>
      <c r="CR1371" s="5"/>
      <c r="CS1371" s="5"/>
      <c r="CT1371" s="5"/>
      <c r="CU1371" s="5"/>
      <c r="CV1371" s="5"/>
      <c r="CW1371" s="5"/>
      <c r="CX1371" s="5"/>
      <c r="CY1371" s="5"/>
      <c r="CZ1371" s="5"/>
      <c r="DA1371" s="5"/>
      <c r="DB1371" s="5"/>
      <c r="DC1371" s="5"/>
      <c r="DD1371" s="5"/>
      <c r="DE1371" s="5"/>
      <c r="DF1371" s="5"/>
      <c r="DG1371" s="5"/>
      <c r="DH1371" s="5"/>
      <c r="DI1371" s="5"/>
      <c r="DJ1371" s="5"/>
      <c r="DK1371" s="5"/>
      <c r="DL1371" s="5"/>
      <c r="DM1371" s="5"/>
      <c r="DN1371" s="5"/>
      <c r="DO1371" s="5"/>
      <c r="DP1371" s="5"/>
      <c r="DQ1371" s="5"/>
      <c r="DR1371" s="5" t="s">
        <v>135</v>
      </c>
      <c r="DS1371" s="6"/>
      <c r="DT1371" s="6"/>
      <c r="DU1371" s="5"/>
      <c r="DV1371" s="5"/>
      <c r="DW1371" s="5"/>
      <c r="DX1371" s="5" t="s">
        <v>135</v>
      </c>
      <c r="DY1371" s="5"/>
      <c r="DZ1371" s="5"/>
      <c r="EA1371" s="5"/>
      <c r="EB1371" s="5"/>
      <c r="EC1371" s="5"/>
      <c r="ED1371" s="5"/>
      <c r="EE1371" s="5"/>
      <c r="EF1371" s="5"/>
    </row>
    <row r="1372" spans="1:136" s="42" customFormat="1">
      <c r="A1372" s="41"/>
      <c r="B1372" s="41"/>
      <c r="C1372" s="41"/>
      <c r="D1372" s="41" t="s">
        <v>2349</v>
      </c>
      <c r="E1372" s="42" t="s">
        <v>527</v>
      </c>
      <c r="F1372" s="46" t="s">
        <v>2146</v>
      </c>
      <c r="G1372" s="41" t="s">
        <v>135</v>
      </c>
      <c r="H1372" s="41"/>
      <c r="I1372" s="41"/>
      <c r="J1372" s="5"/>
      <c r="K1372" s="5"/>
      <c r="L1372" s="5"/>
      <c r="M1372" s="5"/>
      <c r="N1372" s="5"/>
      <c r="O1372" s="5"/>
      <c r="P1372" s="128">
        <v>1</v>
      </c>
      <c r="Q1372" s="39" t="s">
        <v>2335</v>
      </c>
      <c r="R1372" s="128">
        <v>1</v>
      </c>
      <c r="S1372" s="105"/>
      <c r="T1372" s="5"/>
      <c r="U1372" s="5"/>
      <c r="V1372" s="5"/>
      <c r="W1372" s="5"/>
      <c r="X1372" s="5"/>
      <c r="Y1372" s="5"/>
      <c r="Z1372" s="5"/>
      <c r="AA1372" s="128">
        <v>1</v>
      </c>
      <c r="AB1372" s="5"/>
      <c r="AC1372" s="5"/>
      <c r="AD1372" s="5"/>
      <c r="AE1372" s="5"/>
      <c r="AF1372" s="128"/>
      <c r="AG1372" s="5"/>
      <c r="AH1372" s="5"/>
      <c r="AI1372" s="5"/>
      <c r="AJ1372" s="5"/>
      <c r="AK1372" s="5"/>
      <c r="AL1372" s="105"/>
      <c r="AM1372" s="5"/>
      <c r="AN1372" s="5"/>
      <c r="AO1372" s="5"/>
      <c r="AP1372" s="5"/>
      <c r="AQ1372" s="5"/>
      <c r="AR1372" s="5"/>
      <c r="AS1372" s="5"/>
      <c r="AT1372" s="5"/>
      <c r="AU1372" s="5"/>
      <c r="AV1372" s="5"/>
      <c r="AW1372" s="5"/>
      <c r="AX1372" s="5"/>
      <c r="AY1372" s="5"/>
      <c r="AZ1372" s="5"/>
      <c r="BA1372" s="5"/>
      <c r="BB1372" s="5"/>
      <c r="BC1372" s="5"/>
      <c r="BD1372" s="5"/>
      <c r="BE1372" s="5"/>
      <c r="BF1372" s="5"/>
      <c r="BG1372" s="5"/>
      <c r="BH1372" s="5"/>
      <c r="BI1372" s="5"/>
      <c r="BJ1372" s="5"/>
      <c r="BK1372" s="5"/>
      <c r="BL1372" s="5"/>
      <c r="BM1372" s="5"/>
      <c r="BN1372" s="5"/>
      <c r="BO1372" s="5"/>
      <c r="BP1372" s="5"/>
      <c r="BQ1372" s="5"/>
      <c r="BR1372" s="5"/>
      <c r="BS1372" s="5"/>
      <c r="BT1372" s="5"/>
      <c r="BU1372" s="5"/>
      <c r="BV1372" s="5"/>
      <c r="BW1372" s="5"/>
      <c r="BX1372" s="5"/>
      <c r="BY1372" s="5"/>
      <c r="BZ1372" s="5"/>
      <c r="CA1372" s="5"/>
      <c r="CB1372" s="105"/>
      <c r="CC1372" s="105"/>
      <c r="CD1372" s="105"/>
      <c r="CE1372" s="105"/>
      <c r="CF1372" s="105"/>
      <c r="CG1372" s="105"/>
      <c r="CH1372" s="105"/>
      <c r="CI1372" s="105"/>
      <c r="CJ1372" s="105"/>
      <c r="CK1372" s="105"/>
      <c r="CL1372" s="5"/>
      <c r="CM1372" s="5"/>
      <c r="CN1372" s="5"/>
      <c r="CO1372" s="5"/>
      <c r="CP1372" s="5"/>
      <c r="CQ1372" s="5"/>
      <c r="CR1372" s="5"/>
      <c r="CS1372" s="5"/>
      <c r="CT1372" s="5"/>
      <c r="CU1372" s="5"/>
      <c r="CV1372" s="5"/>
      <c r="CW1372" s="5"/>
      <c r="CX1372" s="5"/>
      <c r="CY1372" s="5"/>
      <c r="CZ1372" s="5"/>
      <c r="DA1372" s="5"/>
      <c r="DB1372" s="5"/>
      <c r="DC1372" s="5"/>
      <c r="DD1372" s="5"/>
      <c r="DE1372" s="5"/>
      <c r="DF1372" s="5"/>
      <c r="DG1372" s="5"/>
      <c r="DH1372" s="5"/>
      <c r="DI1372" s="5"/>
      <c r="DJ1372" s="5"/>
      <c r="DK1372" s="5"/>
      <c r="DL1372" s="5"/>
      <c r="DM1372" s="5"/>
      <c r="DN1372" s="5"/>
      <c r="DO1372" s="5"/>
      <c r="DP1372" s="5"/>
      <c r="DQ1372" s="5"/>
      <c r="DR1372" s="5"/>
      <c r="DS1372" s="6"/>
      <c r="DT1372" s="6"/>
      <c r="DU1372" s="5"/>
      <c r="DV1372" s="5"/>
      <c r="DW1372" s="5"/>
      <c r="DX1372" s="5" t="s">
        <v>135</v>
      </c>
      <c r="DY1372" s="5"/>
      <c r="DZ1372" s="5"/>
      <c r="EA1372" s="5"/>
      <c r="EB1372" s="5"/>
      <c r="EC1372" s="5"/>
      <c r="ED1372" s="5"/>
      <c r="EE1372" s="5"/>
      <c r="EF1372" s="5"/>
    </row>
    <row r="1373" spans="1:136" s="42" customFormat="1" ht="30">
      <c r="A1373" s="41"/>
      <c r="B1373" s="41"/>
      <c r="C1373" s="41"/>
      <c r="D1373" s="41" t="s">
        <v>2350</v>
      </c>
      <c r="E1373" s="42" t="s">
        <v>162</v>
      </c>
      <c r="F1373" s="46" t="s">
        <v>2146</v>
      </c>
      <c r="G1373" s="41" t="s">
        <v>135</v>
      </c>
      <c r="H1373" s="41"/>
      <c r="I1373" s="41"/>
      <c r="J1373" s="5">
        <v>1</v>
      </c>
      <c r="K1373" s="5"/>
      <c r="L1373" s="5"/>
      <c r="M1373" s="5"/>
      <c r="N1373" s="5"/>
      <c r="O1373" s="5"/>
      <c r="P1373" s="128">
        <v>1</v>
      </c>
      <c r="Q1373" s="39" t="s">
        <v>2335</v>
      </c>
      <c r="R1373" s="128">
        <v>1</v>
      </c>
      <c r="S1373" s="105"/>
      <c r="T1373" s="5"/>
      <c r="U1373" s="5"/>
      <c r="V1373" s="5"/>
      <c r="W1373" s="5"/>
      <c r="X1373" s="5"/>
      <c r="Y1373" s="5"/>
      <c r="Z1373" s="5"/>
      <c r="AA1373" s="128">
        <v>1</v>
      </c>
      <c r="AB1373" s="5"/>
      <c r="AC1373" s="5"/>
      <c r="AD1373" s="5"/>
      <c r="AE1373" s="5"/>
      <c r="AF1373" s="128"/>
      <c r="AG1373" s="5"/>
      <c r="AH1373" s="5"/>
      <c r="AI1373" s="5"/>
      <c r="AJ1373" s="5"/>
      <c r="AK1373" s="5"/>
      <c r="AL1373" s="105"/>
      <c r="AM1373" s="5"/>
      <c r="AN1373" s="5"/>
      <c r="AO1373" s="5"/>
      <c r="AP1373" s="5"/>
      <c r="AQ1373" s="5"/>
      <c r="AR1373" s="5"/>
      <c r="AS1373" s="5"/>
      <c r="AT1373" s="5"/>
      <c r="AU1373" s="5"/>
      <c r="AV1373" s="5"/>
      <c r="AW1373" s="5"/>
      <c r="AX1373" s="5"/>
      <c r="AY1373" s="5"/>
      <c r="AZ1373" s="5"/>
      <c r="BA1373" s="5"/>
      <c r="BB1373" s="5"/>
      <c r="BC1373" s="5"/>
      <c r="BD1373" s="5"/>
      <c r="BE1373" s="5"/>
      <c r="BF1373" s="5"/>
      <c r="BG1373" s="5"/>
      <c r="BH1373" s="5"/>
      <c r="BI1373" s="5"/>
      <c r="BJ1373" s="5"/>
      <c r="BK1373" s="5"/>
      <c r="BL1373" s="5"/>
      <c r="BM1373" s="5"/>
      <c r="BN1373" s="5"/>
      <c r="BO1373" s="5"/>
      <c r="BP1373" s="5"/>
      <c r="BQ1373" s="5"/>
      <c r="BR1373" s="5"/>
      <c r="BS1373" s="5"/>
      <c r="BT1373" s="5"/>
      <c r="BU1373" s="5"/>
      <c r="BV1373" s="5"/>
      <c r="BW1373" s="5"/>
      <c r="BX1373" s="5"/>
      <c r="BY1373" s="5"/>
      <c r="BZ1373" s="5"/>
      <c r="CA1373" s="5"/>
      <c r="CB1373" s="105"/>
      <c r="CC1373" s="105"/>
      <c r="CD1373" s="105"/>
      <c r="CE1373" s="105"/>
      <c r="CF1373" s="105"/>
      <c r="CG1373" s="105"/>
      <c r="CH1373" s="105"/>
      <c r="CI1373" s="105"/>
      <c r="CJ1373" s="105"/>
      <c r="CK1373" s="105"/>
      <c r="CL1373" s="5"/>
      <c r="CM1373" s="5"/>
      <c r="CN1373" s="5"/>
      <c r="CO1373" s="5"/>
      <c r="CP1373" s="5"/>
      <c r="CQ1373" s="5"/>
      <c r="CR1373" s="5"/>
      <c r="CS1373" s="5"/>
      <c r="CT1373" s="5"/>
      <c r="CU1373" s="5"/>
      <c r="CV1373" s="5"/>
      <c r="CW1373" s="5"/>
      <c r="CX1373" s="5"/>
      <c r="CY1373" s="5"/>
      <c r="CZ1373" s="5"/>
      <c r="DA1373" s="5"/>
      <c r="DB1373" s="5"/>
      <c r="DC1373" s="5"/>
      <c r="DD1373" s="5"/>
      <c r="DE1373" s="5"/>
      <c r="DF1373" s="5"/>
      <c r="DG1373" s="5"/>
      <c r="DH1373" s="5"/>
      <c r="DI1373" s="5"/>
      <c r="DJ1373" s="5"/>
      <c r="DK1373" s="5"/>
      <c r="DL1373" s="5"/>
      <c r="DM1373" s="5"/>
      <c r="DN1373" s="5"/>
      <c r="DO1373" s="5"/>
      <c r="DP1373" s="5"/>
      <c r="DQ1373" s="5"/>
      <c r="DR1373" s="5"/>
      <c r="DS1373" s="6"/>
      <c r="DT1373" s="6"/>
      <c r="DU1373" s="5"/>
      <c r="DV1373" s="5"/>
      <c r="DW1373" s="5"/>
      <c r="DX1373" s="5" t="s">
        <v>135</v>
      </c>
      <c r="DY1373" s="5"/>
      <c r="DZ1373" s="5"/>
      <c r="EA1373" s="5"/>
      <c r="EB1373" s="5"/>
      <c r="EC1373" s="5"/>
      <c r="ED1373" s="5"/>
      <c r="EE1373" s="5"/>
      <c r="EF1373" s="5"/>
    </row>
    <row r="1374" spans="1:136" s="42" customFormat="1">
      <c r="A1374" s="41"/>
      <c r="B1374" s="41"/>
      <c r="C1374" s="41"/>
      <c r="D1374" s="41" t="s">
        <v>2338</v>
      </c>
      <c r="E1374" s="42" t="s">
        <v>2221</v>
      </c>
      <c r="F1374" s="46" t="s">
        <v>2146</v>
      </c>
      <c r="G1374" s="41" t="s">
        <v>135</v>
      </c>
      <c r="H1374" s="41"/>
      <c r="I1374" s="41"/>
      <c r="J1374" s="5">
        <v>1</v>
      </c>
      <c r="K1374" s="5">
        <v>1</v>
      </c>
      <c r="L1374" s="5"/>
      <c r="M1374" s="5"/>
      <c r="N1374" s="5"/>
      <c r="O1374" s="5"/>
      <c r="P1374" s="128">
        <v>1</v>
      </c>
      <c r="Q1374" s="39" t="s">
        <v>2335</v>
      </c>
      <c r="R1374" s="128">
        <v>1</v>
      </c>
      <c r="S1374" s="105"/>
      <c r="T1374" s="5"/>
      <c r="U1374" s="5"/>
      <c r="V1374" s="5"/>
      <c r="W1374" s="5"/>
      <c r="X1374" s="5"/>
      <c r="Y1374" s="5"/>
      <c r="Z1374" s="5"/>
      <c r="AA1374" s="128">
        <v>1</v>
      </c>
      <c r="AB1374" s="5"/>
      <c r="AC1374" s="5"/>
      <c r="AD1374" s="5"/>
      <c r="AE1374" s="5"/>
      <c r="AF1374" s="128"/>
      <c r="AG1374" s="5"/>
      <c r="AH1374" s="5"/>
      <c r="AI1374" s="5"/>
      <c r="AJ1374" s="5"/>
      <c r="AK1374" s="5"/>
      <c r="AL1374" s="105"/>
      <c r="AM1374" s="5"/>
      <c r="AN1374" s="5"/>
      <c r="AO1374" s="5"/>
      <c r="AP1374" s="5"/>
      <c r="AQ1374" s="5"/>
      <c r="AR1374" s="5"/>
      <c r="AS1374" s="5"/>
      <c r="AT1374" s="5"/>
      <c r="AU1374" s="5"/>
      <c r="AV1374" s="5"/>
      <c r="AW1374" s="5"/>
      <c r="AX1374" s="5"/>
      <c r="AY1374" s="5"/>
      <c r="AZ1374" s="5"/>
      <c r="BA1374" s="5"/>
      <c r="BB1374" s="5"/>
      <c r="BC1374" s="5"/>
      <c r="BD1374" s="5"/>
      <c r="BE1374" s="5"/>
      <c r="BF1374" s="5"/>
      <c r="BG1374" s="5"/>
      <c r="BH1374" s="5"/>
      <c r="BI1374" s="5"/>
      <c r="BJ1374" s="5"/>
      <c r="BK1374" s="5"/>
      <c r="BL1374" s="5"/>
      <c r="BM1374" s="5"/>
      <c r="BN1374" s="5"/>
      <c r="BO1374" s="5"/>
      <c r="BP1374" s="5"/>
      <c r="BQ1374" s="5"/>
      <c r="BR1374" s="5"/>
      <c r="BS1374" s="5"/>
      <c r="BT1374" s="5"/>
      <c r="BU1374" s="5"/>
      <c r="BV1374" s="5"/>
      <c r="BW1374" s="5"/>
      <c r="BX1374" s="5"/>
      <c r="BY1374" s="5"/>
      <c r="BZ1374" s="5"/>
      <c r="CA1374" s="5"/>
      <c r="CB1374" s="105"/>
      <c r="CC1374" s="105"/>
      <c r="CD1374" s="105"/>
      <c r="CE1374" s="105"/>
      <c r="CF1374" s="105"/>
      <c r="CG1374" s="105"/>
      <c r="CH1374" s="105"/>
      <c r="CI1374" s="105"/>
      <c r="CJ1374" s="105"/>
      <c r="CK1374" s="105"/>
      <c r="CL1374" s="5"/>
      <c r="CM1374" s="5"/>
      <c r="CN1374" s="5"/>
      <c r="CO1374" s="5"/>
      <c r="CP1374" s="5"/>
      <c r="CQ1374" s="5"/>
      <c r="CR1374" s="5"/>
      <c r="CS1374" s="5"/>
      <c r="CT1374" s="5"/>
      <c r="CU1374" s="5"/>
      <c r="CV1374" s="5"/>
      <c r="CW1374" s="5"/>
      <c r="CX1374" s="5"/>
      <c r="CY1374" s="5"/>
      <c r="CZ1374" s="5"/>
      <c r="DA1374" s="5"/>
      <c r="DB1374" s="5"/>
      <c r="DC1374" s="5"/>
      <c r="DD1374" s="5"/>
      <c r="DE1374" s="5"/>
      <c r="DF1374" s="5"/>
      <c r="DG1374" s="5"/>
      <c r="DH1374" s="5"/>
      <c r="DI1374" s="5"/>
      <c r="DJ1374" s="5"/>
      <c r="DK1374" s="5"/>
      <c r="DL1374" s="5"/>
      <c r="DM1374" s="5"/>
      <c r="DN1374" s="5"/>
      <c r="DO1374" s="5"/>
      <c r="DP1374" s="5"/>
      <c r="DQ1374" s="5"/>
      <c r="DR1374" s="5"/>
      <c r="DS1374" s="6"/>
      <c r="DT1374" s="6"/>
      <c r="DU1374" s="5"/>
      <c r="DV1374" s="5"/>
      <c r="DW1374" s="5"/>
      <c r="DX1374" s="5" t="s">
        <v>135</v>
      </c>
      <c r="DY1374" s="5"/>
      <c r="DZ1374" s="5"/>
      <c r="EA1374" s="5"/>
      <c r="EB1374" s="5"/>
      <c r="EC1374" s="5"/>
      <c r="ED1374" s="5"/>
      <c r="EE1374" s="5"/>
      <c r="EF1374" s="5"/>
    </row>
    <row r="1375" spans="1:136" s="42" customFormat="1" ht="30">
      <c r="A1375" s="41"/>
      <c r="B1375" s="41"/>
      <c r="C1375" s="41"/>
      <c r="D1375" s="41" t="s">
        <v>2351</v>
      </c>
      <c r="E1375" s="42" t="s">
        <v>2352</v>
      </c>
      <c r="F1375" s="46" t="s">
        <v>2146</v>
      </c>
      <c r="G1375" s="41" t="s">
        <v>135</v>
      </c>
      <c r="H1375" s="41"/>
      <c r="I1375" s="41"/>
      <c r="J1375" s="5">
        <v>1</v>
      </c>
      <c r="K1375" s="5">
        <v>1</v>
      </c>
      <c r="L1375" s="5"/>
      <c r="M1375" s="5"/>
      <c r="N1375" s="5"/>
      <c r="O1375" s="5"/>
      <c r="P1375" s="128">
        <v>1</v>
      </c>
      <c r="Q1375" s="39" t="s">
        <v>2330</v>
      </c>
      <c r="R1375" s="128">
        <v>1</v>
      </c>
      <c r="S1375" s="105"/>
      <c r="T1375" s="5">
        <v>1</v>
      </c>
      <c r="U1375" s="5"/>
      <c r="V1375" s="5"/>
      <c r="W1375" s="5"/>
      <c r="X1375" s="5"/>
      <c r="Y1375" s="5"/>
      <c r="Z1375" s="5"/>
      <c r="AA1375" s="128">
        <v>1</v>
      </c>
      <c r="AB1375" s="5"/>
      <c r="AC1375" s="5"/>
      <c r="AD1375" s="5"/>
      <c r="AE1375" s="5"/>
      <c r="AF1375" s="128"/>
      <c r="AG1375" s="5"/>
      <c r="AH1375" s="5"/>
      <c r="AI1375" s="5"/>
      <c r="AJ1375" s="5"/>
      <c r="AK1375" s="5"/>
      <c r="AL1375" s="105"/>
      <c r="AM1375" s="5"/>
      <c r="AN1375" s="5"/>
      <c r="AO1375" s="5"/>
      <c r="AP1375" s="5"/>
      <c r="AQ1375" s="5"/>
      <c r="AR1375" s="5"/>
      <c r="AS1375" s="5"/>
      <c r="AT1375" s="5"/>
      <c r="AU1375" s="5"/>
      <c r="AV1375" s="5"/>
      <c r="AW1375" s="5"/>
      <c r="AX1375" s="5"/>
      <c r="AY1375" s="5"/>
      <c r="AZ1375" s="5"/>
      <c r="BA1375" s="5"/>
      <c r="BB1375" s="5"/>
      <c r="BC1375" s="5"/>
      <c r="BD1375" s="5"/>
      <c r="BE1375" s="5"/>
      <c r="BF1375" s="5"/>
      <c r="BG1375" s="5"/>
      <c r="BH1375" s="5"/>
      <c r="BI1375" s="5"/>
      <c r="BJ1375" s="5"/>
      <c r="BK1375" s="5"/>
      <c r="BL1375" s="5"/>
      <c r="BM1375" s="5"/>
      <c r="BN1375" s="5"/>
      <c r="BO1375" s="5"/>
      <c r="BP1375" s="5"/>
      <c r="BQ1375" s="5"/>
      <c r="BR1375" s="5"/>
      <c r="BS1375" s="5"/>
      <c r="BT1375" s="5"/>
      <c r="BU1375" s="5"/>
      <c r="BV1375" s="5"/>
      <c r="BW1375" s="5"/>
      <c r="BX1375" s="5"/>
      <c r="BY1375" s="5"/>
      <c r="BZ1375" s="5"/>
      <c r="CA1375" s="5"/>
      <c r="CB1375" s="105"/>
      <c r="CC1375" s="105"/>
      <c r="CD1375" s="105"/>
      <c r="CE1375" s="105"/>
      <c r="CF1375" s="105"/>
      <c r="CG1375" s="105"/>
      <c r="CH1375" s="105"/>
      <c r="CI1375" s="105"/>
      <c r="CJ1375" s="105"/>
      <c r="CK1375" s="105"/>
      <c r="CL1375" s="5"/>
      <c r="CM1375" s="5"/>
      <c r="CN1375" s="5"/>
      <c r="CO1375" s="5"/>
      <c r="CP1375" s="5"/>
      <c r="CQ1375" s="5"/>
      <c r="CR1375" s="5"/>
      <c r="CS1375" s="5"/>
      <c r="CT1375" s="5"/>
      <c r="CU1375" s="5"/>
      <c r="CV1375" s="5"/>
      <c r="CW1375" s="5"/>
      <c r="CX1375" s="5"/>
      <c r="CY1375" s="5"/>
      <c r="CZ1375" s="5"/>
      <c r="DA1375" s="5"/>
      <c r="DB1375" s="5"/>
      <c r="DC1375" s="5"/>
      <c r="DD1375" s="5"/>
      <c r="DE1375" s="5"/>
      <c r="DF1375" s="5"/>
      <c r="DG1375" s="5"/>
      <c r="DH1375" s="5"/>
      <c r="DI1375" s="5"/>
      <c r="DJ1375" s="5"/>
      <c r="DK1375" s="5"/>
      <c r="DL1375" s="5"/>
      <c r="DM1375" s="5"/>
      <c r="DN1375" s="5"/>
      <c r="DO1375" s="5"/>
      <c r="DP1375" s="5"/>
      <c r="DQ1375" s="5"/>
      <c r="DR1375" s="5" t="s">
        <v>135</v>
      </c>
      <c r="DS1375" s="6"/>
      <c r="DT1375" s="6"/>
      <c r="DU1375" s="5"/>
      <c r="DV1375" s="5"/>
      <c r="DW1375" s="5"/>
      <c r="DX1375" s="5" t="s">
        <v>135</v>
      </c>
      <c r="DY1375" s="5"/>
      <c r="DZ1375" s="5"/>
      <c r="EA1375" s="5"/>
      <c r="EB1375" s="5"/>
      <c r="EC1375" s="5"/>
      <c r="ED1375" s="5"/>
      <c r="EE1375" s="5"/>
      <c r="EF1375" s="5"/>
    </row>
    <row r="1376" spans="1:136" s="42" customFormat="1">
      <c r="A1376" s="41"/>
      <c r="B1376" s="41"/>
      <c r="C1376" s="41"/>
      <c r="D1376" s="41" t="s">
        <v>2353</v>
      </c>
      <c r="E1376" s="42" t="s">
        <v>2334</v>
      </c>
      <c r="F1376" s="46" t="s">
        <v>2146</v>
      </c>
      <c r="G1376" s="41" t="s">
        <v>135</v>
      </c>
      <c r="H1376" s="41"/>
      <c r="I1376" s="41"/>
      <c r="J1376" s="5"/>
      <c r="K1376" s="5"/>
      <c r="L1376" s="5"/>
      <c r="M1376" s="5"/>
      <c r="N1376" s="5"/>
      <c r="O1376" s="5"/>
      <c r="P1376" s="128">
        <v>1</v>
      </c>
      <c r="Q1376" s="39" t="s">
        <v>2330</v>
      </c>
      <c r="R1376" s="128">
        <v>1</v>
      </c>
      <c r="S1376" s="105"/>
      <c r="T1376" s="5">
        <v>1</v>
      </c>
      <c r="U1376" s="5"/>
      <c r="V1376" s="5"/>
      <c r="W1376" s="5"/>
      <c r="X1376" s="5"/>
      <c r="Y1376" s="5"/>
      <c r="Z1376" s="5"/>
      <c r="AA1376" s="128">
        <v>1</v>
      </c>
      <c r="AB1376" s="5"/>
      <c r="AC1376" s="5"/>
      <c r="AD1376" s="5"/>
      <c r="AE1376" s="5"/>
      <c r="AF1376" s="128"/>
      <c r="AG1376" s="5"/>
      <c r="AH1376" s="5"/>
      <c r="AI1376" s="5"/>
      <c r="AJ1376" s="5"/>
      <c r="AK1376" s="5"/>
      <c r="AL1376" s="105"/>
      <c r="AM1376" s="5"/>
      <c r="AN1376" s="5"/>
      <c r="AO1376" s="5"/>
      <c r="AP1376" s="5"/>
      <c r="AQ1376" s="5"/>
      <c r="AR1376" s="5"/>
      <c r="AS1376" s="5"/>
      <c r="AT1376" s="5"/>
      <c r="AU1376" s="5"/>
      <c r="AV1376" s="5"/>
      <c r="AW1376" s="5"/>
      <c r="AX1376" s="5"/>
      <c r="AY1376" s="5"/>
      <c r="AZ1376" s="5"/>
      <c r="BA1376" s="5"/>
      <c r="BB1376" s="5"/>
      <c r="BC1376" s="5"/>
      <c r="BD1376" s="5"/>
      <c r="BE1376" s="5"/>
      <c r="BF1376" s="5"/>
      <c r="BG1376" s="5"/>
      <c r="BH1376" s="5"/>
      <c r="BI1376" s="5"/>
      <c r="BJ1376" s="5"/>
      <c r="BK1376" s="5"/>
      <c r="BL1376" s="5"/>
      <c r="BM1376" s="5"/>
      <c r="BN1376" s="5"/>
      <c r="BO1376" s="5"/>
      <c r="BP1376" s="5"/>
      <c r="BQ1376" s="5"/>
      <c r="BR1376" s="5"/>
      <c r="BS1376" s="5"/>
      <c r="BT1376" s="5"/>
      <c r="BU1376" s="5"/>
      <c r="BV1376" s="5"/>
      <c r="BW1376" s="5"/>
      <c r="BX1376" s="5"/>
      <c r="BY1376" s="5"/>
      <c r="BZ1376" s="5"/>
      <c r="CA1376" s="5"/>
      <c r="CB1376" s="105"/>
      <c r="CC1376" s="105"/>
      <c r="CD1376" s="105"/>
      <c r="CE1376" s="105"/>
      <c r="CF1376" s="105"/>
      <c r="CG1376" s="105"/>
      <c r="CH1376" s="105"/>
      <c r="CI1376" s="105"/>
      <c r="CJ1376" s="105"/>
      <c r="CK1376" s="105"/>
      <c r="CL1376" s="5"/>
      <c r="CM1376" s="5"/>
      <c r="CN1376" s="5"/>
      <c r="CO1376" s="5"/>
      <c r="CP1376" s="5"/>
      <c r="CQ1376" s="5"/>
      <c r="CR1376" s="5"/>
      <c r="CS1376" s="5"/>
      <c r="CT1376" s="5"/>
      <c r="CU1376" s="5"/>
      <c r="CV1376" s="5"/>
      <c r="CW1376" s="5"/>
      <c r="CX1376" s="5"/>
      <c r="CY1376" s="5"/>
      <c r="CZ1376" s="5"/>
      <c r="DA1376" s="5"/>
      <c r="DB1376" s="5"/>
      <c r="DC1376" s="5"/>
      <c r="DD1376" s="5"/>
      <c r="DE1376" s="5"/>
      <c r="DF1376" s="5"/>
      <c r="DG1376" s="5"/>
      <c r="DH1376" s="5"/>
      <c r="DI1376" s="5"/>
      <c r="DJ1376" s="5"/>
      <c r="DK1376" s="5"/>
      <c r="DL1376" s="5"/>
      <c r="DM1376" s="5"/>
      <c r="DN1376" s="5"/>
      <c r="DO1376" s="5"/>
      <c r="DP1376" s="5"/>
      <c r="DQ1376" s="5"/>
      <c r="DR1376" s="5" t="s">
        <v>135</v>
      </c>
      <c r="DS1376" s="6"/>
      <c r="DT1376" s="6"/>
      <c r="DU1376" s="5"/>
      <c r="DV1376" s="5"/>
      <c r="DW1376" s="5"/>
      <c r="DX1376" s="5" t="s">
        <v>135</v>
      </c>
      <c r="DY1376" s="5"/>
      <c r="DZ1376" s="5"/>
      <c r="EA1376" s="5"/>
      <c r="EB1376" s="5"/>
      <c r="EC1376" s="5"/>
      <c r="ED1376" s="5"/>
      <c r="EE1376" s="5"/>
      <c r="EF1376" s="5"/>
    </row>
    <row r="1377" spans="1:143" s="42" customFormat="1" ht="30">
      <c r="A1377" s="41"/>
      <c r="B1377" s="41"/>
      <c r="C1377" s="41"/>
      <c r="D1377" s="41" t="s">
        <v>2354</v>
      </c>
      <c r="E1377" s="42" t="s">
        <v>2355</v>
      </c>
      <c r="F1377" s="46" t="s">
        <v>2146</v>
      </c>
      <c r="G1377" s="41" t="s">
        <v>135</v>
      </c>
      <c r="H1377" s="41"/>
      <c r="I1377" s="41"/>
      <c r="J1377" s="5">
        <v>1</v>
      </c>
      <c r="K1377" s="5"/>
      <c r="L1377" s="5">
        <v>1</v>
      </c>
      <c r="M1377" s="5"/>
      <c r="N1377" s="5"/>
      <c r="O1377" s="5"/>
      <c r="P1377" s="128">
        <v>1</v>
      </c>
      <c r="Q1377" s="39" t="s">
        <v>2330</v>
      </c>
      <c r="R1377" s="128">
        <v>1</v>
      </c>
      <c r="S1377" s="105"/>
      <c r="T1377" s="5">
        <v>1</v>
      </c>
      <c r="U1377" s="5"/>
      <c r="V1377" s="5"/>
      <c r="W1377" s="5"/>
      <c r="X1377" s="5"/>
      <c r="Y1377" s="5"/>
      <c r="Z1377" s="5"/>
      <c r="AA1377" s="128">
        <v>1</v>
      </c>
      <c r="AB1377" s="5"/>
      <c r="AC1377" s="5"/>
      <c r="AD1377" s="5"/>
      <c r="AE1377" s="5"/>
      <c r="AF1377" s="128"/>
      <c r="AG1377" s="5"/>
      <c r="AH1377" s="5"/>
      <c r="AI1377" s="5"/>
      <c r="AJ1377" s="5"/>
      <c r="AK1377" s="5"/>
      <c r="AL1377" s="105"/>
      <c r="AM1377" s="5"/>
      <c r="AN1377" s="5"/>
      <c r="AO1377" s="5"/>
      <c r="AP1377" s="5"/>
      <c r="AQ1377" s="5"/>
      <c r="AR1377" s="5"/>
      <c r="AS1377" s="5"/>
      <c r="AT1377" s="5"/>
      <c r="AU1377" s="5"/>
      <c r="AV1377" s="5"/>
      <c r="AW1377" s="5"/>
      <c r="AX1377" s="5"/>
      <c r="AY1377" s="5"/>
      <c r="AZ1377" s="5"/>
      <c r="BA1377" s="5"/>
      <c r="BB1377" s="5"/>
      <c r="BC1377" s="5"/>
      <c r="BD1377" s="5"/>
      <c r="BE1377" s="5"/>
      <c r="BF1377" s="5"/>
      <c r="BG1377" s="5"/>
      <c r="BH1377" s="5"/>
      <c r="BI1377" s="5"/>
      <c r="BJ1377" s="5"/>
      <c r="BK1377" s="5"/>
      <c r="BL1377" s="5"/>
      <c r="BM1377" s="5"/>
      <c r="BN1377" s="5"/>
      <c r="BO1377" s="5"/>
      <c r="BP1377" s="5"/>
      <c r="BQ1377" s="5"/>
      <c r="BR1377" s="5"/>
      <c r="BS1377" s="5"/>
      <c r="BT1377" s="5"/>
      <c r="BU1377" s="5"/>
      <c r="BV1377" s="5"/>
      <c r="BW1377" s="5"/>
      <c r="BX1377" s="5"/>
      <c r="BY1377" s="5"/>
      <c r="BZ1377" s="5"/>
      <c r="CA1377" s="5"/>
      <c r="CB1377" s="105"/>
      <c r="CC1377" s="105"/>
      <c r="CD1377" s="105"/>
      <c r="CE1377" s="105"/>
      <c r="CF1377" s="105"/>
      <c r="CG1377" s="105"/>
      <c r="CH1377" s="105"/>
      <c r="CI1377" s="105"/>
      <c r="CJ1377" s="105"/>
      <c r="CK1377" s="105"/>
      <c r="CL1377" s="5"/>
      <c r="CM1377" s="5"/>
      <c r="CN1377" s="5"/>
      <c r="CO1377" s="5"/>
      <c r="CP1377" s="5"/>
      <c r="CQ1377" s="5"/>
      <c r="CR1377" s="5"/>
      <c r="CS1377" s="5"/>
      <c r="CT1377" s="5"/>
      <c r="CU1377" s="5"/>
      <c r="CV1377" s="5"/>
      <c r="CW1377" s="5"/>
      <c r="CX1377" s="5"/>
      <c r="CY1377" s="5"/>
      <c r="CZ1377" s="5"/>
      <c r="DA1377" s="5"/>
      <c r="DB1377" s="5"/>
      <c r="DC1377" s="5"/>
      <c r="DD1377" s="5"/>
      <c r="DE1377" s="5"/>
      <c r="DF1377" s="5"/>
      <c r="DG1377" s="5"/>
      <c r="DH1377" s="5"/>
      <c r="DI1377" s="5"/>
      <c r="DJ1377" s="5"/>
      <c r="DK1377" s="5"/>
      <c r="DL1377" s="5"/>
      <c r="DM1377" s="5"/>
      <c r="DN1377" s="5"/>
      <c r="DO1377" s="5"/>
      <c r="DP1377" s="5"/>
      <c r="DQ1377" s="5"/>
      <c r="DR1377" s="5" t="s">
        <v>135</v>
      </c>
      <c r="DS1377" s="6"/>
      <c r="DT1377" s="6"/>
      <c r="DU1377" s="5"/>
      <c r="DV1377" s="5"/>
      <c r="DW1377" s="5"/>
      <c r="DX1377" s="5" t="s">
        <v>135</v>
      </c>
      <c r="DY1377" s="5"/>
      <c r="DZ1377" s="5"/>
      <c r="EA1377" s="5"/>
      <c r="EB1377" s="5"/>
      <c r="EC1377" s="5"/>
      <c r="ED1377" s="5"/>
      <c r="EE1377" s="5"/>
      <c r="EF1377" s="5"/>
    </row>
    <row r="1378" spans="1:143" s="42" customFormat="1">
      <c r="A1378" s="41"/>
      <c r="B1378" s="41"/>
      <c r="C1378" s="41"/>
      <c r="D1378" s="41" t="s">
        <v>2356</v>
      </c>
      <c r="E1378" s="42" t="s">
        <v>378</v>
      </c>
      <c r="F1378" s="46" t="s">
        <v>2146</v>
      </c>
      <c r="G1378" s="41" t="s">
        <v>135</v>
      </c>
      <c r="H1378" s="41"/>
      <c r="I1378" s="41"/>
      <c r="J1378" s="5"/>
      <c r="K1378" s="5"/>
      <c r="L1378" s="5"/>
      <c r="M1378" s="5"/>
      <c r="N1378" s="5"/>
      <c r="O1378" s="5"/>
      <c r="P1378" s="128">
        <v>1</v>
      </c>
      <c r="Q1378" s="39" t="s">
        <v>2330</v>
      </c>
      <c r="R1378" s="128">
        <v>1</v>
      </c>
      <c r="S1378" s="105"/>
      <c r="T1378" s="5">
        <v>1</v>
      </c>
      <c r="U1378" s="5"/>
      <c r="V1378" s="5"/>
      <c r="W1378" s="5"/>
      <c r="X1378" s="5"/>
      <c r="Y1378" s="5"/>
      <c r="Z1378" s="5"/>
      <c r="AA1378" s="128">
        <v>1</v>
      </c>
      <c r="AB1378" s="5"/>
      <c r="AC1378" s="5"/>
      <c r="AD1378" s="5"/>
      <c r="AE1378" s="5"/>
      <c r="AF1378" s="128"/>
      <c r="AG1378" s="5"/>
      <c r="AH1378" s="5"/>
      <c r="AI1378" s="5"/>
      <c r="AJ1378" s="5"/>
      <c r="AK1378" s="5"/>
      <c r="AL1378" s="105"/>
      <c r="AM1378" s="5"/>
      <c r="AN1378" s="5"/>
      <c r="AO1378" s="5"/>
      <c r="AP1378" s="5"/>
      <c r="AQ1378" s="5"/>
      <c r="AR1378" s="5"/>
      <c r="AS1378" s="5"/>
      <c r="AT1378" s="5"/>
      <c r="AU1378" s="5"/>
      <c r="AV1378" s="5"/>
      <c r="AW1378" s="5"/>
      <c r="AX1378" s="5"/>
      <c r="AY1378" s="5"/>
      <c r="AZ1378" s="5"/>
      <c r="BA1378" s="5"/>
      <c r="BB1378" s="5"/>
      <c r="BC1378" s="5"/>
      <c r="BD1378" s="5"/>
      <c r="BE1378" s="5"/>
      <c r="BF1378" s="5"/>
      <c r="BG1378" s="5"/>
      <c r="BH1378" s="5"/>
      <c r="BI1378" s="5"/>
      <c r="BJ1378" s="5"/>
      <c r="BK1378" s="5"/>
      <c r="BL1378" s="5"/>
      <c r="BM1378" s="5"/>
      <c r="BN1378" s="5"/>
      <c r="BO1378" s="5"/>
      <c r="BP1378" s="5"/>
      <c r="BQ1378" s="5"/>
      <c r="BR1378" s="5"/>
      <c r="BS1378" s="5"/>
      <c r="BT1378" s="5"/>
      <c r="BU1378" s="5"/>
      <c r="BV1378" s="5"/>
      <c r="BW1378" s="5"/>
      <c r="BX1378" s="5"/>
      <c r="BY1378" s="5"/>
      <c r="BZ1378" s="5"/>
      <c r="CA1378" s="5"/>
      <c r="CB1378" s="105"/>
      <c r="CC1378" s="105"/>
      <c r="CD1378" s="105"/>
      <c r="CE1378" s="105"/>
      <c r="CF1378" s="105"/>
      <c r="CG1378" s="105"/>
      <c r="CH1378" s="105"/>
      <c r="CI1378" s="105"/>
      <c r="CJ1378" s="105"/>
      <c r="CK1378" s="105"/>
      <c r="CL1378" s="5"/>
      <c r="CM1378" s="5"/>
      <c r="CN1378" s="5"/>
      <c r="CO1378" s="5"/>
      <c r="CP1378" s="5"/>
      <c r="CQ1378" s="5"/>
      <c r="CR1378" s="5"/>
      <c r="CS1378" s="5"/>
      <c r="CT1378" s="5"/>
      <c r="CU1378" s="5"/>
      <c r="CV1378" s="5"/>
      <c r="CW1378" s="5"/>
      <c r="CX1378" s="5"/>
      <c r="CY1378" s="5"/>
      <c r="CZ1378" s="5"/>
      <c r="DA1378" s="5"/>
      <c r="DB1378" s="5"/>
      <c r="DC1378" s="5"/>
      <c r="DD1378" s="5"/>
      <c r="DE1378" s="5"/>
      <c r="DF1378" s="5"/>
      <c r="DG1378" s="5"/>
      <c r="DH1378" s="5"/>
      <c r="DI1378" s="5"/>
      <c r="DJ1378" s="5"/>
      <c r="DK1378" s="5"/>
      <c r="DL1378" s="5"/>
      <c r="DM1378" s="5"/>
      <c r="DN1378" s="5"/>
      <c r="DO1378" s="5"/>
      <c r="DP1378" s="5"/>
      <c r="DQ1378" s="5"/>
      <c r="DR1378" s="5" t="s">
        <v>135</v>
      </c>
      <c r="DS1378" s="6"/>
      <c r="DT1378" s="6"/>
      <c r="DU1378" s="5"/>
      <c r="DV1378" s="5"/>
      <c r="DW1378" s="5"/>
      <c r="DX1378" s="5" t="s">
        <v>135</v>
      </c>
      <c r="DY1378" s="5"/>
      <c r="DZ1378" s="5"/>
      <c r="EA1378" s="5"/>
      <c r="EB1378" s="5"/>
      <c r="EC1378" s="5"/>
      <c r="ED1378" s="5"/>
      <c r="EE1378" s="5"/>
      <c r="EF1378" s="5"/>
    </row>
    <row r="1379" spans="1:143" s="42" customFormat="1" ht="105">
      <c r="A1379" s="41" t="s">
        <v>2357</v>
      </c>
      <c r="B1379" s="41">
        <v>198</v>
      </c>
      <c r="C1379" s="41">
        <v>198</v>
      </c>
      <c r="D1379" s="41" t="s">
        <v>2358</v>
      </c>
      <c r="E1379" s="42" t="s">
        <v>165</v>
      </c>
      <c r="F1379" s="46" t="s">
        <v>2359</v>
      </c>
      <c r="G1379" s="41"/>
      <c r="H1379" s="41" t="s">
        <v>135</v>
      </c>
      <c r="I1379" s="41"/>
      <c r="J1379" s="5"/>
      <c r="K1379" s="5"/>
      <c r="L1379" s="5"/>
      <c r="M1379" s="5"/>
      <c r="N1379" s="5"/>
      <c r="O1379" s="5"/>
      <c r="P1379" s="128">
        <v>2</v>
      </c>
      <c r="Q1379" s="39" t="s">
        <v>2360</v>
      </c>
      <c r="R1379" s="128">
        <v>2</v>
      </c>
      <c r="S1379" s="128">
        <v>2</v>
      </c>
      <c r="T1379" s="5"/>
      <c r="U1379" s="5"/>
      <c r="V1379" s="5"/>
      <c r="W1379" s="5"/>
      <c r="X1379" s="5"/>
      <c r="Y1379" s="5"/>
      <c r="Z1379" s="5"/>
      <c r="AA1379" s="128"/>
      <c r="AB1379" s="5"/>
      <c r="AC1379" s="5"/>
      <c r="AD1379" s="5"/>
      <c r="AE1379" s="5"/>
      <c r="AF1379" s="128"/>
      <c r="AG1379" s="5"/>
      <c r="AH1379" s="5"/>
      <c r="AI1379" s="5"/>
      <c r="AJ1379" s="5"/>
      <c r="AK1379" s="5"/>
      <c r="AL1379" s="105"/>
      <c r="AM1379" s="5"/>
      <c r="AN1379" s="5"/>
      <c r="AO1379" s="5"/>
      <c r="AP1379" s="5"/>
      <c r="AQ1379" s="5"/>
      <c r="AR1379" s="5"/>
      <c r="AS1379" s="5"/>
      <c r="AT1379" s="5"/>
      <c r="AU1379" s="5"/>
      <c r="AV1379" s="5"/>
      <c r="AW1379" s="5"/>
      <c r="AX1379" s="5"/>
      <c r="AY1379" s="5"/>
      <c r="AZ1379" s="5"/>
      <c r="BA1379" s="5"/>
      <c r="BB1379" s="5"/>
      <c r="BC1379" s="5"/>
      <c r="BD1379" s="5"/>
      <c r="BE1379" s="5"/>
      <c r="BF1379" s="5"/>
      <c r="BG1379" s="5"/>
      <c r="BH1379" s="5"/>
      <c r="BI1379" s="5"/>
      <c r="BJ1379" s="5"/>
      <c r="BK1379" s="5"/>
      <c r="BL1379" s="5"/>
      <c r="BM1379" s="5"/>
      <c r="BN1379" s="5"/>
      <c r="BO1379" s="5"/>
      <c r="BP1379" s="5"/>
      <c r="BQ1379" s="5"/>
      <c r="BR1379" s="5"/>
      <c r="BS1379" s="5"/>
      <c r="BT1379" s="5"/>
      <c r="BU1379" s="5"/>
      <c r="BV1379" s="5"/>
      <c r="BW1379" s="5"/>
      <c r="BX1379" s="5"/>
      <c r="BY1379" s="5"/>
      <c r="BZ1379" s="5"/>
      <c r="CA1379" s="5"/>
      <c r="CB1379" s="105"/>
      <c r="CC1379" s="105"/>
      <c r="CD1379" s="105"/>
      <c r="CE1379" s="105"/>
      <c r="CF1379" s="105"/>
      <c r="CG1379" s="105"/>
      <c r="CH1379" s="105"/>
      <c r="CI1379" s="105"/>
      <c r="CJ1379" s="105"/>
      <c r="CK1379" s="105"/>
      <c r="CL1379" s="5"/>
      <c r="CM1379" s="5"/>
      <c r="CN1379" s="5"/>
      <c r="CO1379" s="5"/>
      <c r="CP1379" s="5"/>
      <c r="CQ1379" s="5"/>
      <c r="CR1379" s="5"/>
      <c r="CS1379" s="5"/>
      <c r="CT1379" s="5"/>
      <c r="CU1379" s="5"/>
      <c r="CV1379" s="5"/>
      <c r="CW1379" s="5"/>
      <c r="CX1379" s="5"/>
      <c r="CY1379" s="5"/>
      <c r="CZ1379" s="5"/>
      <c r="DA1379" s="5"/>
      <c r="DB1379" s="5"/>
      <c r="DC1379" s="5"/>
      <c r="DD1379" s="5"/>
      <c r="DE1379" s="5"/>
      <c r="DF1379" s="5"/>
      <c r="DG1379" s="5"/>
      <c r="DH1379" s="5"/>
      <c r="DI1379" s="5"/>
      <c r="DJ1379" s="5"/>
      <c r="DK1379" s="5"/>
      <c r="DL1379" s="5"/>
      <c r="DM1379" s="5"/>
      <c r="DN1379" s="5"/>
      <c r="DO1379" s="5"/>
      <c r="DP1379" s="5"/>
      <c r="DQ1379" s="5"/>
      <c r="DR1379" s="5"/>
      <c r="DS1379" s="6">
        <v>198</v>
      </c>
      <c r="DT1379" s="6">
        <v>0</v>
      </c>
      <c r="DU1379" s="5">
        <v>167</v>
      </c>
      <c r="DV1379" s="5"/>
      <c r="DW1379" s="5"/>
      <c r="DX1379" s="5" t="s">
        <v>135</v>
      </c>
      <c r="DY1379" s="5"/>
      <c r="DZ1379" s="5"/>
      <c r="EA1379" s="5"/>
      <c r="EB1379" s="5"/>
      <c r="EC1379" s="5"/>
      <c r="ED1379" s="5"/>
      <c r="EE1379" s="5"/>
      <c r="EF1379" s="5"/>
    </row>
    <row r="1380" spans="1:143" s="42" customFormat="1" ht="90">
      <c r="A1380" s="41"/>
      <c r="B1380" s="41"/>
      <c r="C1380" s="41"/>
      <c r="D1380" s="41" t="s">
        <v>2358</v>
      </c>
      <c r="E1380" s="42" t="s">
        <v>165</v>
      </c>
      <c r="F1380" s="46" t="s">
        <v>2361</v>
      </c>
      <c r="G1380" s="41" t="s">
        <v>135</v>
      </c>
      <c r="H1380" s="41"/>
      <c r="I1380" s="41" t="s">
        <v>135</v>
      </c>
      <c r="J1380" s="5"/>
      <c r="K1380" s="5"/>
      <c r="L1380" s="5"/>
      <c r="M1380" s="5"/>
      <c r="N1380" s="5"/>
      <c r="O1380" s="5"/>
      <c r="P1380" s="128">
        <v>36</v>
      </c>
      <c r="Q1380" s="39" t="s">
        <v>2360</v>
      </c>
      <c r="R1380" s="128">
        <v>36</v>
      </c>
      <c r="S1380" s="128">
        <v>36</v>
      </c>
      <c r="T1380" s="5"/>
      <c r="U1380" s="5"/>
      <c r="V1380" s="5"/>
      <c r="W1380" s="5"/>
      <c r="X1380" s="5"/>
      <c r="Y1380" s="5"/>
      <c r="Z1380" s="5"/>
      <c r="AA1380" s="128"/>
      <c r="AB1380" s="5"/>
      <c r="AC1380" s="5"/>
      <c r="AD1380" s="5"/>
      <c r="AE1380" s="5"/>
      <c r="AF1380" s="128"/>
      <c r="AG1380" s="5"/>
      <c r="AH1380" s="5"/>
      <c r="AI1380" s="5"/>
      <c r="AJ1380" s="5"/>
      <c r="AK1380" s="5"/>
      <c r="AL1380" s="105"/>
      <c r="AM1380" s="5"/>
      <c r="AN1380" s="5"/>
      <c r="AO1380" s="5"/>
      <c r="AP1380" s="5"/>
      <c r="AQ1380" s="5"/>
      <c r="AR1380" s="5"/>
      <c r="AS1380" s="5"/>
      <c r="AT1380" s="5"/>
      <c r="AU1380" s="5"/>
      <c r="AV1380" s="5"/>
      <c r="AW1380" s="5"/>
      <c r="AX1380" s="5"/>
      <c r="AY1380" s="5"/>
      <c r="AZ1380" s="5"/>
      <c r="BA1380" s="5"/>
      <c r="BB1380" s="5"/>
      <c r="BC1380" s="5"/>
      <c r="BD1380" s="5"/>
      <c r="BE1380" s="5"/>
      <c r="BF1380" s="5"/>
      <c r="BG1380" s="5"/>
      <c r="BH1380" s="5"/>
      <c r="BI1380" s="5"/>
      <c r="BJ1380" s="5"/>
      <c r="BK1380" s="5"/>
      <c r="BL1380" s="5"/>
      <c r="BM1380" s="5"/>
      <c r="BN1380" s="5"/>
      <c r="BO1380" s="5"/>
      <c r="BP1380" s="5"/>
      <c r="BQ1380" s="5"/>
      <c r="BR1380" s="5"/>
      <c r="BS1380" s="5"/>
      <c r="BT1380" s="5"/>
      <c r="BU1380" s="5"/>
      <c r="BV1380" s="5"/>
      <c r="BW1380" s="5"/>
      <c r="BX1380" s="5"/>
      <c r="BY1380" s="5"/>
      <c r="BZ1380" s="5"/>
      <c r="CA1380" s="5"/>
      <c r="CB1380" s="105"/>
      <c r="CC1380" s="105"/>
      <c r="CD1380" s="105"/>
      <c r="CE1380" s="105"/>
      <c r="CF1380" s="105"/>
      <c r="CG1380" s="105"/>
      <c r="CH1380" s="105"/>
      <c r="CI1380" s="105"/>
      <c r="CJ1380" s="105"/>
      <c r="CK1380" s="105"/>
      <c r="CL1380" s="5"/>
      <c r="CM1380" s="5"/>
      <c r="CN1380" s="5"/>
      <c r="CO1380" s="5"/>
      <c r="CP1380" s="5"/>
      <c r="CQ1380" s="5"/>
      <c r="CR1380" s="5"/>
      <c r="CS1380" s="5"/>
      <c r="CT1380" s="5"/>
      <c r="CU1380" s="5"/>
      <c r="CV1380" s="5"/>
      <c r="CW1380" s="5"/>
      <c r="CX1380" s="5"/>
      <c r="CY1380" s="5"/>
      <c r="CZ1380" s="5"/>
      <c r="DA1380" s="5"/>
      <c r="DB1380" s="5"/>
      <c r="DC1380" s="5"/>
      <c r="DD1380" s="5"/>
      <c r="DE1380" s="5"/>
      <c r="DF1380" s="5"/>
      <c r="DG1380" s="5"/>
      <c r="DH1380" s="5"/>
      <c r="DI1380" s="5"/>
      <c r="DJ1380" s="5"/>
      <c r="DK1380" s="5"/>
      <c r="DL1380" s="5"/>
      <c r="DM1380" s="5"/>
      <c r="DN1380" s="5"/>
      <c r="DO1380" s="5"/>
      <c r="DP1380" s="5"/>
      <c r="DQ1380" s="5"/>
      <c r="DR1380" s="5"/>
      <c r="DS1380" s="6"/>
      <c r="DT1380" s="6"/>
      <c r="DU1380" s="5"/>
      <c r="DV1380" s="5"/>
      <c r="DW1380" s="5"/>
      <c r="DX1380" s="5" t="s">
        <v>135</v>
      </c>
      <c r="DY1380" s="5"/>
      <c r="DZ1380" s="5"/>
      <c r="EA1380" s="5"/>
      <c r="EB1380" s="5"/>
      <c r="EC1380" s="5"/>
      <c r="ED1380" s="5"/>
      <c r="EE1380" s="5"/>
      <c r="EF1380" s="5"/>
    </row>
    <row r="1381" spans="1:143" s="42" customFormat="1" ht="90">
      <c r="A1381" s="41"/>
      <c r="B1381" s="41"/>
      <c r="C1381" s="41"/>
      <c r="D1381" s="41" t="s">
        <v>2362</v>
      </c>
      <c r="E1381" s="42" t="s">
        <v>360</v>
      </c>
      <c r="F1381" s="46" t="s">
        <v>2361</v>
      </c>
      <c r="G1381" s="41" t="s">
        <v>135</v>
      </c>
      <c r="H1381" s="41"/>
      <c r="I1381" s="41" t="s">
        <v>135</v>
      </c>
      <c r="J1381" s="5"/>
      <c r="K1381" s="5"/>
      <c r="L1381" s="5"/>
      <c r="M1381" s="5"/>
      <c r="N1381" s="5"/>
      <c r="O1381" s="5"/>
      <c r="P1381" s="128">
        <v>16</v>
      </c>
      <c r="Q1381" s="39" t="s">
        <v>2360</v>
      </c>
      <c r="R1381" s="128">
        <v>16</v>
      </c>
      <c r="S1381" s="128">
        <v>16</v>
      </c>
      <c r="T1381" s="5"/>
      <c r="U1381" s="5"/>
      <c r="V1381" s="5"/>
      <c r="W1381" s="5"/>
      <c r="X1381" s="5"/>
      <c r="Y1381" s="5"/>
      <c r="Z1381" s="5"/>
      <c r="AA1381" s="128"/>
      <c r="AB1381" s="5"/>
      <c r="AC1381" s="5"/>
      <c r="AD1381" s="5"/>
      <c r="AE1381" s="5"/>
      <c r="AF1381" s="128"/>
      <c r="AG1381" s="5"/>
      <c r="AH1381" s="5"/>
      <c r="AI1381" s="5"/>
      <c r="AJ1381" s="5"/>
      <c r="AK1381" s="5"/>
      <c r="AL1381" s="105"/>
      <c r="AM1381" s="5"/>
      <c r="AN1381" s="5"/>
      <c r="AO1381" s="5"/>
      <c r="AP1381" s="5"/>
      <c r="AQ1381" s="5"/>
      <c r="AR1381" s="5"/>
      <c r="AS1381" s="5"/>
      <c r="AT1381" s="5"/>
      <c r="AU1381" s="5"/>
      <c r="AV1381" s="5"/>
      <c r="AW1381" s="5"/>
      <c r="AX1381" s="5"/>
      <c r="AY1381" s="5"/>
      <c r="AZ1381" s="5"/>
      <c r="BA1381" s="5"/>
      <c r="BB1381" s="5"/>
      <c r="BC1381" s="5"/>
      <c r="BD1381" s="5"/>
      <c r="BE1381" s="5"/>
      <c r="BF1381" s="5"/>
      <c r="BG1381" s="5"/>
      <c r="BH1381" s="5"/>
      <c r="BI1381" s="5"/>
      <c r="BJ1381" s="5"/>
      <c r="BK1381" s="5"/>
      <c r="BL1381" s="5"/>
      <c r="BM1381" s="5"/>
      <c r="BN1381" s="5"/>
      <c r="BO1381" s="5"/>
      <c r="BP1381" s="5"/>
      <c r="BQ1381" s="5"/>
      <c r="BR1381" s="5"/>
      <c r="BS1381" s="5"/>
      <c r="BT1381" s="5"/>
      <c r="BU1381" s="5"/>
      <c r="BV1381" s="5"/>
      <c r="BW1381" s="5"/>
      <c r="BX1381" s="5"/>
      <c r="BY1381" s="5"/>
      <c r="BZ1381" s="5"/>
      <c r="CA1381" s="5"/>
      <c r="CB1381" s="105"/>
      <c r="CC1381" s="105"/>
      <c r="CD1381" s="105"/>
      <c r="CE1381" s="105"/>
      <c r="CF1381" s="105"/>
      <c r="CG1381" s="105"/>
      <c r="CH1381" s="105"/>
      <c r="CI1381" s="105"/>
      <c r="CJ1381" s="105"/>
      <c r="CK1381" s="105"/>
      <c r="CL1381" s="5"/>
      <c r="CM1381" s="5"/>
      <c r="CN1381" s="5"/>
      <c r="CO1381" s="5"/>
      <c r="CP1381" s="5"/>
      <c r="CQ1381" s="5"/>
      <c r="CR1381" s="5"/>
      <c r="CS1381" s="5"/>
      <c r="CT1381" s="5"/>
      <c r="CU1381" s="5"/>
      <c r="CV1381" s="5"/>
      <c r="CW1381" s="5"/>
      <c r="CX1381" s="5"/>
      <c r="CY1381" s="5"/>
      <c r="CZ1381" s="5"/>
      <c r="DA1381" s="5"/>
      <c r="DB1381" s="5"/>
      <c r="DC1381" s="5"/>
      <c r="DD1381" s="5"/>
      <c r="DE1381" s="5"/>
      <c r="DF1381" s="5"/>
      <c r="DG1381" s="5"/>
      <c r="DH1381" s="5"/>
      <c r="DI1381" s="5"/>
      <c r="DJ1381" s="5"/>
      <c r="DK1381" s="5"/>
      <c r="DL1381" s="5"/>
      <c r="DM1381" s="5"/>
      <c r="DN1381" s="5"/>
      <c r="DO1381" s="5"/>
      <c r="DP1381" s="5"/>
      <c r="DQ1381" s="5"/>
      <c r="DR1381" s="5"/>
      <c r="DS1381" s="6"/>
      <c r="DT1381" s="6"/>
      <c r="DU1381" s="5"/>
      <c r="DV1381" s="5"/>
      <c r="DW1381" s="5"/>
      <c r="DX1381" s="5" t="s">
        <v>135</v>
      </c>
      <c r="DY1381" s="5"/>
      <c r="DZ1381" s="5"/>
      <c r="EA1381" s="5"/>
      <c r="EB1381" s="5"/>
      <c r="EC1381" s="5"/>
      <c r="ED1381" s="5"/>
      <c r="EE1381" s="5"/>
      <c r="EF1381" s="5"/>
    </row>
    <row r="1382" spans="1:143" s="42" customFormat="1" ht="105">
      <c r="A1382" s="41"/>
      <c r="B1382" s="41"/>
      <c r="C1382" s="41"/>
      <c r="D1382" s="41" t="s">
        <v>1287</v>
      </c>
      <c r="E1382" s="42" t="s">
        <v>514</v>
      </c>
      <c r="F1382" s="46" t="s">
        <v>2359</v>
      </c>
      <c r="G1382" s="41"/>
      <c r="H1382" s="41" t="s">
        <v>135</v>
      </c>
      <c r="I1382" s="41"/>
      <c r="J1382" s="5"/>
      <c r="K1382" s="5"/>
      <c r="L1382" s="5"/>
      <c r="M1382" s="5"/>
      <c r="N1382" s="5"/>
      <c r="O1382" s="5"/>
      <c r="P1382" s="128">
        <v>2</v>
      </c>
      <c r="Q1382" s="39" t="s">
        <v>2360</v>
      </c>
      <c r="R1382" s="128">
        <v>2</v>
      </c>
      <c r="S1382" s="128">
        <v>2</v>
      </c>
      <c r="T1382" s="5"/>
      <c r="U1382" s="5"/>
      <c r="V1382" s="5"/>
      <c r="W1382" s="5"/>
      <c r="X1382" s="5"/>
      <c r="Y1382" s="5"/>
      <c r="Z1382" s="5"/>
      <c r="AA1382" s="128"/>
      <c r="AB1382" s="5"/>
      <c r="AC1382" s="5"/>
      <c r="AD1382" s="5"/>
      <c r="AE1382" s="5"/>
      <c r="AF1382" s="128"/>
      <c r="AG1382" s="5"/>
      <c r="AH1382" s="5"/>
      <c r="AI1382" s="5"/>
      <c r="AJ1382" s="5"/>
      <c r="AK1382" s="5"/>
      <c r="AL1382" s="105"/>
      <c r="AM1382" s="5"/>
      <c r="AN1382" s="5"/>
      <c r="AO1382" s="5"/>
      <c r="AP1382" s="5"/>
      <c r="AQ1382" s="5"/>
      <c r="AR1382" s="5"/>
      <c r="AS1382" s="5"/>
      <c r="AT1382" s="5"/>
      <c r="AU1382" s="5"/>
      <c r="AV1382" s="5"/>
      <c r="AW1382" s="5"/>
      <c r="AX1382" s="5"/>
      <c r="AY1382" s="5"/>
      <c r="AZ1382" s="5"/>
      <c r="BA1382" s="5"/>
      <c r="BB1382" s="5"/>
      <c r="BC1382" s="5"/>
      <c r="BD1382" s="5"/>
      <c r="BE1382" s="5"/>
      <c r="BF1382" s="5"/>
      <c r="BG1382" s="5"/>
      <c r="BH1382" s="5"/>
      <c r="BI1382" s="5"/>
      <c r="BJ1382" s="5"/>
      <c r="BK1382" s="5"/>
      <c r="BL1382" s="5"/>
      <c r="BM1382" s="5"/>
      <c r="BN1382" s="5"/>
      <c r="BO1382" s="5"/>
      <c r="BP1382" s="5"/>
      <c r="BQ1382" s="5"/>
      <c r="BR1382" s="5"/>
      <c r="BS1382" s="5"/>
      <c r="BT1382" s="5"/>
      <c r="BU1382" s="5"/>
      <c r="BV1382" s="5"/>
      <c r="BW1382" s="5"/>
      <c r="BX1382" s="5"/>
      <c r="BY1382" s="5"/>
      <c r="BZ1382" s="5"/>
      <c r="CA1382" s="5"/>
      <c r="CB1382" s="105"/>
      <c r="CC1382" s="105"/>
      <c r="CD1382" s="105"/>
      <c r="CE1382" s="105"/>
      <c r="CF1382" s="105"/>
      <c r="CG1382" s="105"/>
      <c r="CH1382" s="105"/>
      <c r="CI1382" s="105"/>
      <c r="CJ1382" s="105"/>
      <c r="CK1382" s="105"/>
      <c r="CL1382" s="5"/>
      <c r="CM1382" s="5"/>
      <c r="CN1382" s="5"/>
      <c r="CO1382" s="5"/>
      <c r="CP1382" s="5"/>
      <c r="CQ1382" s="5"/>
      <c r="CR1382" s="5"/>
      <c r="CS1382" s="5"/>
      <c r="CT1382" s="5"/>
      <c r="CU1382" s="5"/>
      <c r="CV1382" s="5"/>
      <c r="CW1382" s="5"/>
      <c r="CX1382" s="5"/>
      <c r="CY1382" s="5"/>
      <c r="CZ1382" s="5"/>
      <c r="DA1382" s="5"/>
      <c r="DB1382" s="5"/>
      <c r="DC1382" s="5"/>
      <c r="DD1382" s="5"/>
      <c r="DE1382" s="5"/>
      <c r="DF1382" s="5"/>
      <c r="DG1382" s="5"/>
      <c r="DH1382" s="5"/>
      <c r="DI1382" s="5"/>
      <c r="DJ1382" s="5"/>
      <c r="DK1382" s="5"/>
      <c r="DL1382" s="5"/>
      <c r="DM1382" s="5"/>
      <c r="DN1382" s="5"/>
      <c r="DO1382" s="5"/>
      <c r="DP1382" s="5"/>
      <c r="DQ1382" s="5"/>
      <c r="DR1382" s="5"/>
      <c r="DS1382" s="6"/>
      <c r="DT1382" s="6"/>
      <c r="DU1382" s="5"/>
      <c r="DV1382" s="5"/>
      <c r="DW1382" s="5"/>
      <c r="DX1382" s="5" t="s">
        <v>135</v>
      </c>
      <c r="DY1382" s="5"/>
      <c r="DZ1382" s="5"/>
      <c r="EA1382" s="5"/>
      <c r="EB1382" s="5"/>
      <c r="EC1382" s="5"/>
      <c r="ED1382" s="5"/>
      <c r="EE1382" s="5"/>
      <c r="EF1382" s="5"/>
    </row>
    <row r="1383" spans="1:143" s="42" customFormat="1" ht="90">
      <c r="A1383" s="41"/>
      <c r="B1383" s="41"/>
      <c r="C1383" s="41"/>
      <c r="D1383" s="41" t="s">
        <v>1287</v>
      </c>
      <c r="E1383" s="42" t="s">
        <v>514</v>
      </c>
      <c r="F1383" s="46" t="s">
        <v>2361</v>
      </c>
      <c r="G1383" s="41" t="s">
        <v>135</v>
      </c>
      <c r="H1383" s="41"/>
      <c r="I1383" s="41" t="s">
        <v>135</v>
      </c>
      <c r="J1383" s="5"/>
      <c r="K1383" s="5"/>
      <c r="L1383" s="5"/>
      <c r="M1383" s="5"/>
      <c r="N1383" s="5"/>
      <c r="O1383" s="5"/>
      <c r="P1383" s="128">
        <v>9</v>
      </c>
      <c r="Q1383" s="39" t="s">
        <v>2360</v>
      </c>
      <c r="R1383" s="128">
        <v>9</v>
      </c>
      <c r="S1383" s="128">
        <v>9</v>
      </c>
      <c r="T1383" s="5"/>
      <c r="U1383" s="5"/>
      <c r="V1383" s="5"/>
      <c r="W1383" s="5"/>
      <c r="X1383" s="5"/>
      <c r="Y1383" s="5"/>
      <c r="Z1383" s="5"/>
      <c r="AA1383" s="128"/>
      <c r="AB1383" s="5"/>
      <c r="AC1383" s="5"/>
      <c r="AD1383" s="5"/>
      <c r="AE1383" s="5"/>
      <c r="AF1383" s="128"/>
      <c r="AG1383" s="5"/>
      <c r="AH1383" s="5"/>
      <c r="AI1383" s="5"/>
      <c r="AJ1383" s="5"/>
      <c r="AK1383" s="5"/>
      <c r="AL1383" s="105"/>
      <c r="AM1383" s="5"/>
      <c r="AN1383" s="5"/>
      <c r="AO1383" s="5"/>
      <c r="AP1383" s="5"/>
      <c r="AQ1383" s="5"/>
      <c r="AR1383" s="5"/>
      <c r="AS1383" s="5"/>
      <c r="AT1383" s="5"/>
      <c r="AU1383" s="5"/>
      <c r="AV1383" s="5"/>
      <c r="AW1383" s="5"/>
      <c r="AX1383" s="5"/>
      <c r="AY1383" s="5"/>
      <c r="AZ1383" s="5"/>
      <c r="BA1383" s="5"/>
      <c r="BB1383" s="5"/>
      <c r="BC1383" s="5"/>
      <c r="BD1383" s="5"/>
      <c r="BE1383" s="5"/>
      <c r="BF1383" s="5"/>
      <c r="BG1383" s="5"/>
      <c r="BH1383" s="5"/>
      <c r="BI1383" s="5"/>
      <c r="BJ1383" s="5"/>
      <c r="BK1383" s="5"/>
      <c r="BL1383" s="5"/>
      <c r="BM1383" s="5"/>
      <c r="BN1383" s="5"/>
      <c r="BO1383" s="5"/>
      <c r="BP1383" s="5"/>
      <c r="BQ1383" s="5"/>
      <c r="BR1383" s="5"/>
      <c r="BS1383" s="5"/>
      <c r="BT1383" s="5"/>
      <c r="BU1383" s="5"/>
      <c r="BV1383" s="5"/>
      <c r="BW1383" s="5"/>
      <c r="BX1383" s="5"/>
      <c r="BY1383" s="5"/>
      <c r="BZ1383" s="5"/>
      <c r="CA1383" s="5"/>
      <c r="CB1383" s="105"/>
      <c r="CC1383" s="105"/>
      <c r="CD1383" s="105"/>
      <c r="CE1383" s="105"/>
      <c r="CF1383" s="105"/>
      <c r="CG1383" s="105"/>
      <c r="CH1383" s="105"/>
      <c r="CI1383" s="105"/>
      <c r="CJ1383" s="105"/>
      <c r="CK1383" s="105"/>
      <c r="CL1383" s="5"/>
      <c r="CM1383" s="5"/>
      <c r="CN1383" s="5"/>
      <c r="CO1383" s="5"/>
      <c r="CP1383" s="5"/>
      <c r="CQ1383" s="5"/>
      <c r="CR1383" s="5"/>
      <c r="CS1383" s="5"/>
      <c r="CT1383" s="5"/>
      <c r="CU1383" s="5"/>
      <c r="CV1383" s="5"/>
      <c r="CW1383" s="5"/>
      <c r="CX1383" s="5"/>
      <c r="CY1383" s="5"/>
      <c r="CZ1383" s="5"/>
      <c r="DA1383" s="5"/>
      <c r="DB1383" s="5"/>
      <c r="DC1383" s="5"/>
      <c r="DD1383" s="5"/>
      <c r="DE1383" s="5"/>
      <c r="DF1383" s="5"/>
      <c r="DG1383" s="5"/>
      <c r="DH1383" s="5"/>
      <c r="DI1383" s="5"/>
      <c r="DJ1383" s="5"/>
      <c r="DK1383" s="5"/>
      <c r="DL1383" s="5"/>
      <c r="DM1383" s="5"/>
      <c r="DN1383" s="5"/>
      <c r="DO1383" s="5"/>
      <c r="DP1383" s="5"/>
      <c r="DQ1383" s="5"/>
      <c r="DR1383" s="5"/>
      <c r="DS1383" s="6"/>
      <c r="DT1383" s="6"/>
      <c r="DU1383" s="5"/>
      <c r="DV1383" s="5"/>
      <c r="DW1383" s="5"/>
      <c r="DX1383" s="5" t="s">
        <v>135</v>
      </c>
      <c r="DY1383" s="5"/>
      <c r="DZ1383" s="5"/>
      <c r="EA1383" s="5"/>
      <c r="EB1383" s="5"/>
      <c r="EC1383" s="5"/>
      <c r="ED1383" s="5"/>
      <c r="EE1383" s="5"/>
      <c r="EF1383" s="5"/>
    </row>
    <row r="1384" spans="1:143" s="42" customFormat="1" ht="105">
      <c r="A1384" s="41"/>
      <c r="B1384" s="41"/>
      <c r="C1384" s="41"/>
      <c r="D1384" s="41" t="s">
        <v>2363</v>
      </c>
      <c r="E1384" s="42" t="s">
        <v>2364</v>
      </c>
      <c r="F1384" s="46" t="s">
        <v>2359</v>
      </c>
      <c r="G1384" s="41"/>
      <c r="H1384" s="41" t="s">
        <v>135</v>
      </c>
      <c r="I1384" s="41"/>
      <c r="J1384" s="5"/>
      <c r="K1384" s="5"/>
      <c r="L1384" s="5"/>
      <c r="M1384" s="5"/>
      <c r="N1384" s="5"/>
      <c r="O1384" s="5"/>
      <c r="P1384" s="128">
        <v>1</v>
      </c>
      <c r="Q1384" s="39" t="s">
        <v>2360</v>
      </c>
      <c r="R1384" s="128">
        <v>1</v>
      </c>
      <c r="S1384" s="128">
        <v>1</v>
      </c>
      <c r="T1384" s="5"/>
      <c r="U1384" s="5"/>
      <c r="V1384" s="5"/>
      <c r="W1384" s="5"/>
      <c r="X1384" s="5"/>
      <c r="Y1384" s="5"/>
      <c r="Z1384" s="5"/>
      <c r="AA1384" s="128"/>
      <c r="AB1384" s="5"/>
      <c r="AC1384" s="5"/>
      <c r="AD1384" s="5"/>
      <c r="AE1384" s="5"/>
      <c r="AF1384" s="128"/>
      <c r="AG1384" s="5"/>
      <c r="AH1384" s="5"/>
      <c r="AI1384" s="5"/>
      <c r="AJ1384" s="5"/>
      <c r="AK1384" s="5"/>
      <c r="AL1384" s="105"/>
      <c r="AM1384" s="5"/>
      <c r="AN1384" s="5"/>
      <c r="AO1384" s="5"/>
      <c r="AP1384" s="5"/>
      <c r="AQ1384" s="5"/>
      <c r="AR1384" s="5"/>
      <c r="AS1384" s="5"/>
      <c r="AT1384" s="5"/>
      <c r="AU1384" s="5"/>
      <c r="AV1384" s="5"/>
      <c r="AW1384" s="5"/>
      <c r="AX1384" s="5"/>
      <c r="AY1384" s="5"/>
      <c r="AZ1384" s="5"/>
      <c r="BA1384" s="5"/>
      <c r="BB1384" s="5"/>
      <c r="BC1384" s="5"/>
      <c r="BD1384" s="5"/>
      <c r="BE1384" s="5"/>
      <c r="BF1384" s="5"/>
      <c r="BG1384" s="5"/>
      <c r="BH1384" s="5"/>
      <c r="BI1384" s="5"/>
      <c r="BJ1384" s="5"/>
      <c r="BK1384" s="5"/>
      <c r="BL1384" s="5"/>
      <c r="BM1384" s="5"/>
      <c r="BN1384" s="5"/>
      <c r="BO1384" s="5"/>
      <c r="BP1384" s="5"/>
      <c r="BQ1384" s="5"/>
      <c r="BR1384" s="5"/>
      <c r="BS1384" s="5"/>
      <c r="BT1384" s="5"/>
      <c r="BU1384" s="5"/>
      <c r="BV1384" s="5"/>
      <c r="BW1384" s="5"/>
      <c r="BX1384" s="5"/>
      <c r="BY1384" s="5"/>
      <c r="BZ1384" s="5"/>
      <c r="CA1384" s="5"/>
      <c r="CB1384" s="105"/>
      <c r="CC1384" s="105"/>
      <c r="CD1384" s="105"/>
      <c r="CE1384" s="105"/>
      <c r="CF1384" s="105"/>
      <c r="CG1384" s="105"/>
      <c r="CH1384" s="105"/>
      <c r="CI1384" s="105"/>
      <c r="CJ1384" s="105"/>
      <c r="CK1384" s="105"/>
      <c r="CL1384" s="5"/>
      <c r="CM1384" s="5"/>
      <c r="CN1384" s="5"/>
      <c r="CO1384" s="5"/>
      <c r="CP1384" s="5"/>
      <c r="CQ1384" s="5"/>
      <c r="CR1384" s="5"/>
      <c r="CS1384" s="5"/>
      <c r="CT1384" s="5"/>
      <c r="CU1384" s="5"/>
      <c r="CV1384" s="5"/>
      <c r="CW1384" s="5"/>
      <c r="CX1384" s="5"/>
      <c r="CY1384" s="5"/>
      <c r="CZ1384" s="5"/>
      <c r="DA1384" s="5"/>
      <c r="DB1384" s="5"/>
      <c r="DC1384" s="5"/>
      <c r="DD1384" s="5"/>
      <c r="DE1384" s="5"/>
      <c r="DF1384" s="5"/>
      <c r="DG1384" s="5"/>
      <c r="DH1384" s="5"/>
      <c r="DI1384" s="5"/>
      <c r="DJ1384" s="5"/>
      <c r="DK1384" s="5"/>
      <c r="DL1384" s="5"/>
      <c r="DM1384" s="5"/>
      <c r="DN1384" s="5"/>
      <c r="DO1384" s="5"/>
      <c r="DP1384" s="5"/>
      <c r="DQ1384" s="5"/>
      <c r="DR1384" s="5"/>
      <c r="DS1384" s="6"/>
      <c r="DT1384" s="6"/>
      <c r="DU1384" s="5"/>
      <c r="DV1384" s="5"/>
      <c r="DW1384" s="5"/>
      <c r="DX1384" s="5" t="s">
        <v>135</v>
      </c>
      <c r="DY1384" s="5"/>
      <c r="DZ1384" s="5"/>
      <c r="EA1384" s="5"/>
      <c r="EB1384" s="5"/>
      <c r="EC1384" s="5"/>
      <c r="ED1384" s="5"/>
      <c r="EE1384" s="5"/>
      <c r="EF1384" s="5"/>
    </row>
    <row r="1385" spans="1:143" s="42" customFormat="1" ht="90">
      <c r="A1385" s="41"/>
      <c r="B1385" s="41"/>
      <c r="C1385" s="41"/>
      <c r="D1385" s="41" t="s">
        <v>2363</v>
      </c>
      <c r="E1385" s="42" t="s">
        <v>2365</v>
      </c>
      <c r="F1385" s="46" t="s">
        <v>2361</v>
      </c>
      <c r="G1385" s="41" t="s">
        <v>135</v>
      </c>
      <c r="H1385" s="41"/>
      <c r="I1385" s="41" t="s">
        <v>135</v>
      </c>
      <c r="J1385" s="5"/>
      <c r="K1385" s="5"/>
      <c r="L1385" s="5"/>
      <c r="M1385" s="5"/>
      <c r="N1385" s="5"/>
      <c r="O1385" s="5"/>
      <c r="P1385" s="128">
        <v>4</v>
      </c>
      <c r="Q1385" s="39" t="s">
        <v>2360</v>
      </c>
      <c r="R1385" s="128">
        <v>4</v>
      </c>
      <c r="S1385" s="128">
        <v>4</v>
      </c>
      <c r="T1385" s="5"/>
      <c r="U1385" s="5"/>
      <c r="V1385" s="5"/>
      <c r="W1385" s="5"/>
      <c r="X1385" s="5"/>
      <c r="Y1385" s="5"/>
      <c r="Z1385" s="5"/>
      <c r="AA1385" s="128"/>
      <c r="AB1385" s="5"/>
      <c r="AC1385" s="5"/>
      <c r="AD1385" s="5"/>
      <c r="AE1385" s="5"/>
      <c r="AF1385" s="128"/>
      <c r="AG1385" s="5"/>
      <c r="AH1385" s="5"/>
      <c r="AI1385" s="5"/>
      <c r="AJ1385" s="5"/>
      <c r="AK1385" s="5"/>
      <c r="AL1385" s="105"/>
      <c r="AM1385" s="5"/>
      <c r="AN1385" s="5"/>
      <c r="AO1385" s="5"/>
      <c r="AP1385" s="5"/>
      <c r="AQ1385" s="5"/>
      <c r="AR1385" s="5"/>
      <c r="AS1385" s="5"/>
      <c r="AT1385" s="5"/>
      <c r="AU1385" s="5"/>
      <c r="AV1385" s="5"/>
      <c r="AW1385" s="5"/>
      <c r="AX1385" s="5"/>
      <c r="AY1385" s="5"/>
      <c r="AZ1385" s="5"/>
      <c r="BA1385" s="5"/>
      <c r="BB1385" s="5"/>
      <c r="BC1385" s="5"/>
      <c r="BD1385" s="5"/>
      <c r="BE1385" s="5"/>
      <c r="BF1385" s="5"/>
      <c r="BG1385" s="5"/>
      <c r="BH1385" s="5"/>
      <c r="BI1385" s="5"/>
      <c r="BJ1385" s="5"/>
      <c r="BK1385" s="5"/>
      <c r="BL1385" s="5"/>
      <c r="BM1385" s="5"/>
      <c r="BN1385" s="5"/>
      <c r="BO1385" s="5"/>
      <c r="BP1385" s="5"/>
      <c r="BQ1385" s="5"/>
      <c r="BR1385" s="5"/>
      <c r="BS1385" s="5"/>
      <c r="BT1385" s="5"/>
      <c r="BU1385" s="5"/>
      <c r="BV1385" s="5"/>
      <c r="BW1385" s="5"/>
      <c r="BX1385" s="5"/>
      <c r="BY1385" s="5"/>
      <c r="BZ1385" s="5"/>
      <c r="CA1385" s="5"/>
      <c r="CB1385" s="105"/>
      <c r="CC1385" s="105"/>
      <c r="CD1385" s="105"/>
      <c r="CE1385" s="105"/>
      <c r="CF1385" s="105"/>
      <c r="CG1385" s="105"/>
      <c r="CH1385" s="105"/>
      <c r="CI1385" s="105"/>
      <c r="CJ1385" s="105"/>
      <c r="CK1385" s="105"/>
      <c r="CL1385" s="5"/>
      <c r="CM1385" s="5"/>
      <c r="CN1385" s="5"/>
      <c r="CO1385" s="5"/>
      <c r="CP1385" s="5"/>
      <c r="CQ1385" s="5"/>
      <c r="CR1385" s="5"/>
      <c r="CS1385" s="5"/>
      <c r="CT1385" s="5"/>
      <c r="CU1385" s="5"/>
      <c r="CV1385" s="5"/>
      <c r="CW1385" s="5"/>
      <c r="CX1385" s="5"/>
      <c r="CY1385" s="5"/>
      <c r="CZ1385" s="5"/>
      <c r="DA1385" s="5"/>
      <c r="DB1385" s="5"/>
      <c r="DC1385" s="5"/>
      <c r="DD1385" s="5"/>
      <c r="DE1385" s="5"/>
      <c r="DF1385" s="5"/>
      <c r="DG1385" s="5"/>
      <c r="DH1385" s="5"/>
      <c r="DI1385" s="5"/>
      <c r="DJ1385" s="5"/>
      <c r="DK1385" s="5"/>
      <c r="DL1385" s="5"/>
      <c r="DM1385" s="5"/>
      <c r="DN1385" s="5"/>
      <c r="DO1385" s="5"/>
      <c r="DP1385" s="5"/>
      <c r="DQ1385" s="5"/>
      <c r="DR1385" s="5"/>
      <c r="DS1385" s="6"/>
      <c r="DT1385" s="6"/>
      <c r="DU1385" s="5"/>
      <c r="DV1385" s="5"/>
      <c r="DW1385" s="5"/>
      <c r="DX1385" s="5" t="s">
        <v>135</v>
      </c>
      <c r="DY1385" s="5"/>
      <c r="DZ1385" s="5"/>
      <c r="EA1385" s="5"/>
      <c r="EB1385" s="5"/>
      <c r="EC1385" s="5"/>
      <c r="ED1385" s="5"/>
      <c r="EE1385" s="5"/>
      <c r="EF1385" s="5"/>
    </row>
    <row r="1386" spans="1:143" s="42" customFormat="1">
      <c r="A1386" s="33"/>
      <c r="B1386" s="41"/>
      <c r="C1386" s="41"/>
      <c r="D1386" s="41"/>
      <c r="F1386" s="46"/>
      <c r="G1386" s="41"/>
      <c r="H1386" s="41"/>
      <c r="I1386" s="41"/>
      <c r="J1386" s="5"/>
      <c r="K1386" s="5"/>
      <c r="L1386" s="5"/>
      <c r="M1386" s="5"/>
      <c r="N1386" s="5"/>
      <c r="O1386" s="5"/>
      <c r="P1386" s="128"/>
      <c r="Q1386" s="39"/>
      <c r="R1386" s="128"/>
      <c r="S1386" s="105"/>
      <c r="T1386" s="5"/>
      <c r="U1386" s="5"/>
      <c r="V1386" s="5"/>
      <c r="W1386" s="5"/>
      <c r="X1386" s="5"/>
      <c r="Y1386" s="5"/>
      <c r="Z1386" s="5"/>
      <c r="AA1386" s="128"/>
      <c r="AB1386" s="5"/>
      <c r="AC1386" s="5"/>
      <c r="AD1386" s="5"/>
      <c r="AE1386" s="5"/>
      <c r="AF1386" s="128"/>
      <c r="AG1386" s="5"/>
      <c r="AH1386" s="5"/>
      <c r="AI1386" s="5"/>
      <c r="AJ1386" s="5"/>
      <c r="AK1386" s="5"/>
      <c r="AL1386" s="105"/>
      <c r="AM1386" s="5"/>
      <c r="AN1386" s="5"/>
      <c r="AO1386" s="5"/>
      <c r="AP1386" s="5"/>
      <c r="AQ1386" s="5"/>
      <c r="AR1386" s="5"/>
      <c r="AS1386" s="5"/>
      <c r="AT1386" s="5"/>
      <c r="AU1386" s="5"/>
      <c r="AV1386" s="5"/>
      <c r="AW1386" s="5"/>
      <c r="AX1386" s="5"/>
      <c r="AY1386" s="5"/>
      <c r="AZ1386" s="5"/>
      <c r="BA1386" s="5"/>
      <c r="BB1386" s="5"/>
      <c r="BC1386" s="5"/>
      <c r="BD1386" s="5"/>
      <c r="BE1386" s="5"/>
      <c r="BF1386" s="5"/>
      <c r="BG1386" s="5"/>
      <c r="BH1386" s="5"/>
      <c r="BI1386" s="5"/>
      <c r="BJ1386" s="5"/>
      <c r="BK1386" s="5"/>
      <c r="BL1386" s="5"/>
      <c r="BM1386" s="5"/>
      <c r="BN1386" s="5"/>
      <c r="BO1386" s="5"/>
      <c r="BP1386" s="5"/>
      <c r="BQ1386" s="5"/>
      <c r="BR1386" s="5"/>
      <c r="BS1386" s="5"/>
      <c r="BT1386" s="5"/>
      <c r="BU1386" s="5"/>
      <c r="BV1386" s="5"/>
      <c r="BW1386" s="5"/>
      <c r="BX1386" s="5"/>
      <c r="BY1386" s="5"/>
      <c r="BZ1386" s="5"/>
      <c r="CA1386" s="5"/>
      <c r="CB1386" s="105"/>
      <c r="CC1386" s="105"/>
      <c r="CD1386" s="105"/>
      <c r="CE1386" s="105"/>
      <c r="CF1386" s="105"/>
      <c r="CG1386" s="105"/>
      <c r="CH1386" s="105"/>
      <c r="CI1386" s="105"/>
      <c r="CJ1386" s="105"/>
      <c r="CK1386" s="105"/>
      <c r="CL1386" s="5"/>
      <c r="CM1386" s="5"/>
      <c r="CN1386" s="5"/>
      <c r="CO1386" s="5"/>
      <c r="CP1386" s="5"/>
      <c r="CQ1386" s="5"/>
      <c r="CR1386" s="5"/>
      <c r="CS1386" s="5"/>
      <c r="CT1386" s="5"/>
      <c r="CU1386" s="5"/>
      <c r="CV1386" s="5"/>
      <c r="CW1386" s="5"/>
      <c r="CX1386" s="5"/>
      <c r="CY1386" s="5"/>
      <c r="CZ1386" s="5"/>
      <c r="DA1386" s="5"/>
      <c r="DB1386" s="5"/>
      <c r="DC1386" s="5"/>
      <c r="DD1386" s="5"/>
      <c r="DE1386" s="5"/>
      <c r="DF1386" s="5"/>
      <c r="DG1386" s="5"/>
      <c r="DH1386" s="5"/>
      <c r="DI1386" s="5"/>
      <c r="DJ1386" s="5"/>
      <c r="DK1386" s="5"/>
      <c r="DL1386" s="5"/>
      <c r="DM1386" s="5"/>
      <c r="DN1386" s="5"/>
      <c r="DO1386" s="5"/>
      <c r="DP1386" s="5"/>
      <c r="DQ1386" s="5"/>
      <c r="DR1386" s="5"/>
      <c r="DS1386" s="6"/>
      <c r="DT1386" s="6"/>
      <c r="DU1386" s="5"/>
      <c r="DV1386" s="5"/>
      <c r="DW1386" s="5"/>
      <c r="DX1386" s="5"/>
      <c r="DY1386" s="5"/>
      <c r="DZ1386" s="5"/>
      <c r="EA1386" s="5"/>
      <c r="EB1386" s="5"/>
      <c r="EC1386" s="5"/>
      <c r="ED1386" s="5"/>
      <c r="EE1386" s="5"/>
      <c r="EF1386" s="5"/>
    </row>
    <row r="1387" spans="1:143" s="42" customFormat="1" ht="75">
      <c r="A1387" s="44" t="s">
        <v>2366</v>
      </c>
      <c r="B1387" s="41">
        <v>1</v>
      </c>
      <c r="C1387" s="41">
        <v>1</v>
      </c>
      <c r="D1387" s="41" t="s">
        <v>2367</v>
      </c>
      <c r="E1387" s="42" t="s">
        <v>217</v>
      </c>
      <c r="F1387" s="46" t="s">
        <v>2368</v>
      </c>
      <c r="G1387" s="41"/>
      <c r="H1387" s="41" t="s">
        <v>135</v>
      </c>
      <c r="I1387" s="41"/>
      <c r="J1387" s="5">
        <v>1</v>
      </c>
      <c r="K1387" s="5">
        <v>1</v>
      </c>
      <c r="L1387" s="5"/>
      <c r="M1387" s="5"/>
      <c r="N1387" s="5"/>
      <c r="O1387" s="5"/>
      <c r="P1387" s="128">
        <v>1</v>
      </c>
      <c r="Q1387" s="39" t="s">
        <v>2369</v>
      </c>
      <c r="R1387" s="128"/>
      <c r="S1387" s="105"/>
      <c r="T1387" s="5"/>
      <c r="U1387" s="5"/>
      <c r="V1387" s="5"/>
      <c r="W1387" s="5"/>
      <c r="X1387" s="5"/>
      <c r="Y1387" s="5"/>
      <c r="Z1387" s="5"/>
      <c r="AA1387" s="128"/>
      <c r="AB1387" s="5"/>
      <c r="AC1387" s="5"/>
      <c r="AD1387" s="5"/>
      <c r="AE1387" s="5"/>
      <c r="AF1387" s="128"/>
      <c r="AG1387" s="5"/>
      <c r="AH1387" s="5"/>
      <c r="AI1387" s="5"/>
      <c r="AJ1387" s="5"/>
      <c r="AK1387" s="5"/>
      <c r="AL1387" s="105"/>
      <c r="AM1387" s="5"/>
      <c r="AN1387" s="5"/>
      <c r="AO1387" s="5"/>
      <c r="AP1387" s="5"/>
      <c r="AQ1387" s="5"/>
      <c r="AR1387" s="5"/>
      <c r="AS1387" s="5"/>
      <c r="AT1387" s="5"/>
      <c r="AU1387" s="5"/>
      <c r="AV1387" s="5"/>
      <c r="AW1387" s="5"/>
      <c r="AX1387" s="5"/>
      <c r="AY1387" s="5"/>
      <c r="AZ1387" s="5"/>
      <c r="BA1387" s="5"/>
      <c r="BB1387" s="5"/>
      <c r="BC1387" s="5"/>
      <c r="BD1387" s="5"/>
      <c r="BE1387" s="5"/>
      <c r="BF1387" s="5"/>
      <c r="BG1387" s="5"/>
      <c r="BH1387" s="5"/>
      <c r="BI1387" s="5"/>
      <c r="BJ1387" s="5"/>
      <c r="BK1387" s="5"/>
      <c r="BL1387" s="5"/>
      <c r="BM1387" s="5"/>
      <c r="BN1387" s="5"/>
      <c r="BO1387" s="5"/>
      <c r="BP1387" s="5"/>
      <c r="BQ1387" s="5"/>
      <c r="BR1387" s="5"/>
      <c r="BS1387" s="5"/>
      <c r="BT1387" s="5"/>
      <c r="BU1387" s="5"/>
      <c r="BV1387" s="5"/>
      <c r="BW1387" s="5"/>
      <c r="BX1387" s="5"/>
      <c r="BY1387" s="5"/>
      <c r="BZ1387" s="5"/>
      <c r="CA1387" s="5"/>
      <c r="CB1387" s="105"/>
      <c r="CC1387" s="105"/>
      <c r="CD1387" s="105"/>
      <c r="CE1387" s="105"/>
      <c r="CF1387" s="105"/>
      <c r="CG1387" s="105"/>
      <c r="CH1387" s="105"/>
      <c r="CI1387" s="105"/>
      <c r="CJ1387" s="105"/>
      <c r="CK1387" s="105"/>
      <c r="CL1387" s="5"/>
      <c r="CM1387" s="5"/>
      <c r="CN1387" s="5"/>
      <c r="CO1387" s="5"/>
      <c r="CP1387" s="5"/>
      <c r="CQ1387" s="5"/>
      <c r="CR1387" s="5"/>
      <c r="CS1387" s="5"/>
      <c r="CT1387" s="5"/>
      <c r="CU1387" s="5">
        <v>1</v>
      </c>
      <c r="CV1387" s="5"/>
      <c r="CW1387" s="5"/>
      <c r="CX1387" s="5"/>
      <c r="CY1387" s="5"/>
      <c r="CZ1387" s="5"/>
      <c r="DA1387" s="5"/>
      <c r="DB1387" s="5"/>
      <c r="DC1387" s="5"/>
      <c r="DD1387" s="5"/>
      <c r="DE1387" s="5"/>
      <c r="DF1387" s="5"/>
      <c r="DG1387" s="5"/>
      <c r="DH1387" s="5"/>
      <c r="DI1387" s="5"/>
      <c r="DJ1387" s="5"/>
      <c r="DK1387" s="5"/>
      <c r="DL1387" s="5"/>
      <c r="DM1387" s="5"/>
      <c r="DN1387" s="5"/>
      <c r="DO1387" s="5"/>
      <c r="DP1387" s="5"/>
      <c r="DQ1387" s="5"/>
      <c r="DR1387" s="5" t="s">
        <v>1233</v>
      </c>
      <c r="DS1387" s="6">
        <v>1</v>
      </c>
      <c r="DT1387" s="6">
        <v>0</v>
      </c>
      <c r="DU1387" s="5">
        <v>0</v>
      </c>
      <c r="DV1387" s="5"/>
      <c r="DW1387" s="5" t="s">
        <v>135</v>
      </c>
      <c r="DX1387" s="5"/>
      <c r="DY1387" s="5"/>
      <c r="DZ1387" s="5"/>
      <c r="EA1387" s="5"/>
      <c r="EB1387" s="5"/>
      <c r="EC1387" s="5"/>
      <c r="ED1387" s="5"/>
      <c r="EE1387" s="5"/>
      <c r="EF1387" s="5"/>
    </row>
    <row r="1388" spans="1:143" ht="75">
      <c r="A1388" s="41"/>
      <c r="B1388" s="41">
        <v>1</v>
      </c>
      <c r="C1388" s="41"/>
      <c r="D1388" s="41" t="s">
        <v>2370</v>
      </c>
      <c r="E1388" s="42" t="s">
        <v>217</v>
      </c>
      <c r="F1388" s="46" t="s">
        <v>2368</v>
      </c>
      <c r="G1388" s="41"/>
      <c r="H1388" s="41" t="s">
        <v>135</v>
      </c>
      <c r="I1388" s="41"/>
      <c r="J1388" s="5">
        <v>1</v>
      </c>
      <c r="K1388" s="5">
        <v>1</v>
      </c>
      <c r="P1388" s="5">
        <v>1</v>
      </c>
      <c r="Q1388" s="39" t="s">
        <v>2369</v>
      </c>
      <c r="CU1388" s="5">
        <v>1</v>
      </c>
      <c r="DR1388" s="5" t="s">
        <v>1233</v>
      </c>
      <c r="DW1388" s="5" t="s">
        <v>135</v>
      </c>
      <c r="EG1388" s="42"/>
      <c r="EH1388" s="42"/>
      <c r="EI1388" s="42"/>
      <c r="EJ1388" s="42"/>
      <c r="EK1388" s="42"/>
      <c r="EL1388" s="42"/>
      <c r="EM1388" s="42"/>
    </row>
    <row r="1389" spans="1:143" ht="75">
      <c r="A1389" s="41"/>
      <c r="B1389" s="41">
        <v>1</v>
      </c>
      <c r="C1389" s="41"/>
      <c r="D1389" s="41" t="s">
        <v>2371</v>
      </c>
      <c r="E1389" s="42" t="s">
        <v>2372</v>
      </c>
      <c r="F1389" s="46" t="s">
        <v>2368</v>
      </c>
      <c r="G1389" s="41"/>
      <c r="H1389" s="41" t="s">
        <v>135</v>
      </c>
      <c r="I1389" s="41"/>
      <c r="J1389" s="5">
        <v>1</v>
      </c>
      <c r="K1389" s="5">
        <v>1</v>
      </c>
      <c r="P1389" s="5">
        <v>1</v>
      </c>
      <c r="Q1389" s="39" t="s">
        <v>2369</v>
      </c>
      <c r="CU1389" s="5">
        <v>1</v>
      </c>
      <c r="DR1389" s="5" t="s">
        <v>1233</v>
      </c>
      <c r="DW1389" s="5" t="s">
        <v>135</v>
      </c>
      <c r="EG1389" s="42"/>
      <c r="EH1389" s="42"/>
      <c r="EI1389" s="42"/>
      <c r="EJ1389" s="42"/>
      <c r="EK1389" s="42"/>
      <c r="EL1389" s="42"/>
      <c r="EM1389" s="42"/>
    </row>
    <row r="1390" spans="1:143" s="42" customFormat="1" ht="60">
      <c r="A1390" s="41"/>
      <c r="B1390" s="41">
        <v>1</v>
      </c>
      <c r="C1390" s="41"/>
      <c r="D1390" s="41" t="s">
        <v>2373</v>
      </c>
      <c r="E1390" s="42" t="s">
        <v>4614</v>
      </c>
      <c r="F1390" s="46" t="s">
        <v>2368</v>
      </c>
      <c r="G1390" s="41"/>
      <c r="H1390" s="41" t="s">
        <v>135</v>
      </c>
      <c r="I1390" s="41"/>
      <c r="J1390" s="5">
        <v>1</v>
      </c>
      <c r="K1390" s="5"/>
      <c r="L1390" s="5">
        <v>1</v>
      </c>
      <c r="M1390" s="5"/>
      <c r="N1390" s="5"/>
      <c r="O1390" s="5"/>
      <c r="P1390" s="5">
        <v>1</v>
      </c>
      <c r="Q1390" s="39" t="s">
        <v>2369</v>
      </c>
      <c r="R1390" s="5"/>
      <c r="S1390" s="5"/>
      <c r="T1390" s="5"/>
      <c r="U1390" s="5"/>
      <c r="V1390" s="5"/>
      <c r="W1390" s="5"/>
      <c r="X1390" s="5"/>
      <c r="Y1390" s="5"/>
      <c r="Z1390" s="5"/>
      <c r="AA1390" s="5"/>
      <c r="AB1390" s="5"/>
      <c r="AC1390" s="5"/>
      <c r="AD1390" s="5"/>
      <c r="AE1390" s="5"/>
      <c r="AF1390" s="5"/>
      <c r="AG1390" s="5"/>
      <c r="AH1390" s="5"/>
      <c r="AI1390" s="5"/>
      <c r="AJ1390" s="5"/>
      <c r="AK1390" s="5"/>
      <c r="AL1390" s="5"/>
      <c r="AM1390" s="5"/>
      <c r="AN1390" s="5"/>
      <c r="AO1390" s="5"/>
      <c r="AP1390" s="5"/>
      <c r="AQ1390" s="5"/>
      <c r="AR1390" s="5"/>
      <c r="AS1390" s="5"/>
      <c r="AT1390" s="5"/>
      <c r="AU1390" s="5"/>
      <c r="AV1390" s="5"/>
      <c r="AW1390" s="5"/>
      <c r="AX1390" s="5"/>
      <c r="AY1390" s="5"/>
      <c r="AZ1390" s="5"/>
      <c r="BA1390" s="5"/>
      <c r="BB1390" s="5"/>
      <c r="BC1390" s="5"/>
      <c r="BD1390" s="5"/>
      <c r="BE1390" s="5"/>
      <c r="BF1390" s="5"/>
      <c r="BG1390" s="5"/>
      <c r="BH1390" s="5"/>
      <c r="BI1390" s="5"/>
      <c r="BJ1390" s="5"/>
      <c r="BK1390" s="5"/>
      <c r="BL1390" s="5"/>
      <c r="BM1390" s="5"/>
      <c r="BN1390" s="5"/>
      <c r="BO1390" s="5"/>
      <c r="BP1390" s="5"/>
      <c r="BQ1390" s="5"/>
      <c r="BR1390" s="5"/>
      <c r="BS1390" s="5"/>
      <c r="BT1390" s="5"/>
      <c r="BU1390" s="5"/>
      <c r="BV1390" s="5"/>
      <c r="BW1390" s="5"/>
      <c r="BX1390" s="5"/>
      <c r="BY1390" s="5"/>
      <c r="BZ1390" s="5"/>
      <c r="CA1390" s="5"/>
      <c r="CB1390" s="5"/>
      <c r="CC1390" s="5"/>
      <c r="CD1390" s="5"/>
      <c r="CE1390" s="5"/>
      <c r="CF1390" s="5"/>
      <c r="CG1390" s="5"/>
      <c r="CH1390" s="5"/>
      <c r="CI1390" s="5"/>
      <c r="CJ1390" s="5"/>
      <c r="CK1390" s="5"/>
      <c r="CL1390" s="5"/>
      <c r="CM1390" s="5"/>
      <c r="CN1390" s="5"/>
      <c r="CO1390" s="5"/>
      <c r="CP1390" s="5"/>
      <c r="CQ1390" s="5"/>
      <c r="CR1390" s="5"/>
      <c r="CS1390" s="5"/>
      <c r="CT1390" s="5"/>
      <c r="CU1390" s="5">
        <v>1</v>
      </c>
      <c r="CV1390" s="5"/>
      <c r="CW1390" s="5"/>
      <c r="CX1390" s="5"/>
      <c r="CY1390" s="5"/>
      <c r="CZ1390" s="5"/>
      <c r="DA1390" s="5"/>
      <c r="DB1390" s="5"/>
      <c r="DC1390" s="5"/>
      <c r="DD1390" s="5"/>
      <c r="DE1390" s="5"/>
      <c r="DF1390" s="5"/>
      <c r="DG1390" s="5"/>
      <c r="DH1390" s="5"/>
      <c r="DI1390" s="5"/>
      <c r="DJ1390" s="5"/>
      <c r="DK1390" s="5"/>
      <c r="DL1390" s="5"/>
      <c r="DM1390" s="5"/>
      <c r="DN1390" s="5"/>
      <c r="DO1390" s="5"/>
      <c r="DP1390" s="5"/>
      <c r="DQ1390" s="5"/>
      <c r="DR1390" s="5"/>
      <c r="DS1390" s="6"/>
      <c r="DT1390" s="6"/>
      <c r="DU1390" s="5"/>
      <c r="DV1390" s="5"/>
      <c r="DW1390" s="5" t="s">
        <v>135</v>
      </c>
      <c r="DX1390" s="5"/>
      <c r="DY1390" s="5"/>
      <c r="DZ1390" s="5"/>
      <c r="EA1390" s="5"/>
      <c r="EB1390" s="5"/>
      <c r="EC1390" s="5"/>
      <c r="ED1390" s="5"/>
      <c r="EE1390" s="5"/>
      <c r="EF1390" s="5"/>
    </row>
    <row r="1391" spans="1:143" ht="75">
      <c r="A1391" s="41"/>
      <c r="B1391" s="41">
        <v>1</v>
      </c>
      <c r="C1391" s="41"/>
      <c r="D1391" s="41" t="s">
        <v>2374</v>
      </c>
      <c r="E1391" s="42" t="s">
        <v>2375</v>
      </c>
      <c r="F1391" s="46" t="s">
        <v>2368</v>
      </c>
      <c r="G1391" s="41"/>
      <c r="H1391" s="41" t="s">
        <v>135</v>
      </c>
      <c r="I1391" s="41"/>
      <c r="P1391" s="5">
        <v>1</v>
      </c>
      <c r="Q1391" s="39" t="s">
        <v>2369</v>
      </c>
      <c r="CU1391" s="5">
        <v>1</v>
      </c>
      <c r="DR1391" s="5" t="s">
        <v>1233</v>
      </c>
      <c r="DW1391" s="5" t="s">
        <v>135</v>
      </c>
      <c r="EG1391" s="42"/>
      <c r="EH1391" s="42"/>
      <c r="EI1391" s="42"/>
      <c r="EJ1391" s="42"/>
      <c r="EK1391" s="42"/>
      <c r="EL1391" s="42"/>
      <c r="EM1391" s="42"/>
    </row>
    <row r="1392" spans="1:143" ht="330">
      <c r="A1392" s="46" t="s">
        <v>2376</v>
      </c>
      <c r="B1392" s="41">
        <v>3</v>
      </c>
      <c r="C1392" s="41">
        <v>3</v>
      </c>
      <c r="D1392" s="41" t="s">
        <v>2377</v>
      </c>
      <c r="E1392" s="42" t="s">
        <v>2378</v>
      </c>
      <c r="F1392" s="41" t="s">
        <v>2379</v>
      </c>
      <c r="G1392" s="41"/>
      <c r="H1392" s="41" t="s">
        <v>135</v>
      </c>
      <c r="I1392" s="41"/>
      <c r="J1392" s="5">
        <v>1</v>
      </c>
      <c r="K1392" s="5">
        <v>1</v>
      </c>
      <c r="P1392" s="5">
        <v>3</v>
      </c>
      <c r="Q1392" s="39" t="s">
        <v>2380</v>
      </c>
      <c r="CB1392" s="5">
        <v>2</v>
      </c>
      <c r="CG1392" s="5">
        <v>2</v>
      </c>
      <c r="CK1392" s="5">
        <v>1</v>
      </c>
      <c r="CM1392" s="5">
        <v>1</v>
      </c>
      <c r="DN1392" s="5">
        <v>2</v>
      </c>
      <c r="DW1392" s="5" t="s">
        <v>135</v>
      </c>
      <c r="EG1392" s="42"/>
      <c r="EH1392" s="42"/>
      <c r="EI1392" s="42"/>
      <c r="EJ1392" s="42"/>
      <c r="EK1392" s="42"/>
      <c r="EL1392" s="42"/>
      <c r="EM1392" s="42"/>
    </row>
    <row r="1393" spans="1:143" ht="60">
      <c r="A1393" s="41"/>
      <c r="B1393" s="41"/>
      <c r="C1393" s="41"/>
      <c r="D1393" s="41" t="s">
        <v>2381</v>
      </c>
      <c r="E1393" s="42" t="s">
        <v>2382</v>
      </c>
      <c r="F1393" s="41" t="s">
        <v>2379</v>
      </c>
      <c r="G1393" s="41"/>
      <c r="H1393" s="41" t="s">
        <v>135</v>
      </c>
      <c r="I1393" s="41"/>
      <c r="P1393" s="5">
        <v>1</v>
      </c>
      <c r="Q1393" s="39" t="s">
        <v>2383</v>
      </c>
      <c r="CB1393" s="5">
        <v>1</v>
      </c>
      <c r="CG1393" s="5">
        <v>1</v>
      </c>
      <c r="DW1393" s="5" t="s">
        <v>135</v>
      </c>
      <c r="EG1393" s="42"/>
      <c r="EH1393" s="42"/>
      <c r="EI1393" s="42"/>
      <c r="EJ1393" s="42"/>
      <c r="EK1393" s="42"/>
      <c r="EL1393" s="42"/>
      <c r="EM1393" s="42"/>
    </row>
    <row r="1394" spans="1:143" ht="60">
      <c r="A1394" s="41"/>
      <c r="B1394" s="41"/>
      <c r="C1394" s="41"/>
      <c r="D1394" s="41" t="s">
        <v>2384</v>
      </c>
      <c r="E1394" s="42" t="s">
        <v>182</v>
      </c>
      <c r="F1394" s="41" t="s">
        <v>2379</v>
      </c>
      <c r="G1394" s="41"/>
      <c r="H1394" s="41" t="s">
        <v>135</v>
      </c>
      <c r="I1394" s="41"/>
      <c r="P1394" s="5">
        <v>1</v>
      </c>
      <c r="Q1394" s="39" t="s">
        <v>2383</v>
      </c>
      <c r="CB1394" s="5">
        <v>1</v>
      </c>
      <c r="CG1394" s="5">
        <v>1</v>
      </c>
      <c r="DW1394" s="5" t="s">
        <v>135</v>
      </c>
      <c r="EG1394" s="42"/>
      <c r="EH1394" s="42"/>
      <c r="EI1394" s="42"/>
      <c r="EJ1394" s="42"/>
      <c r="EK1394" s="42"/>
      <c r="EL1394" s="42"/>
      <c r="EM1394" s="42"/>
    </row>
    <row r="1395" spans="1:143" ht="60">
      <c r="A1395" s="41"/>
      <c r="B1395" s="41"/>
      <c r="C1395" s="41"/>
      <c r="D1395" s="41" t="s">
        <v>2385</v>
      </c>
      <c r="E1395" s="42" t="s">
        <v>1231</v>
      </c>
      <c r="F1395" s="41" t="s">
        <v>2379</v>
      </c>
      <c r="G1395" s="41"/>
      <c r="H1395" s="41" t="s">
        <v>135</v>
      </c>
      <c r="I1395" s="41"/>
      <c r="P1395" s="5">
        <v>1</v>
      </c>
      <c r="Q1395" s="39" t="s">
        <v>2383</v>
      </c>
      <c r="CB1395" s="5">
        <v>1</v>
      </c>
      <c r="CG1395" s="5">
        <v>1</v>
      </c>
      <c r="DW1395" s="5" t="s">
        <v>135</v>
      </c>
      <c r="EG1395" s="42"/>
      <c r="EH1395" s="42"/>
      <c r="EI1395" s="42"/>
      <c r="EJ1395" s="42"/>
      <c r="EK1395" s="42"/>
      <c r="EL1395" s="42"/>
      <c r="EM1395" s="42"/>
    </row>
    <row r="1396" spans="1:143" ht="75">
      <c r="A1396" s="46" t="s">
        <v>2386</v>
      </c>
      <c r="B1396" s="41">
        <f>19+9+3</f>
        <v>31</v>
      </c>
      <c r="C1396" s="41">
        <v>55</v>
      </c>
      <c r="D1396" s="41" t="s">
        <v>2387</v>
      </c>
      <c r="E1396" s="42" t="s">
        <v>2388</v>
      </c>
      <c r="F1396" s="41" t="s">
        <v>2389</v>
      </c>
      <c r="G1396" s="41"/>
      <c r="H1396" s="41"/>
      <c r="I1396" s="41" t="s">
        <v>135</v>
      </c>
      <c r="P1396" s="5">
        <v>31</v>
      </c>
      <c r="Q1396" s="39" t="s">
        <v>2390</v>
      </c>
      <c r="R1396" s="5">
        <v>31</v>
      </c>
      <c r="T1396" s="5">
        <f>9+3</f>
        <v>12</v>
      </c>
      <c r="AA1396" s="5">
        <f>19+9</f>
        <v>28</v>
      </c>
      <c r="DR1396" s="5" t="s">
        <v>1233</v>
      </c>
      <c r="DX1396" s="5" t="s">
        <v>135</v>
      </c>
      <c r="EG1396" s="42"/>
      <c r="EH1396" s="42"/>
      <c r="EI1396" s="42"/>
      <c r="EJ1396" s="42"/>
      <c r="EK1396" s="42"/>
      <c r="EL1396" s="42"/>
      <c r="EM1396" s="42"/>
    </row>
    <row r="1397" spans="1:143" ht="30">
      <c r="A1397" s="41"/>
      <c r="B1397" s="5">
        <f>11+7+1</f>
        <v>19</v>
      </c>
      <c r="C1397" s="41"/>
      <c r="D1397" s="41" t="s">
        <v>2391</v>
      </c>
      <c r="E1397" s="42" t="s">
        <v>153</v>
      </c>
      <c r="F1397" s="41" t="s">
        <v>2389</v>
      </c>
      <c r="G1397" s="41"/>
      <c r="H1397" s="41"/>
      <c r="I1397" s="41" t="s">
        <v>135</v>
      </c>
      <c r="P1397" s="5">
        <f>11+7+1</f>
        <v>19</v>
      </c>
      <c r="Q1397" s="39" t="s">
        <v>2392</v>
      </c>
      <c r="R1397" s="5">
        <f>11+7+1</f>
        <v>19</v>
      </c>
      <c r="T1397" s="5">
        <f>1+7</f>
        <v>8</v>
      </c>
      <c r="AA1397" s="5">
        <f>11+7</f>
        <v>18</v>
      </c>
      <c r="DR1397" s="5" t="s">
        <v>1233</v>
      </c>
      <c r="DX1397" s="5" t="s">
        <v>135</v>
      </c>
      <c r="EG1397" s="42"/>
      <c r="EH1397" s="42"/>
      <c r="EI1397" s="42"/>
      <c r="EJ1397" s="42"/>
      <c r="EK1397" s="42"/>
      <c r="EL1397" s="42"/>
      <c r="EM1397" s="42"/>
    </row>
    <row r="1398" spans="1:143" ht="30">
      <c r="A1398" s="41"/>
      <c r="B1398" s="5">
        <f>9+4</f>
        <v>13</v>
      </c>
      <c r="C1398" s="41"/>
      <c r="D1398" s="41" t="s">
        <v>401</v>
      </c>
      <c r="E1398" s="42" t="s">
        <v>1354</v>
      </c>
      <c r="F1398" s="41" t="s">
        <v>2389</v>
      </c>
      <c r="G1398" s="41"/>
      <c r="H1398" s="41"/>
      <c r="I1398" s="41" t="s">
        <v>135</v>
      </c>
      <c r="P1398" s="5">
        <f>9+4</f>
        <v>13</v>
      </c>
      <c r="Q1398" s="39" t="s">
        <v>2393</v>
      </c>
      <c r="R1398" s="5">
        <f>9+4</f>
        <v>13</v>
      </c>
      <c r="T1398" s="5">
        <v>4</v>
      </c>
      <c r="AA1398" s="5">
        <f>9+4</f>
        <v>13</v>
      </c>
      <c r="DR1398" s="5" t="s">
        <v>1233</v>
      </c>
      <c r="DX1398" s="5" t="s">
        <v>135</v>
      </c>
      <c r="EG1398" s="42"/>
      <c r="EH1398" s="42"/>
      <c r="EI1398" s="42"/>
      <c r="EJ1398" s="42"/>
      <c r="EK1398" s="42"/>
      <c r="EL1398" s="42"/>
      <c r="EM1398" s="42"/>
    </row>
    <row r="1399" spans="1:143" ht="30">
      <c r="A1399" s="41"/>
      <c r="B1399" s="5">
        <f>7+5</f>
        <v>12</v>
      </c>
      <c r="C1399" s="41"/>
      <c r="D1399" s="41" t="s">
        <v>2394</v>
      </c>
      <c r="E1399" s="42" t="s">
        <v>199</v>
      </c>
      <c r="F1399" s="41" t="s">
        <v>2389</v>
      </c>
      <c r="G1399" s="41"/>
      <c r="H1399" s="41"/>
      <c r="I1399" s="41" t="s">
        <v>135</v>
      </c>
      <c r="P1399" s="5">
        <f>7+5</f>
        <v>12</v>
      </c>
      <c r="Q1399" s="39" t="s">
        <v>2395</v>
      </c>
      <c r="R1399" s="5">
        <f>7+5</f>
        <v>12</v>
      </c>
      <c r="T1399" s="5">
        <v>5</v>
      </c>
      <c r="AA1399" s="5">
        <f>7+5</f>
        <v>12</v>
      </c>
      <c r="DR1399" s="5" t="s">
        <v>1233</v>
      </c>
      <c r="DX1399" s="5" t="s">
        <v>135</v>
      </c>
      <c r="EG1399" s="42"/>
      <c r="EH1399" s="42"/>
      <c r="EI1399" s="42"/>
      <c r="EJ1399" s="42"/>
      <c r="EK1399" s="42"/>
      <c r="EL1399" s="42"/>
      <c r="EM1399" s="42"/>
    </row>
    <row r="1400" spans="1:143" ht="30">
      <c r="A1400" s="41"/>
      <c r="B1400" s="41">
        <v>9</v>
      </c>
      <c r="C1400" s="41"/>
      <c r="D1400" s="41" t="s">
        <v>2396</v>
      </c>
      <c r="E1400" s="42" t="s">
        <v>1051</v>
      </c>
      <c r="F1400" s="41" t="s">
        <v>2389</v>
      </c>
      <c r="G1400" s="41"/>
      <c r="H1400" s="41"/>
      <c r="I1400" s="41" t="s">
        <v>135</v>
      </c>
      <c r="P1400" s="5">
        <v>9</v>
      </c>
      <c r="Q1400" s="39" t="s">
        <v>2397</v>
      </c>
      <c r="R1400" s="5">
        <v>9</v>
      </c>
      <c r="T1400" s="5">
        <v>8</v>
      </c>
      <c r="AA1400" s="5">
        <v>3</v>
      </c>
      <c r="DR1400" s="5" t="s">
        <v>1233</v>
      </c>
      <c r="DX1400" s="5" t="s">
        <v>135</v>
      </c>
      <c r="EG1400" s="42"/>
      <c r="EH1400" s="42"/>
      <c r="EI1400" s="42"/>
      <c r="EJ1400" s="42"/>
      <c r="EK1400" s="42"/>
      <c r="EL1400" s="42"/>
      <c r="EM1400" s="42"/>
    </row>
    <row r="1401" spans="1:143" ht="30">
      <c r="A1401" s="41"/>
      <c r="B1401" s="41">
        <v>6</v>
      </c>
      <c r="C1401" s="41"/>
      <c r="D1401" s="41" t="s">
        <v>2187</v>
      </c>
      <c r="E1401" s="42" t="s">
        <v>2398</v>
      </c>
      <c r="F1401" s="41" t="s">
        <v>2389</v>
      </c>
      <c r="G1401" s="41"/>
      <c r="H1401" s="41"/>
      <c r="I1401" s="41" t="s">
        <v>135</v>
      </c>
      <c r="P1401" s="5">
        <v>6</v>
      </c>
      <c r="Q1401" s="39" t="s">
        <v>2399</v>
      </c>
      <c r="R1401" s="5">
        <v>6</v>
      </c>
      <c r="T1401" s="5">
        <v>4</v>
      </c>
      <c r="AA1401" s="5">
        <v>4</v>
      </c>
      <c r="DR1401" s="5" t="s">
        <v>1233</v>
      </c>
      <c r="DX1401" s="5" t="s">
        <v>135</v>
      </c>
      <c r="EG1401" s="42"/>
      <c r="EH1401" s="42"/>
      <c r="EI1401" s="42"/>
      <c r="EJ1401" s="42"/>
      <c r="EK1401" s="42"/>
      <c r="EL1401" s="42"/>
      <c r="EM1401" s="42"/>
    </row>
    <row r="1402" spans="1:143" ht="30">
      <c r="A1402" s="41"/>
      <c r="B1402" s="41">
        <v>9</v>
      </c>
      <c r="C1402" s="41"/>
      <c r="D1402" s="41" t="s">
        <v>2400</v>
      </c>
      <c r="E1402" s="42" t="s">
        <v>595</v>
      </c>
      <c r="F1402" s="41" t="s">
        <v>2389</v>
      </c>
      <c r="G1402" s="41"/>
      <c r="H1402" s="41"/>
      <c r="I1402" s="41" t="s">
        <v>135</v>
      </c>
      <c r="P1402" s="5">
        <v>9</v>
      </c>
      <c r="Q1402" s="39" t="s">
        <v>2401</v>
      </c>
      <c r="R1402" s="5">
        <v>9</v>
      </c>
      <c r="T1402" s="5">
        <v>7</v>
      </c>
      <c r="AA1402" s="5">
        <v>5</v>
      </c>
      <c r="DR1402" s="5" t="s">
        <v>1233</v>
      </c>
      <c r="DX1402" s="5" t="s">
        <v>135</v>
      </c>
      <c r="EG1402" s="42"/>
      <c r="EH1402" s="42"/>
      <c r="EI1402" s="42"/>
      <c r="EJ1402" s="42"/>
      <c r="EK1402" s="42"/>
      <c r="EL1402" s="42"/>
      <c r="EM1402" s="42"/>
    </row>
    <row r="1403" spans="1:143" ht="30">
      <c r="A1403" s="41"/>
      <c r="B1403" s="5">
        <f>3+6+11</f>
        <v>20</v>
      </c>
      <c r="C1403" s="41"/>
      <c r="D1403" s="41" t="s">
        <v>2402</v>
      </c>
      <c r="E1403" s="42" t="s">
        <v>2403</v>
      </c>
      <c r="F1403" s="41" t="s">
        <v>2389</v>
      </c>
      <c r="G1403" s="41"/>
      <c r="H1403" s="41"/>
      <c r="I1403" s="41" t="s">
        <v>135</v>
      </c>
      <c r="P1403" s="5">
        <f>3+6+11</f>
        <v>20</v>
      </c>
      <c r="Q1403" s="39" t="s">
        <v>2404</v>
      </c>
      <c r="R1403" s="5">
        <f>3+6+11</f>
        <v>20</v>
      </c>
      <c r="T1403" s="5">
        <v>17</v>
      </c>
      <c r="AA1403" s="5">
        <v>9</v>
      </c>
      <c r="DR1403" s="5" t="s">
        <v>1233</v>
      </c>
      <c r="DX1403" s="5" t="s">
        <v>135</v>
      </c>
      <c r="EG1403" s="42"/>
      <c r="EH1403" s="42"/>
      <c r="EI1403" s="42"/>
      <c r="EJ1403" s="42"/>
      <c r="EK1403" s="42"/>
      <c r="EL1403" s="42"/>
      <c r="EM1403" s="42"/>
    </row>
    <row r="1404" spans="1:143" ht="30">
      <c r="A1404" s="41"/>
      <c r="B1404" s="41">
        <v>3</v>
      </c>
      <c r="C1404" s="41"/>
      <c r="D1404" s="41" t="s">
        <v>2405</v>
      </c>
      <c r="E1404" s="42" t="s">
        <v>923</v>
      </c>
      <c r="F1404" s="41" t="s">
        <v>2389</v>
      </c>
      <c r="G1404" s="41"/>
      <c r="H1404" s="41"/>
      <c r="I1404" s="41" t="s">
        <v>135</v>
      </c>
      <c r="P1404" s="5">
        <v>3</v>
      </c>
      <c r="Q1404" s="39" t="s">
        <v>2406</v>
      </c>
      <c r="R1404" s="5">
        <v>3</v>
      </c>
      <c r="T1404" s="5">
        <v>1</v>
      </c>
      <c r="AA1404" s="5">
        <v>3</v>
      </c>
      <c r="DR1404" s="5" t="s">
        <v>1233</v>
      </c>
      <c r="DX1404" s="5" t="s">
        <v>135</v>
      </c>
      <c r="EG1404" s="42"/>
      <c r="EH1404" s="42"/>
      <c r="EI1404" s="42"/>
      <c r="EJ1404" s="42"/>
      <c r="EK1404" s="42"/>
      <c r="EL1404" s="42"/>
      <c r="EM1404" s="42"/>
    </row>
    <row r="1405" spans="1:143" ht="30">
      <c r="A1405" s="41"/>
      <c r="B1405" s="5">
        <f>7+6+1</f>
        <v>14</v>
      </c>
      <c r="C1405" s="41"/>
      <c r="D1405" s="41" t="s">
        <v>2407</v>
      </c>
      <c r="E1405" s="42" t="s">
        <v>2407</v>
      </c>
      <c r="F1405" s="41" t="s">
        <v>2389</v>
      </c>
      <c r="G1405" s="41"/>
      <c r="H1405" s="41"/>
      <c r="I1405" s="41" t="s">
        <v>135</v>
      </c>
      <c r="P1405" s="5">
        <f>7+6+1</f>
        <v>14</v>
      </c>
      <c r="Q1405" s="39" t="s">
        <v>2408</v>
      </c>
      <c r="R1405" s="5">
        <f>7+6+1</f>
        <v>14</v>
      </c>
      <c r="T1405" s="5">
        <v>8</v>
      </c>
      <c r="AA1405" s="5">
        <v>13</v>
      </c>
      <c r="DR1405" s="5" t="s">
        <v>1233</v>
      </c>
      <c r="DX1405" s="5" t="s">
        <v>135</v>
      </c>
      <c r="EG1405" s="42"/>
      <c r="EH1405" s="42"/>
      <c r="EI1405" s="42"/>
      <c r="EJ1405" s="42"/>
      <c r="EK1405" s="42"/>
      <c r="EL1405" s="42"/>
      <c r="EM1405" s="42"/>
    </row>
    <row r="1406" spans="1:143" ht="30">
      <c r="A1406" s="41"/>
      <c r="B1406" s="5">
        <f>12+11+3</f>
        <v>26</v>
      </c>
      <c r="C1406" s="41"/>
      <c r="D1406" s="41" t="s">
        <v>2409</v>
      </c>
      <c r="E1406" s="42" t="s">
        <v>4615</v>
      </c>
      <c r="F1406" s="41" t="s">
        <v>2389</v>
      </c>
      <c r="G1406" s="41"/>
      <c r="H1406" s="41"/>
      <c r="I1406" s="41" t="s">
        <v>135</v>
      </c>
      <c r="P1406" s="5">
        <f>12+11+3</f>
        <v>26</v>
      </c>
      <c r="Q1406" s="39" t="s">
        <v>2410</v>
      </c>
      <c r="R1406" s="5">
        <f>12+11+3</f>
        <v>26</v>
      </c>
      <c r="T1406" s="5">
        <v>14</v>
      </c>
      <c r="AA1406" s="5">
        <v>23</v>
      </c>
      <c r="DR1406" s="5" t="s">
        <v>1233</v>
      </c>
      <c r="DX1406" s="5" t="s">
        <v>135</v>
      </c>
      <c r="EG1406" s="42"/>
      <c r="EH1406" s="42"/>
      <c r="EI1406" s="42"/>
      <c r="EJ1406" s="42"/>
      <c r="EK1406" s="42"/>
      <c r="EL1406" s="42"/>
      <c r="EM1406" s="42"/>
    </row>
    <row r="1407" spans="1:143" ht="30">
      <c r="A1407" s="41"/>
      <c r="B1407" s="41">
        <v>4</v>
      </c>
      <c r="C1407" s="41"/>
      <c r="D1407" s="41" t="s">
        <v>2411</v>
      </c>
      <c r="E1407" s="42" t="s">
        <v>199</v>
      </c>
      <c r="F1407" s="41" t="s">
        <v>2389</v>
      </c>
      <c r="G1407" s="41"/>
      <c r="H1407" s="41"/>
      <c r="I1407" s="41" t="s">
        <v>135</v>
      </c>
      <c r="P1407" s="5">
        <v>14</v>
      </c>
      <c r="Q1407" s="39" t="s">
        <v>2412</v>
      </c>
      <c r="R1407" s="5">
        <v>14</v>
      </c>
      <c r="T1407" s="5">
        <v>14</v>
      </c>
      <c r="AA1407" s="5">
        <v>7</v>
      </c>
      <c r="DR1407" s="5" t="s">
        <v>1233</v>
      </c>
      <c r="DX1407" s="5" t="s">
        <v>135</v>
      </c>
      <c r="EG1407" s="42"/>
      <c r="EH1407" s="42"/>
      <c r="EI1407" s="42"/>
      <c r="EJ1407" s="42"/>
      <c r="EK1407" s="42"/>
      <c r="EL1407" s="42"/>
      <c r="EM1407" s="42"/>
    </row>
    <row r="1408" spans="1:143" ht="30">
      <c r="A1408" s="41"/>
      <c r="B1408" s="5">
        <f>6+10+1</f>
        <v>17</v>
      </c>
      <c r="C1408" s="41"/>
      <c r="D1408" s="41" t="s">
        <v>886</v>
      </c>
      <c r="E1408" s="42" t="s">
        <v>290</v>
      </c>
      <c r="F1408" s="41" t="s">
        <v>2389</v>
      </c>
      <c r="G1408" s="41"/>
      <c r="H1408" s="41"/>
      <c r="I1408" s="41" t="s">
        <v>135</v>
      </c>
      <c r="P1408" s="5">
        <f>6+10+1</f>
        <v>17</v>
      </c>
      <c r="Q1408" s="39" t="s">
        <v>2413</v>
      </c>
      <c r="R1408" s="5">
        <f>6+10+1</f>
        <v>17</v>
      </c>
      <c r="T1408" s="5">
        <v>11</v>
      </c>
      <c r="AA1408" s="5">
        <v>16</v>
      </c>
      <c r="DR1408" s="5" t="s">
        <v>1233</v>
      </c>
      <c r="DX1408" s="5" t="s">
        <v>135</v>
      </c>
      <c r="EG1408" s="42"/>
      <c r="EH1408" s="42"/>
      <c r="EI1408" s="42"/>
      <c r="EJ1408" s="42"/>
      <c r="EK1408" s="42"/>
      <c r="EL1408" s="42"/>
      <c r="EM1408" s="42"/>
    </row>
    <row r="1409" spans="1:143" ht="30">
      <c r="A1409" s="41"/>
      <c r="B1409" s="41">
        <v>11</v>
      </c>
      <c r="C1409" s="41"/>
      <c r="D1409" s="41" t="s">
        <v>2414</v>
      </c>
      <c r="E1409" s="42" t="s">
        <v>171</v>
      </c>
      <c r="F1409" s="41" t="s">
        <v>2389</v>
      </c>
      <c r="G1409" s="41"/>
      <c r="H1409" s="41"/>
      <c r="I1409" s="41" t="s">
        <v>135</v>
      </c>
      <c r="P1409" s="5">
        <v>11</v>
      </c>
      <c r="Q1409" s="39" t="s">
        <v>2415</v>
      </c>
      <c r="R1409" s="5">
        <v>11</v>
      </c>
      <c r="T1409" s="5">
        <v>8</v>
      </c>
      <c r="AA1409" s="5">
        <v>10</v>
      </c>
      <c r="DR1409" s="5" t="s">
        <v>1233</v>
      </c>
      <c r="DX1409" s="5" t="s">
        <v>135</v>
      </c>
      <c r="EG1409" s="42"/>
      <c r="EH1409" s="42"/>
      <c r="EI1409" s="42"/>
      <c r="EJ1409" s="42"/>
      <c r="EK1409" s="42"/>
      <c r="EL1409" s="42"/>
      <c r="EM1409" s="42"/>
    </row>
    <row r="1410" spans="1:143" ht="30">
      <c r="A1410" s="41"/>
      <c r="B1410" s="41">
        <v>5</v>
      </c>
      <c r="C1410" s="41"/>
      <c r="D1410" s="41" t="s">
        <v>2416</v>
      </c>
      <c r="E1410" s="42" t="s">
        <v>391</v>
      </c>
      <c r="F1410" s="41" t="s">
        <v>2389</v>
      </c>
      <c r="G1410" s="41"/>
      <c r="H1410" s="41"/>
      <c r="I1410" s="41" t="s">
        <v>135</v>
      </c>
      <c r="P1410" s="5">
        <v>5</v>
      </c>
      <c r="Q1410" s="39" t="s">
        <v>2417</v>
      </c>
      <c r="R1410" s="5">
        <v>5</v>
      </c>
      <c r="T1410" s="5">
        <v>5</v>
      </c>
      <c r="AA1410" s="5">
        <v>5</v>
      </c>
      <c r="DR1410" s="5" t="s">
        <v>1233</v>
      </c>
      <c r="DX1410" s="5" t="s">
        <v>135</v>
      </c>
      <c r="EG1410" s="42"/>
      <c r="EH1410" s="42"/>
      <c r="EI1410" s="42"/>
      <c r="EJ1410" s="42"/>
      <c r="EK1410" s="42"/>
      <c r="EL1410" s="42"/>
      <c r="EM1410" s="42"/>
    </row>
    <row r="1411" spans="1:143" ht="30">
      <c r="A1411" s="41"/>
      <c r="B1411" s="41">
        <v>16</v>
      </c>
      <c r="C1411" s="41"/>
      <c r="D1411" s="41" t="s">
        <v>2418</v>
      </c>
      <c r="E1411" s="42" t="s">
        <v>257</v>
      </c>
      <c r="F1411" s="41" t="s">
        <v>2389</v>
      </c>
      <c r="G1411" s="41"/>
      <c r="H1411" s="41"/>
      <c r="I1411" s="41" t="s">
        <v>135</v>
      </c>
      <c r="P1411" s="5">
        <v>16</v>
      </c>
      <c r="Q1411" s="39" t="s">
        <v>2419</v>
      </c>
      <c r="R1411" s="5">
        <v>16</v>
      </c>
      <c r="T1411" s="5">
        <v>8</v>
      </c>
      <c r="AA1411" s="5">
        <v>15</v>
      </c>
      <c r="DR1411" s="5" t="s">
        <v>1233</v>
      </c>
      <c r="DX1411" s="5" t="s">
        <v>135</v>
      </c>
      <c r="EG1411" s="42"/>
      <c r="EH1411" s="42"/>
      <c r="EI1411" s="42"/>
      <c r="EJ1411" s="42"/>
      <c r="EK1411" s="42"/>
      <c r="EL1411" s="42"/>
      <c r="EM1411" s="42"/>
    </row>
    <row r="1412" spans="1:143" ht="30">
      <c r="A1412" s="41"/>
      <c r="B1412" s="41">
        <v>3</v>
      </c>
      <c r="C1412" s="41"/>
      <c r="D1412" s="41" t="s">
        <v>2420</v>
      </c>
      <c r="E1412" s="42" t="s">
        <v>165</v>
      </c>
      <c r="F1412" s="41" t="s">
        <v>2389</v>
      </c>
      <c r="G1412" s="41"/>
      <c r="H1412" s="41"/>
      <c r="I1412" s="41" t="s">
        <v>135</v>
      </c>
      <c r="P1412" s="5">
        <v>3</v>
      </c>
      <c r="Q1412" s="39" t="s">
        <v>2421</v>
      </c>
      <c r="R1412" s="5">
        <v>3</v>
      </c>
      <c r="T1412" s="5">
        <v>1</v>
      </c>
      <c r="AA1412" s="5">
        <v>2</v>
      </c>
      <c r="DR1412" s="5" t="s">
        <v>1233</v>
      </c>
      <c r="DX1412" s="5" t="s">
        <v>135</v>
      </c>
      <c r="EG1412" s="42"/>
      <c r="EH1412" s="42"/>
      <c r="EI1412" s="42"/>
      <c r="EJ1412" s="42"/>
      <c r="EK1412" s="42"/>
      <c r="EL1412" s="42"/>
      <c r="EM1412" s="42"/>
    </row>
    <row r="1413" spans="1:143" ht="30">
      <c r="A1413" s="41"/>
      <c r="B1413" s="41">
        <v>10</v>
      </c>
      <c r="C1413" s="41"/>
      <c r="D1413" s="41" t="s">
        <v>2422</v>
      </c>
      <c r="E1413" s="42" t="s">
        <v>569</v>
      </c>
      <c r="F1413" s="41" t="s">
        <v>2389</v>
      </c>
      <c r="G1413" s="41"/>
      <c r="H1413" s="41"/>
      <c r="I1413" s="41" t="s">
        <v>135</v>
      </c>
      <c r="P1413" s="5">
        <v>10</v>
      </c>
      <c r="Q1413" s="39" t="s">
        <v>2423</v>
      </c>
      <c r="R1413" s="5">
        <v>10</v>
      </c>
      <c r="T1413" s="5">
        <v>7</v>
      </c>
      <c r="AA1413" s="5">
        <v>7</v>
      </c>
      <c r="DR1413" s="5" t="s">
        <v>1233</v>
      </c>
      <c r="DX1413" s="5" t="s">
        <v>135</v>
      </c>
      <c r="EG1413" s="42"/>
      <c r="EH1413" s="42"/>
      <c r="EI1413" s="42"/>
      <c r="EJ1413" s="42"/>
      <c r="EK1413" s="42"/>
      <c r="EL1413" s="42"/>
      <c r="EM1413" s="42"/>
    </row>
    <row r="1414" spans="1:143" ht="75">
      <c r="A1414" s="46" t="s">
        <v>2424</v>
      </c>
      <c r="B1414" s="41">
        <v>1</v>
      </c>
      <c r="C1414" s="41">
        <v>1</v>
      </c>
      <c r="D1414" s="41" t="s">
        <v>2425</v>
      </c>
      <c r="E1414" s="42" t="s">
        <v>336</v>
      </c>
      <c r="F1414" s="41" t="s">
        <v>2295</v>
      </c>
      <c r="G1414" s="41"/>
      <c r="H1414" s="41" t="s">
        <v>135</v>
      </c>
      <c r="I1414" s="41"/>
      <c r="J1414" s="5">
        <v>1</v>
      </c>
      <c r="K1414" s="5">
        <v>1</v>
      </c>
      <c r="P1414" s="5">
        <v>1</v>
      </c>
      <c r="Q1414" s="39" t="s">
        <v>2426</v>
      </c>
      <c r="CB1414" s="5">
        <v>1</v>
      </c>
      <c r="CE1414" s="5">
        <v>1</v>
      </c>
      <c r="CF1414" s="5">
        <v>1</v>
      </c>
      <c r="DR1414" s="5" t="s">
        <v>1233</v>
      </c>
      <c r="DS1414" s="6">
        <v>1</v>
      </c>
      <c r="DT1414" s="6">
        <v>0</v>
      </c>
      <c r="DU1414" s="5">
        <v>0</v>
      </c>
      <c r="DW1414" s="5" t="s">
        <v>135</v>
      </c>
      <c r="DX1414" s="5" t="s">
        <v>135</v>
      </c>
      <c r="EG1414" s="42"/>
      <c r="EH1414" s="42"/>
      <c r="EI1414" s="42"/>
      <c r="EJ1414" s="42"/>
      <c r="EK1414" s="42"/>
      <c r="EL1414" s="42"/>
      <c r="EM1414" s="42"/>
    </row>
    <row r="1415" spans="1:143" ht="30">
      <c r="A1415" s="41"/>
      <c r="B1415" s="41">
        <v>1</v>
      </c>
      <c r="C1415" s="41"/>
      <c r="D1415" s="41" t="s">
        <v>2427</v>
      </c>
      <c r="E1415" s="42" t="s">
        <v>2428</v>
      </c>
      <c r="F1415" s="41" t="s">
        <v>2295</v>
      </c>
      <c r="G1415" s="41"/>
      <c r="H1415" s="41" t="s">
        <v>135</v>
      </c>
      <c r="I1415" s="41"/>
      <c r="P1415" s="5">
        <v>1</v>
      </c>
      <c r="Q1415" s="39" t="s">
        <v>2426</v>
      </c>
      <c r="CB1415" s="5">
        <v>1</v>
      </c>
      <c r="CE1415" s="5">
        <v>1</v>
      </c>
      <c r="CF1415" s="5">
        <v>1</v>
      </c>
      <c r="DR1415" s="5" t="s">
        <v>1233</v>
      </c>
      <c r="DW1415" s="5" t="s">
        <v>135</v>
      </c>
      <c r="DX1415" s="5" t="s">
        <v>135</v>
      </c>
      <c r="EG1415" s="42"/>
      <c r="EH1415" s="42"/>
      <c r="EI1415" s="42"/>
      <c r="EJ1415" s="42"/>
      <c r="EK1415" s="42"/>
      <c r="EL1415" s="42"/>
      <c r="EM1415" s="42"/>
    </row>
    <row r="1416" spans="1:143" ht="60">
      <c r="A1416" s="46" t="s">
        <v>2429</v>
      </c>
      <c r="B1416" s="41"/>
      <c r="C1416" s="41">
        <f>SUM(P1416:P1434)</f>
        <v>19</v>
      </c>
      <c r="D1416" s="41" t="s">
        <v>2430</v>
      </c>
      <c r="E1416" s="42" t="s">
        <v>153</v>
      </c>
      <c r="F1416" s="41" t="s">
        <v>2295</v>
      </c>
      <c r="G1416" s="41"/>
      <c r="H1416" s="41" t="s">
        <v>135</v>
      </c>
      <c r="I1416" s="41"/>
      <c r="P1416" s="5">
        <v>1</v>
      </c>
      <c r="Q1416" s="39" t="s">
        <v>2431</v>
      </c>
      <c r="R1416" s="5">
        <v>1</v>
      </c>
      <c r="AA1416" s="5">
        <v>1</v>
      </c>
      <c r="DR1416" s="5" t="s">
        <v>1233</v>
      </c>
      <c r="DS1416" s="6">
        <v>38</v>
      </c>
      <c r="DT1416" s="6">
        <f>DS1416-C1416</f>
        <v>19</v>
      </c>
      <c r="DU1416" s="5">
        <v>0</v>
      </c>
      <c r="DW1416" s="5" t="s">
        <v>135</v>
      </c>
      <c r="EG1416" s="42"/>
      <c r="EH1416" s="42"/>
      <c r="EI1416" s="42"/>
      <c r="EJ1416" s="42"/>
      <c r="EK1416" s="42"/>
      <c r="EL1416" s="42"/>
      <c r="EM1416" s="42"/>
    </row>
    <row r="1417" spans="1:143">
      <c r="A1417" s="41"/>
      <c r="B1417" s="41"/>
      <c r="C1417" s="41"/>
      <c r="D1417" s="41" t="s">
        <v>2430</v>
      </c>
      <c r="E1417" s="42" t="s">
        <v>153</v>
      </c>
      <c r="F1417" s="41" t="s">
        <v>1691</v>
      </c>
      <c r="G1417" s="41"/>
      <c r="H1417" s="41"/>
      <c r="I1417" s="41" t="s">
        <v>135</v>
      </c>
      <c r="P1417" s="5">
        <v>1</v>
      </c>
      <c r="Q1417" s="39" t="s">
        <v>2431</v>
      </c>
      <c r="R1417" s="5">
        <v>1</v>
      </c>
      <c r="AA1417" s="5">
        <v>1</v>
      </c>
      <c r="AH1417" s="5">
        <v>1</v>
      </c>
      <c r="DW1417" s="5" t="s">
        <v>135</v>
      </c>
      <c r="EG1417" s="42"/>
      <c r="EH1417" s="42"/>
      <c r="EI1417" s="42"/>
      <c r="EJ1417" s="42"/>
      <c r="EK1417" s="42"/>
      <c r="EL1417" s="42"/>
      <c r="EM1417" s="42"/>
    </row>
    <row r="1418" spans="1:143" ht="45">
      <c r="A1418" s="41"/>
      <c r="B1418" s="41"/>
      <c r="C1418" s="41"/>
      <c r="D1418" s="41" t="s">
        <v>2432</v>
      </c>
      <c r="E1418" s="42" t="s">
        <v>1479</v>
      </c>
      <c r="F1418" s="41" t="s">
        <v>2433</v>
      </c>
      <c r="G1418" s="41"/>
      <c r="H1418" s="41" t="s">
        <v>135</v>
      </c>
      <c r="I1418" s="41" t="s">
        <v>135</v>
      </c>
      <c r="P1418" s="5">
        <v>1</v>
      </c>
      <c r="Q1418" s="39" t="s">
        <v>2434</v>
      </c>
      <c r="R1418" s="5">
        <v>1</v>
      </c>
      <c r="AA1418" s="5">
        <v>1</v>
      </c>
      <c r="AH1418" s="5">
        <v>1</v>
      </c>
      <c r="DW1418" s="5" t="s">
        <v>135</v>
      </c>
      <c r="EG1418" s="42"/>
      <c r="EH1418" s="42"/>
      <c r="EI1418" s="42"/>
      <c r="EJ1418" s="42"/>
      <c r="EK1418" s="42"/>
      <c r="EL1418" s="42"/>
      <c r="EM1418" s="42"/>
    </row>
    <row r="1419" spans="1:143">
      <c r="A1419" s="41"/>
      <c r="B1419" s="41"/>
      <c r="C1419" s="41"/>
      <c r="D1419" s="41" t="s">
        <v>2435</v>
      </c>
      <c r="E1419" s="42" t="s">
        <v>1479</v>
      </c>
      <c r="F1419" s="41" t="s">
        <v>1691</v>
      </c>
      <c r="G1419" s="41"/>
      <c r="H1419" s="41"/>
      <c r="I1419" s="41" t="s">
        <v>135</v>
      </c>
      <c r="P1419" s="5">
        <v>1</v>
      </c>
      <c r="Q1419" s="39" t="s">
        <v>2436</v>
      </c>
      <c r="R1419" s="5">
        <v>1</v>
      </c>
      <c r="AA1419" s="5">
        <v>1</v>
      </c>
      <c r="AH1419" s="5">
        <v>1</v>
      </c>
      <c r="DW1419" s="5" t="s">
        <v>135</v>
      </c>
      <c r="EG1419" s="42"/>
      <c r="EH1419" s="42"/>
      <c r="EI1419" s="42"/>
      <c r="EJ1419" s="42"/>
      <c r="EK1419" s="42"/>
      <c r="EL1419" s="42"/>
      <c r="EM1419" s="42"/>
    </row>
    <row r="1420" spans="1:143">
      <c r="A1420" s="41"/>
      <c r="B1420" s="41"/>
      <c r="C1420" s="41"/>
      <c r="D1420" s="41" t="s">
        <v>755</v>
      </c>
      <c r="E1420" s="42" t="s">
        <v>443</v>
      </c>
      <c r="F1420" s="41" t="s">
        <v>2295</v>
      </c>
      <c r="G1420" s="41"/>
      <c r="H1420" s="41" t="s">
        <v>135</v>
      </c>
      <c r="I1420" s="41"/>
      <c r="P1420" s="5">
        <v>1</v>
      </c>
      <c r="Q1420" s="39" t="s">
        <v>2437</v>
      </c>
      <c r="R1420" s="5">
        <v>1</v>
      </c>
      <c r="AA1420" s="5">
        <v>1</v>
      </c>
      <c r="AH1420" s="5">
        <v>1</v>
      </c>
      <c r="DW1420" s="5" t="s">
        <v>135</v>
      </c>
      <c r="EG1420" s="42"/>
      <c r="EH1420" s="42"/>
      <c r="EI1420" s="42"/>
      <c r="EJ1420" s="42"/>
      <c r="EK1420" s="42"/>
      <c r="EL1420" s="42"/>
      <c r="EM1420" s="42"/>
    </row>
    <row r="1421" spans="1:143">
      <c r="A1421" s="41"/>
      <c r="B1421" s="41"/>
      <c r="C1421" s="41"/>
      <c r="D1421" s="41" t="s">
        <v>2430</v>
      </c>
      <c r="E1421" s="42" t="s">
        <v>153</v>
      </c>
      <c r="F1421" s="41" t="s">
        <v>2295</v>
      </c>
      <c r="G1421" s="41"/>
      <c r="H1421" s="41" t="s">
        <v>135</v>
      </c>
      <c r="I1421" s="41"/>
      <c r="P1421" s="5">
        <v>1</v>
      </c>
      <c r="Q1421" s="39" t="s">
        <v>2438</v>
      </c>
      <c r="R1421" s="5">
        <v>1</v>
      </c>
      <c r="AA1421" s="5">
        <v>1</v>
      </c>
      <c r="AH1421" s="5">
        <v>1</v>
      </c>
      <c r="DW1421" s="5" t="s">
        <v>135</v>
      </c>
      <c r="EG1421" s="42"/>
      <c r="EH1421" s="42"/>
      <c r="EI1421" s="42"/>
      <c r="EJ1421" s="42"/>
      <c r="EK1421" s="42"/>
      <c r="EL1421" s="42"/>
      <c r="EM1421" s="42"/>
    </row>
    <row r="1422" spans="1:143">
      <c r="A1422" s="41"/>
      <c r="B1422" s="41"/>
      <c r="C1422" s="41"/>
      <c r="D1422" s="41" t="s">
        <v>2430</v>
      </c>
      <c r="E1422" s="42" t="s">
        <v>153</v>
      </c>
      <c r="F1422" s="41" t="s">
        <v>1691</v>
      </c>
      <c r="G1422" s="41"/>
      <c r="H1422" s="41"/>
      <c r="I1422" s="41" t="s">
        <v>135</v>
      </c>
      <c r="P1422" s="5">
        <v>1</v>
      </c>
      <c r="Q1422" s="39" t="s">
        <v>2439</v>
      </c>
      <c r="R1422" s="5">
        <v>1</v>
      </c>
      <c r="T1422" s="5">
        <v>1</v>
      </c>
      <c r="AA1422" s="5">
        <v>1</v>
      </c>
      <c r="AH1422" s="5">
        <v>1</v>
      </c>
      <c r="DW1422" s="5" t="s">
        <v>135</v>
      </c>
      <c r="EG1422" s="42"/>
      <c r="EH1422" s="42"/>
      <c r="EI1422" s="42"/>
      <c r="EJ1422" s="42"/>
      <c r="EK1422" s="42"/>
      <c r="EL1422" s="42"/>
      <c r="EM1422" s="42"/>
    </row>
    <row r="1423" spans="1:143" ht="45">
      <c r="A1423" s="41"/>
      <c r="B1423" s="41"/>
      <c r="C1423" s="41"/>
      <c r="D1423" s="41" t="s">
        <v>2440</v>
      </c>
      <c r="E1423" s="42" t="s">
        <v>1479</v>
      </c>
      <c r="F1423" s="41" t="s">
        <v>2433</v>
      </c>
      <c r="G1423" s="41"/>
      <c r="H1423" s="41" t="s">
        <v>135</v>
      </c>
      <c r="I1423" s="41" t="s">
        <v>135</v>
      </c>
      <c r="P1423" s="5">
        <v>1</v>
      </c>
      <c r="Q1423" s="39" t="s">
        <v>2441</v>
      </c>
      <c r="R1423" s="5">
        <v>1</v>
      </c>
      <c r="AA1423" s="5">
        <v>1</v>
      </c>
      <c r="AH1423" s="5">
        <v>1</v>
      </c>
      <c r="DW1423" s="5" t="s">
        <v>135</v>
      </c>
      <c r="EG1423" s="42"/>
      <c r="EH1423" s="42"/>
      <c r="EI1423" s="42"/>
      <c r="EJ1423" s="42"/>
      <c r="EK1423" s="42"/>
      <c r="EL1423" s="42"/>
      <c r="EM1423" s="42"/>
    </row>
    <row r="1424" spans="1:143" s="42" customFormat="1" ht="45">
      <c r="A1424" s="41"/>
      <c r="B1424" s="41"/>
      <c r="C1424" s="41"/>
      <c r="D1424" s="41" t="s">
        <v>948</v>
      </c>
      <c r="E1424" s="42" t="s">
        <v>459</v>
      </c>
      <c r="F1424" s="41" t="s">
        <v>2433</v>
      </c>
      <c r="G1424" s="41"/>
      <c r="H1424" s="41" t="s">
        <v>135</v>
      </c>
      <c r="I1424" s="41" t="s">
        <v>135</v>
      </c>
      <c r="J1424" s="5"/>
      <c r="K1424" s="5"/>
      <c r="L1424" s="5"/>
      <c r="M1424" s="5"/>
      <c r="N1424" s="5"/>
      <c r="O1424" s="5"/>
      <c r="P1424" s="5">
        <v>1</v>
      </c>
      <c r="Q1424" s="39" t="s">
        <v>2441</v>
      </c>
      <c r="R1424" s="5">
        <v>1</v>
      </c>
      <c r="S1424" s="5"/>
      <c r="T1424" s="5"/>
      <c r="U1424" s="5"/>
      <c r="V1424" s="5"/>
      <c r="W1424" s="5"/>
      <c r="X1424" s="5"/>
      <c r="Y1424" s="5"/>
      <c r="Z1424" s="5"/>
      <c r="AA1424" s="5">
        <v>1</v>
      </c>
      <c r="AB1424" s="5"/>
      <c r="AC1424" s="5"/>
      <c r="AD1424" s="5"/>
      <c r="AE1424" s="5"/>
      <c r="AF1424" s="5"/>
      <c r="AG1424" s="5"/>
      <c r="AH1424" s="5">
        <v>1</v>
      </c>
      <c r="AI1424" s="5"/>
      <c r="AJ1424" s="5"/>
      <c r="AK1424" s="5"/>
      <c r="AL1424" s="5"/>
      <c r="AM1424" s="5"/>
      <c r="AN1424" s="5"/>
      <c r="AO1424" s="5"/>
      <c r="AP1424" s="5"/>
      <c r="AQ1424" s="5"/>
      <c r="AR1424" s="5"/>
      <c r="AS1424" s="5"/>
      <c r="AT1424" s="5"/>
      <c r="AU1424" s="5"/>
      <c r="AV1424" s="5"/>
      <c r="AW1424" s="5"/>
      <c r="AX1424" s="5"/>
      <c r="AY1424" s="5"/>
      <c r="AZ1424" s="5"/>
      <c r="BA1424" s="5"/>
      <c r="BB1424" s="5"/>
      <c r="BC1424" s="5"/>
      <c r="BD1424" s="5"/>
      <c r="BE1424" s="5"/>
      <c r="BF1424" s="5"/>
      <c r="BG1424" s="5"/>
      <c r="BH1424" s="5"/>
      <c r="BI1424" s="5"/>
      <c r="BJ1424" s="5"/>
      <c r="BK1424" s="5"/>
      <c r="BL1424" s="5"/>
      <c r="BM1424" s="5"/>
      <c r="BN1424" s="5"/>
      <c r="BO1424" s="5"/>
      <c r="BP1424" s="5"/>
      <c r="BQ1424" s="5"/>
      <c r="BR1424" s="5"/>
      <c r="BS1424" s="5"/>
      <c r="BT1424" s="5"/>
      <c r="BU1424" s="5"/>
      <c r="BV1424" s="5"/>
      <c r="BW1424" s="5"/>
      <c r="BX1424" s="5"/>
      <c r="BY1424" s="5"/>
      <c r="BZ1424" s="5"/>
      <c r="CA1424" s="5"/>
      <c r="CB1424" s="5"/>
      <c r="CC1424" s="5"/>
      <c r="CD1424" s="5"/>
      <c r="CE1424" s="5"/>
      <c r="CF1424" s="5"/>
      <c r="CG1424" s="5"/>
      <c r="CH1424" s="5"/>
      <c r="CI1424" s="5"/>
      <c r="CJ1424" s="5"/>
      <c r="CK1424" s="5"/>
      <c r="CL1424" s="5"/>
      <c r="CM1424" s="5"/>
      <c r="CN1424" s="5"/>
      <c r="CO1424" s="5"/>
      <c r="CP1424" s="5"/>
      <c r="CQ1424" s="5"/>
      <c r="CR1424" s="5"/>
      <c r="CS1424" s="5"/>
      <c r="CT1424" s="5"/>
      <c r="CU1424" s="5"/>
      <c r="CV1424" s="5"/>
      <c r="CW1424" s="5"/>
      <c r="CX1424" s="5"/>
      <c r="CY1424" s="5"/>
      <c r="CZ1424" s="5"/>
      <c r="DA1424" s="5"/>
      <c r="DB1424" s="5"/>
      <c r="DC1424" s="5"/>
      <c r="DD1424" s="5"/>
      <c r="DE1424" s="5"/>
      <c r="DF1424" s="5"/>
      <c r="DG1424" s="5"/>
      <c r="DH1424" s="5"/>
      <c r="DI1424" s="5"/>
      <c r="DJ1424" s="5"/>
      <c r="DK1424" s="5"/>
      <c r="DL1424" s="5"/>
      <c r="DM1424" s="5"/>
      <c r="DN1424" s="5"/>
      <c r="DO1424" s="5"/>
      <c r="DP1424" s="5"/>
      <c r="DQ1424" s="5"/>
      <c r="DR1424" s="5"/>
      <c r="DS1424" s="6"/>
      <c r="DT1424" s="6"/>
      <c r="DU1424" s="5"/>
      <c r="DV1424" s="5"/>
      <c r="DW1424" s="5" t="s">
        <v>135</v>
      </c>
      <c r="DX1424" s="5"/>
      <c r="DY1424" s="5"/>
      <c r="DZ1424" s="5"/>
      <c r="EA1424" s="5"/>
      <c r="EB1424" s="5"/>
      <c r="EC1424" s="5"/>
      <c r="ED1424" s="5"/>
      <c r="EE1424" s="5"/>
      <c r="EF1424" s="5"/>
    </row>
    <row r="1425" spans="1:143">
      <c r="A1425" s="41"/>
      <c r="B1425" s="41"/>
      <c r="C1425" s="41"/>
      <c r="D1425" s="41" t="s">
        <v>2442</v>
      </c>
      <c r="E1425" s="42" t="s">
        <v>153</v>
      </c>
      <c r="F1425" s="41" t="s">
        <v>2295</v>
      </c>
      <c r="G1425" s="41"/>
      <c r="H1425" s="41" t="s">
        <v>135</v>
      </c>
      <c r="I1425" s="41"/>
      <c r="P1425" s="5">
        <v>1</v>
      </c>
      <c r="Q1425" s="39" t="s">
        <v>2443</v>
      </c>
      <c r="R1425" s="5">
        <v>1</v>
      </c>
      <c r="AA1425" s="5">
        <v>1</v>
      </c>
      <c r="AH1425" s="5">
        <v>1</v>
      </c>
      <c r="DW1425" s="5" t="s">
        <v>135</v>
      </c>
      <c r="EG1425" s="42"/>
      <c r="EH1425" s="42"/>
      <c r="EI1425" s="42"/>
      <c r="EJ1425" s="42"/>
      <c r="EK1425" s="42"/>
      <c r="EL1425" s="42"/>
      <c r="EM1425" s="42"/>
    </row>
    <row r="1426" spans="1:143">
      <c r="A1426" s="41"/>
      <c r="B1426" s="41"/>
      <c r="C1426" s="41"/>
      <c r="D1426" s="41" t="s">
        <v>2444</v>
      </c>
      <c r="E1426" s="42" t="s">
        <v>153</v>
      </c>
      <c r="F1426" s="41" t="s">
        <v>1691</v>
      </c>
      <c r="G1426" s="41"/>
      <c r="H1426" s="41"/>
      <c r="I1426" s="41" t="s">
        <v>135</v>
      </c>
      <c r="P1426" s="5">
        <v>1</v>
      </c>
      <c r="Q1426" s="39" t="s">
        <v>2445</v>
      </c>
      <c r="R1426" s="5">
        <v>1</v>
      </c>
      <c r="DW1426" s="5" t="s">
        <v>135</v>
      </c>
      <c r="EG1426" s="42"/>
      <c r="EH1426" s="42"/>
      <c r="EI1426" s="42"/>
      <c r="EJ1426" s="42"/>
      <c r="EK1426" s="42"/>
      <c r="EL1426" s="42"/>
      <c r="EM1426" s="42"/>
    </row>
    <row r="1427" spans="1:143">
      <c r="A1427" s="41"/>
      <c r="B1427" s="41"/>
      <c r="C1427" s="41"/>
      <c r="D1427" s="41" t="s">
        <v>2446</v>
      </c>
      <c r="E1427" s="42" t="s">
        <v>2447</v>
      </c>
      <c r="F1427" s="41" t="s">
        <v>1691</v>
      </c>
      <c r="G1427" s="41"/>
      <c r="H1427" s="41"/>
      <c r="I1427" s="41" t="s">
        <v>135</v>
      </c>
      <c r="M1427" s="5">
        <v>1</v>
      </c>
      <c r="P1427" s="5">
        <v>1</v>
      </c>
      <c r="Q1427" s="39" t="s">
        <v>2448</v>
      </c>
      <c r="R1427" s="5">
        <v>1</v>
      </c>
      <c r="AA1427" s="5">
        <v>1</v>
      </c>
      <c r="AH1427" s="5">
        <v>1</v>
      </c>
      <c r="DW1427" s="5" t="s">
        <v>135</v>
      </c>
      <c r="EG1427" s="42"/>
      <c r="EH1427" s="42"/>
      <c r="EI1427" s="42"/>
      <c r="EJ1427" s="42"/>
      <c r="EK1427" s="42"/>
      <c r="EL1427" s="42"/>
      <c r="EM1427" s="42"/>
    </row>
    <row r="1428" spans="1:143">
      <c r="A1428" s="41"/>
      <c r="B1428" s="41"/>
      <c r="C1428" s="41"/>
      <c r="D1428" s="41" t="s">
        <v>2449</v>
      </c>
      <c r="E1428" s="42" t="s">
        <v>2450</v>
      </c>
      <c r="F1428" s="41" t="s">
        <v>1691</v>
      </c>
      <c r="G1428" s="41"/>
      <c r="H1428" s="41"/>
      <c r="I1428" s="41" t="s">
        <v>135</v>
      </c>
      <c r="P1428" s="5">
        <v>1</v>
      </c>
      <c r="Q1428" s="39" t="s">
        <v>2451</v>
      </c>
      <c r="R1428" s="5">
        <v>1</v>
      </c>
      <c r="AA1428" s="5">
        <v>1</v>
      </c>
      <c r="AH1428" s="5">
        <v>1</v>
      </c>
      <c r="DW1428" s="5" t="s">
        <v>135</v>
      </c>
      <c r="EG1428" s="42"/>
      <c r="EH1428" s="42"/>
      <c r="EI1428" s="42"/>
      <c r="EJ1428" s="42"/>
      <c r="EK1428" s="42"/>
      <c r="EL1428" s="42"/>
      <c r="EM1428" s="42"/>
    </row>
    <row r="1429" spans="1:143">
      <c r="A1429" s="41"/>
      <c r="B1429" s="41"/>
      <c r="C1429" s="41"/>
      <c r="D1429" s="41" t="s">
        <v>145</v>
      </c>
      <c r="E1429" s="42" t="s">
        <v>1051</v>
      </c>
      <c r="F1429" s="41" t="s">
        <v>1691</v>
      </c>
      <c r="G1429" s="41"/>
      <c r="H1429" s="41"/>
      <c r="I1429" s="41" t="s">
        <v>135</v>
      </c>
      <c r="M1429" s="5">
        <v>1</v>
      </c>
      <c r="P1429" s="5">
        <v>1</v>
      </c>
      <c r="Q1429" s="39" t="s">
        <v>2452</v>
      </c>
      <c r="R1429" s="5">
        <v>1</v>
      </c>
      <c r="T1429" s="5">
        <v>1</v>
      </c>
      <c r="V1429" s="5">
        <v>1</v>
      </c>
      <c r="DW1429" s="5" t="s">
        <v>135</v>
      </c>
      <c r="EG1429" s="42"/>
      <c r="EH1429" s="42"/>
      <c r="EI1429" s="42"/>
      <c r="EJ1429" s="42"/>
      <c r="EK1429" s="42"/>
      <c r="EL1429" s="42"/>
      <c r="EM1429" s="42"/>
    </row>
    <row r="1430" spans="1:143">
      <c r="A1430" s="41"/>
      <c r="B1430" s="41"/>
      <c r="C1430" s="41"/>
      <c r="D1430" s="41" t="s">
        <v>2440</v>
      </c>
      <c r="E1430" s="42" t="s">
        <v>1479</v>
      </c>
      <c r="F1430" s="41" t="s">
        <v>2295</v>
      </c>
      <c r="G1430" s="41"/>
      <c r="H1430" s="41" t="s">
        <v>135</v>
      </c>
      <c r="I1430" s="41"/>
      <c r="P1430" s="5">
        <v>1</v>
      </c>
      <c r="Q1430" s="39" t="s">
        <v>2453</v>
      </c>
      <c r="R1430" s="5">
        <v>1</v>
      </c>
      <c r="DW1430" s="5" t="s">
        <v>135</v>
      </c>
      <c r="EG1430" s="42"/>
      <c r="EH1430" s="42"/>
      <c r="EI1430" s="42"/>
      <c r="EJ1430" s="42"/>
      <c r="EK1430" s="42"/>
      <c r="EL1430" s="42"/>
      <c r="EM1430" s="42"/>
    </row>
    <row r="1431" spans="1:143" s="42" customFormat="1" ht="45">
      <c r="A1431" s="41"/>
      <c r="B1431" s="41"/>
      <c r="C1431" s="41"/>
      <c r="D1431" s="41" t="s">
        <v>2454</v>
      </c>
      <c r="E1431" s="42" t="s">
        <v>1479</v>
      </c>
      <c r="F1431" s="41" t="s">
        <v>2433</v>
      </c>
      <c r="G1431" s="41"/>
      <c r="H1431" s="41" t="s">
        <v>135</v>
      </c>
      <c r="I1431" s="41" t="s">
        <v>135</v>
      </c>
      <c r="J1431" s="5"/>
      <c r="K1431" s="5"/>
      <c r="L1431" s="5"/>
      <c r="M1431" s="5"/>
      <c r="N1431" s="5"/>
      <c r="O1431" s="5"/>
      <c r="P1431" s="5">
        <v>1</v>
      </c>
      <c r="Q1431" s="39" t="s">
        <v>2455</v>
      </c>
      <c r="R1431" s="5">
        <v>1</v>
      </c>
      <c r="S1431" s="5"/>
      <c r="T1431" s="5"/>
      <c r="U1431" s="5"/>
      <c r="V1431" s="5"/>
      <c r="W1431" s="5"/>
      <c r="X1431" s="5"/>
      <c r="Y1431" s="5"/>
      <c r="Z1431" s="5"/>
      <c r="AA1431" s="5">
        <v>1</v>
      </c>
      <c r="AB1431" s="5"/>
      <c r="AC1431" s="5"/>
      <c r="AD1431" s="5"/>
      <c r="AE1431" s="5"/>
      <c r="AF1431" s="5"/>
      <c r="AG1431" s="5"/>
      <c r="AH1431" s="5">
        <v>1</v>
      </c>
      <c r="AI1431" s="5"/>
      <c r="AJ1431" s="5"/>
      <c r="AK1431" s="5"/>
      <c r="AL1431" s="5"/>
      <c r="AM1431" s="5"/>
      <c r="AN1431" s="5"/>
      <c r="AO1431" s="5"/>
      <c r="AP1431" s="5"/>
      <c r="AQ1431" s="5"/>
      <c r="AR1431" s="5"/>
      <c r="AS1431" s="5"/>
      <c r="AT1431" s="5"/>
      <c r="AU1431" s="5"/>
      <c r="AV1431" s="5"/>
      <c r="AW1431" s="5"/>
      <c r="AX1431" s="5"/>
      <c r="AY1431" s="5"/>
      <c r="AZ1431" s="5"/>
      <c r="BA1431" s="5"/>
      <c r="BB1431" s="5"/>
      <c r="BC1431" s="5"/>
      <c r="BD1431" s="5"/>
      <c r="BE1431" s="5"/>
      <c r="BF1431" s="5"/>
      <c r="BG1431" s="5"/>
      <c r="BH1431" s="5"/>
      <c r="BI1431" s="5"/>
      <c r="BJ1431" s="5"/>
      <c r="BK1431" s="5"/>
      <c r="BL1431" s="5"/>
      <c r="BM1431" s="5"/>
      <c r="BN1431" s="5"/>
      <c r="BO1431" s="5"/>
      <c r="BP1431" s="5"/>
      <c r="BQ1431" s="5"/>
      <c r="BR1431" s="5"/>
      <c r="BS1431" s="5"/>
      <c r="BT1431" s="5"/>
      <c r="BU1431" s="5"/>
      <c r="BV1431" s="5"/>
      <c r="BW1431" s="5"/>
      <c r="BX1431" s="5"/>
      <c r="BY1431" s="5"/>
      <c r="BZ1431" s="5"/>
      <c r="CA1431" s="5"/>
      <c r="CB1431" s="5"/>
      <c r="CC1431" s="5"/>
      <c r="CD1431" s="5"/>
      <c r="CE1431" s="5"/>
      <c r="CF1431" s="5"/>
      <c r="CG1431" s="5"/>
      <c r="CH1431" s="5"/>
      <c r="CI1431" s="5"/>
      <c r="CJ1431" s="5"/>
      <c r="CK1431" s="5"/>
      <c r="CL1431" s="5"/>
      <c r="CM1431" s="5"/>
      <c r="CN1431" s="5"/>
      <c r="CO1431" s="5"/>
      <c r="CP1431" s="5"/>
      <c r="CQ1431" s="5"/>
      <c r="CR1431" s="5"/>
      <c r="CS1431" s="5"/>
      <c r="CT1431" s="5"/>
      <c r="CU1431" s="5"/>
      <c r="CV1431" s="5"/>
      <c r="CW1431" s="5"/>
      <c r="CX1431" s="5"/>
      <c r="CY1431" s="5"/>
      <c r="CZ1431" s="5"/>
      <c r="DA1431" s="5"/>
      <c r="DB1431" s="5"/>
      <c r="DC1431" s="5"/>
      <c r="DD1431" s="5"/>
      <c r="DE1431" s="5"/>
      <c r="DF1431" s="5"/>
      <c r="DG1431" s="5"/>
      <c r="DH1431" s="5"/>
      <c r="DI1431" s="5"/>
      <c r="DJ1431" s="5"/>
      <c r="DK1431" s="5"/>
      <c r="DL1431" s="5"/>
      <c r="DM1431" s="5"/>
      <c r="DN1431" s="5"/>
      <c r="DO1431" s="5"/>
      <c r="DP1431" s="5"/>
      <c r="DQ1431" s="5"/>
      <c r="DR1431" s="5"/>
      <c r="DS1431" s="6"/>
      <c r="DT1431" s="6"/>
      <c r="DU1431" s="5"/>
      <c r="DV1431" s="5"/>
      <c r="DW1431" s="5" t="s">
        <v>135</v>
      </c>
      <c r="DX1431" s="5"/>
      <c r="DY1431" s="5"/>
      <c r="DZ1431" s="5"/>
      <c r="EA1431" s="5"/>
      <c r="EB1431" s="5"/>
      <c r="EC1431" s="5"/>
      <c r="ED1431" s="5"/>
      <c r="EE1431" s="5"/>
      <c r="EF1431" s="5"/>
    </row>
    <row r="1432" spans="1:143" s="42" customFormat="1">
      <c r="A1432" s="41"/>
      <c r="B1432" s="41"/>
      <c r="C1432" s="41"/>
      <c r="D1432" s="41" t="s">
        <v>2456</v>
      </c>
      <c r="E1432" s="23" t="s">
        <v>2457</v>
      </c>
      <c r="F1432" s="41" t="s">
        <v>1691</v>
      </c>
      <c r="G1432" s="41"/>
      <c r="H1432" s="41"/>
      <c r="I1432" s="41" t="s">
        <v>135</v>
      </c>
      <c r="J1432" s="5"/>
      <c r="K1432" s="5"/>
      <c r="L1432" s="5"/>
      <c r="M1432" s="5"/>
      <c r="N1432" s="5"/>
      <c r="O1432" s="5"/>
      <c r="P1432" s="5">
        <v>1</v>
      </c>
      <c r="Q1432" s="42" t="s">
        <v>2458</v>
      </c>
      <c r="R1432" s="5">
        <v>1</v>
      </c>
      <c r="S1432" s="5">
        <v>1</v>
      </c>
      <c r="T1432" s="5"/>
      <c r="U1432" s="5"/>
      <c r="V1432" s="5"/>
      <c r="W1432" s="5"/>
      <c r="X1432" s="5"/>
      <c r="Y1432" s="5"/>
      <c r="Z1432" s="5"/>
      <c r="AA1432" s="5">
        <v>1</v>
      </c>
      <c r="AB1432" s="5"/>
      <c r="AC1432" s="5"/>
      <c r="AD1432" s="5"/>
      <c r="AE1432" s="5"/>
      <c r="AF1432" s="5"/>
      <c r="AG1432" s="5"/>
      <c r="AH1432" s="5">
        <v>1</v>
      </c>
      <c r="AI1432" s="5"/>
      <c r="AJ1432" s="5"/>
      <c r="AK1432" s="5"/>
      <c r="AL1432" s="5"/>
      <c r="AM1432" s="5"/>
      <c r="AN1432" s="5"/>
      <c r="AO1432" s="5"/>
      <c r="AP1432" s="5"/>
      <c r="AQ1432" s="5"/>
      <c r="AR1432" s="5"/>
      <c r="AS1432" s="5"/>
      <c r="AT1432" s="5"/>
      <c r="AU1432" s="5"/>
      <c r="AV1432" s="5"/>
      <c r="AW1432" s="5"/>
      <c r="AX1432" s="5"/>
      <c r="AY1432" s="5"/>
      <c r="AZ1432" s="5"/>
      <c r="BA1432" s="5"/>
      <c r="BB1432" s="5"/>
      <c r="BC1432" s="5"/>
      <c r="BD1432" s="5"/>
      <c r="BE1432" s="5"/>
      <c r="BF1432" s="5"/>
      <c r="BG1432" s="5"/>
      <c r="BH1432" s="5"/>
      <c r="BI1432" s="5"/>
      <c r="BJ1432" s="5"/>
      <c r="BK1432" s="5"/>
      <c r="BL1432" s="5"/>
      <c r="BM1432" s="5"/>
      <c r="BN1432" s="5"/>
      <c r="BO1432" s="5"/>
      <c r="BP1432" s="5"/>
      <c r="BQ1432" s="5"/>
      <c r="BR1432" s="5"/>
      <c r="BS1432" s="5"/>
      <c r="BT1432" s="5"/>
      <c r="BU1432" s="5"/>
      <c r="BV1432" s="5"/>
      <c r="BW1432" s="5"/>
      <c r="BX1432" s="5"/>
      <c r="BY1432" s="5"/>
      <c r="BZ1432" s="5"/>
      <c r="CA1432" s="5"/>
      <c r="CB1432" s="5"/>
      <c r="CC1432" s="5"/>
      <c r="CD1432" s="5"/>
      <c r="CE1432" s="5"/>
      <c r="CF1432" s="5"/>
      <c r="CG1432" s="5"/>
      <c r="CH1432" s="5"/>
      <c r="CI1432" s="5"/>
      <c r="CJ1432" s="5"/>
      <c r="CK1432" s="5"/>
      <c r="CL1432" s="5"/>
      <c r="CM1432" s="5"/>
      <c r="CN1432" s="5"/>
      <c r="CO1432" s="5"/>
      <c r="CP1432" s="5"/>
      <c r="CQ1432" s="5"/>
      <c r="CR1432" s="5"/>
      <c r="CS1432" s="5"/>
      <c r="CT1432" s="5"/>
      <c r="CU1432" s="5"/>
      <c r="CV1432" s="5"/>
      <c r="CW1432" s="5"/>
      <c r="CX1432" s="5"/>
      <c r="CY1432" s="5"/>
      <c r="CZ1432" s="5"/>
      <c r="DA1432" s="5"/>
      <c r="DB1432" s="5"/>
      <c r="DC1432" s="5"/>
      <c r="DD1432" s="5"/>
      <c r="DE1432" s="5"/>
      <c r="DF1432" s="5"/>
      <c r="DG1432" s="5"/>
      <c r="DH1432" s="5"/>
      <c r="DI1432" s="5"/>
      <c r="DJ1432" s="5"/>
      <c r="DK1432" s="5"/>
      <c r="DL1432" s="5"/>
      <c r="DM1432" s="5"/>
      <c r="DN1432" s="5"/>
      <c r="DO1432" s="5"/>
      <c r="DP1432" s="5"/>
      <c r="DQ1432" s="5"/>
      <c r="DR1432" s="5"/>
      <c r="DS1432" s="6"/>
      <c r="DT1432" s="6"/>
      <c r="DU1432" s="5"/>
      <c r="DV1432" s="5"/>
      <c r="DW1432" s="5" t="s">
        <v>135</v>
      </c>
      <c r="DX1432" s="5"/>
      <c r="DY1432" s="5"/>
      <c r="DZ1432" s="5"/>
      <c r="EA1432" s="5"/>
      <c r="EB1432" s="5"/>
      <c r="EC1432" s="5"/>
      <c r="ED1432" s="5"/>
      <c r="EE1432" s="5"/>
      <c r="EF1432" s="5"/>
    </row>
    <row r="1433" spans="1:143" s="42" customFormat="1">
      <c r="A1433" s="41"/>
      <c r="B1433" s="41"/>
      <c r="C1433" s="41"/>
      <c r="D1433" s="41" t="s">
        <v>2459</v>
      </c>
      <c r="E1433" s="23" t="s">
        <v>139</v>
      </c>
      <c r="F1433" s="41" t="s">
        <v>1691</v>
      </c>
      <c r="G1433" s="41"/>
      <c r="H1433" s="41"/>
      <c r="I1433" s="41" t="s">
        <v>135</v>
      </c>
      <c r="J1433" s="5"/>
      <c r="K1433" s="5"/>
      <c r="L1433" s="5"/>
      <c r="M1433" s="5"/>
      <c r="N1433" s="5"/>
      <c r="O1433" s="5"/>
      <c r="P1433" s="5">
        <v>1</v>
      </c>
      <c r="Q1433" s="42" t="s">
        <v>2460</v>
      </c>
      <c r="R1433" s="5">
        <v>1</v>
      </c>
      <c r="S1433" s="5"/>
      <c r="T1433" s="5"/>
      <c r="U1433" s="5"/>
      <c r="V1433" s="5"/>
      <c r="W1433" s="5"/>
      <c r="X1433" s="5"/>
      <c r="Y1433" s="5"/>
      <c r="Z1433" s="5"/>
      <c r="AA1433" s="5">
        <v>1</v>
      </c>
      <c r="AB1433" s="5"/>
      <c r="AC1433" s="5"/>
      <c r="AD1433" s="5"/>
      <c r="AE1433" s="5"/>
      <c r="AF1433" s="5"/>
      <c r="AG1433" s="5"/>
      <c r="AH1433" s="5">
        <v>1</v>
      </c>
      <c r="AI1433" s="5"/>
      <c r="AJ1433" s="5"/>
      <c r="AK1433" s="5"/>
      <c r="AL1433" s="5"/>
      <c r="AM1433" s="5"/>
      <c r="AN1433" s="5"/>
      <c r="AO1433" s="5"/>
      <c r="AP1433" s="5"/>
      <c r="AQ1433" s="5"/>
      <c r="AR1433" s="5"/>
      <c r="AS1433" s="5"/>
      <c r="AT1433" s="5"/>
      <c r="AU1433" s="5"/>
      <c r="AV1433" s="5"/>
      <c r="AW1433" s="5"/>
      <c r="AX1433" s="5"/>
      <c r="AY1433" s="5"/>
      <c r="AZ1433" s="5"/>
      <c r="BA1433" s="5"/>
      <c r="BB1433" s="5"/>
      <c r="BC1433" s="5"/>
      <c r="BD1433" s="5"/>
      <c r="BE1433" s="5"/>
      <c r="BF1433" s="5"/>
      <c r="BG1433" s="5"/>
      <c r="BH1433" s="5"/>
      <c r="BI1433" s="5"/>
      <c r="BJ1433" s="5"/>
      <c r="BK1433" s="5"/>
      <c r="BL1433" s="5"/>
      <c r="BM1433" s="5"/>
      <c r="BN1433" s="5"/>
      <c r="BO1433" s="5"/>
      <c r="BP1433" s="5"/>
      <c r="BQ1433" s="5"/>
      <c r="BR1433" s="5"/>
      <c r="BS1433" s="5"/>
      <c r="BT1433" s="5"/>
      <c r="BU1433" s="5"/>
      <c r="BV1433" s="5"/>
      <c r="BW1433" s="5"/>
      <c r="BX1433" s="5"/>
      <c r="BY1433" s="5"/>
      <c r="BZ1433" s="5"/>
      <c r="CA1433" s="5"/>
      <c r="CB1433" s="5"/>
      <c r="CC1433" s="5"/>
      <c r="CD1433" s="5"/>
      <c r="CE1433" s="5"/>
      <c r="CF1433" s="5"/>
      <c r="CG1433" s="5"/>
      <c r="CH1433" s="5"/>
      <c r="CI1433" s="5"/>
      <c r="CJ1433" s="5"/>
      <c r="CK1433" s="5"/>
      <c r="CL1433" s="5"/>
      <c r="CM1433" s="5"/>
      <c r="CN1433" s="5"/>
      <c r="CO1433" s="5"/>
      <c r="CP1433" s="5"/>
      <c r="CQ1433" s="5"/>
      <c r="CR1433" s="5"/>
      <c r="CS1433" s="5"/>
      <c r="CT1433" s="5"/>
      <c r="CU1433" s="5"/>
      <c r="CV1433" s="5"/>
      <c r="CW1433" s="5"/>
      <c r="CX1433" s="5"/>
      <c r="CY1433" s="5"/>
      <c r="CZ1433" s="5"/>
      <c r="DA1433" s="5"/>
      <c r="DB1433" s="5"/>
      <c r="DC1433" s="5"/>
      <c r="DD1433" s="5"/>
      <c r="DE1433" s="5"/>
      <c r="DF1433" s="5"/>
      <c r="DG1433" s="5"/>
      <c r="DH1433" s="5"/>
      <c r="DI1433" s="5"/>
      <c r="DJ1433" s="5"/>
      <c r="DK1433" s="5"/>
      <c r="DL1433" s="5"/>
      <c r="DM1433" s="5"/>
      <c r="DN1433" s="5"/>
      <c r="DO1433" s="5"/>
      <c r="DP1433" s="5"/>
      <c r="DQ1433" s="5"/>
      <c r="DR1433" s="5"/>
      <c r="DS1433" s="6"/>
      <c r="DT1433" s="6"/>
      <c r="DU1433" s="5"/>
      <c r="DV1433" s="5"/>
      <c r="DW1433" s="5" t="s">
        <v>135</v>
      </c>
      <c r="DX1433" s="5"/>
      <c r="DY1433" s="5"/>
      <c r="DZ1433" s="5"/>
      <c r="EA1433" s="5"/>
      <c r="EB1433" s="5"/>
      <c r="EC1433" s="5"/>
      <c r="ED1433" s="5"/>
      <c r="EE1433" s="5"/>
      <c r="EF1433" s="5"/>
    </row>
    <row r="1434" spans="1:143" s="42" customFormat="1" ht="45">
      <c r="A1434" s="41"/>
      <c r="B1434" s="41"/>
      <c r="C1434" s="41"/>
      <c r="D1434" s="41" t="s">
        <v>2440</v>
      </c>
      <c r="E1434" s="42" t="s">
        <v>1479</v>
      </c>
      <c r="F1434" s="41" t="s">
        <v>2433</v>
      </c>
      <c r="G1434" s="41"/>
      <c r="H1434" s="41" t="s">
        <v>135</v>
      </c>
      <c r="I1434" s="41" t="s">
        <v>135</v>
      </c>
      <c r="J1434" s="5"/>
      <c r="K1434" s="5"/>
      <c r="L1434" s="5"/>
      <c r="M1434" s="5"/>
      <c r="N1434" s="5"/>
      <c r="O1434" s="5"/>
      <c r="P1434" s="5">
        <v>1</v>
      </c>
      <c r="Q1434" s="39" t="s">
        <v>2461</v>
      </c>
      <c r="R1434" s="5">
        <v>1</v>
      </c>
      <c r="S1434" s="5"/>
      <c r="T1434" s="5"/>
      <c r="U1434" s="5"/>
      <c r="V1434" s="5"/>
      <c r="W1434" s="5"/>
      <c r="X1434" s="5"/>
      <c r="Y1434" s="5"/>
      <c r="Z1434" s="5"/>
      <c r="AA1434" s="5">
        <v>1</v>
      </c>
      <c r="AB1434" s="5"/>
      <c r="AC1434" s="5"/>
      <c r="AD1434" s="5"/>
      <c r="AE1434" s="5"/>
      <c r="AF1434" s="5"/>
      <c r="AG1434" s="5"/>
      <c r="AH1434" s="5">
        <v>1</v>
      </c>
      <c r="AI1434" s="5"/>
      <c r="AJ1434" s="5"/>
      <c r="AK1434" s="5"/>
      <c r="AL1434" s="5"/>
      <c r="AM1434" s="5"/>
      <c r="AN1434" s="5"/>
      <c r="AO1434" s="5"/>
      <c r="AP1434" s="5"/>
      <c r="AQ1434" s="5"/>
      <c r="AR1434" s="5"/>
      <c r="AS1434" s="5"/>
      <c r="AT1434" s="5"/>
      <c r="AU1434" s="5"/>
      <c r="AV1434" s="5"/>
      <c r="AW1434" s="5"/>
      <c r="AX1434" s="5"/>
      <c r="AY1434" s="5"/>
      <c r="AZ1434" s="5"/>
      <c r="BA1434" s="5"/>
      <c r="BB1434" s="5"/>
      <c r="BC1434" s="5"/>
      <c r="BD1434" s="5"/>
      <c r="BE1434" s="5"/>
      <c r="BF1434" s="5"/>
      <c r="BG1434" s="5"/>
      <c r="BH1434" s="5"/>
      <c r="BI1434" s="5"/>
      <c r="BJ1434" s="5"/>
      <c r="BK1434" s="5"/>
      <c r="BL1434" s="5"/>
      <c r="BM1434" s="5"/>
      <c r="BN1434" s="5"/>
      <c r="BO1434" s="5"/>
      <c r="BP1434" s="5"/>
      <c r="BQ1434" s="5"/>
      <c r="BR1434" s="5"/>
      <c r="BS1434" s="5"/>
      <c r="BT1434" s="5"/>
      <c r="BU1434" s="5"/>
      <c r="BV1434" s="5"/>
      <c r="BW1434" s="5"/>
      <c r="BX1434" s="5"/>
      <c r="BY1434" s="5"/>
      <c r="BZ1434" s="5"/>
      <c r="CA1434" s="5"/>
      <c r="CB1434" s="5"/>
      <c r="CC1434" s="5"/>
      <c r="CD1434" s="5"/>
      <c r="CE1434" s="5"/>
      <c r="CF1434" s="5"/>
      <c r="CG1434" s="5"/>
      <c r="CH1434" s="5"/>
      <c r="CI1434" s="5"/>
      <c r="CJ1434" s="5"/>
      <c r="CK1434" s="5"/>
      <c r="CL1434" s="5"/>
      <c r="CM1434" s="5"/>
      <c r="CN1434" s="5"/>
      <c r="CO1434" s="5"/>
      <c r="CP1434" s="5"/>
      <c r="CQ1434" s="5"/>
      <c r="CR1434" s="5"/>
      <c r="CS1434" s="5"/>
      <c r="CT1434" s="5"/>
      <c r="CU1434" s="5"/>
      <c r="CV1434" s="5"/>
      <c r="CW1434" s="5"/>
      <c r="CX1434" s="5"/>
      <c r="CY1434" s="5"/>
      <c r="CZ1434" s="5"/>
      <c r="DA1434" s="5"/>
      <c r="DB1434" s="5"/>
      <c r="DC1434" s="5"/>
      <c r="DD1434" s="5"/>
      <c r="DE1434" s="5"/>
      <c r="DF1434" s="5"/>
      <c r="DG1434" s="5"/>
      <c r="DH1434" s="5"/>
      <c r="DI1434" s="5"/>
      <c r="DJ1434" s="5"/>
      <c r="DK1434" s="5"/>
      <c r="DL1434" s="5"/>
      <c r="DM1434" s="5"/>
      <c r="DN1434" s="5"/>
      <c r="DO1434" s="5"/>
      <c r="DP1434" s="5"/>
      <c r="DQ1434" s="5"/>
      <c r="DR1434" s="5"/>
      <c r="DS1434" s="6"/>
      <c r="DT1434" s="6"/>
      <c r="DU1434" s="5"/>
      <c r="DV1434" s="5"/>
      <c r="DW1434" s="5" t="s">
        <v>135</v>
      </c>
      <c r="DX1434" s="5"/>
      <c r="DY1434" s="5"/>
      <c r="DZ1434" s="5"/>
      <c r="EA1434" s="5"/>
      <c r="EB1434" s="5"/>
      <c r="EC1434" s="5"/>
      <c r="ED1434" s="5"/>
      <c r="EE1434" s="5"/>
      <c r="EF1434" s="5"/>
    </row>
    <row r="1435" spans="1:143" ht="60">
      <c r="A1435" s="46" t="s">
        <v>2462</v>
      </c>
      <c r="B1435" s="41">
        <v>55</v>
      </c>
      <c r="C1435" s="41">
        <v>55</v>
      </c>
      <c r="D1435" s="41" t="s">
        <v>2463</v>
      </c>
      <c r="E1435" s="42" t="s">
        <v>220</v>
      </c>
      <c r="F1435" s="41" t="s">
        <v>2464</v>
      </c>
      <c r="G1435" s="41" t="s">
        <v>135</v>
      </c>
      <c r="H1435" s="41"/>
      <c r="I1435" s="41"/>
      <c r="J1435" s="5">
        <v>10</v>
      </c>
      <c r="K1435" s="5">
        <v>9</v>
      </c>
      <c r="L1435" s="5">
        <v>1</v>
      </c>
      <c r="P1435" s="5">
        <v>10</v>
      </c>
      <c r="Q1435" s="39" t="s">
        <v>2465</v>
      </c>
      <c r="R1435" s="5">
        <v>10</v>
      </c>
      <c r="S1435" s="5">
        <v>10</v>
      </c>
      <c r="AA1435" s="5">
        <v>10</v>
      </c>
      <c r="AF1435" s="5">
        <v>10</v>
      </c>
      <c r="AH1435" s="5">
        <v>10</v>
      </c>
      <c r="DX1435" s="5" t="s">
        <v>135</v>
      </c>
      <c r="EG1435" s="42"/>
      <c r="EH1435" s="42"/>
      <c r="EI1435" s="42"/>
      <c r="EJ1435" s="42"/>
      <c r="EK1435" s="42"/>
      <c r="EL1435" s="42"/>
      <c r="EM1435" s="42"/>
    </row>
    <row r="1436" spans="1:143" ht="60">
      <c r="A1436" s="41"/>
      <c r="B1436" s="41">
        <v>55</v>
      </c>
      <c r="C1436" s="41"/>
      <c r="D1436" s="41" t="s">
        <v>2466</v>
      </c>
      <c r="E1436" s="42" t="s">
        <v>165</v>
      </c>
      <c r="F1436" s="41" t="s">
        <v>2464</v>
      </c>
      <c r="G1436" s="41" t="s">
        <v>135</v>
      </c>
      <c r="H1436" s="41"/>
      <c r="I1436" s="41"/>
      <c r="J1436" s="5">
        <v>7</v>
      </c>
      <c r="K1436" s="5">
        <v>6</v>
      </c>
      <c r="L1436" s="5">
        <v>1</v>
      </c>
      <c r="P1436" s="5">
        <v>7</v>
      </c>
      <c r="Q1436" s="39" t="s">
        <v>2465</v>
      </c>
      <c r="R1436" s="5">
        <v>7</v>
      </c>
      <c r="S1436" s="5">
        <v>7</v>
      </c>
      <c r="AA1436" s="5">
        <v>7</v>
      </c>
      <c r="AF1436" s="5">
        <v>7</v>
      </c>
      <c r="AH1436" s="5">
        <v>7</v>
      </c>
      <c r="DX1436" s="5" t="s">
        <v>135</v>
      </c>
      <c r="EG1436" s="42"/>
      <c r="EH1436" s="42"/>
      <c r="EI1436" s="42"/>
      <c r="EJ1436" s="42"/>
      <c r="EK1436" s="42"/>
      <c r="EL1436" s="42"/>
      <c r="EM1436" s="42"/>
    </row>
    <row r="1437" spans="1:143" ht="60">
      <c r="A1437" s="41"/>
      <c r="B1437" s="41">
        <v>55</v>
      </c>
      <c r="C1437" s="41"/>
      <c r="D1437" s="41" t="s">
        <v>799</v>
      </c>
      <c r="E1437" s="42" t="s">
        <v>919</v>
      </c>
      <c r="F1437" s="41" t="s">
        <v>2464</v>
      </c>
      <c r="G1437" s="41" t="s">
        <v>135</v>
      </c>
      <c r="H1437" s="41"/>
      <c r="I1437" s="41"/>
      <c r="J1437" s="5">
        <v>14</v>
      </c>
      <c r="K1437" s="5">
        <v>8</v>
      </c>
      <c r="L1437" s="5">
        <f>J1437-K1437</f>
        <v>6</v>
      </c>
      <c r="P1437" s="5">
        <v>14</v>
      </c>
      <c r="Q1437" s="39" t="s">
        <v>2465</v>
      </c>
      <c r="R1437" s="5">
        <v>14</v>
      </c>
      <c r="S1437" s="5">
        <v>14</v>
      </c>
      <c r="AA1437" s="5">
        <v>14</v>
      </c>
      <c r="AF1437" s="5">
        <v>14</v>
      </c>
      <c r="AH1437" s="5">
        <v>14</v>
      </c>
      <c r="DX1437" s="5" t="s">
        <v>135</v>
      </c>
      <c r="EG1437" s="42"/>
      <c r="EH1437" s="42"/>
      <c r="EI1437" s="42"/>
      <c r="EJ1437" s="42"/>
      <c r="EK1437" s="42"/>
      <c r="EL1437" s="42"/>
      <c r="EM1437" s="42"/>
    </row>
    <row r="1438" spans="1:143" ht="60">
      <c r="A1438" s="41"/>
      <c r="B1438" s="41">
        <v>55</v>
      </c>
      <c r="C1438" s="41"/>
      <c r="D1438" s="41" t="s">
        <v>2467</v>
      </c>
      <c r="E1438" s="42" t="s">
        <v>514</v>
      </c>
      <c r="F1438" s="41" t="s">
        <v>2464</v>
      </c>
      <c r="G1438" s="41" t="s">
        <v>135</v>
      </c>
      <c r="H1438" s="41"/>
      <c r="I1438" s="41"/>
      <c r="J1438" s="5">
        <v>5</v>
      </c>
      <c r="K1438" s="5">
        <v>1</v>
      </c>
      <c r="L1438" s="5">
        <v>4</v>
      </c>
      <c r="P1438" s="5">
        <v>5</v>
      </c>
      <c r="Q1438" s="39" t="s">
        <v>2465</v>
      </c>
      <c r="R1438" s="5">
        <v>5</v>
      </c>
      <c r="S1438" s="5">
        <v>5</v>
      </c>
      <c r="AA1438" s="5">
        <v>5</v>
      </c>
      <c r="AF1438" s="5">
        <v>5</v>
      </c>
      <c r="AH1438" s="5">
        <v>5</v>
      </c>
      <c r="DX1438" s="5" t="s">
        <v>135</v>
      </c>
      <c r="EG1438" s="42"/>
      <c r="EH1438" s="42"/>
      <c r="EI1438" s="42"/>
      <c r="EJ1438" s="42"/>
      <c r="EK1438" s="42"/>
      <c r="EL1438" s="42"/>
      <c r="EM1438" s="42"/>
    </row>
    <row r="1439" spans="1:143" ht="60">
      <c r="A1439" s="41"/>
      <c r="B1439" s="41">
        <v>55</v>
      </c>
      <c r="C1439" s="41"/>
      <c r="D1439" s="41" t="s">
        <v>2468</v>
      </c>
      <c r="E1439" s="42" t="s">
        <v>360</v>
      </c>
      <c r="F1439" s="41" t="s">
        <v>2464</v>
      </c>
      <c r="G1439" s="41" t="s">
        <v>135</v>
      </c>
      <c r="H1439" s="41"/>
      <c r="I1439" s="41"/>
      <c r="J1439" s="5">
        <v>6</v>
      </c>
      <c r="K1439" s="5">
        <v>6</v>
      </c>
      <c r="P1439" s="5">
        <v>6</v>
      </c>
      <c r="Q1439" s="39" t="s">
        <v>2465</v>
      </c>
      <c r="R1439" s="5">
        <v>6</v>
      </c>
      <c r="S1439" s="5">
        <v>6</v>
      </c>
      <c r="AA1439" s="5">
        <v>6</v>
      </c>
      <c r="AF1439" s="5">
        <v>6</v>
      </c>
      <c r="AH1439" s="5">
        <v>6</v>
      </c>
      <c r="DX1439" s="5" t="s">
        <v>135</v>
      </c>
      <c r="EG1439" s="42"/>
      <c r="EH1439" s="42"/>
      <c r="EI1439" s="42"/>
      <c r="EJ1439" s="42"/>
      <c r="EK1439" s="42"/>
      <c r="EL1439" s="42"/>
      <c r="EM1439" s="42"/>
    </row>
    <row r="1440" spans="1:143" ht="60">
      <c r="A1440" s="41"/>
      <c r="B1440" s="41">
        <v>55</v>
      </c>
      <c r="C1440" s="41"/>
      <c r="D1440" s="41" t="s">
        <v>2469</v>
      </c>
      <c r="E1440" s="42" t="s">
        <v>336</v>
      </c>
      <c r="F1440" s="41" t="s">
        <v>2464</v>
      </c>
      <c r="G1440" s="41" t="s">
        <v>135</v>
      </c>
      <c r="H1440" s="41"/>
      <c r="I1440" s="41"/>
      <c r="J1440" s="5">
        <v>5</v>
      </c>
      <c r="K1440" s="5">
        <v>2</v>
      </c>
      <c r="L1440" s="5">
        <v>3</v>
      </c>
      <c r="P1440" s="5">
        <v>5</v>
      </c>
      <c r="Q1440" s="39" t="s">
        <v>2465</v>
      </c>
      <c r="R1440" s="5">
        <v>5</v>
      </c>
      <c r="S1440" s="5">
        <v>5</v>
      </c>
      <c r="AA1440" s="5">
        <v>5</v>
      </c>
      <c r="AF1440" s="5">
        <v>5</v>
      </c>
      <c r="AH1440" s="5">
        <v>5</v>
      </c>
      <c r="DX1440" s="5" t="s">
        <v>135</v>
      </c>
      <c r="EG1440" s="42"/>
      <c r="EH1440" s="42"/>
      <c r="EI1440" s="42"/>
      <c r="EJ1440" s="42"/>
      <c r="EK1440" s="42"/>
      <c r="EL1440" s="42"/>
      <c r="EM1440" s="42"/>
    </row>
    <row r="1441" spans="1:143" ht="60">
      <c r="A1441" s="41"/>
      <c r="B1441" s="41">
        <v>55</v>
      </c>
      <c r="C1441" s="41"/>
      <c r="D1441" s="41" t="s">
        <v>2470</v>
      </c>
      <c r="E1441" s="42" t="s">
        <v>165</v>
      </c>
      <c r="F1441" s="41" t="s">
        <v>2464</v>
      </c>
      <c r="G1441" s="41" t="s">
        <v>135</v>
      </c>
      <c r="H1441" s="41"/>
      <c r="I1441" s="41"/>
      <c r="J1441" s="5">
        <v>1</v>
      </c>
      <c r="K1441" s="5">
        <v>1</v>
      </c>
      <c r="P1441" s="5">
        <v>1</v>
      </c>
      <c r="Q1441" s="39" t="s">
        <v>2465</v>
      </c>
      <c r="R1441" s="5">
        <v>1</v>
      </c>
      <c r="S1441" s="5">
        <v>1</v>
      </c>
      <c r="AA1441" s="5">
        <v>1</v>
      </c>
      <c r="AF1441" s="5">
        <v>1</v>
      </c>
      <c r="AH1441" s="5">
        <v>1</v>
      </c>
      <c r="DX1441" s="5" t="s">
        <v>135</v>
      </c>
      <c r="EG1441" s="42"/>
      <c r="EH1441" s="42"/>
      <c r="EI1441" s="42"/>
      <c r="EJ1441" s="42"/>
      <c r="EK1441" s="42"/>
      <c r="EL1441" s="42"/>
      <c r="EM1441" s="42"/>
    </row>
    <row r="1442" spans="1:143" ht="60">
      <c r="A1442" s="41"/>
      <c r="B1442" s="41">
        <v>55</v>
      </c>
      <c r="C1442" s="41"/>
      <c r="D1442" s="41" t="s">
        <v>2471</v>
      </c>
      <c r="E1442" s="41" t="s">
        <v>910</v>
      </c>
      <c r="F1442" s="41" t="s">
        <v>2464</v>
      </c>
      <c r="G1442" s="41" t="s">
        <v>135</v>
      </c>
      <c r="H1442" s="41"/>
      <c r="I1442" s="41"/>
      <c r="J1442" s="5">
        <v>1</v>
      </c>
      <c r="K1442" s="5">
        <v>1</v>
      </c>
      <c r="P1442" s="5">
        <v>1</v>
      </c>
      <c r="Q1442" s="39" t="s">
        <v>2465</v>
      </c>
      <c r="R1442" s="5">
        <v>1</v>
      </c>
      <c r="S1442" s="5">
        <v>1</v>
      </c>
      <c r="AA1442" s="5">
        <v>1</v>
      </c>
      <c r="AF1442" s="5">
        <v>1</v>
      </c>
      <c r="AH1442" s="5">
        <v>1</v>
      </c>
      <c r="DX1442" s="5" t="s">
        <v>135</v>
      </c>
      <c r="EG1442" s="42"/>
      <c r="EH1442" s="42"/>
      <c r="EI1442" s="42"/>
      <c r="EJ1442" s="42"/>
      <c r="EK1442" s="42"/>
      <c r="EL1442" s="42"/>
      <c r="EM1442" s="42"/>
    </row>
    <row r="1443" spans="1:143" ht="60">
      <c r="A1443" s="41"/>
      <c r="B1443" s="41">
        <v>55</v>
      </c>
      <c r="C1443" s="41"/>
      <c r="D1443" s="41" t="s">
        <v>2472</v>
      </c>
      <c r="E1443" s="42" t="s">
        <v>391</v>
      </c>
      <c r="F1443" s="41" t="s">
        <v>2464</v>
      </c>
      <c r="G1443" s="41" t="s">
        <v>135</v>
      </c>
      <c r="H1443" s="41"/>
      <c r="I1443" s="41"/>
      <c r="J1443" s="5">
        <v>10</v>
      </c>
      <c r="N1443" s="5">
        <v>2</v>
      </c>
      <c r="O1443" s="5">
        <f>0.8*10</f>
        <v>8</v>
      </c>
      <c r="P1443" s="5">
        <v>10</v>
      </c>
      <c r="Q1443" s="39" t="s">
        <v>2465</v>
      </c>
      <c r="R1443" s="5">
        <v>10</v>
      </c>
      <c r="S1443" s="5">
        <v>10</v>
      </c>
      <c r="AA1443" s="5">
        <v>10</v>
      </c>
      <c r="AF1443" s="5">
        <v>10</v>
      </c>
      <c r="AH1443" s="5">
        <v>10</v>
      </c>
      <c r="DX1443" s="5" t="s">
        <v>135</v>
      </c>
      <c r="EG1443" s="42"/>
      <c r="EH1443" s="42"/>
      <c r="EI1443" s="42"/>
      <c r="EJ1443" s="42"/>
      <c r="EK1443" s="42"/>
      <c r="EL1443" s="42"/>
      <c r="EM1443" s="42"/>
    </row>
    <row r="1444" spans="1:143" ht="60">
      <c r="A1444" s="41"/>
      <c r="B1444" s="41">
        <v>55</v>
      </c>
      <c r="C1444" s="41"/>
      <c r="D1444" s="41" t="s">
        <v>2473</v>
      </c>
      <c r="E1444" s="42" t="s">
        <v>1639</v>
      </c>
      <c r="F1444" s="41" t="s">
        <v>2464</v>
      </c>
      <c r="G1444" s="41" t="s">
        <v>135</v>
      </c>
      <c r="H1444" s="41"/>
      <c r="I1444" s="41"/>
      <c r="J1444" s="5">
        <v>39</v>
      </c>
      <c r="N1444" s="5">
        <v>26</v>
      </c>
      <c r="O1444" s="5">
        <f>J1444-N1444</f>
        <v>13</v>
      </c>
      <c r="P1444" s="5">
        <v>39</v>
      </c>
      <c r="Q1444" s="39" t="s">
        <v>2465</v>
      </c>
      <c r="R1444" s="5">
        <v>39</v>
      </c>
      <c r="S1444" s="5">
        <v>39</v>
      </c>
      <c r="AA1444" s="5">
        <v>39</v>
      </c>
      <c r="AF1444" s="5">
        <v>39</v>
      </c>
      <c r="AH1444" s="5">
        <v>39</v>
      </c>
      <c r="DX1444" s="5" t="s">
        <v>135</v>
      </c>
      <c r="EG1444" s="42"/>
      <c r="EH1444" s="42"/>
      <c r="EI1444" s="42"/>
      <c r="EJ1444" s="42"/>
      <c r="EK1444" s="42"/>
      <c r="EL1444" s="42"/>
      <c r="EM1444" s="42"/>
    </row>
    <row r="1445" spans="1:143" ht="60">
      <c r="A1445" s="41"/>
      <c r="B1445" s="41">
        <v>55</v>
      </c>
      <c r="C1445" s="41"/>
      <c r="D1445" s="41" t="s">
        <v>4616</v>
      </c>
      <c r="E1445" s="42" t="s">
        <v>2474</v>
      </c>
      <c r="F1445" s="41" t="s">
        <v>2464</v>
      </c>
      <c r="G1445" s="41" t="s">
        <v>135</v>
      </c>
      <c r="H1445" s="41"/>
      <c r="I1445" s="41"/>
      <c r="J1445" s="5">
        <v>21</v>
      </c>
      <c r="N1445" s="5">
        <v>14</v>
      </c>
      <c r="O1445" s="5">
        <f>J1445-N1445</f>
        <v>7</v>
      </c>
      <c r="P1445" s="5">
        <v>21</v>
      </c>
      <c r="Q1445" s="39" t="s">
        <v>2465</v>
      </c>
      <c r="R1445" s="5">
        <v>21</v>
      </c>
      <c r="S1445" s="5">
        <v>21</v>
      </c>
      <c r="AA1445" s="5">
        <v>21</v>
      </c>
      <c r="AF1445" s="5">
        <v>21</v>
      </c>
      <c r="AH1445" s="5">
        <v>21</v>
      </c>
      <c r="DX1445" s="5" t="s">
        <v>135</v>
      </c>
      <c r="EG1445" s="42"/>
      <c r="EH1445" s="42"/>
      <c r="EI1445" s="42"/>
      <c r="EJ1445" s="42"/>
      <c r="EK1445" s="42"/>
      <c r="EL1445" s="42"/>
      <c r="EM1445" s="42"/>
    </row>
    <row r="1446" spans="1:143" ht="60">
      <c r="A1446" s="41"/>
      <c r="B1446" s="41">
        <v>55</v>
      </c>
      <c r="C1446" s="41"/>
      <c r="D1446" s="41" t="s">
        <v>2475</v>
      </c>
      <c r="E1446" s="42" t="s">
        <v>153</v>
      </c>
      <c r="F1446" s="41" t="s">
        <v>2464</v>
      </c>
      <c r="G1446" s="41" t="s">
        <v>135</v>
      </c>
      <c r="H1446" s="41"/>
      <c r="I1446" s="41"/>
      <c r="P1446" s="5">
        <v>11</v>
      </c>
      <c r="Q1446" s="39" t="s">
        <v>2465</v>
      </c>
      <c r="R1446" s="5">
        <v>11</v>
      </c>
      <c r="S1446" s="5">
        <v>11</v>
      </c>
      <c r="AA1446" s="5">
        <v>11</v>
      </c>
      <c r="AF1446" s="5">
        <v>11</v>
      </c>
      <c r="AH1446" s="5">
        <v>11</v>
      </c>
      <c r="DX1446" s="5" t="s">
        <v>135</v>
      </c>
      <c r="EG1446" s="42"/>
      <c r="EH1446" s="42"/>
      <c r="EI1446" s="42"/>
      <c r="EJ1446" s="42"/>
      <c r="EK1446" s="42"/>
      <c r="EL1446" s="42"/>
      <c r="EM1446" s="42"/>
    </row>
    <row r="1447" spans="1:143" ht="60">
      <c r="A1447" s="41"/>
      <c r="B1447" s="41">
        <v>55</v>
      </c>
      <c r="C1447" s="41"/>
      <c r="D1447" s="41" t="s">
        <v>2476</v>
      </c>
      <c r="E1447" s="42" t="s">
        <v>303</v>
      </c>
      <c r="F1447" s="41" t="s">
        <v>2464</v>
      </c>
      <c r="G1447" s="41" t="s">
        <v>135</v>
      </c>
      <c r="H1447" s="41"/>
      <c r="I1447" s="41"/>
      <c r="P1447" s="5">
        <v>7</v>
      </c>
      <c r="Q1447" s="39" t="s">
        <v>2465</v>
      </c>
      <c r="R1447" s="5">
        <v>7</v>
      </c>
      <c r="S1447" s="5">
        <v>7</v>
      </c>
      <c r="AA1447" s="5">
        <v>7</v>
      </c>
      <c r="AF1447" s="5">
        <v>7</v>
      </c>
      <c r="AH1447" s="5">
        <v>7</v>
      </c>
      <c r="DX1447" s="5" t="s">
        <v>135</v>
      </c>
      <c r="EG1447" s="42"/>
      <c r="EH1447" s="42"/>
      <c r="EI1447" s="42"/>
      <c r="EJ1447" s="42"/>
      <c r="EK1447" s="42"/>
      <c r="EL1447" s="42"/>
      <c r="EM1447" s="42"/>
    </row>
    <row r="1448" spans="1:143" ht="60">
      <c r="A1448" s="41"/>
      <c r="B1448" s="41">
        <v>55</v>
      </c>
      <c r="C1448" s="41"/>
      <c r="D1448" s="41" t="s">
        <v>2068</v>
      </c>
      <c r="E1448" s="42" t="s">
        <v>139</v>
      </c>
      <c r="F1448" s="41" t="s">
        <v>2464</v>
      </c>
      <c r="G1448" s="41" t="s">
        <v>135</v>
      </c>
      <c r="H1448" s="41"/>
      <c r="I1448" s="41"/>
      <c r="P1448" s="5">
        <v>4</v>
      </c>
      <c r="Q1448" s="39" t="s">
        <v>2465</v>
      </c>
      <c r="R1448" s="5">
        <v>4</v>
      </c>
      <c r="S1448" s="5">
        <v>4</v>
      </c>
      <c r="AA1448" s="5">
        <v>4</v>
      </c>
      <c r="AF1448" s="5">
        <v>4</v>
      </c>
      <c r="AH1448" s="5">
        <v>4</v>
      </c>
      <c r="DX1448" s="5" t="s">
        <v>135</v>
      </c>
      <c r="EG1448" s="42"/>
      <c r="EH1448" s="42"/>
      <c r="EI1448" s="42"/>
      <c r="EJ1448" s="42"/>
      <c r="EK1448" s="42"/>
      <c r="EL1448" s="42"/>
      <c r="EM1448" s="42"/>
    </row>
    <row r="1449" spans="1:143" ht="60">
      <c r="A1449" s="41"/>
      <c r="B1449" s="41">
        <v>55</v>
      </c>
      <c r="C1449" s="41"/>
      <c r="D1449" s="41" t="s">
        <v>2477</v>
      </c>
      <c r="E1449" s="42" t="s">
        <v>2478</v>
      </c>
      <c r="F1449" s="41" t="s">
        <v>2464</v>
      </c>
      <c r="G1449" s="41" t="s">
        <v>135</v>
      </c>
      <c r="H1449" s="41"/>
      <c r="I1449" s="41"/>
      <c r="P1449" s="5">
        <v>3</v>
      </c>
      <c r="Q1449" s="39" t="s">
        <v>2465</v>
      </c>
      <c r="R1449" s="5">
        <v>3</v>
      </c>
      <c r="S1449" s="5">
        <v>3</v>
      </c>
      <c r="AA1449" s="5">
        <v>3</v>
      </c>
      <c r="AF1449" s="5">
        <v>3</v>
      </c>
      <c r="AH1449" s="5">
        <v>3</v>
      </c>
      <c r="DX1449" s="5" t="s">
        <v>135</v>
      </c>
      <c r="EG1449" s="42"/>
      <c r="EH1449" s="42"/>
      <c r="EI1449" s="42"/>
      <c r="EJ1449" s="42"/>
      <c r="EK1449" s="42"/>
      <c r="EL1449" s="42"/>
      <c r="EM1449" s="42"/>
    </row>
    <row r="1450" spans="1:143" ht="60">
      <c r="A1450" s="41"/>
      <c r="B1450" s="41">
        <v>55</v>
      </c>
      <c r="C1450" s="41"/>
      <c r="D1450" s="41" t="s">
        <v>2479</v>
      </c>
      <c r="E1450" s="42" t="s">
        <v>2480</v>
      </c>
      <c r="F1450" s="41" t="s">
        <v>2464</v>
      </c>
      <c r="G1450" s="41" t="s">
        <v>135</v>
      </c>
      <c r="H1450" s="41"/>
      <c r="I1450" s="41"/>
      <c r="P1450" s="5">
        <v>2</v>
      </c>
      <c r="Q1450" s="39" t="s">
        <v>2465</v>
      </c>
      <c r="R1450" s="5">
        <v>2</v>
      </c>
      <c r="S1450" s="5">
        <v>2</v>
      </c>
      <c r="AA1450" s="5">
        <v>2</v>
      </c>
      <c r="AF1450" s="5">
        <v>2</v>
      </c>
      <c r="AH1450" s="5">
        <v>2</v>
      </c>
      <c r="DX1450" s="5" t="s">
        <v>135</v>
      </c>
      <c r="EG1450" s="42"/>
      <c r="EH1450" s="42"/>
      <c r="EI1450" s="42"/>
      <c r="EJ1450" s="42"/>
      <c r="EK1450" s="42"/>
      <c r="EL1450" s="42"/>
      <c r="EM1450" s="42"/>
    </row>
    <row r="1452" spans="1:143">
      <c r="A1452" s="41"/>
      <c r="B1452" s="41"/>
      <c r="C1452" s="41"/>
      <c r="D1452" s="41"/>
      <c r="G1452" s="41"/>
      <c r="H1452" s="41"/>
      <c r="I1452" s="41"/>
      <c r="EG1452" s="42"/>
      <c r="EH1452" s="42"/>
      <c r="EI1452" s="42"/>
      <c r="EJ1452" s="42"/>
      <c r="EK1452" s="42"/>
      <c r="EL1452" s="42"/>
      <c r="EM1452" s="42"/>
    </row>
    <row r="1454" spans="1:143" ht="90">
      <c r="A1454" s="46" t="s">
        <v>2481</v>
      </c>
      <c r="B1454" s="41"/>
      <c r="C1454" s="41">
        <v>38</v>
      </c>
      <c r="D1454" s="41" t="s">
        <v>882</v>
      </c>
      <c r="E1454" s="42" t="s">
        <v>153</v>
      </c>
      <c r="F1454" s="41" t="s">
        <v>2482</v>
      </c>
      <c r="G1454" s="41" t="s">
        <v>135</v>
      </c>
      <c r="H1454" s="41"/>
      <c r="I1454" s="41"/>
      <c r="P1454" s="5">
        <v>1</v>
      </c>
      <c r="Q1454" s="39" t="s">
        <v>2483</v>
      </c>
      <c r="R1454" s="5">
        <v>1</v>
      </c>
      <c r="S1454" s="5">
        <v>1</v>
      </c>
      <c r="AA1454" s="5">
        <v>1</v>
      </c>
      <c r="DR1454" s="5" t="s">
        <v>1233</v>
      </c>
      <c r="DS1454" s="6">
        <v>38</v>
      </c>
      <c r="DT1454" s="6">
        <f>DS1454-DU1454</f>
        <v>14</v>
      </c>
      <c r="DU1454" s="5">
        <v>24</v>
      </c>
      <c r="DX1454" s="5" t="s">
        <v>135</v>
      </c>
      <c r="EG1454" s="42"/>
      <c r="EH1454" s="42"/>
      <c r="EI1454" s="42"/>
      <c r="EJ1454" s="42"/>
      <c r="EK1454" s="42"/>
      <c r="EL1454" s="42"/>
      <c r="EM1454" s="42"/>
    </row>
    <row r="1455" spans="1:143" ht="60">
      <c r="A1455" s="41"/>
      <c r="B1455" s="41">
        <f>38-5</f>
        <v>33</v>
      </c>
      <c r="C1455" s="41"/>
      <c r="D1455" s="41" t="s">
        <v>2484</v>
      </c>
      <c r="E1455" s="42" t="s">
        <v>290</v>
      </c>
      <c r="F1455" s="41" t="s">
        <v>2485</v>
      </c>
      <c r="G1455" s="41" t="s">
        <v>135</v>
      </c>
      <c r="H1455" s="41"/>
      <c r="I1455" s="41"/>
      <c r="P1455" s="5">
        <v>21</v>
      </c>
      <c r="Q1455" s="39" t="s">
        <v>2483</v>
      </c>
      <c r="R1455" s="5">
        <v>21</v>
      </c>
      <c r="S1455" s="5">
        <v>21</v>
      </c>
      <c r="AA1455" s="5">
        <v>21</v>
      </c>
      <c r="DR1455" s="5" t="s">
        <v>1233</v>
      </c>
      <c r="DX1455" s="5" t="s">
        <v>135</v>
      </c>
      <c r="EG1455" s="42"/>
      <c r="EH1455" s="42"/>
      <c r="EI1455" s="42"/>
      <c r="EJ1455" s="42"/>
      <c r="EK1455" s="42"/>
      <c r="EL1455" s="42"/>
      <c r="EM1455" s="42"/>
    </row>
    <row r="1456" spans="1:143" ht="75">
      <c r="A1456" s="41"/>
      <c r="B1456" s="41"/>
      <c r="C1456" s="41"/>
      <c r="D1456" s="41" t="s">
        <v>882</v>
      </c>
      <c r="E1456" s="42" t="s">
        <v>153</v>
      </c>
      <c r="F1456" s="41" t="s">
        <v>2486</v>
      </c>
      <c r="G1456" s="41" t="s">
        <v>135</v>
      </c>
      <c r="H1456" s="41" t="s">
        <v>135</v>
      </c>
      <c r="I1456" s="41"/>
      <c r="P1456" s="5">
        <v>10</v>
      </c>
      <c r="Q1456" s="39" t="s">
        <v>2483</v>
      </c>
      <c r="R1456" s="5">
        <v>10</v>
      </c>
      <c r="S1456" s="5">
        <v>10</v>
      </c>
      <c r="AA1456" s="5">
        <v>10</v>
      </c>
      <c r="DR1456" s="5" t="s">
        <v>1233</v>
      </c>
      <c r="DX1456" s="5" t="s">
        <v>135</v>
      </c>
      <c r="EG1456" s="42"/>
      <c r="EH1456" s="42"/>
      <c r="EI1456" s="42"/>
      <c r="EJ1456" s="42"/>
      <c r="EK1456" s="42"/>
      <c r="EL1456" s="42"/>
      <c r="EM1456" s="42"/>
    </row>
    <row r="1457" spans="1:143" ht="60">
      <c r="A1457" s="41"/>
      <c r="B1457" s="41"/>
      <c r="C1457" s="41"/>
      <c r="D1457" s="41" t="s">
        <v>2487</v>
      </c>
      <c r="E1457" s="42" t="s">
        <v>262</v>
      </c>
      <c r="F1457" s="41" t="s">
        <v>2488</v>
      </c>
      <c r="G1457" s="41" t="s">
        <v>135</v>
      </c>
      <c r="H1457" s="41" t="s">
        <v>135</v>
      </c>
      <c r="I1457" s="41"/>
      <c r="P1457" s="5">
        <v>4</v>
      </c>
      <c r="Q1457" s="39" t="s">
        <v>2483</v>
      </c>
      <c r="R1457" s="5">
        <v>4</v>
      </c>
      <c r="S1457" s="5">
        <v>4</v>
      </c>
      <c r="AA1457" s="5">
        <v>4</v>
      </c>
      <c r="DR1457" s="5" t="s">
        <v>1233</v>
      </c>
      <c r="DX1457" s="5" t="s">
        <v>135</v>
      </c>
      <c r="EG1457" s="42"/>
      <c r="EH1457" s="42"/>
      <c r="EI1457" s="42"/>
      <c r="EJ1457" s="42"/>
      <c r="EK1457" s="42"/>
      <c r="EL1457" s="42"/>
      <c r="EM1457" s="42"/>
    </row>
    <row r="1458" spans="1:143" ht="60">
      <c r="A1458" s="41"/>
      <c r="B1458" s="41"/>
      <c r="C1458" s="41"/>
      <c r="D1458" s="41" t="s">
        <v>2489</v>
      </c>
      <c r="E1458" s="42" t="s">
        <v>303</v>
      </c>
      <c r="F1458" s="41" t="s">
        <v>2490</v>
      </c>
      <c r="G1458" s="41" t="s">
        <v>135</v>
      </c>
      <c r="H1458" s="41" t="s">
        <v>135</v>
      </c>
      <c r="I1458" s="41"/>
      <c r="P1458" s="5">
        <v>5</v>
      </c>
      <c r="Q1458" s="39" t="s">
        <v>2483</v>
      </c>
      <c r="R1458" s="5">
        <v>5</v>
      </c>
      <c r="S1458" s="5">
        <v>5</v>
      </c>
      <c r="AA1458" s="5">
        <v>5</v>
      </c>
      <c r="DR1458" s="5" t="s">
        <v>1233</v>
      </c>
      <c r="DX1458" s="5" t="s">
        <v>135</v>
      </c>
      <c r="EG1458" s="42"/>
      <c r="EH1458" s="42"/>
      <c r="EI1458" s="42"/>
      <c r="EJ1458" s="42"/>
      <c r="EK1458" s="42"/>
      <c r="EL1458" s="42"/>
      <c r="EM1458" s="42"/>
    </row>
    <row r="1459" spans="1:143">
      <c r="A1459" s="41"/>
      <c r="B1459" s="41"/>
      <c r="C1459" s="41"/>
      <c r="D1459" s="41"/>
      <c r="G1459" s="41"/>
      <c r="H1459" s="41"/>
      <c r="I1459" s="41"/>
      <c r="EG1459" s="42"/>
      <c r="EH1459" s="42"/>
      <c r="EI1459" s="42"/>
      <c r="EJ1459" s="42"/>
      <c r="EK1459" s="42"/>
      <c r="EL1459" s="42"/>
      <c r="EM1459" s="42"/>
    </row>
    <row r="1460" spans="1:143" ht="75">
      <c r="A1460" s="46" t="s">
        <v>2491</v>
      </c>
      <c r="B1460" s="41">
        <v>24</v>
      </c>
      <c r="C1460" s="41"/>
      <c r="D1460" s="41" t="s">
        <v>2492</v>
      </c>
      <c r="E1460" s="42" t="s">
        <v>2493</v>
      </c>
      <c r="F1460" s="41" t="s">
        <v>2494</v>
      </c>
      <c r="G1460" s="41"/>
      <c r="H1460" s="41" t="s">
        <v>135</v>
      </c>
      <c r="I1460" s="41"/>
      <c r="P1460" s="5">
        <v>5</v>
      </c>
      <c r="Q1460" s="39" t="s">
        <v>2495</v>
      </c>
      <c r="R1460" s="5">
        <v>5</v>
      </c>
      <c r="DW1460" s="5" t="s">
        <v>135</v>
      </c>
      <c r="EG1460" s="42"/>
      <c r="EH1460" s="42"/>
      <c r="EI1460" s="42"/>
      <c r="EJ1460" s="42"/>
      <c r="EK1460" s="42"/>
      <c r="EL1460" s="42"/>
      <c r="EM1460" s="42"/>
    </row>
    <row r="1461" spans="1:143" ht="60">
      <c r="A1461" s="41"/>
      <c r="B1461" s="41"/>
      <c r="C1461" s="41"/>
      <c r="D1461" s="41" t="s">
        <v>2496</v>
      </c>
      <c r="E1461" s="42" t="s">
        <v>2493</v>
      </c>
      <c r="F1461" s="41" t="s">
        <v>2494</v>
      </c>
      <c r="G1461" s="41"/>
      <c r="H1461" s="41" t="s">
        <v>135</v>
      </c>
      <c r="I1461" s="41"/>
      <c r="P1461" s="5">
        <v>5</v>
      </c>
      <c r="Q1461" s="39" t="s">
        <v>2497</v>
      </c>
      <c r="R1461" s="5">
        <v>5</v>
      </c>
      <c r="DW1461" s="5" t="s">
        <v>135</v>
      </c>
      <c r="EG1461" s="42"/>
      <c r="EH1461" s="42"/>
      <c r="EI1461" s="42"/>
      <c r="EJ1461" s="42"/>
      <c r="EK1461" s="42"/>
      <c r="EL1461" s="42"/>
      <c r="EM1461" s="42"/>
    </row>
    <row r="1462" spans="1:143" ht="60">
      <c r="A1462" s="41"/>
      <c r="B1462" s="41"/>
      <c r="C1462" s="41"/>
      <c r="D1462" s="41" t="s">
        <v>2498</v>
      </c>
      <c r="E1462" s="42" t="s">
        <v>157</v>
      </c>
      <c r="F1462" s="41" t="s">
        <v>2494</v>
      </c>
      <c r="G1462" s="41"/>
      <c r="H1462" s="41" t="s">
        <v>135</v>
      </c>
      <c r="I1462" s="41"/>
      <c r="P1462" s="5">
        <v>2</v>
      </c>
      <c r="Q1462" s="39" t="s">
        <v>2499</v>
      </c>
      <c r="R1462" s="5">
        <v>2</v>
      </c>
      <c r="DW1462" s="5" t="s">
        <v>135</v>
      </c>
      <c r="EG1462" s="42"/>
      <c r="EH1462" s="42"/>
      <c r="EI1462" s="42"/>
      <c r="EJ1462" s="42"/>
      <c r="EK1462" s="42"/>
      <c r="EL1462" s="42"/>
      <c r="EM1462" s="42"/>
    </row>
    <row r="1463" spans="1:143" ht="60">
      <c r="A1463" s="41"/>
      <c r="B1463" s="41"/>
      <c r="C1463" s="41"/>
      <c r="D1463" s="41" t="s">
        <v>2500</v>
      </c>
      <c r="E1463" s="42" t="s">
        <v>2501</v>
      </c>
      <c r="F1463" s="41" t="s">
        <v>2494</v>
      </c>
      <c r="G1463" s="41"/>
      <c r="H1463" s="41" t="s">
        <v>135</v>
      </c>
      <c r="I1463" s="41"/>
      <c r="P1463" s="5">
        <v>3</v>
      </c>
      <c r="Q1463" s="39" t="s">
        <v>2502</v>
      </c>
      <c r="R1463" s="5">
        <v>3</v>
      </c>
      <c r="DW1463" s="5" t="s">
        <v>135</v>
      </c>
      <c r="EG1463" s="42"/>
      <c r="EH1463" s="42"/>
      <c r="EI1463" s="42"/>
      <c r="EJ1463" s="42"/>
      <c r="EK1463" s="42"/>
      <c r="EL1463" s="42"/>
      <c r="EM1463" s="42"/>
    </row>
    <row r="1464" spans="1:143" ht="60">
      <c r="A1464" s="41"/>
      <c r="B1464" s="41"/>
      <c r="C1464" s="41"/>
      <c r="D1464" s="41" t="s">
        <v>2503</v>
      </c>
      <c r="E1464" s="42" t="s">
        <v>139</v>
      </c>
      <c r="F1464" s="41" t="s">
        <v>2494</v>
      </c>
      <c r="G1464" s="41"/>
      <c r="H1464" s="41" t="s">
        <v>135</v>
      </c>
      <c r="I1464" s="41"/>
      <c r="P1464" s="5">
        <v>1</v>
      </c>
      <c r="Q1464" s="39" t="s">
        <v>2504</v>
      </c>
      <c r="R1464" s="5">
        <v>1</v>
      </c>
      <c r="DW1464" s="5" t="s">
        <v>135</v>
      </c>
      <c r="EG1464" s="42"/>
      <c r="EH1464" s="42"/>
      <c r="EI1464" s="42"/>
      <c r="EJ1464" s="42"/>
      <c r="EK1464" s="42"/>
      <c r="EL1464" s="42"/>
      <c r="EM1464" s="42"/>
    </row>
    <row r="1465" spans="1:143" ht="60">
      <c r="A1465" s="41"/>
      <c r="B1465" s="41"/>
      <c r="C1465" s="41"/>
      <c r="D1465" s="41" t="s">
        <v>420</v>
      </c>
      <c r="E1465" s="42" t="s">
        <v>391</v>
      </c>
      <c r="F1465" s="41" t="s">
        <v>2494</v>
      </c>
      <c r="G1465" s="41"/>
      <c r="H1465" s="41" t="s">
        <v>135</v>
      </c>
      <c r="I1465" s="41"/>
      <c r="P1465" s="5">
        <v>1</v>
      </c>
      <c r="Q1465" s="39" t="s">
        <v>2504</v>
      </c>
      <c r="R1465" s="5">
        <v>1</v>
      </c>
      <c r="DW1465" s="5" t="s">
        <v>135</v>
      </c>
      <c r="EG1465" s="42"/>
      <c r="EH1465" s="42"/>
      <c r="EI1465" s="42"/>
      <c r="EJ1465" s="42"/>
      <c r="EK1465" s="42"/>
      <c r="EL1465" s="42"/>
      <c r="EM1465" s="42"/>
    </row>
    <row r="1466" spans="1:143" ht="60">
      <c r="A1466" s="41"/>
      <c r="B1466" s="41"/>
      <c r="C1466" s="41"/>
      <c r="D1466" s="41" t="s">
        <v>2505</v>
      </c>
      <c r="E1466" s="42" t="s">
        <v>232</v>
      </c>
      <c r="F1466" s="41" t="s">
        <v>2494</v>
      </c>
      <c r="G1466" s="41"/>
      <c r="H1466" s="41" t="s">
        <v>135</v>
      </c>
      <c r="I1466" s="41"/>
      <c r="P1466" s="5">
        <v>1</v>
      </c>
      <c r="Q1466" s="39" t="s">
        <v>2499</v>
      </c>
      <c r="R1466" s="5">
        <v>1</v>
      </c>
      <c r="DW1466" s="5" t="s">
        <v>135</v>
      </c>
      <c r="EG1466" s="42"/>
      <c r="EH1466" s="42"/>
      <c r="EI1466" s="42"/>
      <c r="EJ1466" s="42"/>
      <c r="EK1466" s="42"/>
      <c r="EL1466" s="42"/>
      <c r="EM1466" s="42"/>
    </row>
    <row r="1467" spans="1:143" ht="60">
      <c r="A1467" s="41"/>
      <c r="B1467" s="41"/>
      <c r="C1467" s="41"/>
      <c r="D1467" s="41" t="s">
        <v>2506</v>
      </c>
      <c r="E1467" s="42" t="s">
        <v>336</v>
      </c>
      <c r="F1467" s="41" t="s">
        <v>2494</v>
      </c>
      <c r="G1467" s="41"/>
      <c r="H1467" s="41" t="s">
        <v>135</v>
      </c>
      <c r="I1467" s="41"/>
      <c r="J1467" s="5">
        <v>1</v>
      </c>
      <c r="L1467" s="5">
        <v>1</v>
      </c>
      <c r="P1467" s="5">
        <v>1</v>
      </c>
      <c r="Q1467" s="39" t="s">
        <v>2499</v>
      </c>
      <c r="R1467" s="5">
        <v>1</v>
      </c>
      <c r="DW1467" s="5" t="s">
        <v>135</v>
      </c>
      <c r="EG1467" s="42"/>
      <c r="EH1467" s="42"/>
      <c r="EI1467" s="42"/>
      <c r="EJ1467" s="42"/>
      <c r="EK1467" s="42"/>
      <c r="EL1467" s="42"/>
      <c r="EM1467" s="42"/>
    </row>
    <row r="1468" spans="1:143" ht="60">
      <c r="A1468" s="41"/>
      <c r="B1468" s="41"/>
      <c r="C1468" s="41"/>
      <c r="D1468" s="41" t="s">
        <v>2507</v>
      </c>
      <c r="E1468" s="42" t="s">
        <v>2508</v>
      </c>
      <c r="F1468" s="41" t="s">
        <v>2494</v>
      </c>
      <c r="G1468" s="41"/>
      <c r="H1468" s="41" t="s">
        <v>135</v>
      </c>
      <c r="I1468" s="41"/>
      <c r="J1468" s="5">
        <v>1</v>
      </c>
      <c r="K1468" s="5">
        <v>1</v>
      </c>
      <c r="P1468" s="5">
        <v>1</v>
      </c>
      <c r="Q1468" s="39" t="s">
        <v>2499</v>
      </c>
      <c r="R1468" s="5">
        <v>1</v>
      </c>
      <c r="DW1468" s="5" t="s">
        <v>135</v>
      </c>
      <c r="EG1468" s="42"/>
      <c r="EH1468" s="42"/>
      <c r="EI1468" s="42"/>
      <c r="EJ1468" s="42"/>
      <c r="EK1468" s="42"/>
      <c r="EL1468" s="42"/>
      <c r="EM1468" s="42"/>
    </row>
    <row r="1469" spans="1:143" ht="60">
      <c r="A1469" s="41"/>
      <c r="B1469" s="41"/>
      <c r="C1469" s="41"/>
      <c r="D1469" s="41" t="s">
        <v>2509</v>
      </c>
      <c r="E1469" s="42" t="s">
        <v>2501</v>
      </c>
      <c r="F1469" s="41" t="s">
        <v>2494</v>
      </c>
      <c r="G1469" s="41"/>
      <c r="H1469" s="41" t="s">
        <v>135</v>
      </c>
      <c r="I1469" s="41"/>
      <c r="P1469" s="5">
        <v>1</v>
      </c>
      <c r="Q1469" s="39" t="s">
        <v>2510</v>
      </c>
      <c r="R1469" s="5">
        <v>1</v>
      </c>
      <c r="DW1469" s="5" t="s">
        <v>135</v>
      </c>
      <c r="EG1469" s="42"/>
      <c r="EH1469" s="42"/>
      <c r="EI1469" s="42"/>
      <c r="EJ1469" s="42"/>
      <c r="EK1469" s="42"/>
      <c r="EL1469" s="42"/>
      <c r="EM1469" s="42"/>
    </row>
    <row r="1470" spans="1:143" ht="60">
      <c r="A1470" s="41"/>
      <c r="B1470" s="41"/>
      <c r="C1470" s="41"/>
      <c r="D1470" s="41" t="s">
        <v>2511</v>
      </c>
      <c r="E1470" s="42" t="s">
        <v>735</v>
      </c>
      <c r="F1470" s="41" t="s">
        <v>2494</v>
      </c>
      <c r="G1470" s="41"/>
      <c r="H1470" s="41" t="s">
        <v>135</v>
      </c>
      <c r="I1470" s="41"/>
      <c r="P1470" s="5">
        <v>1</v>
      </c>
      <c r="Q1470" s="39" t="s">
        <v>2504</v>
      </c>
      <c r="R1470" s="5">
        <v>1</v>
      </c>
      <c r="DW1470" s="5" t="s">
        <v>135</v>
      </c>
      <c r="EG1470" s="42"/>
      <c r="EH1470" s="42"/>
      <c r="EI1470" s="42"/>
      <c r="EJ1470" s="42"/>
      <c r="EK1470" s="42"/>
      <c r="EL1470" s="42"/>
      <c r="EM1470" s="42"/>
    </row>
    <row r="1471" spans="1:143" ht="60">
      <c r="A1471" s="41"/>
      <c r="B1471" s="41"/>
      <c r="C1471" s="41"/>
      <c r="D1471" s="41" t="s">
        <v>2512</v>
      </c>
      <c r="E1471" s="42" t="s">
        <v>2513</v>
      </c>
      <c r="F1471" s="41" t="s">
        <v>2494</v>
      </c>
      <c r="G1471" s="41"/>
      <c r="H1471" s="41" t="s">
        <v>135</v>
      </c>
      <c r="I1471" s="41"/>
      <c r="P1471" s="5">
        <v>2</v>
      </c>
      <c r="Q1471" s="39" t="s">
        <v>2504</v>
      </c>
      <c r="R1471" s="5">
        <v>2</v>
      </c>
      <c r="DW1471" s="5" t="s">
        <v>135</v>
      </c>
      <c r="EG1471" s="42"/>
      <c r="EH1471" s="42"/>
      <c r="EI1471" s="42"/>
      <c r="EJ1471" s="42"/>
      <c r="EK1471" s="42"/>
      <c r="EL1471" s="42"/>
      <c r="EM1471" s="42"/>
    </row>
    <row r="1472" spans="1:143" ht="60">
      <c r="A1472" s="41"/>
      <c r="B1472" s="41"/>
      <c r="C1472" s="41"/>
      <c r="D1472" s="41" t="s">
        <v>1345</v>
      </c>
      <c r="E1472" s="42" t="s">
        <v>290</v>
      </c>
      <c r="F1472" s="41" t="s">
        <v>2494</v>
      </c>
      <c r="G1472" s="41"/>
      <c r="H1472" s="41" t="s">
        <v>135</v>
      </c>
      <c r="I1472" s="41"/>
      <c r="P1472" s="5">
        <v>4</v>
      </c>
      <c r="Q1472" s="39" t="s">
        <v>2514</v>
      </c>
      <c r="R1472" s="5">
        <v>4</v>
      </c>
      <c r="DW1472" s="5" t="s">
        <v>135</v>
      </c>
      <c r="EG1472" s="42"/>
      <c r="EH1472" s="42"/>
      <c r="EI1472" s="42"/>
      <c r="EJ1472" s="42"/>
      <c r="EK1472" s="42"/>
      <c r="EL1472" s="42"/>
      <c r="EM1472" s="42"/>
    </row>
    <row r="1473" spans="1:143" ht="60">
      <c r="A1473" s="41"/>
      <c r="B1473" s="41"/>
      <c r="C1473" s="41"/>
      <c r="D1473" s="41" t="s">
        <v>2515</v>
      </c>
      <c r="E1473" s="42" t="s">
        <v>132</v>
      </c>
      <c r="F1473" s="41" t="s">
        <v>2494</v>
      </c>
      <c r="G1473" s="41"/>
      <c r="H1473" s="41" t="s">
        <v>135</v>
      </c>
      <c r="I1473" s="41"/>
      <c r="P1473" s="5">
        <v>1</v>
      </c>
      <c r="Q1473" s="39" t="s">
        <v>2499</v>
      </c>
      <c r="R1473" s="5">
        <v>1</v>
      </c>
      <c r="DW1473" s="5" t="s">
        <v>135</v>
      </c>
      <c r="EG1473" s="42"/>
      <c r="EH1473" s="42"/>
      <c r="EI1473" s="42"/>
      <c r="EJ1473" s="42"/>
      <c r="EK1473" s="42"/>
      <c r="EL1473" s="42"/>
      <c r="EM1473" s="42"/>
    </row>
    <row r="1474" spans="1:143">
      <c r="A1474" s="41"/>
      <c r="B1474" s="41"/>
      <c r="C1474" s="41"/>
      <c r="D1474" s="41"/>
      <c r="G1474" s="41"/>
      <c r="H1474" s="41"/>
      <c r="I1474" s="41"/>
      <c r="EG1474" s="42"/>
      <c r="EH1474" s="42"/>
      <c r="EI1474" s="42"/>
      <c r="EJ1474" s="42"/>
      <c r="EK1474" s="42"/>
      <c r="EL1474" s="42"/>
      <c r="EM1474" s="42"/>
    </row>
    <row r="1475" spans="1:143">
      <c r="A1475" s="41"/>
      <c r="B1475" s="41"/>
      <c r="C1475" s="41"/>
      <c r="D1475" s="41"/>
      <c r="G1475" s="41"/>
      <c r="H1475" s="41"/>
      <c r="I1475" s="41"/>
      <c r="EG1475" s="42"/>
      <c r="EH1475" s="42"/>
      <c r="EI1475" s="42"/>
      <c r="EJ1475" s="42"/>
      <c r="EK1475" s="42"/>
      <c r="EL1475" s="42"/>
      <c r="EM1475" s="42"/>
    </row>
    <row r="1476" spans="1:143" ht="75">
      <c r="A1476" s="46" t="s">
        <v>2516</v>
      </c>
      <c r="B1476" s="41">
        <v>9</v>
      </c>
      <c r="C1476" s="41">
        <v>5</v>
      </c>
      <c r="D1476" s="41" t="s">
        <v>2517</v>
      </c>
      <c r="E1476" s="42" t="s">
        <v>199</v>
      </c>
      <c r="F1476" s="41" t="s">
        <v>2518</v>
      </c>
      <c r="G1476" s="41" t="s">
        <v>135</v>
      </c>
      <c r="H1476" s="41" t="s">
        <v>135</v>
      </c>
      <c r="I1476" s="41" t="s">
        <v>135</v>
      </c>
      <c r="P1476" s="5">
        <v>1</v>
      </c>
      <c r="Q1476" s="39" t="s">
        <v>2519</v>
      </c>
      <c r="AL1476" s="5">
        <v>1</v>
      </c>
      <c r="AQ1476" s="5">
        <v>1</v>
      </c>
      <c r="DR1476" s="5" t="s">
        <v>1233</v>
      </c>
      <c r="DS1476" s="6">
        <v>9</v>
      </c>
      <c r="DT1476" s="6">
        <v>4</v>
      </c>
      <c r="DU1476" s="5">
        <v>5</v>
      </c>
      <c r="DW1476" s="5" t="s">
        <v>135</v>
      </c>
      <c r="EG1476" s="42"/>
      <c r="EH1476" s="42"/>
      <c r="EI1476" s="42"/>
      <c r="EJ1476" s="42"/>
      <c r="EK1476" s="42"/>
      <c r="EL1476" s="42"/>
      <c r="EM1476" s="42"/>
    </row>
    <row r="1477" spans="1:143" ht="45">
      <c r="A1477" s="41"/>
      <c r="B1477" s="41">
        <v>9</v>
      </c>
      <c r="C1477" s="41"/>
      <c r="D1477" s="41" t="s">
        <v>2520</v>
      </c>
      <c r="E1477" s="42" t="s">
        <v>2521</v>
      </c>
      <c r="F1477" s="41" t="s">
        <v>2518</v>
      </c>
      <c r="G1477" s="41" t="s">
        <v>135</v>
      </c>
      <c r="H1477" s="41" t="s">
        <v>135</v>
      </c>
      <c r="I1477" s="41" t="s">
        <v>135</v>
      </c>
      <c r="P1477" s="5">
        <v>1</v>
      </c>
      <c r="Q1477" s="39" t="s">
        <v>2519</v>
      </c>
      <c r="AL1477" s="5">
        <v>1</v>
      </c>
      <c r="AQ1477" s="5">
        <v>1</v>
      </c>
      <c r="DR1477" s="5" t="s">
        <v>1233</v>
      </c>
      <c r="DW1477" s="5" t="s">
        <v>135</v>
      </c>
      <c r="EG1477" s="42"/>
      <c r="EH1477" s="42"/>
      <c r="EI1477" s="42"/>
      <c r="EJ1477" s="42"/>
      <c r="EK1477" s="42"/>
      <c r="EL1477" s="42"/>
      <c r="EM1477" s="42"/>
    </row>
    <row r="1478" spans="1:143" ht="45">
      <c r="A1478" s="41"/>
      <c r="B1478" s="41">
        <v>9</v>
      </c>
      <c r="C1478" s="41"/>
      <c r="D1478" s="41" t="s">
        <v>2522</v>
      </c>
      <c r="E1478" s="42" t="s">
        <v>169</v>
      </c>
      <c r="F1478" s="41" t="s">
        <v>2518</v>
      </c>
      <c r="G1478" s="41" t="s">
        <v>135</v>
      </c>
      <c r="H1478" s="41" t="s">
        <v>135</v>
      </c>
      <c r="I1478" s="41" t="s">
        <v>135</v>
      </c>
      <c r="J1478" s="5">
        <v>1</v>
      </c>
      <c r="K1478" s="5">
        <v>1</v>
      </c>
      <c r="P1478" s="5">
        <v>1</v>
      </c>
      <c r="Q1478" s="39" t="s">
        <v>2523</v>
      </c>
      <c r="AL1478" s="5">
        <v>1</v>
      </c>
      <c r="AQ1478" s="5">
        <v>1</v>
      </c>
      <c r="DR1478" s="5" t="s">
        <v>1233</v>
      </c>
      <c r="DW1478" s="5" t="s">
        <v>135</v>
      </c>
      <c r="EG1478" s="42"/>
      <c r="EH1478" s="42"/>
      <c r="EI1478" s="42"/>
      <c r="EJ1478" s="42"/>
      <c r="EK1478" s="42"/>
      <c r="EL1478" s="42"/>
      <c r="EM1478" s="42"/>
    </row>
    <row r="1479" spans="1:143" ht="45">
      <c r="A1479" s="41"/>
      <c r="B1479" s="41">
        <v>9</v>
      </c>
      <c r="C1479" s="41"/>
      <c r="D1479" s="41" t="s">
        <v>2524</v>
      </c>
      <c r="E1479" s="42" t="s">
        <v>2525</v>
      </c>
      <c r="F1479" s="41" t="s">
        <v>2518</v>
      </c>
      <c r="G1479" s="41" t="s">
        <v>135</v>
      </c>
      <c r="H1479" s="41" t="s">
        <v>135</v>
      </c>
      <c r="I1479" s="41" t="s">
        <v>135</v>
      </c>
      <c r="P1479" s="5">
        <v>1</v>
      </c>
      <c r="Q1479" s="39" t="s">
        <v>2526</v>
      </c>
      <c r="R1479" s="5">
        <v>1</v>
      </c>
      <c r="T1479" s="5">
        <v>1</v>
      </c>
      <c r="AL1479" s="5">
        <v>1</v>
      </c>
      <c r="AQ1479" s="5">
        <v>1</v>
      </c>
      <c r="AU1479" s="5">
        <v>1</v>
      </c>
      <c r="CU1479" s="5">
        <v>1</v>
      </c>
      <c r="DR1479" s="5" t="s">
        <v>1233</v>
      </c>
      <c r="DW1479" s="5" t="s">
        <v>135</v>
      </c>
      <c r="EG1479" s="42"/>
      <c r="EH1479" s="42"/>
      <c r="EI1479" s="42"/>
      <c r="EJ1479" s="42"/>
      <c r="EK1479" s="42"/>
      <c r="EL1479" s="42"/>
      <c r="EM1479" s="42"/>
    </row>
    <row r="1480" spans="1:143" ht="45">
      <c r="A1480" s="41"/>
      <c r="B1480" s="41">
        <v>9</v>
      </c>
      <c r="C1480" s="41"/>
      <c r="D1480" s="41" t="s">
        <v>2527</v>
      </c>
      <c r="E1480" s="42" t="s">
        <v>2528</v>
      </c>
      <c r="F1480" s="41" t="s">
        <v>2518</v>
      </c>
      <c r="G1480" s="41" t="s">
        <v>135</v>
      </c>
      <c r="H1480" s="41" t="s">
        <v>135</v>
      </c>
      <c r="I1480" s="41" t="s">
        <v>135</v>
      </c>
      <c r="P1480" s="5">
        <v>1</v>
      </c>
      <c r="Q1480" s="39" t="s">
        <v>2523</v>
      </c>
      <c r="AL1480" s="5">
        <v>1</v>
      </c>
      <c r="AQ1480" s="5">
        <v>1</v>
      </c>
      <c r="DR1480" s="5" t="s">
        <v>1233</v>
      </c>
      <c r="DW1480" s="5" t="s">
        <v>135</v>
      </c>
      <c r="EG1480" s="42"/>
      <c r="EH1480" s="42"/>
      <c r="EI1480" s="42"/>
      <c r="EJ1480" s="42"/>
      <c r="EK1480" s="42"/>
      <c r="EL1480" s="42"/>
      <c r="EM1480" s="42"/>
    </row>
    <row r="1481" spans="1:143" ht="45">
      <c r="A1481" s="41"/>
      <c r="B1481" s="41">
        <v>9</v>
      </c>
      <c r="C1481" s="41"/>
      <c r="D1481" s="41" t="s">
        <v>2529</v>
      </c>
      <c r="E1481" s="42" t="s">
        <v>2530</v>
      </c>
      <c r="F1481" s="41" t="s">
        <v>2518</v>
      </c>
      <c r="G1481" s="41" t="s">
        <v>135</v>
      </c>
      <c r="H1481" s="41" t="s">
        <v>135</v>
      </c>
      <c r="I1481" s="41" t="s">
        <v>135</v>
      </c>
      <c r="J1481" s="5">
        <v>1</v>
      </c>
      <c r="L1481" s="5">
        <v>1</v>
      </c>
      <c r="P1481" s="5">
        <v>1</v>
      </c>
      <c r="Q1481" s="39" t="s">
        <v>2523</v>
      </c>
      <c r="AL1481" s="5">
        <v>1</v>
      </c>
      <c r="AQ1481" s="5">
        <v>1</v>
      </c>
      <c r="DR1481" s="5" t="s">
        <v>1233</v>
      </c>
      <c r="DW1481" s="5" t="s">
        <v>135</v>
      </c>
      <c r="EG1481" s="42"/>
      <c r="EH1481" s="42"/>
      <c r="EI1481" s="42"/>
      <c r="EJ1481" s="42"/>
      <c r="EK1481" s="42"/>
      <c r="EL1481" s="42"/>
      <c r="EM1481" s="42"/>
    </row>
    <row r="1482" spans="1:143">
      <c r="A1482" s="41"/>
      <c r="B1482" s="41">
        <v>9</v>
      </c>
      <c r="C1482" s="41"/>
      <c r="D1482" s="41"/>
      <c r="G1482" s="41"/>
      <c r="H1482" s="41"/>
      <c r="I1482" s="41"/>
      <c r="DR1482" s="5" t="s">
        <v>1233</v>
      </c>
      <c r="DW1482" s="5" t="s">
        <v>135</v>
      </c>
      <c r="EG1482" s="42"/>
      <c r="EH1482" s="42"/>
      <c r="EI1482" s="42"/>
      <c r="EJ1482" s="42"/>
      <c r="EK1482" s="42"/>
      <c r="EL1482" s="42"/>
      <c r="EM1482" s="42"/>
    </row>
    <row r="1483" spans="1:143" ht="30">
      <c r="A1483" s="41"/>
      <c r="B1483" s="41">
        <v>9</v>
      </c>
      <c r="C1483" s="41"/>
      <c r="D1483" s="41" t="s">
        <v>2517</v>
      </c>
      <c r="E1483" s="42" t="s">
        <v>199</v>
      </c>
      <c r="F1483" s="41" t="s">
        <v>2531</v>
      </c>
      <c r="G1483" s="41" t="s">
        <v>135</v>
      </c>
      <c r="H1483" s="41" t="s">
        <v>135</v>
      </c>
      <c r="I1483" s="41" t="s">
        <v>135</v>
      </c>
      <c r="P1483" s="5">
        <v>1</v>
      </c>
      <c r="Q1483" s="39" t="s">
        <v>2532</v>
      </c>
      <c r="R1483" s="5">
        <v>1</v>
      </c>
      <c r="T1483" s="5">
        <v>1</v>
      </c>
      <c r="U1483" s="5">
        <v>1</v>
      </c>
      <c r="V1483" s="5">
        <v>1</v>
      </c>
      <c r="W1483" s="5">
        <v>1</v>
      </c>
      <c r="X1483" s="5">
        <v>1</v>
      </c>
      <c r="CB1483" s="5">
        <v>1</v>
      </c>
      <c r="CG1483" s="5">
        <v>1</v>
      </c>
      <c r="CH1483" s="5">
        <v>1</v>
      </c>
      <c r="CI1483" s="5">
        <v>1</v>
      </c>
      <c r="CJ1483" s="5">
        <v>1</v>
      </c>
      <c r="DR1483" s="5" t="s">
        <v>1233</v>
      </c>
      <c r="DW1483" s="5" t="s">
        <v>135</v>
      </c>
      <c r="EG1483" s="42"/>
      <c r="EH1483" s="42"/>
      <c r="EI1483" s="42"/>
      <c r="EJ1483" s="42"/>
      <c r="EK1483" s="42"/>
      <c r="EL1483" s="42"/>
      <c r="EM1483" s="42"/>
    </row>
    <row r="1484" spans="1:143" ht="30">
      <c r="A1484" s="41"/>
      <c r="B1484" s="41">
        <v>9</v>
      </c>
      <c r="C1484" s="41"/>
      <c r="D1484" s="41" t="s">
        <v>2533</v>
      </c>
      <c r="E1484" s="42" t="s">
        <v>303</v>
      </c>
      <c r="F1484" s="41" t="s">
        <v>2531</v>
      </c>
      <c r="G1484" s="41" t="s">
        <v>135</v>
      </c>
      <c r="H1484" s="41" t="s">
        <v>135</v>
      </c>
      <c r="I1484" s="41" t="s">
        <v>135</v>
      </c>
      <c r="P1484" s="5">
        <v>1</v>
      </c>
      <c r="Q1484" s="39" t="s">
        <v>2532</v>
      </c>
      <c r="R1484" s="5">
        <v>1</v>
      </c>
      <c r="T1484" s="5">
        <v>1</v>
      </c>
      <c r="U1484" s="5">
        <v>1</v>
      </c>
      <c r="V1484" s="5">
        <v>1</v>
      </c>
      <c r="W1484" s="5">
        <v>1</v>
      </c>
      <c r="X1484" s="5">
        <v>1</v>
      </c>
      <c r="CB1484" s="5">
        <v>1</v>
      </c>
      <c r="CG1484" s="5">
        <v>1</v>
      </c>
      <c r="CH1484" s="5">
        <v>1</v>
      </c>
      <c r="CI1484" s="5">
        <v>1</v>
      </c>
      <c r="CJ1484" s="5">
        <v>1</v>
      </c>
      <c r="DR1484" s="5" t="s">
        <v>1233</v>
      </c>
      <c r="DW1484" s="5" t="s">
        <v>135</v>
      </c>
      <c r="EG1484" s="42"/>
      <c r="EH1484" s="42"/>
      <c r="EI1484" s="42"/>
      <c r="EJ1484" s="42"/>
      <c r="EK1484" s="42"/>
      <c r="EL1484" s="42"/>
      <c r="EM1484" s="42"/>
    </row>
    <row r="1485" spans="1:143" ht="30">
      <c r="A1485" s="41"/>
      <c r="B1485" s="41">
        <v>9</v>
      </c>
      <c r="C1485" s="41"/>
      <c r="D1485" s="41" t="s">
        <v>2534</v>
      </c>
      <c r="E1485" s="42" t="s">
        <v>1207</v>
      </c>
      <c r="F1485" s="41" t="s">
        <v>2531</v>
      </c>
      <c r="G1485" s="41" t="s">
        <v>135</v>
      </c>
      <c r="H1485" s="41" t="s">
        <v>135</v>
      </c>
      <c r="I1485" s="41" t="s">
        <v>135</v>
      </c>
      <c r="P1485" s="5">
        <v>1</v>
      </c>
      <c r="Q1485" s="39" t="s">
        <v>2532</v>
      </c>
      <c r="R1485" s="5">
        <v>1</v>
      </c>
      <c r="T1485" s="5">
        <v>1</v>
      </c>
      <c r="U1485" s="5">
        <v>1</v>
      </c>
      <c r="V1485" s="5">
        <v>1</v>
      </c>
      <c r="W1485" s="5">
        <v>1</v>
      </c>
      <c r="X1485" s="5">
        <v>1</v>
      </c>
      <c r="CB1485" s="5">
        <v>1</v>
      </c>
      <c r="CG1485" s="5">
        <v>1</v>
      </c>
      <c r="CH1485" s="5">
        <v>1</v>
      </c>
      <c r="CI1485" s="5">
        <v>1</v>
      </c>
      <c r="CJ1485" s="5">
        <v>1</v>
      </c>
      <c r="DR1485" s="5" t="s">
        <v>1233</v>
      </c>
      <c r="DW1485" s="5" t="s">
        <v>135</v>
      </c>
      <c r="EG1485" s="42"/>
      <c r="EH1485" s="42"/>
      <c r="EI1485" s="42"/>
      <c r="EJ1485" s="42"/>
      <c r="EK1485" s="42"/>
      <c r="EL1485" s="42"/>
      <c r="EM1485" s="42"/>
    </row>
    <row r="1486" spans="1:143" ht="30">
      <c r="A1486" s="41"/>
      <c r="B1486" s="41">
        <v>9</v>
      </c>
      <c r="C1486" s="41"/>
      <c r="D1486" s="41" t="s">
        <v>2535</v>
      </c>
      <c r="E1486" s="42" t="s">
        <v>2536</v>
      </c>
      <c r="F1486" s="41" t="s">
        <v>2531</v>
      </c>
      <c r="G1486" s="41" t="s">
        <v>135</v>
      </c>
      <c r="H1486" s="41" t="s">
        <v>135</v>
      </c>
      <c r="I1486" s="41" t="s">
        <v>135</v>
      </c>
      <c r="P1486" s="5">
        <v>1</v>
      </c>
      <c r="Q1486" s="39" t="s">
        <v>2532</v>
      </c>
      <c r="R1486" s="5">
        <v>1</v>
      </c>
      <c r="T1486" s="5">
        <v>1</v>
      </c>
      <c r="U1486" s="5">
        <v>1</v>
      </c>
      <c r="V1486" s="5">
        <v>1</v>
      </c>
      <c r="W1486" s="5">
        <v>1</v>
      </c>
      <c r="X1486" s="5">
        <v>1</v>
      </c>
      <c r="CB1486" s="5">
        <v>1</v>
      </c>
      <c r="CG1486" s="5">
        <v>1</v>
      </c>
      <c r="CH1486" s="5">
        <v>1</v>
      </c>
      <c r="CI1486" s="5">
        <v>1</v>
      </c>
      <c r="CJ1486" s="5">
        <v>1</v>
      </c>
      <c r="DR1486" s="5" t="s">
        <v>1233</v>
      </c>
      <c r="DW1486" s="5" t="s">
        <v>135</v>
      </c>
      <c r="EG1486" s="42"/>
      <c r="EH1486" s="42"/>
      <c r="EI1486" s="42"/>
      <c r="EJ1486" s="42"/>
      <c r="EK1486" s="42"/>
      <c r="EL1486" s="42"/>
      <c r="EM1486" s="42"/>
    </row>
    <row r="1487" spans="1:143" ht="30">
      <c r="A1487" s="41"/>
      <c r="B1487" s="41">
        <v>9</v>
      </c>
      <c r="C1487" s="41"/>
      <c r="D1487" s="41" t="s">
        <v>2537</v>
      </c>
      <c r="E1487" s="42" t="s">
        <v>2538</v>
      </c>
      <c r="F1487" s="41" t="s">
        <v>2531</v>
      </c>
      <c r="G1487" s="41" t="s">
        <v>135</v>
      </c>
      <c r="H1487" s="41" t="s">
        <v>135</v>
      </c>
      <c r="I1487" s="41" t="s">
        <v>135</v>
      </c>
      <c r="P1487" s="5">
        <v>1</v>
      </c>
      <c r="Q1487" s="39" t="s">
        <v>2532</v>
      </c>
      <c r="R1487" s="5">
        <v>1</v>
      </c>
      <c r="T1487" s="5">
        <v>1</v>
      </c>
      <c r="U1487" s="5">
        <v>1</v>
      </c>
      <c r="V1487" s="5">
        <v>1</v>
      </c>
      <c r="W1487" s="5">
        <v>1</v>
      </c>
      <c r="X1487" s="5">
        <v>1</v>
      </c>
      <c r="CB1487" s="5">
        <v>1</v>
      </c>
      <c r="CG1487" s="5">
        <v>1</v>
      </c>
      <c r="CH1487" s="5">
        <v>1</v>
      </c>
      <c r="CI1487" s="5">
        <v>1</v>
      </c>
      <c r="CJ1487" s="5">
        <v>1</v>
      </c>
      <c r="DR1487" s="5" t="s">
        <v>1233</v>
      </c>
      <c r="DW1487" s="5" t="s">
        <v>135</v>
      </c>
      <c r="EG1487" s="42"/>
      <c r="EH1487" s="42"/>
      <c r="EI1487" s="42"/>
      <c r="EJ1487" s="42"/>
      <c r="EK1487" s="42"/>
      <c r="EL1487" s="42"/>
      <c r="EM1487" s="42"/>
    </row>
    <row r="1488" spans="1:143">
      <c r="A1488" s="41"/>
      <c r="B1488" s="41">
        <v>9</v>
      </c>
      <c r="C1488" s="41"/>
      <c r="D1488" s="41" t="s">
        <v>2539</v>
      </c>
      <c r="E1488" s="42" t="s">
        <v>303</v>
      </c>
      <c r="F1488" s="41" t="s">
        <v>2531</v>
      </c>
      <c r="G1488" s="41" t="s">
        <v>135</v>
      </c>
      <c r="H1488" s="41" t="s">
        <v>135</v>
      </c>
      <c r="I1488" s="41" t="s">
        <v>135</v>
      </c>
      <c r="P1488" s="5">
        <v>1</v>
      </c>
      <c r="Q1488" s="39" t="s">
        <v>2540</v>
      </c>
      <c r="R1488" s="5">
        <v>1</v>
      </c>
      <c r="S1488" s="5">
        <v>1</v>
      </c>
      <c r="AA1488" s="5">
        <v>1</v>
      </c>
      <c r="DR1488" s="5" t="s">
        <v>1233</v>
      </c>
      <c r="DW1488" s="5" t="s">
        <v>135</v>
      </c>
      <c r="EG1488" s="42"/>
      <c r="EH1488" s="42"/>
      <c r="EI1488" s="42"/>
      <c r="EJ1488" s="42"/>
      <c r="EK1488" s="42"/>
      <c r="EL1488" s="42"/>
      <c r="EM1488" s="42"/>
    </row>
    <row r="1489" spans="1:143">
      <c r="A1489" s="41"/>
      <c r="B1489" s="41">
        <v>9</v>
      </c>
      <c r="C1489" s="41"/>
      <c r="D1489" s="41" t="s">
        <v>2541</v>
      </c>
      <c r="E1489" s="42" t="s">
        <v>199</v>
      </c>
      <c r="F1489" s="41" t="s">
        <v>2531</v>
      </c>
      <c r="G1489" s="41" t="s">
        <v>135</v>
      </c>
      <c r="H1489" s="41" t="s">
        <v>135</v>
      </c>
      <c r="I1489" s="41" t="s">
        <v>135</v>
      </c>
      <c r="P1489" s="5">
        <v>1</v>
      </c>
      <c r="Q1489" s="39" t="s">
        <v>2540</v>
      </c>
      <c r="R1489" s="5">
        <v>1</v>
      </c>
      <c r="S1489" s="5">
        <v>1</v>
      </c>
      <c r="AA1489" s="5">
        <v>1</v>
      </c>
      <c r="DR1489" s="5" t="s">
        <v>1233</v>
      </c>
      <c r="DW1489" s="5" t="s">
        <v>135</v>
      </c>
      <c r="EG1489" s="42"/>
      <c r="EH1489" s="42"/>
      <c r="EI1489" s="42"/>
      <c r="EJ1489" s="42"/>
      <c r="EK1489" s="42"/>
      <c r="EL1489" s="42"/>
      <c r="EM1489" s="42"/>
    </row>
    <row r="1490" spans="1:143">
      <c r="A1490" s="41"/>
      <c r="B1490" s="41">
        <v>9</v>
      </c>
      <c r="C1490" s="41"/>
      <c r="D1490" s="41" t="s">
        <v>2542</v>
      </c>
      <c r="E1490" s="42" t="s">
        <v>852</v>
      </c>
      <c r="F1490" s="41" t="s">
        <v>2531</v>
      </c>
      <c r="G1490" s="41" t="s">
        <v>135</v>
      </c>
      <c r="H1490" s="41" t="s">
        <v>135</v>
      </c>
      <c r="I1490" s="41" t="s">
        <v>135</v>
      </c>
      <c r="P1490" s="5">
        <v>1</v>
      </c>
      <c r="Q1490" s="39" t="s">
        <v>2540</v>
      </c>
      <c r="R1490" s="5">
        <v>1</v>
      </c>
      <c r="S1490" s="5">
        <v>1</v>
      </c>
      <c r="AA1490" s="5">
        <v>1</v>
      </c>
      <c r="DR1490" s="5" t="s">
        <v>1233</v>
      </c>
      <c r="DW1490" s="5" t="s">
        <v>135</v>
      </c>
      <c r="EG1490" s="42"/>
      <c r="EH1490" s="42"/>
      <c r="EI1490" s="42"/>
      <c r="EJ1490" s="42"/>
      <c r="EK1490" s="42"/>
      <c r="EL1490" s="42"/>
      <c r="EM1490" s="42"/>
    </row>
    <row r="1491" spans="1:143">
      <c r="A1491" s="41"/>
      <c r="B1491" s="41">
        <v>9</v>
      </c>
      <c r="C1491" s="41"/>
      <c r="D1491" s="41" t="s">
        <v>2543</v>
      </c>
      <c r="E1491" s="42" t="s">
        <v>153</v>
      </c>
      <c r="F1491" s="41" t="s">
        <v>2531</v>
      </c>
      <c r="G1491" s="41" t="s">
        <v>135</v>
      </c>
      <c r="H1491" s="41" t="s">
        <v>135</v>
      </c>
      <c r="I1491" s="41" t="s">
        <v>135</v>
      </c>
      <c r="P1491" s="5">
        <v>1</v>
      </c>
      <c r="Q1491" s="39" t="s">
        <v>2540</v>
      </c>
      <c r="R1491" s="5">
        <v>1</v>
      </c>
      <c r="S1491" s="5">
        <v>1</v>
      </c>
      <c r="AA1491" s="5">
        <v>1</v>
      </c>
      <c r="DR1491" s="5" t="s">
        <v>1233</v>
      </c>
      <c r="DW1491" s="5" t="s">
        <v>135</v>
      </c>
      <c r="EG1491" s="42"/>
      <c r="EH1491" s="42"/>
      <c r="EI1491" s="42"/>
      <c r="EJ1491" s="42"/>
      <c r="EK1491" s="42"/>
      <c r="EL1491" s="42"/>
      <c r="EM1491" s="42"/>
    </row>
    <row r="1492" spans="1:143">
      <c r="A1492" s="41"/>
      <c r="B1492" s="41">
        <v>9</v>
      </c>
      <c r="C1492" s="41"/>
      <c r="D1492" s="41" t="s">
        <v>2391</v>
      </c>
      <c r="E1492" s="42" t="s">
        <v>153</v>
      </c>
      <c r="F1492" s="41" t="s">
        <v>2544</v>
      </c>
      <c r="G1492" s="41" t="s">
        <v>135</v>
      </c>
      <c r="H1492" s="41"/>
      <c r="I1492" s="41" t="s">
        <v>135</v>
      </c>
      <c r="P1492" s="5">
        <v>1</v>
      </c>
      <c r="Q1492" s="39" t="s">
        <v>2545</v>
      </c>
      <c r="R1492" s="5">
        <v>1</v>
      </c>
      <c r="S1492" s="5">
        <v>1</v>
      </c>
      <c r="AA1492" s="5">
        <v>1</v>
      </c>
      <c r="AL1492" s="5">
        <v>1</v>
      </c>
      <c r="AN1492" s="5">
        <v>1</v>
      </c>
      <c r="AQ1492" s="5">
        <v>1</v>
      </c>
      <c r="DR1492" s="5" t="s">
        <v>1233</v>
      </c>
      <c r="DW1492" s="5" t="s">
        <v>135</v>
      </c>
      <c r="EG1492" s="42"/>
      <c r="EH1492" s="42"/>
      <c r="EI1492" s="42"/>
      <c r="EJ1492" s="42"/>
      <c r="EK1492" s="42"/>
      <c r="EL1492" s="42"/>
      <c r="EM1492" s="42"/>
    </row>
    <row r="1493" spans="1:143">
      <c r="A1493" s="41"/>
      <c r="B1493" s="41">
        <v>9</v>
      </c>
      <c r="C1493" s="41"/>
      <c r="D1493" s="41" t="s">
        <v>2064</v>
      </c>
      <c r="E1493" s="42" t="s">
        <v>2546</v>
      </c>
      <c r="F1493" s="41" t="s">
        <v>2544</v>
      </c>
      <c r="G1493" s="41" t="s">
        <v>135</v>
      </c>
      <c r="H1493" s="41"/>
      <c r="I1493" s="41" t="s">
        <v>135</v>
      </c>
      <c r="P1493" s="5">
        <v>1</v>
      </c>
      <c r="Q1493" s="39" t="s">
        <v>2545</v>
      </c>
      <c r="R1493" s="5">
        <v>1</v>
      </c>
      <c r="S1493" s="5">
        <v>1</v>
      </c>
      <c r="AA1493" s="5">
        <v>1</v>
      </c>
      <c r="AL1493" s="5">
        <v>1</v>
      </c>
      <c r="AN1493" s="5">
        <v>1</v>
      </c>
      <c r="AQ1493" s="5">
        <v>1</v>
      </c>
      <c r="DR1493" s="5" t="s">
        <v>1233</v>
      </c>
      <c r="DW1493" s="5" t="s">
        <v>135</v>
      </c>
      <c r="EG1493" s="42"/>
      <c r="EH1493" s="42"/>
      <c r="EI1493" s="42"/>
      <c r="EJ1493" s="42"/>
      <c r="EK1493" s="42"/>
      <c r="EL1493" s="42"/>
      <c r="EM1493" s="42"/>
    </row>
    <row r="1494" spans="1:143" ht="45">
      <c r="A1494" s="41"/>
      <c r="B1494" s="41">
        <v>9</v>
      </c>
      <c r="C1494" s="41"/>
      <c r="D1494" s="41" t="s">
        <v>2524</v>
      </c>
      <c r="E1494" s="42" t="s">
        <v>2525</v>
      </c>
      <c r="F1494" s="41" t="s">
        <v>2547</v>
      </c>
      <c r="G1494" s="41"/>
      <c r="H1494" s="41"/>
      <c r="I1494" s="41" t="s">
        <v>135</v>
      </c>
      <c r="P1494" s="5">
        <v>4</v>
      </c>
      <c r="Q1494" s="39" t="s">
        <v>2548</v>
      </c>
      <c r="R1494" s="5">
        <v>3</v>
      </c>
      <c r="S1494" s="5">
        <v>1</v>
      </c>
      <c r="T1494" s="5">
        <v>1</v>
      </c>
      <c r="AA1494" s="5">
        <v>2</v>
      </c>
      <c r="AL1494" s="5">
        <v>1</v>
      </c>
      <c r="AN1494" s="5">
        <v>1</v>
      </c>
      <c r="AQ1494" s="5">
        <v>1</v>
      </c>
      <c r="AU1494" s="5">
        <v>1</v>
      </c>
      <c r="DR1494" s="5" t="s">
        <v>1233</v>
      </c>
      <c r="DW1494" s="5" t="s">
        <v>135</v>
      </c>
      <c r="EG1494" s="42"/>
      <c r="EH1494" s="42"/>
      <c r="EI1494" s="42"/>
      <c r="EJ1494" s="42"/>
      <c r="EK1494" s="42"/>
      <c r="EL1494" s="42"/>
      <c r="EM1494" s="42"/>
    </row>
    <row r="1495" spans="1:143">
      <c r="A1495" s="41"/>
      <c r="B1495" s="41"/>
      <c r="C1495" s="41"/>
      <c r="D1495" s="41"/>
      <c r="G1495" s="41"/>
      <c r="H1495" s="41"/>
      <c r="I1495" s="41"/>
      <c r="EG1495" s="42"/>
      <c r="EH1495" s="42"/>
      <c r="EI1495" s="42"/>
      <c r="EJ1495" s="42"/>
      <c r="EK1495" s="42"/>
      <c r="EL1495" s="42"/>
      <c r="EM1495" s="42"/>
    </row>
    <row r="1497" spans="1:143" ht="150">
      <c r="A1497" s="46" t="s">
        <v>2549</v>
      </c>
      <c r="B1497" s="41">
        <v>13</v>
      </c>
      <c r="C1497" s="41">
        <v>10</v>
      </c>
      <c r="D1497" s="41" t="s">
        <v>2550</v>
      </c>
      <c r="E1497" s="42" t="s">
        <v>157</v>
      </c>
      <c r="F1497" s="41" t="s">
        <v>2551</v>
      </c>
      <c r="G1497" s="41" t="s">
        <v>135</v>
      </c>
      <c r="H1497" s="41"/>
      <c r="I1497" s="41"/>
      <c r="P1497" s="5">
        <v>9</v>
      </c>
      <c r="Q1497" s="39" t="s">
        <v>2552</v>
      </c>
      <c r="R1497" s="5">
        <v>2</v>
      </c>
      <c r="S1497" s="5">
        <v>2</v>
      </c>
      <c r="AI1497" s="5">
        <v>2</v>
      </c>
      <c r="AL1497" s="5">
        <v>7</v>
      </c>
      <c r="AZ1497" s="5">
        <v>1</v>
      </c>
      <c r="BD1497" s="5">
        <v>3</v>
      </c>
      <c r="BH1497" s="5">
        <v>2</v>
      </c>
      <c r="BT1497" s="5">
        <v>1</v>
      </c>
      <c r="BV1497" s="5">
        <v>1</v>
      </c>
      <c r="DR1497" s="5" t="s">
        <v>1233</v>
      </c>
      <c r="DS1497" s="6">
        <v>13</v>
      </c>
      <c r="DT1497" s="6">
        <v>3</v>
      </c>
      <c r="DU1497" s="5">
        <v>10</v>
      </c>
      <c r="DW1497" s="5" t="s">
        <v>135</v>
      </c>
      <c r="EG1497" s="42"/>
      <c r="EH1497" s="42"/>
      <c r="EI1497" s="42"/>
      <c r="EJ1497" s="42"/>
      <c r="EK1497" s="42"/>
      <c r="EL1497" s="42"/>
      <c r="EM1497" s="42"/>
    </row>
    <row r="1498" spans="1:143" ht="90">
      <c r="A1498" s="41"/>
      <c r="B1498" s="41"/>
      <c r="C1498" s="41"/>
      <c r="D1498" s="41" t="s">
        <v>170</v>
      </c>
      <c r="E1498" s="42" t="s">
        <v>391</v>
      </c>
      <c r="F1498" s="41" t="s">
        <v>2551</v>
      </c>
      <c r="G1498" s="41" t="s">
        <v>135</v>
      </c>
      <c r="H1498" s="41"/>
      <c r="I1498" s="41"/>
      <c r="P1498" s="5">
        <v>6</v>
      </c>
      <c r="Q1498" s="39" t="s">
        <v>2553</v>
      </c>
      <c r="AL1498" s="5">
        <v>6</v>
      </c>
      <c r="AZ1498" s="5">
        <v>1</v>
      </c>
      <c r="BD1498" s="5">
        <v>3</v>
      </c>
      <c r="BH1498" s="5">
        <v>1</v>
      </c>
      <c r="BT1498" s="5">
        <v>1</v>
      </c>
      <c r="BV1498" s="5">
        <v>1</v>
      </c>
      <c r="DR1498" s="5" t="s">
        <v>1233</v>
      </c>
      <c r="DW1498" s="5" t="s">
        <v>135</v>
      </c>
      <c r="EG1498" s="42"/>
      <c r="EH1498" s="42"/>
      <c r="EI1498" s="42"/>
      <c r="EJ1498" s="42"/>
      <c r="EK1498" s="42"/>
      <c r="EL1498" s="42"/>
      <c r="EM1498" s="42"/>
    </row>
    <row r="1499" spans="1:143" ht="30">
      <c r="A1499" s="41"/>
      <c r="B1499" s="41"/>
      <c r="C1499" s="41"/>
      <c r="D1499" s="41" t="s">
        <v>2554</v>
      </c>
      <c r="E1499" s="42" t="s">
        <v>157</v>
      </c>
      <c r="F1499" s="41" t="s">
        <v>2555</v>
      </c>
      <c r="G1499" s="41" t="s">
        <v>135</v>
      </c>
      <c r="H1499" s="41" t="s">
        <v>311</v>
      </c>
      <c r="I1499" s="41"/>
      <c r="P1499" s="5">
        <v>1</v>
      </c>
      <c r="Q1499" s="39" t="s">
        <v>2556</v>
      </c>
      <c r="AL1499" s="5">
        <v>1</v>
      </c>
      <c r="AV1499" s="5">
        <v>1</v>
      </c>
      <c r="BT1499" s="5">
        <v>1</v>
      </c>
      <c r="BV1499" s="5">
        <v>1</v>
      </c>
      <c r="DF1499" s="5">
        <v>1</v>
      </c>
      <c r="DG1499" s="5">
        <v>1</v>
      </c>
      <c r="DR1499" s="5" t="s">
        <v>1233</v>
      </c>
      <c r="DW1499" s="5" t="s">
        <v>135</v>
      </c>
      <c r="EG1499" s="42"/>
      <c r="EH1499" s="42"/>
      <c r="EI1499" s="42"/>
      <c r="EJ1499" s="42"/>
      <c r="EK1499" s="42"/>
      <c r="EL1499" s="42"/>
      <c r="EM1499" s="42"/>
    </row>
    <row r="1500" spans="1:143">
      <c r="A1500" s="41"/>
      <c r="B1500" s="41"/>
      <c r="C1500" s="41"/>
      <c r="D1500" s="41" t="s">
        <v>154</v>
      </c>
      <c r="E1500" s="42" t="s">
        <v>1354</v>
      </c>
      <c r="F1500" s="16" t="s">
        <v>2551</v>
      </c>
      <c r="G1500" s="16" t="s">
        <v>135</v>
      </c>
      <c r="H1500" s="16" t="s">
        <v>311</v>
      </c>
      <c r="I1500" s="41"/>
      <c r="P1500" s="5">
        <v>1</v>
      </c>
      <c r="Q1500" s="39" t="s">
        <v>2557</v>
      </c>
      <c r="AL1500" s="5">
        <v>1</v>
      </c>
      <c r="BT1500" s="5">
        <v>1</v>
      </c>
      <c r="BV1500" s="5">
        <v>1</v>
      </c>
      <c r="DW1500" s="5" t="s">
        <v>135</v>
      </c>
      <c r="EG1500" s="42"/>
      <c r="EH1500" s="42"/>
      <c r="EI1500" s="42"/>
      <c r="EJ1500" s="42"/>
      <c r="EK1500" s="42"/>
      <c r="EL1500" s="42"/>
      <c r="EM1500" s="42"/>
    </row>
    <row r="1501" spans="1:143">
      <c r="A1501" s="41"/>
      <c r="B1501" s="41"/>
      <c r="C1501" s="41"/>
      <c r="D1501" s="41" t="s">
        <v>2558</v>
      </c>
      <c r="E1501" s="42" t="s">
        <v>165</v>
      </c>
      <c r="F1501" s="41" t="s">
        <v>2551</v>
      </c>
      <c r="G1501" s="41" t="s">
        <v>135</v>
      </c>
      <c r="H1501" s="41"/>
      <c r="I1501" s="41"/>
      <c r="P1501" s="5">
        <v>1</v>
      </c>
      <c r="Q1501" s="39" t="s">
        <v>2559</v>
      </c>
      <c r="AL1501" s="5">
        <v>1</v>
      </c>
      <c r="BH1501" s="5">
        <v>1</v>
      </c>
      <c r="DW1501" s="5" t="s">
        <v>135</v>
      </c>
      <c r="EG1501" s="42"/>
      <c r="EH1501" s="42"/>
      <c r="EI1501" s="42"/>
      <c r="EJ1501" s="42"/>
      <c r="EK1501" s="42"/>
      <c r="EL1501" s="42"/>
      <c r="EM1501" s="42"/>
    </row>
    <row r="1502" spans="1:143">
      <c r="A1502" s="41"/>
      <c r="B1502" s="41"/>
      <c r="C1502" s="41"/>
      <c r="D1502" s="41" t="s">
        <v>468</v>
      </c>
      <c r="E1502" s="42" t="s">
        <v>199</v>
      </c>
      <c r="F1502" s="41" t="s">
        <v>2560</v>
      </c>
      <c r="G1502" s="41" t="s">
        <v>135</v>
      </c>
      <c r="H1502" s="41"/>
      <c r="I1502" s="41"/>
      <c r="P1502" s="5">
        <v>2</v>
      </c>
      <c r="Q1502" s="39" t="s">
        <v>2561</v>
      </c>
      <c r="R1502" s="5">
        <v>2</v>
      </c>
      <c r="S1502" s="5">
        <v>2</v>
      </c>
      <c r="AI1502" s="5">
        <v>2</v>
      </c>
      <c r="DW1502" s="5" t="s">
        <v>135</v>
      </c>
      <c r="EG1502" s="42"/>
      <c r="EH1502" s="42"/>
      <c r="EI1502" s="42"/>
      <c r="EJ1502" s="42"/>
      <c r="EK1502" s="42"/>
      <c r="EL1502" s="42"/>
      <c r="EM1502" s="42"/>
    </row>
    <row r="1503" spans="1:143" s="42" customFormat="1">
      <c r="A1503" s="41"/>
      <c r="B1503" s="41"/>
      <c r="C1503" s="41"/>
      <c r="D1503" s="41"/>
      <c r="F1503" s="41"/>
      <c r="G1503" s="41"/>
      <c r="H1503" s="41"/>
      <c r="I1503" s="41"/>
      <c r="J1503" s="5"/>
      <c r="K1503" s="5"/>
      <c r="L1503" s="5"/>
      <c r="M1503" s="5"/>
      <c r="N1503" s="5"/>
      <c r="O1503" s="5"/>
      <c r="P1503" s="5"/>
      <c r="Q1503" s="39"/>
      <c r="R1503" s="5"/>
      <c r="S1503" s="5"/>
      <c r="T1503" s="5"/>
      <c r="U1503" s="5"/>
      <c r="V1503" s="5"/>
      <c r="W1503" s="5"/>
      <c r="X1503" s="5"/>
      <c r="Y1503" s="5"/>
      <c r="Z1503" s="5"/>
      <c r="AA1503" s="5"/>
      <c r="AB1503" s="5"/>
      <c r="AC1503" s="5"/>
      <c r="AD1503" s="5"/>
      <c r="AE1503" s="5"/>
      <c r="AF1503" s="5"/>
      <c r="AG1503" s="5"/>
      <c r="AH1503" s="5"/>
      <c r="AI1503" s="5"/>
      <c r="AJ1503" s="5"/>
      <c r="AK1503" s="5"/>
      <c r="AL1503" s="5"/>
      <c r="AM1503" s="5"/>
      <c r="AN1503" s="5"/>
      <c r="AO1503" s="5"/>
      <c r="AP1503" s="5"/>
      <c r="AQ1503" s="5"/>
      <c r="AR1503" s="5"/>
      <c r="AS1503" s="5"/>
      <c r="AT1503" s="5"/>
      <c r="AU1503" s="5"/>
      <c r="AV1503" s="5"/>
      <c r="AW1503" s="5"/>
      <c r="AX1503" s="5"/>
      <c r="AY1503" s="5"/>
      <c r="AZ1503" s="5"/>
      <c r="BA1503" s="5"/>
      <c r="BB1503" s="5"/>
      <c r="BC1503" s="5"/>
      <c r="BD1503" s="5"/>
      <c r="BE1503" s="5"/>
      <c r="BF1503" s="5"/>
      <c r="BG1503" s="5"/>
      <c r="BH1503" s="5"/>
      <c r="BI1503" s="5"/>
      <c r="BJ1503" s="5"/>
      <c r="BK1503" s="5"/>
      <c r="BL1503" s="5"/>
      <c r="BM1503" s="5"/>
      <c r="BN1503" s="5"/>
      <c r="BO1503" s="5"/>
      <c r="BP1503" s="5"/>
      <c r="BQ1503" s="5"/>
      <c r="BR1503" s="5"/>
      <c r="BS1503" s="5"/>
      <c r="BT1503" s="5"/>
      <c r="BU1503" s="5"/>
      <c r="BV1503" s="5"/>
      <c r="BW1503" s="5"/>
      <c r="BX1503" s="5"/>
      <c r="BY1503" s="5"/>
      <c r="BZ1503" s="5"/>
      <c r="CA1503" s="5"/>
      <c r="CB1503" s="5"/>
      <c r="CC1503" s="5"/>
      <c r="CD1503" s="5"/>
      <c r="CE1503" s="5"/>
      <c r="CF1503" s="5"/>
      <c r="CG1503" s="5"/>
      <c r="CH1503" s="5"/>
      <c r="CI1503" s="5"/>
      <c r="CJ1503" s="5"/>
      <c r="CK1503" s="5"/>
      <c r="CL1503" s="5"/>
      <c r="CM1503" s="5"/>
      <c r="CN1503" s="5"/>
      <c r="CO1503" s="5"/>
      <c r="CP1503" s="5"/>
      <c r="CQ1503" s="5"/>
      <c r="CR1503" s="5"/>
      <c r="CS1503" s="5"/>
      <c r="CT1503" s="5"/>
      <c r="CU1503" s="5"/>
      <c r="CV1503" s="5"/>
      <c r="CW1503" s="5"/>
      <c r="CX1503" s="5"/>
      <c r="CY1503" s="5"/>
      <c r="CZ1503" s="5"/>
      <c r="DA1503" s="5"/>
      <c r="DB1503" s="5"/>
      <c r="DC1503" s="5"/>
      <c r="DD1503" s="5"/>
      <c r="DE1503" s="5"/>
      <c r="DF1503" s="5"/>
      <c r="DG1503" s="5"/>
      <c r="DH1503" s="5"/>
      <c r="DI1503" s="5"/>
      <c r="DJ1503" s="5"/>
      <c r="DK1503" s="5"/>
      <c r="DL1503" s="5"/>
      <c r="DM1503" s="5"/>
      <c r="DN1503" s="5"/>
      <c r="DO1503" s="5"/>
      <c r="DP1503" s="5"/>
      <c r="DQ1503" s="5"/>
      <c r="DR1503" s="5"/>
      <c r="DS1503" s="6"/>
      <c r="DT1503" s="6"/>
      <c r="DU1503" s="5"/>
      <c r="DV1503" s="5"/>
      <c r="DW1503" s="5"/>
      <c r="DX1503" s="5"/>
      <c r="DY1503" s="5"/>
      <c r="DZ1503" s="5"/>
      <c r="EA1503" s="5"/>
      <c r="EB1503" s="5"/>
      <c r="EC1503" s="5"/>
      <c r="ED1503" s="5"/>
      <c r="EE1503" s="5"/>
      <c r="EF1503" s="5"/>
    </row>
    <row r="1504" spans="1:143" s="42" customFormat="1">
      <c r="A1504" s="41"/>
      <c r="B1504" s="41"/>
      <c r="C1504" s="41"/>
      <c r="D1504" s="41"/>
      <c r="F1504" s="41"/>
      <c r="G1504" s="41"/>
      <c r="H1504" s="41"/>
      <c r="I1504" s="41"/>
      <c r="J1504" s="5"/>
      <c r="K1504" s="5"/>
      <c r="L1504" s="5"/>
      <c r="M1504" s="5"/>
      <c r="N1504" s="5"/>
      <c r="O1504" s="5"/>
      <c r="P1504" s="5"/>
      <c r="Q1504" s="39"/>
      <c r="R1504" s="5"/>
      <c r="S1504" s="5"/>
      <c r="T1504" s="5"/>
      <c r="U1504" s="5"/>
      <c r="V1504" s="5"/>
      <c r="W1504" s="5"/>
      <c r="X1504" s="5"/>
      <c r="Y1504" s="5"/>
      <c r="Z1504" s="5"/>
      <c r="AA1504" s="5"/>
      <c r="AB1504" s="5"/>
      <c r="AC1504" s="5"/>
      <c r="AD1504" s="5"/>
      <c r="AE1504" s="5"/>
      <c r="AF1504" s="5"/>
      <c r="AG1504" s="5"/>
      <c r="AH1504" s="5"/>
      <c r="AI1504" s="5"/>
      <c r="AJ1504" s="5"/>
      <c r="AK1504" s="5"/>
      <c r="AL1504" s="5"/>
      <c r="AM1504" s="5"/>
      <c r="AN1504" s="5"/>
      <c r="AO1504" s="5"/>
      <c r="AP1504" s="5"/>
      <c r="AQ1504" s="5"/>
      <c r="AR1504" s="5"/>
      <c r="AS1504" s="5"/>
      <c r="AT1504" s="5"/>
      <c r="AU1504" s="5"/>
      <c r="AV1504" s="5"/>
      <c r="AW1504" s="5"/>
      <c r="AX1504" s="5"/>
      <c r="AY1504" s="5"/>
      <c r="AZ1504" s="5"/>
      <c r="BA1504" s="5"/>
      <c r="BB1504" s="5"/>
      <c r="BC1504" s="5"/>
      <c r="BD1504" s="5"/>
      <c r="BE1504" s="5"/>
      <c r="BF1504" s="5"/>
      <c r="BG1504" s="5"/>
      <c r="BH1504" s="5"/>
      <c r="BI1504" s="5"/>
      <c r="BJ1504" s="5"/>
      <c r="BK1504" s="5"/>
      <c r="BL1504" s="5"/>
      <c r="BM1504" s="5"/>
      <c r="BN1504" s="5"/>
      <c r="BO1504" s="5"/>
      <c r="BP1504" s="5"/>
      <c r="BQ1504" s="5"/>
      <c r="BR1504" s="5"/>
      <c r="BS1504" s="5"/>
      <c r="BT1504" s="5"/>
      <c r="BU1504" s="5"/>
      <c r="BV1504" s="5"/>
      <c r="BW1504" s="5"/>
      <c r="BX1504" s="5"/>
      <c r="BY1504" s="5"/>
      <c r="BZ1504" s="5"/>
      <c r="CA1504" s="5"/>
      <c r="CB1504" s="5"/>
      <c r="CC1504" s="5"/>
      <c r="CD1504" s="5"/>
      <c r="CE1504" s="5"/>
      <c r="CF1504" s="5"/>
      <c r="CG1504" s="5"/>
      <c r="CH1504" s="5"/>
      <c r="CI1504" s="5"/>
      <c r="CJ1504" s="5"/>
      <c r="CK1504" s="5"/>
      <c r="CL1504" s="5"/>
      <c r="CM1504" s="5"/>
      <c r="CN1504" s="5"/>
      <c r="CO1504" s="5"/>
      <c r="CP1504" s="5"/>
      <c r="CQ1504" s="5"/>
      <c r="CR1504" s="5"/>
      <c r="CS1504" s="5"/>
      <c r="CT1504" s="5"/>
      <c r="CU1504" s="5"/>
      <c r="CV1504" s="5"/>
      <c r="CW1504" s="5"/>
      <c r="CX1504" s="5"/>
      <c r="CY1504" s="5"/>
      <c r="CZ1504" s="5"/>
      <c r="DA1504" s="5"/>
      <c r="DB1504" s="5"/>
      <c r="DC1504" s="5"/>
      <c r="DD1504" s="5"/>
      <c r="DE1504" s="5"/>
      <c r="DF1504" s="5"/>
      <c r="DG1504" s="5"/>
      <c r="DH1504" s="5"/>
      <c r="DI1504" s="5"/>
      <c r="DJ1504" s="5"/>
      <c r="DK1504" s="5"/>
      <c r="DL1504" s="5"/>
      <c r="DM1504" s="5"/>
      <c r="DN1504" s="5"/>
      <c r="DO1504" s="5"/>
      <c r="DP1504" s="5"/>
      <c r="DQ1504" s="5"/>
      <c r="DR1504" s="5"/>
      <c r="DS1504" s="6"/>
      <c r="DT1504" s="6"/>
      <c r="DU1504" s="5"/>
      <c r="DV1504" s="5"/>
      <c r="DW1504" s="5"/>
      <c r="DX1504" s="5"/>
      <c r="DY1504" s="5"/>
      <c r="DZ1504" s="5"/>
      <c r="EA1504" s="5"/>
      <c r="EB1504" s="5"/>
      <c r="EC1504" s="5"/>
      <c r="ED1504" s="5"/>
      <c r="EE1504" s="5"/>
      <c r="EF1504" s="5"/>
    </row>
    <row r="1505" spans="1:136" s="42" customFormat="1">
      <c r="A1505" s="33"/>
      <c r="B1505" s="41"/>
      <c r="C1505" s="41"/>
      <c r="D1505" s="41"/>
      <c r="F1505" s="41"/>
      <c r="G1505" s="41"/>
      <c r="H1505" s="41"/>
      <c r="I1505" s="41"/>
      <c r="J1505" s="5"/>
      <c r="K1505" s="5"/>
      <c r="L1505" s="5"/>
      <c r="M1505" s="5"/>
      <c r="N1505" s="5"/>
      <c r="O1505" s="5"/>
      <c r="P1505" s="5"/>
      <c r="Q1505" s="39"/>
      <c r="R1505" s="5"/>
      <c r="S1505" s="5"/>
      <c r="T1505" s="5"/>
      <c r="U1505" s="5"/>
      <c r="V1505" s="5"/>
      <c r="W1505" s="5"/>
      <c r="X1505" s="5"/>
      <c r="Y1505" s="5"/>
      <c r="Z1505" s="5"/>
      <c r="AA1505" s="5"/>
      <c r="AB1505" s="5"/>
      <c r="AC1505" s="5"/>
      <c r="AD1505" s="5"/>
      <c r="AE1505" s="5"/>
      <c r="AF1505" s="5"/>
      <c r="AG1505" s="5"/>
      <c r="AH1505" s="5"/>
      <c r="AI1505" s="5"/>
      <c r="AJ1505" s="5"/>
      <c r="AK1505" s="5"/>
      <c r="AL1505" s="5"/>
      <c r="AM1505" s="5"/>
      <c r="AN1505" s="5"/>
      <c r="AO1505" s="5"/>
      <c r="AP1505" s="5"/>
      <c r="AQ1505" s="5"/>
      <c r="AR1505" s="5"/>
      <c r="AS1505" s="5"/>
      <c r="AT1505" s="5"/>
      <c r="AU1505" s="5"/>
      <c r="AV1505" s="5"/>
      <c r="AW1505" s="5"/>
      <c r="AX1505" s="5"/>
      <c r="AY1505" s="5"/>
      <c r="AZ1505" s="5"/>
      <c r="BA1505" s="5"/>
      <c r="BB1505" s="5"/>
      <c r="BC1505" s="5"/>
      <c r="BD1505" s="5"/>
      <c r="BE1505" s="5"/>
      <c r="BF1505" s="5"/>
      <c r="BG1505" s="5"/>
      <c r="BH1505" s="5"/>
      <c r="BI1505" s="5"/>
      <c r="BJ1505" s="5"/>
      <c r="BK1505" s="5"/>
      <c r="BL1505" s="5"/>
      <c r="BM1505" s="5"/>
      <c r="BN1505" s="5"/>
      <c r="BO1505" s="5"/>
      <c r="BP1505" s="5"/>
      <c r="BQ1505" s="5"/>
      <c r="BR1505" s="5"/>
      <c r="BS1505" s="5"/>
      <c r="BT1505" s="5"/>
      <c r="BU1505" s="5"/>
      <c r="BV1505" s="5"/>
      <c r="BW1505" s="5"/>
      <c r="BX1505" s="5"/>
      <c r="BY1505" s="5"/>
      <c r="BZ1505" s="5"/>
      <c r="CA1505" s="5"/>
      <c r="CB1505" s="5"/>
      <c r="CC1505" s="5"/>
      <c r="CD1505" s="5"/>
      <c r="CE1505" s="5"/>
      <c r="CF1505" s="5"/>
      <c r="CG1505" s="5"/>
      <c r="CH1505" s="5"/>
      <c r="CI1505" s="5"/>
      <c r="CJ1505" s="5"/>
      <c r="CK1505" s="5"/>
      <c r="CL1505" s="5"/>
      <c r="CM1505" s="5"/>
      <c r="CN1505" s="5"/>
      <c r="CO1505" s="5"/>
      <c r="CP1505" s="5"/>
      <c r="CQ1505" s="5"/>
      <c r="CR1505" s="5"/>
      <c r="CS1505" s="5"/>
      <c r="CT1505" s="5"/>
      <c r="CU1505" s="5"/>
      <c r="CV1505" s="5"/>
      <c r="CW1505" s="5"/>
      <c r="CX1505" s="5"/>
      <c r="CY1505" s="5"/>
      <c r="CZ1505" s="5"/>
      <c r="DA1505" s="5"/>
      <c r="DB1505" s="5"/>
      <c r="DC1505" s="5"/>
      <c r="DD1505" s="5"/>
      <c r="DE1505" s="5"/>
      <c r="DF1505" s="5"/>
      <c r="DG1505" s="5"/>
      <c r="DH1505" s="5"/>
      <c r="DI1505" s="5"/>
      <c r="DJ1505" s="5"/>
      <c r="DK1505" s="5"/>
      <c r="DL1505" s="5"/>
      <c r="DM1505" s="5"/>
      <c r="DN1505" s="5"/>
      <c r="DO1505" s="5"/>
      <c r="DP1505" s="5"/>
      <c r="DQ1505" s="5"/>
      <c r="DR1505" s="5"/>
      <c r="DS1505" s="6"/>
      <c r="DT1505" s="6"/>
      <c r="DU1505" s="5"/>
      <c r="DV1505" s="5"/>
      <c r="DW1505" s="5"/>
      <c r="DX1505" s="5"/>
      <c r="DY1505" s="5"/>
      <c r="DZ1505" s="5"/>
      <c r="EA1505" s="5"/>
      <c r="EB1505" s="5"/>
      <c r="EC1505" s="5"/>
      <c r="ED1505" s="5"/>
      <c r="EE1505" s="5"/>
      <c r="EF1505" s="5"/>
    </row>
    <row r="1506" spans="1:136" s="42" customFormat="1">
      <c r="A1506" s="41"/>
      <c r="B1506" s="41"/>
      <c r="C1506" s="41"/>
      <c r="D1506" s="41"/>
      <c r="F1506" s="41"/>
      <c r="G1506" s="41"/>
      <c r="H1506" s="41"/>
      <c r="I1506" s="41"/>
      <c r="J1506" s="5"/>
      <c r="K1506" s="5"/>
      <c r="L1506" s="5"/>
      <c r="M1506" s="5"/>
      <c r="N1506" s="5"/>
      <c r="O1506" s="5"/>
      <c r="P1506" s="5"/>
      <c r="Q1506" s="39"/>
      <c r="R1506" s="5"/>
      <c r="S1506" s="5"/>
      <c r="T1506" s="5"/>
      <c r="U1506" s="5"/>
      <c r="V1506" s="5"/>
      <c r="W1506" s="5"/>
      <c r="X1506" s="5"/>
      <c r="Y1506" s="5"/>
      <c r="Z1506" s="5"/>
      <c r="AA1506" s="5"/>
      <c r="AB1506" s="5"/>
      <c r="AC1506" s="5"/>
      <c r="AD1506" s="5"/>
      <c r="AE1506" s="5"/>
      <c r="AF1506" s="5"/>
      <c r="AG1506" s="5"/>
      <c r="AH1506" s="5"/>
      <c r="AI1506" s="5"/>
      <c r="AJ1506" s="5"/>
      <c r="AK1506" s="5"/>
      <c r="AL1506" s="5"/>
      <c r="AM1506" s="5"/>
      <c r="AN1506" s="5"/>
      <c r="AO1506" s="5"/>
      <c r="AP1506" s="5"/>
      <c r="AQ1506" s="5"/>
      <c r="AR1506" s="5"/>
      <c r="AS1506" s="5"/>
      <c r="AT1506" s="5"/>
      <c r="AU1506" s="5"/>
      <c r="AV1506" s="5"/>
      <c r="AW1506" s="5"/>
      <c r="AX1506" s="5"/>
      <c r="AY1506" s="5"/>
      <c r="AZ1506" s="5"/>
      <c r="BA1506" s="5"/>
      <c r="BB1506" s="5"/>
      <c r="BC1506" s="5"/>
      <c r="BD1506" s="5"/>
      <c r="BE1506" s="5"/>
      <c r="BF1506" s="5"/>
      <c r="BG1506" s="5"/>
      <c r="BH1506" s="5"/>
      <c r="BI1506" s="5"/>
      <c r="BJ1506" s="5"/>
      <c r="BK1506" s="5"/>
      <c r="BL1506" s="5"/>
      <c r="BM1506" s="5"/>
      <c r="BN1506" s="5"/>
      <c r="BO1506" s="5"/>
      <c r="BP1506" s="5"/>
      <c r="BQ1506" s="5"/>
      <c r="BR1506" s="5"/>
      <c r="BS1506" s="5"/>
      <c r="BT1506" s="5"/>
      <c r="BU1506" s="5"/>
      <c r="BV1506" s="5"/>
      <c r="BW1506" s="5"/>
      <c r="BX1506" s="5"/>
      <c r="BY1506" s="5"/>
      <c r="BZ1506" s="5"/>
      <c r="CA1506" s="5"/>
      <c r="CB1506" s="5"/>
      <c r="CC1506" s="5"/>
      <c r="CD1506" s="5"/>
      <c r="CE1506" s="5"/>
      <c r="CF1506" s="5"/>
      <c r="CG1506" s="5"/>
      <c r="CH1506" s="5"/>
      <c r="CI1506" s="5"/>
      <c r="CJ1506" s="5"/>
      <c r="CK1506" s="5"/>
      <c r="CL1506" s="5"/>
      <c r="CM1506" s="5"/>
      <c r="CN1506" s="5"/>
      <c r="CO1506" s="5"/>
      <c r="CP1506" s="5"/>
      <c r="CQ1506" s="5"/>
      <c r="CR1506" s="5"/>
      <c r="CS1506" s="5"/>
      <c r="CT1506" s="5"/>
      <c r="CU1506" s="5"/>
      <c r="CV1506" s="5"/>
      <c r="CW1506" s="5"/>
      <c r="CX1506" s="5"/>
      <c r="CY1506" s="5"/>
      <c r="CZ1506" s="5"/>
      <c r="DA1506" s="5"/>
      <c r="DB1506" s="5"/>
      <c r="DC1506" s="5"/>
      <c r="DD1506" s="5"/>
      <c r="DE1506" s="5"/>
      <c r="DF1506" s="5"/>
      <c r="DG1506" s="5"/>
      <c r="DH1506" s="5"/>
      <c r="DI1506" s="5"/>
      <c r="DJ1506" s="5"/>
      <c r="DK1506" s="5"/>
      <c r="DL1506" s="5"/>
      <c r="DM1506" s="5"/>
      <c r="DN1506" s="5"/>
      <c r="DO1506" s="5"/>
      <c r="DP1506" s="5"/>
      <c r="DQ1506" s="5"/>
      <c r="DR1506" s="5"/>
      <c r="DS1506" s="6"/>
      <c r="DT1506" s="6"/>
      <c r="DU1506" s="5"/>
      <c r="DV1506" s="5"/>
      <c r="DW1506" s="5"/>
      <c r="DX1506" s="5"/>
      <c r="DY1506" s="5"/>
      <c r="DZ1506" s="5"/>
      <c r="EA1506" s="5"/>
      <c r="EB1506" s="5"/>
      <c r="EC1506" s="5"/>
      <c r="ED1506" s="5"/>
      <c r="EE1506" s="5"/>
      <c r="EF1506" s="5"/>
    </row>
    <row r="1507" spans="1:136" s="42" customFormat="1" ht="75">
      <c r="A1507" s="46" t="s">
        <v>2562</v>
      </c>
      <c r="B1507" s="41">
        <v>669</v>
      </c>
      <c r="C1507" s="41">
        <v>222</v>
      </c>
      <c r="D1507" s="41" t="s">
        <v>2563</v>
      </c>
      <c r="E1507" s="5" t="s">
        <v>2563</v>
      </c>
      <c r="F1507" s="41" t="s">
        <v>2564</v>
      </c>
      <c r="G1507" s="41"/>
      <c r="H1507" s="41"/>
      <c r="I1507" s="41" t="s">
        <v>134</v>
      </c>
      <c r="J1507" s="5"/>
      <c r="K1507" s="5"/>
      <c r="L1507" s="5"/>
      <c r="M1507" s="5"/>
      <c r="N1507" s="5"/>
      <c r="O1507" s="5"/>
      <c r="P1507" s="5">
        <f>B1507-550</f>
        <v>119</v>
      </c>
      <c r="Q1507" s="39" t="s">
        <v>2565</v>
      </c>
      <c r="R1507" s="5"/>
      <c r="S1507" s="5"/>
      <c r="T1507" s="5"/>
      <c r="U1507" s="5"/>
      <c r="V1507" s="5"/>
      <c r="W1507" s="5"/>
      <c r="X1507" s="5"/>
      <c r="Y1507" s="5"/>
      <c r="Z1507" s="5"/>
      <c r="AA1507" s="5"/>
      <c r="AB1507" s="5"/>
      <c r="AC1507" s="5"/>
      <c r="AD1507" s="5"/>
      <c r="AE1507" s="5"/>
      <c r="AF1507" s="5"/>
      <c r="AG1507" s="5"/>
      <c r="AH1507" s="5"/>
      <c r="AI1507" s="5"/>
      <c r="AJ1507" s="5"/>
      <c r="AK1507" s="5"/>
      <c r="AL1507" s="5"/>
      <c r="AM1507" s="5"/>
      <c r="AN1507" s="5"/>
      <c r="AO1507" s="5"/>
      <c r="AP1507" s="5"/>
      <c r="AQ1507" s="5"/>
      <c r="AR1507" s="5"/>
      <c r="AS1507" s="5"/>
      <c r="AT1507" s="5"/>
      <c r="AU1507" s="5"/>
      <c r="AV1507" s="5"/>
      <c r="AW1507" s="5"/>
      <c r="AX1507" s="5"/>
      <c r="AY1507" s="5"/>
      <c r="AZ1507" s="5"/>
      <c r="BA1507" s="5"/>
      <c r="BB1507" s="5"/>
      <c r="BC1507" s="5"/>
      <c r="BD1507" s="5"/>
      <c r="BE1507" s="5"/>
      <c r="BF1507" s="5"/>
      <c r="BG1507" s="5"/>
      <c r="BH1507" s="5"/>
      <c r="BI1507" s="5"/>
      <c r="BJ1507" s="5"/>
      <c r="BK1507" s="5"/>
      <c r="BL1507" s="5"/>
      <c r="BM1507" s="5"/>
      <c r="BN1507" s="5"/>
      <c r="BO1507" s="5"/>
      <c r="BP1507" s="5"/>
      <c r="BQ1507" s="5"/>
      <c r="BR1507" s="5"/>
      <c r="BS1507" s="5"/>
      <c r="BT1507" s="5"/>
      <c r="BU1507" s="5"/>
      <c r="BV1507" s="5"/>
      <c r="BW1507" s="5"/>
      <c r="BX1507" s="5"/>
      <c r="BY1507" s="5"/>
      <c r="BZ1507" s="5"/>
      <c r="CA1507" s="5"/>
      <c r="CB1507" s="5"/>
      <c r="CC1507" s="5"/>
      <c r="CD1507" s="5"/>
      <c r="CE1507" s="5"/>
      <c r="CF1507" s="5"/>
      <c r="CG1507" s="5"/>
      <c r="CH1507" s="5"/>
      <c r="CI1507" s="5"/>
      <c r="CJ1507" s="5"/>
      <c r="CK1507" s="5"/>
      <c r="CL1507" s="5"/>
      <c r="CM1507" s="5"/>
      <c r="CN1507" s="5"/>
      <c r="CO1507" s="5"/>
      <c r="CP1507" s="5"/>
      <c r="CQ1507" s="5"/>
      <c r="CR1507" s="5"/>
      <c r="CS1507" s="5"/>
      <c r="CT1507" s="5"/>
      <c r="CU1507" s="5">
        <f>P1507</f>
        <v>119</v>
      </c>
      <c r="CV1507" s="5"/>
      <c r="CW1507" s="5"/>
      <c r="CX1507" s="5"/>
      <c r="CY1507" s="5"/>
      <c r="CZ1507" s="5"/>
      <c r="DA1507" s="5"/>
      <c r="DB1507" s="5"/>
      <c r="DC1507" s="5"/>
      <c r="DD1507" s="5"/>
      <c r="DE1507" s="5"/>
      <c r="DF1507" s="5"/>
      <c r="DG1507" s="5"/>
      <c r="DH1507" s="5"/>
      <c r="DI1507" s="5"/>
      <c r="DJ1507" s="5"/>
      <c r="DK1507" s="5"/>
      <c r="DL1507" s="5"/>
      <c r="DM1507" s="5"/>
      <c r="DN1507" s="5"/>
      <c r="DO1507" s="5"/>
      <c r="DP1507" s="5"/>
      <c r="DQ1507" s="5"/>
      <c r="DR1507" s="5" t="s">
        <v>1233</v>
      </c>
      <c r="DS1507" s="6">
        <v>222</v>
      </c>
      <c r="DT1507" s="6"/>
      <c r="DU1507" s="5">
        <v>0</v>
      </c>
      <c r="DV1507" s="5" t="s">
        <v>135</v>
      </c>
      <c r="DW1507" s="5"/>
      <c r="DX1507" s="5" t="s">
        <v>135</v>
      </c>
      <c r="DY1507" s="5"/>
      <c r="DZ1507" s="5"/>
      <c r="EA1507" s="5"/>
      <c r="EB1507" s="5"/>
      <c r="EC1507" s="5"/>
      <c r="ED1507" s="5"/>
      <c r="EE1507" s="5"/>
      <c r="EF1507" s="5"/>
    </row>
    <row r="1508" spans="1:136" s="42" customFormat="1" ht="60">
      <c r="A1508" s="41"/>
      <c r="B1508" s="41"/>
      <c r="C1508" s="41"/>
      <c r="D1508" s="41" t="s">
        <v>2566</v>
      </c>
      <c r="E1508" s="42" t="s">
        <v>139</v>
      </c>
      <c r="F1508" s="41" t="s">
        <v>2564</v>
      </c>
      <c r="G1508" s="41"/>
      <c r="H1508" s="41"/>
      <c r="I1508" s="41" t="s">
        <v>134</v>
      </c>
      <c r="J1508" s="5"/>
      <c r="K1508" s="5"/>
      <c r="L1508" s="5"/>
      <c r="M1508" s="5"/>
      <c r="N1508" s="5"/>
      <c r="O1508" s="5"/>
      <c r="P1508" s="5">
        <v>214</v>
      </c>
      <c r="Q1508" s="39" t="s">
        <v>2567</v>
      </c>
      <c r="R1508" s="5"/>
      <c r="S1508" s="5"/>
      <c r="T1508" s="5"/>
      <c r="U1508" s="5"/>
      <c r="V1508" s="5"/>
      <c r="W1508" s="5"/>
      <c r="X1508" s="5"/>
      <c r="Y1508" s="5"/>
      <c r="Z1508" s="5"/>
      <c r="AA1508" s="5"/>
      <c r="AB1508" s="5"/>
      <c r="AC1508" s="5"/>
      <c r="AD1508" s="5"/>
      <c r="AE1508" s="5"/>
      <c r="AF1508" s="5"/>
      <c r="AG1508" s="5"/>
      <c r="AH1508" s="5"/>
      <c r="AI1508" s="5"/>
      <c r="AJ1508" s="5"/>
      <c r="AK1508" s="5"/>
      <c r="AL1508" s="5"/>
      <c r="AM1508" s="5"/>
      <c r="AN1508" s="5"/>
      <c r="AO1508" s="5"/>
      <c r="AP1508" s="5"/>
      <c r="AQ1508" s="5"/>
      <c r="AR1508" s="5"/>
      <c r="AS1508" s="5"/>
      <c r="AT1508" s="5"/>
      <c r="AU1508" s="5"/>
      <c r="AV1508" s="5"/>
      <c r="AW1508" s="5"/>
      <c r="AX1508" s="5"/>
      <c r="AY1508" s="5"/>
      <c r="AZ1508" s="5"/>
      <c r="BA1508" s="5"/>
      <c r="BB1508" s="5"/>
      <c r="BC1508" s="5"/>
      <c r="BD1508" s="5"/>
      <c r="BE1508" s="5"/>
      <c r="BF1508" s="5"/>
      <c r="BG1508" s="5"/>
      <c r="BH1508" s="5"/>
      <c r="BI1508" s="5"/>
      <c r="BJ1508" s="5"/>
      <c r="BK1508" s="5"/>
      <c r="BL1508" s="5"/>
      <c r="BM1508" s="5"/>
      <c r="BN1508" s="5"/>
      <c r="BO1508" s="5"/>
      <c r="BP1508" s="5"/>
      <c r="BQ1508" s="5"/>
      <c r="BR1508" s="5"/>
      <c r="BS1508" s="5"/>
      <c r="BT1508" s="5"/>
      <c r="BU1508" s="5"/>
      <c r="BV1508" s="5"/>
      <c r="BW1508" s="5"/>
      <c r="BX1508" s="5"/>
      <c r="BY1508" s="5"/>
      <c r="BZ1508" s="5"/>
      <c r="CA1508" s="5"/>
      <c r="CB1508" s="5"/>
      <c r="CC1508" s="5"/>
      <c r="CD1508" s="5"/>
      <c r="CE1508" s="5"/>
      <c r="CF1508" s="5"/>
      <c r="CG1508" s="5"/>
      <c r="CH1508" s="5"/>
      <c r="CI1508" s="5"/>
      <c r="CJ1508" s="5"/>
      <c r="CK1508" s="5"/>
      <c r="CL1508" s="5"/>
      <c r="CM1508" s="5"/>
      <c r="CN1508" s="5"/>
      <c r="CO1508" s="5"/>
      <c r="CP1508" s="5"/>
      <c r="CQ1508" s="5"/>
      <c r="CR1508" s="5"/>
      <c r="CS1508" s="5"/>
      <c r="CT1508" s="5"/>
      <c r="CU1508" s="5">
        <v>214</v>
      </c>
      <c r="CV1508" s="5"/>
      <c r="CW1508" s="5"/>
      <c r="CX1508" s="5"/>
      <c r="CY1508" s="5"/>
      <c r="CZ1508" s="5"/>
      <c r="DA1508" s="5"/>
      <c r="DB1508" s="5"/>
      <c r="DC1508" s="5"/>
      <c r="DD1508" s="5"/>
      <c r="DE1508" s="5"/>
      <c r="DF1508" s="5"/>
      <c r="DG1508" s="5"/>
      <c r="DH1508" s="5"/>
      <c r="DI1508" s="5"/>
      <c r="DJ1508" s="5"/>
      <c r="DK1508" s="5"/>
      <c r="DL1508" s="5"/>
      <c r="DM1508" s="5"/>
      <c r="DN1508" s="5"/>
      <c r="DO1508" s="5"/>
      <c r="DP1508" s="5"/>
      <c r="DQ1508" s="5"/>
      <c r="DR1508" s="5" t="s">
        <v>1233</v>
      </c>
      <c r="DS1508" s="6"/>
      <c r="DT1508" s="6"/>
      <c r="DU1508" s="5"/>
      <c r="DV1508" s="5" t="s">
        <v>135</v>
      </c>
      <c r="DW1508" s="5"/>
      <c r="DX1508" s="5" t="s">
        <v>135</v>
      </c>
      <c r="DY1508" s="5"/>
      <c r="DZ1508" s="5"/>
      <c r="EA1508" s="5"/>
      <c r="EB1508" s="5"/>
      <c r="EC1508" s="5"/>
      <c r="ED1508" s="5"/>
      <c r="EE1508" s="5"/>
      <c r="EF1508" s="5"/>
    </row>
    <row r="1509" spans="1:136" s="42" customFormat="1" ht="45">
      <c r="A1509" s="41"/>
      <c r="B1509" s="41"/>
      <c r="C1509" s="41"/>
      <c r="D1509" s="41" t="s">
        <v>2568</v>
      </c>
      <c r="E1509" s="42" t="s">
        <v>139</v>
      </c>
      <c r="F1509" s="41" t="s">
        <v>2564</v>
      </c>
      <c r="G1509" s="41"/>
      <c r="H1509" s="41"/>
      <c r="I1509" s="41" t="s">
        <v>134</v>
      </c>
      <c r="J1509" s="5"/>
      <c r="K1509" s="5"/>
      <c r="L1509" s="5"/>
      <c r="M1509" s="5"/>
      <c r="N1509" s="5"/>
      <c r="O1509" s="5"/>
      <c r="P1509" s="5">
        <v>64</v>
      </c>
      <c r="Q1509" s="39" t="s">
        <v>2569</v>
      </c>
      <c r="R1509" s="5"/>
      <c r="S1509" s="5"/>
      <c r="T1509" s="5"/>
      <c r="U1509" s="5"/>
      <c r="V1509" s="5"/>
      <c r="W1509" s="5"/>
      <c r="X1509" s="5"/>
      <c r="Y1509" s="5"/>
      <c r="Z1509" s="5"/>
      <c r="AA1509" s="5"/>
      <c r="AB1509" s="5"/>
      <c r="AC1509" s="5"/>
      <c r="AD1509" s="5"/>
      <c r="AE1509" s="5"/>
      <c r="AF1509" s="5"/>
      <c r="AG1509" s="5"/>
      <c r="AH1509" s="5"/>
      <c r="AI1509" s="5"/>
      <c r="AJ1509" s="5"/>
      <c r="AK1509" s="5"/>
      <c r="AL1509" s="5"/>
      <c r="AM1509" s="5"/>
      <c r="AN1509" s="5"/>
      <c r="AO1509" s="5"/>
      <c r="AP1509" s="5"/>
      <c r="AQ1509" s="5"/>
      <c r="AR1509" s="5"/>
      <c r="AS1509" s="5"/>
      <c r="AT1509" s="5"/>
      <c r="AU1509" s="5"/>
      <c r="AV1509" s="5"/>
      <c r="AW1509" s="5"/>
      <c r="AX1509" s="5"/>
      <c r="AY1509" s="5"/>
      <c r="AZ1509" s="5"/>
      <c r="BA1509" s="5"/>
      <c r="BB1509" s="5"/>
      <c r="BC1509" s="5"/>
      <c r="BD1509" s="5"/>
      <c r="BE1509" s="5"/>
      <c r="BF1509" s="5"/>
      <c r="BG1509" s="5"/>
      <c r="BH1509" s="5"/>
      <c r="BI1509" s="5"/>
      <c r="BJ1509" s="5"/>
      <c r="BK1509" s="5"/>
      <c r="BL1509" s="5"/>
      <c r="BM1509" s="5"/>
      <c r="BN1509" s="5"/>
      <c r="BO1509" s="5"/>
      <c r="BP1509" s="5"/>
      <c r="BQ1509" s="5"/>
      <c r="BR1509" s="5"/>
      <c r="BS1509" s="5"/>
      <c r="BT1509" s="5"/>
      <c r="BU1509" s="5"/>
      <c r="BV1509" s="5"/>
      <c r="BW1509" s="5"/>
      <c r="BX1509" s="5"/>
      <c r="BY1509" s="5"/>
      <c r="BZ1509" s="5"/>
      <c r="CA1509" s="5"/>
      <c r="CB1509" s="5"/>
      <c r="CC1509" s="5"/>
      <c r="CD1509" s="5"/>
      <c r="CE1509" s="5"/>
      <c r="CF1509" s="5"/>
      <c r="CG1509" s="5"/>
      <c r="CH1509" s="5"/>
      <c r="CI1509" s="5"/>
      <c r="CJ1509" s="5"/>
      <c r="CK1509" s="5"/>
      <c r="CL1509" s="5"/>
      <c r="CM1509" s="5"/>
      <c r="CN1509" s="5"/>
      <c r="CO1509" s="5"/>
      <c r="CP1509" s="5"/>
      <c r="CQ1509" s="5"/>
      <c r="CR1509" s="5"/>
      <c r="CS1509" s="5"/>
      <c r="CT1509" s="5"/>
      <c r="CU1509" s="5">
        <v>64</v>
      </c>
      <c r="CV1509" s="5"/>
      <c r="CW1509" s="5"/>
      <c r="CX1509" s="5"/>
      <c r="CY1509" s="5"/>
      <c r="CZ1509" s="5">
        <v>64</v>
      </c>
      <c r="DA1509" s="5">
        <v>64</v>
      </c>
      <c r="DB1509" s="5"/>
      <c r="DC1509" s="5"/>
      <c r="DD1509" s="5"/>
      <c r="DE1509" s="5"/>
      <c r="DF1509" s="5"/>
      <c r="DG1509" s="5"/>
      <c r="DH1509" s="5"/>
      <c r="DI1509" s="5"/>
      <c r="DJ1509" s="5"/>
      <c r="DK1509" s="5"/>
      <c r="DL1509" s="5"/>
      <c r="DM1509" s="5"/>
      <c r="DN1509" s="5"/>
      <c r="DO1509" s="5"/>
      <c r="DP1509" s="5"/>
      <c r="DQ1509" s="5"/>
      <c r="DR1509" s="5" t="s">
        <v>1233</v>
      </c>
      <c r="DS1509" s="6"/>
      <c r="DT1509" s="6"/>
      <c r="DU1509" s="5"/>
      <c r="DV1509" s="5" t="s">
        <v>135</v>
      </c>
      <c r="DW1509" s="5"/>
      <c r="DX1509" s="5" t="s">
        <v>135</v>
      </c>
      <c r="DY1509" s="5"/>
      <c r="DZ1509" s="5"/>
      <c r="EA1509" s="5"/>
      <c r="EB1509" s="5"/>
      <c r="EC1509" s="5"/>
      <c r="ED1509" s="5"/>
      <c r="EE1509" s="5"/>
      <c r="EF1509" s="5"/>
    </row>
    <row r="1510" spans="1:136" s="42" customFormat="1" ht="105">
      <c r="A1510" s="41"/>
      <c r="B1510" s="41"/>
      <c r="C1510" s="41"/>
      <c r="D1510" s="41" t="s">
        <v>2570</v>
      </c>
      <c r="E1510" s="42" t="s">
        <v>139</v>
      </c>
      <c r="F1510" s="41" t="s">
        <v>2564</v>
      </c>
      <c r="G1510" s="41"/>
      <c r="H1510" s="41"/>
      <c r="I1510" s="41" t="s">
        <v>134</v>
      </c>
      <c r="J1510" s="5"/>
      <c r="K1510" s="5"/>
      <c r="L1510" s="5"/>
      <c r="M1510" s="5"/>
      <c r="N1510" s="5"/>
      <c r="O1510" s="5"/>
      <c r="P1510" s="5">
        <v>57</v>
      </c>
      <c r="Q1510" s="39" t="s">
        <v>2571</v>
      </c>
      <c r="R1510" s="5"/>
      <c r="S1510" s="5"/>
      <c r="T1510" s="5"/>
      <c r="U1510" s="5"/>
      <c r="V1510" s="5"/>
      <c r="W1510" s="5"/>
      <c r="X1510" s="5"/>
      <c r="Y1510" s="5"/>
      <c r="Z1510" s="5"/>
      <c r="AA1510" s="5"/>
      <c r="AB1510" s="5"/>
      <c r="AC1510" s="5"/>
      <c r="AD1510" s="5"/>
      <c r="AE1510" s="5"/>
      <c r="AF1510" s="5"/>
      <c r="AG1510" s="5"/>
      <c r="AH1510" s="5"/>
      <c r="AI1510" s="5"/>
      <c r="AJ1510" s="5"/>
      <c r="AK1510" s="5"/>
      <c r="AL1510" s="5"/>
      <c r="AM1510" s="5"/>
      <c r="AN1510" s="5"/>
      <c r="AO1510" s="5"/>
      <c r="AP1510" s="5"/>
      <c r="AQ1510" s="5"/>
      <c r="AR1510" s="5"/>
      <c r="AS1510" s="5"/>
      <c r="AT1510" s="5"/>
      <c r="AU1510" s="5"/>
      <c r="AV1510" s="5"/>
      <c r="AW1510" s="5"/>
      <c r="AX1510" s="5"/>
      <c r="AY1510" s="5"/>
      <c r="AZ1510" s="5"/>
      <c r="BA1510" s="5"/>
      <c r="BB1510" s="5"/>
      <c r="BC1510" s="5"/>
      <c r="BD1510" s="5"/>
      <c r="BE1510" s="5"/>
      <c r="BF1510" s="5"/>
      <c r="BG1510" s="5"/>
      <c r="BH1510" s="5"/>
      <c r="BI1510" s="5"/>
      <c r="BJ1510" s="5"/>
      <c r="BK1510" s="5"/>
      <c r="BL1510" s="5"/>
      <c r="BM1510" s="5"/>
      <c r="BN1510" s="5"/>
      <c r="BO1510" s="5"/>
      <c r="BP1510" s="5"/>
      <c r="BQ1510" s="5"/>
      <c r="BR1510" s="5"/>
      <c r="BS1510" s="5"/>
      <c r="BT1510" s="5"/>
      <c r="BU1510" s="5"/>
      <c r="BV1510" s="5"/>
      <c r="BW1510" s="5"/>
      <c r="BX1510" s="5"/>
      <c r="BY1510" s="5"/>
      <c r="BZ1510" s="5"/>
      <c r="CA1510" s="5"/>
      <c r="CB1510" s="5"/>
      <c r="CC1510" s="5"/>
      <c r="CD1510" s="5"/>
      <c r="CE1510" s="5"/>
      <c r="CF1510" s="5"/>
      <c r="CG1510" s="5"/>
      <c r="CH1510" s="5"/>
      <c r="CI1510" s="5"/>
      <c r="CJ1510" s="5"/>
      <c r="CK1510" s="5"/>
      <c r="CL1510" s="5"/>
      <c r="CM1510" s="5"/>
      <c r="CN1510" s="5"/>
      <c r="CO1510" s="5"/>
      <c r="CP1510" s="5"/>
      <c r="CQ1510" s="5"/>
      <c r="CR1510" s="5"/>
      <c r="CS1510" s="5"/>
      <c r="CT1510" s="5"/>
      <c r="CU1510" s="5">
        <v>57</v>
      </c>
      <c r="CV1510" s="5"/>
      <c r="CW1510" s="5"/>
      <c r="CX1510" s="5"/>
      <c r="CY1510" s="5"/>
      <c r="CZ1510" s="5"/>
      <c r="DA1510" s="5"/>
      <c r="DB1510" s="5"/>
      <c r="DC1510" s="5"/>
      <c r="DD1510" s="5"/>
      <c r="DE1510" s="5"/>
      <c r="DF1510" s="5"/>
      <c r="DG1510" s="5"/>
      <c r="DH1510" s="5"/>
      <c r="DI1510" s="5"/>
      <c r="DJ1510" s="5"/>
      <c r="DK1510" s="5"/>
      <c r="DL1510" s="5"/>
      <c r="DM1510" s="5"/>
      <c r="DN1510" s="5"/>
      <c r="DO1510" s="5"/>
      <c r="DP1510" s="5"/>
      <c r="DQ1510" s="5"/>
      <c r="DR1510" s="5" t="s">
        <v>1233</v>
      </c>
      <c r="DS1510" s="6"/>
      <c r="DT1510" s="6"/>
      <c r="DU1510" s="5"/>
      <c r="DV1510" s="5" t="s">
        <v>135</v>
      </c>
      <c r="DW1510" s="5"/>
      <c r="DX1510" s="5" t="s">
        <v>135</v>
      </c>
      <c r="DY1510" s="5"/>
      <c r="DZ1510" s="5"/>
      <c r="EA1510" s="5"/>
      <c r="EB1510" s="5"/>
      <c r="EC1510" s="5"/>
      <c r="ED1510" s="5"/>
      <c r="EE1510" s="5"/>
      <c r="EF1510" s="5"/>
    </row>
    <row r="1511" spans="1:136" s="42" customFormat="1" ht="90">
      <c r="A1511" s="41"/>
      <c r="B1511" s="41"/>
      <c r="C1511" s="41"/>
      <c r="D1511" s="41" t="s">
        <v>2572</v>
      </c>
      <c r="E1511" s="41" t="s">
        <v>307</v>
      </c>
      <c r="F1511" s="41" t="s">
        <v>2564</v>
      </c>
      <c r="G1511" s="41"/>
      <c r="H1511" s="41"/>
      <c r="I1511" s="41" t="s">
        <v>134</v>
      </c>
      <c r="J1511" s="5"/>
      <c r="K1511" s="5"/>
      <c r="L1511" s="5"/>
      <c r="M1511" s="5"/>
      <c r="N1511" s="5"/>
      <c r="O1511" s="5"/>
      <c r="P1511" s="5">
        <v>41</v>
      </c>
      <c r="Q1511" s="39" t="s">
        <v>2573</v>
      </c>
      <c r="R1511" s="5"/>
      <c r="S1511" s="5"/>
      <c r="T1511" s="5"/>
      <c r="U1511" s="5"/>
      <c r="V1511" s="5"/>
      <c r="W1511" s="5"/>
      <c r="X1511" s="5"/>
      <c r="Y1511" s="5"/>
      <c r="Z1511" s="5"/>
      <c r="AA1511" s="5"/>
      <c r="AB1511" s="5"/>
      <c r="AC1511" s="5"/>
      <c r="AD1511" s="5"/>
      <c r="AE1511" s="5"/>
      <c r="AF1511" s="5"/>
      <c r="AG1511" s="5"/>
      <c r="AH1511" s="5"/>
      <c r="AI1511" s="5"/>
      <c r="AJ1511" s="5"/>
      <c r="AK1511" s="5"/>
      <c r="AL1511" s="5"/>
      <c r="AM1511" s="5"/>
      <c r="AN1511" s="5"/>
      <c r="AO1511" s="5"/>
      <c r="AP1511" s="5"/>
      <c r="AQ1511" s="5"/>
      <c r="AR1511" s="5"/>
      <c r="AS1511" s="5"/>
      <c r="AT1511" s="5"/>
      <c r="AU1511" s="5"/>
      <c r="AV1511" s="5"/>
      <c r="AW1511" s="5"/>
      <c r="AX1511" s="5"/>
      <c r="AY1511" s="5"/>
      <c r="AZ1511" s="5"/>
      <c r="BA1511" s="5"/>
      <c r="BB1511" s="5"/>
      <c r="BC1511" s="5"/>
      <c r="BD1511" s="5"/>
      <c r="BE1511" s="5"/>
      <c r="BF1511" s="5"/>
      <c r="BG1511" s="5"/>
      <c r="BH1511" s="5"/>
      <c r="BI1511" s="5"/>
      <c r="BJ1511" s="5"/>
      <c r="BK1511" s="5"/>
      <c r="BL1511" s="5"/>
      <c r="BM1511" s="5"/>
      <c r="BN1511" s="5"/>
      <c r="BO1511" s="5"/>
      <c r="BP1511" s="5"/>
      <c r="BQ1511" s="5"/>
      <c r="BR1511" s="5"/>
      <c r="BS1511" s="5"/>
      <c r="BT1511" s="5"/>
      <c r="BU1511" s="5"/>
      <c r="BV1511" s="5"/>
      <c r="BW1511" s="5"/>
      <c r="BX1511" s="5"/>
      <c r="BY1511" s="5"/>
      <c r="BZ1511" s="5"/>
      <c r="CA1511" s="5"/>
      <c r="CB1511" s="5"/>
      <c r="CC1511" s="5"/>
      <c r="CD1511" s="5"/>
      <c r="CE1511" s="5"/>
      <c r="CF1511" s="5"/>
      <c r="CG1511" s="5"/>
      <c r="CH1511" s="5"/>
      <c r="CI1511" s="5"/>
      <c r="CJ1511" s="5"/>
      <c r="CK1511" s="5"/>
      <c r="CL1511" s="5"/>
      <c r="CM1511" s="5"/>
      <c r="CN1511" s="5"/>
      <c r="CO1511" s="5"/>
      <c r="CP1511" s="5"/>
      <c r="CQ1511" s="5"/>
      <c r="CR1511" s="5"/>
      <c r="CS1511" s="5"/>
      <c r="CT1511" s="5"/>
      <c r="CU1511" s="5">
        <v>41</v>
      </c>
      <c r="CV1511" s="5">
        <v>41</v>
      </c>
      <c r="CW1511" s="5"/>
      <c r="CX1511" s="5"/>
      <c r="CY1511" s="5"/>
      <c r="CZ1511" s="5"/>
      <c r="DA1511" s="5"/>
      <c r="DB1511" s="5"/>
      <c r="DC1511" s="5"/>
      <c r="DD1511" s="5"/>
      <c r="DE1511" s="5"/>
      <c r="DF1511" s="5"/>
      <c r="DG1511" s="5"/>
      <c r="DH1511" s="5"/>
      <c r="DI1511" s="5"/>
      <c r="DJ1511" s="5"/>
      <c r="DK1511" s="5"/>
      <c r="DL1511" s="5"/>
      <c r="DM1511" s="5"/>
      <c r="DN1511" s="5"/>
      <c r="DO1511" s="5"/>
      <c r="DP1511" s="5"/>
      <c r="DQ1511" s="5"/>
      <c r="DR1511" s="5" t="s">
        <v>1233</v>
      </c>
      <c r="DS1511" s="6"/>
      <c r="DT1511" s="6"/>
      <c r="DU1511" s="5"/>
      <c r="DV1511" s="5" t="s">
        <v>135</v>
      </c>
      <c r="DW1511" s="5"/>
      <c r="DX1511" s="5" t="s">
        <v>135</v>
      </c>
      <c r="DY1511" s="5"/>
      <c r="DZ1511" s="5"/>
      <c r="EA1511" s="5"/>
      <c r="EB1511" s="5"/>
      <c r="EC1511" s="5"/>
      <c r="ED1511" s="5"/>
      <c r="EE1511" s="5"/>
      <c r="EF1511" s="5"/>
    </row>
    <row r="1512" spans="1:136" s="42" customFormat="1" ht="90">
      <c r="A1512" s="41"/>
      <c r="B1512" s="41"/>
      <c r="C1512" s="41"/>
      <c r="D1512" s="41" t="s">
        <v>2574</v>
      </c>
      <c r="E1512" s="42" t="s">
        <v>2538</v>
      </c>
      <c r="F1512" s="41" t="s">
        <v>2564</v>
      </c>
      <c r="G1512" s="41"/>
      <c r="H1512" s="41"/>
      <c r="I1512" s="41" t="s">
        <v>134</v>
      </c>
      <c r="J1512" s="5"/>
      <c r="K1512" s="5"/>
      <c r="L1512" s="5"/>
      <c r="M1512" s="5"/>
      <c r="N1512" s="5"/>
      <c r="O1512" s="5"/>
      <c r="P1512" s="5">
        <v>27</v>
      </c>
      <c r="Q1512" s="39" t="s">
        <v>2573</v>
      </c>
      <c r="R1512" s="5"/>
      <c r="S1512" s="5"/>
      <c r="T1512" s="5"/>
      <c r="U1512" s="5"/>
      <c r="V1512" s="5"/>
      <c r="W1512" s="5"/>
      <c r="X1512" s="5"/>
      <c r="Y1512" s="5"/>
      <c r="Z1512" s="5"/>
      <c r="AA1512" s="5"/>
      <c r="AB1512" s="5"/>
      <c r="AC1512" s="5"/>
      <c r="AD1512" s="5"/>
      <c r="AE1512" s="5"/>
      <c r="AF1512" s="5"/>
      <c r="AG1512" s="5"/>
      <c r="AH1512" s="5"/>
      <c r="AI1512" s="5"/>
      <c r="AJ1512" s="5"/>
      <c r="AK1512" s="5"/>
      <c r="AL1512" s="5"/>
      <c r="AM1512" s="5"/>
      <c r="AN1512" s="5"/>
      <c r="AO1512" s="5"/>
      <c r="AP1512" s="5"/>
      <c r="AQ1512" s="5"/>
      <c r="AR1512" s="5"/>
      <c r="AS1512" s="5"/>
      <c r="AT1512" s="5"/>
      <c r="AU1512" s="5"/>
      <c r="AV1512" s="5"/>
      <c r="AW1512" s="5"/>
      <c r="AX1512" s="5"/>
      <c r="AY1512" s="5"/>
      <c r="AZ1512" s="5"/>
      <c r="BA1512" s="5"/>
      <c r="BB1512" s="5"/>
      <c r="BC1512" s="5"/>
      <c r="BD1512" s="5"/>
      <c r="BE1512" s="5"/>
      <c r="BF1512" s="5"/>
      <c r="BG1512" s="5"/>
      <c r="BH1512" s="5"/>
      <c r="BI1512" s="5"/>
      <c r="BJ1512" s="5"/>
      <c r="BK1512" s="5"/>
      <c r="BL1512" s="5"/>
      <c r="BM1512" s="5"/>
      <c r="BN1512" s="5"/>
      <c r="BO1512" s="5"/>
      <c r="BP1512" s="5"/>
      <c r="BQ1512" s="5"/>
      <c r="BR1512" s="5"/>
      <c r="BS1512" s="5"/>
      <c r="BT1512" s="5"/>
      <c r="BU1512" s="5"/>
      <c r="BV1512" s="5"/>
      <c r="BW1512" s="5"/>
      <c r="BX1512" s="5"/>
      <c r="BY1512" s="5"/>
      <c r="BZ1512" s="5"/>
      <c r="CA1512" s="5"/>
      <c r="CB1512" s="5"/>
      <c r="CC1512" s="5"/>
      <c r="CD1512" s="5"/>
      <c r="CE1512" s="5"/>
      <c r="CF1512" s="5"/>
      <c r="CG1512" s="5"/>
      <c r="CH1512" s="5"/>
      <c r="CI1512" s="5"/>
      <c r="CJ1512" s="5"/>
      <c r="CK1512" s="5"/>
      <c r="CL1512" s="5"/>
      <c r="CM1512" s="5"/>
      <c r="CN1512" s="5"/>
      <c r="CO1512" s="5"/>
      <c r="CP1512" s="5"/>
      <c r="CQ1512" s="5"/>
      <c r="CR1512" s="5"/>
      <c r="CS1512" s="5"/>
      <c r="CT1512" s="5"/>
      <c r="CU1512" s="5">
        <v>27</v>
      </c>
      <c r="CV1512" s="5">
        <v>27</v>
      </c>
      <c r="CW1512" s="5"/>
      <c r="CX1512" s="5"/>
      <c r="CY1512" s="5"/>
      <c r="CZ1512" s="5"/>
      <c r="DA1512" s="5"/>
      <c r="DB1512" s="5"/>
      <c r="DC1512" s="5"/>
      <c r="DD1512" s="5"/>
      <c r="DE1512" s="5"/>
      <c r="DF1512" s="5"/>
      <c r="DG1512" s="5"/>
      <c r="DH1512" s="5"/>
      <c r="DI1512" s="5"/>
      <c r="DJ1512" s="5"/>
      <c r="DK1512" s="5"/>
      <c r="DL1512" s="5"/>
      <c r="DM1512" s="5"/>
      <c r="DN1512" s="5"/>
      <c r="DO1512" s="5"/>
      <c r="DP1512" s="5"/>
      <c r="DQ1512" s="5"/>
      <c r="DR1512" s="5" t="s">
        <v>1233</v>
      </c>
      <c r="DS1512" s="6"/>
      <c r="DT1512" s="6"/>
      <c r="DU1512" s="5"/>
      <c r="DV1512" s="5" t="s">
        <v>135</v>
      </c>
      <c r="DW1512" s="5"/>
      <c r="DX1512" s="5" t="s">
        <v>135</v>
      </c>
      <c r="DY1512" s="5"/>
      <c r="DZ1512" s="5"/>
      <c r="EA1512" s="5"/>
      <c r="EB1512" s="5"/>
      <c r="EC1512" s="5"/>
      <c r="ED1512" s="5"/>
      <c r="EE1512" s="5"/>
      <c r="EF1512" s="5"/>
    </row>
    <row r="1513" spans="1:136" s="42" customFormat="1" ht="195">
      <c r="A1513" s="41"/>
      <c r="B1513" s="41"/>
      <c r="C1513" s="41"/>
      <c r="D1513" s="41" t="s">
        <v>2575</v>
      </c>
      <c r="E1513" s="42" t="s">
        <v>2576</v>
      </c>
      <c r="F1513" s="41" t="s">
        <v>2564</v>
      </c>
      <c r="G1513" s="41"/>
      <c r="H1513" s="41"/>
      <c r="I1513" s="41" t="s">
        <v>134</v>
      </c>
      <c r="J1513" s="5"/>
      <c r="K1513" s="5"/>
      <c r="L1513" s="5"/>
      <c r="M1513" s="5"/>
      <c r="N1513" s="5"/>
      <c r="O1513" s="5"/>
      <c r="P1513" s="5">
        <v>14</v>
      </c>
      <c r="Q1513" s="39" t="s">
        <v>2573</v>
      </c>
      <c r="R1513" s="5"/>
      <c r="S1513" s="5"/>
      <c r="T1513" s="5"/>
      <c r="U1513" s="5"/>
      <c r="V1513" s="5"/>
      <c r="W1513" s="5"/>
      <c r="X1513" s="5"/>
      <c r="Y1513" s="5"/>
      <c r="Z1513" s="5"/>
      <c r="AA1513" s="5"/>
      <c r="AB1513" s="5"/>
      <c r="AC1513" s="5"/>
      <c r="AD1513" s="5"/>
      <c r="AE1513" s="5"/>
      <c r="AF1513" s="5"/>
      <c r="AG1513" s="5"/>
      <c r="AH1513" s="5"/>
      <c r="AI1513" s="5"/>
      <c r="AJ1513" s="5"/>
      <c r="AK1513" s="5"/>
      <c r="AL1513" s="5"/>
      <c r="AM1513" s="5"/>
      <c r="AN1513" s="5"/>
      <c r="AO1513" s="5"/>
      <c r="AP1513" s="5"/>
      <c r="AQ1513" s="5"/>
      <c r="AR1513" s="5"/>
      <c r="AS1513" s="5"/>
      <c r="AT1513" s="5"/>
      <c r="AU1513" s="5"/>
      <c r="AV1513" s="5"/>
      <c r="AW1513" s="5"/>
      <c r="AX1513" s="5"/>
      <c r="AY1513" s="5"/>
      <c r="AZ1513" s="5"/>
      <c r="BA1513" s="5"/>
      <c r="BB1513" s="5"/>
      <c r="BC1513" s="5"/>
      <c r="BD1513" s="5"/>
      <c r="BE1513" s="5"/>
      <c r="BF1513" s="5"/>
      <c r="BG1513" s="5"/>
      <c r="BH1513" s="5"/>
      <c r="BI1513" s="5"/>
      <c r="BJ1513" s="5"/>
      <c r="BK1513" s="5"/>
      <c r="BL1513" s="5"/>
      <c r="BM1513" s="5"/>
      <c r="BN1513" s="5"/>
      <c r="BO1513" s="5"/>
      <c r="BP1513" s="5"/>
      <c r="BQ1513" s="5"/>
      <c r="BR1513" s="5"/>
      <c r="BS1513" s="5"/>
      <c r="BT1513" s="5"/>
      <c r="BU1513" s="5"/>
      <c r="BV1513" s="5"/>
      <c r="BW1513" s="5"/>
      <c r="BX1513" s="5"/>
      <c r="BY1513" s="5"/>
      <c r="BZ1513" s="5"/>
      <c r="CA1513" s="5"/>
      <c r="CB1513" s="5"/>
      <c r="CC1513" s="5"/>
      <c r="CD1513" s="5"/>
      <c r="CE1513" s="5"/>
      <c r="CF1513" s="5"/>
      <c r="CG1513" s="5"/>
      <c r="CH1513" s="5"/>
      <c r="CI1513" s="5"/>
      <c r="CJ1513" s="5"/>
      <c r="CK1513" s="5"/>
      <c r="CL1513" s="5"/>
      <c r="CM1513" s="5"/>
      <c r="CN1513" s="5"/>
      <c r="CO1513" s="5"/>
      <c r="CP1513" s="5"/>
      <c r="CQ1513" s="5"/>
      <c r="CR1513" s="5"/>
      <c r="CS1513" s="5"/>
      <c r="CT1513" s="5"/>
      <c r="CU1513" s="5">
        <v>14</v>
      </c>
      <c r="CV1513" s="5">
        <v>14</v>
      </c>
      <c r="CW1513" s="5"/>
      <c r="CX1513" s="5"/>
      <c r="CY1513" s="5"/>
      <c r="CZ1513" s="5"/>
      <c r="DA1513" s="5"/>
      <c r="DB1513" s="5"/>
      <c r="DC1513" s="5"/>
      <c r="DD1513" s="5"/>
      <c r="DE1513" s="5"/>
      <c r="DF1513" s="5"/>
      <c r="DG1513" s="5"/>
      <c r="DH1513" s="5"/>
      <c r="DI1513" s="5"/>
      <c r="DJ1513" s="5"/>
      <c r="DK1513" s="5"/>
      <c r="DL1513" s="5"/>
      <c r="DM1513" s="5"/>
      <c r="DN1513" s="5"/>
      <c r="DO1513" s="5"/>
      <c r="DP1513" s="5"/>
      <c r="DQ1513" s="5"/>
      <c r="DR1513" s="5" t="s">
        <v>1233</v>
      </c>
      <c r="DS1513" s="6"/>
      <c r="DT1513" s="6"/>
      <c r="DU1513" s="5"/>
      <c r="DV1513" s="5" t="s">
        <v>135</v>
      </c>
      <c r="DW1513" s="5"/>
      <c r="DX1513" s="5" t="s">
        <v>135</v>
      </c>
      <c r="DY1513" s="5"/>
      <c r="DZ1513" s="5"/>
      <c r="EA1513" s="5"/>
      <c r="EB1513" s="5"/>
      <c r="EC1513" s="5"/>
      <c r="ED1513" s="5"/>
      <c r="EE1513" s="5"/>
      <c r="EF1513" s="5"/>
    </row>
    <row r="1514" spans="1:136" s="42" customFormat="1" ht="255">
      <c r="A1514" s="41"/>
      <c r="B1514" s="41"/>
      <c r="C1514" s="41"/>
      <c r="D1514" s="41" t="s">
        <v>2577</v>
      </c>
      <c r="E1514" s="42" t="s">
        <v>1051</v>
      </c>
      <c r="F1514" s="41" t="s">
        <v>2564</v>
      </c>
      <c r="G1514" s="41"/>
      <c r="H1514" s="41"/>
      <c r="I1514" s="41" t="s">
        <v>134</v>
      </c>
      <c r="J1514" s="5">
        <v>28</v>
      </c>
      <c r="K1514" s="5">
        <v>25</v>
      </c>
      <c r="L1514" s="5">
        <v>3</v>
      </c>
      <c r="M1514" s="5">
        <f>44-25-3</f>
        <v>16</v>
      </c>
      <c r="N1514" s="5"/>
      <c r="O1514" s="5"/>
      <c r="P1514" s="5">
        <v>44</v>
      </c>
      <c r="Q1514" s="39" t="s">
        <v>2578</v>
      </c>
      <c r="R1514" s="5"/>
      <c r="S1514" s="5"/>
      <c r="T1514" s="5"/>
      <c r="U1514" s="5"/>
      <c r="V1514" s="5"/>
      <c r="W1514" s="5"/>
      <c r="X1514" s="5"/>
      <c r="Y1514" s="5"/>
      <c r="Z1514" s="5"/>
      <c r="AA1514" s="5"/>
      <c r="AB1514" s="5"/>
      <c r="AC1514" s="5"/>
      <c r="AD1514" s="5"/>
      <c r="AE1514" s="5"/>
      <c r="AF1514" s="5"/>
      <c r="AG1514" s="5"/>
      <c r="AH1514" s="5"/>
      <c r="AI1514" s="5"/>
      <c r="AJ1514" s="5"/>
      <c r="AK1514" s="5"/>
      <c r="AL1514" s="5"/>
      <c r="AM1514" s="5"/>
      <c r="AN1514" s="5"/>
      <c r="AO1514" s="5"/>
      <c r="AP1514" s="5"/>
      <c r="AQ1514" s="5"/>
      <c r="AR1514" s="5"/>
      <c r="AS1514" s="5"/>
      <c r="AT1514" s="5"/>
      <c r="AU1514" s="5"/>
      <c r="AV1514" s="5"/>
      <c r="AW1514" s="5"/>
      <c r="AX1514" s="5"/>
      <c r="AY1514" s="5"/>
      <c r="AZ1514" s="5"/>
      <c r="BA1514" s="5"/>
      <c r="BB1514" s="5"/>
      <c r="BC1514" s="5"/>
      <c r="BD1514" s="5"/>
      <c r="BE1514" s="5"/>
      <c r="BF1514" s="5"/>
      <c r="BG1514" s="5"/>
      <c r="BH1514" s="5"/>
      <c r="BI1514" s="5"/>
      <c r="BJ1514" s="5"/>
      <c r="BK1514" s="5"/>
      <c r="BL1514" s="5"/>
      <c r="BM1514" s="5"/>
      <c r="BN1514" s="5"/>
      <c r="BO1514" s="5"/>
      <c r="BP1514" s="5"/>
      <c r="BQ1514" s="5"/>
      <c r="BR1514" s="5"/>
      <c r="BS1514" s="5"/>
      <c r="BT1514" s="5"/>
      <c r="BU1514" s="5"/>
      <c r="BV1514" s="5"/>
      <c r="BW1514" s="5"/>
      <c r="BX1514" s="5"/>
      <c r="BY1514" s="5"/>
      <c r="BZ1514" s="5"/>
      <c r="CA1514" s="5"/>
      <c r="CB1514" s="5"/>
      <c r="CC1514" s="5"/>
      <c r="CD1514" s="5"/>
      <c r="CE1514" s="5"/>
      <c r="CF1514" s="5"/>
      <c r="CG1514" s="5"/>
      <c r="CH1514" s="5"/>
      <c r="CI1514" s="5"/>
      <c r="CJ1514" s="5"/>
      <c r="CK1514" s="5"/>
      <c r="CL1514" s="5"/>
      <c r="CM1514" s="5"/>
      <c r="CN1514" s="5"/>
      <c r="CO1514" s="5"/>
      <c r="CP1514" s="5"/>
      <c r="CQ1514" s="5"/>
      <c r="CR1514" s="5"/>
      <c r="CS1514" s="5"/>
      <c r="CT1514" s="5"/>
      <c r="CU1514" s="5">
        <v>44</v>
      </c>
      <c r="CV1514" s="5"/>
      <c r="CW1514" s="5"/>
      <c r="CX1514" s="5"/>
      <c r="CY1514" s="5"/>
      <c r="CZ1514" s="5"/>
      <c r="DA1514" s="5"/>
      <c r="DB1514" s="5"/>
      <c r="DC1514" s="5"/>
      <c r="DD1514" s="5"/>
      <c r="DE1514" s="5"/>
      <c r="DF1514" s="5"/>
      <c r="DG1514" s="5"/>
      <c r="DH1514" s="5"/>
      <c r="DI1514" s="5"/>
      <c r="DJ1514" s="5"/>
      <c r="DK1514" s="5"/>
      <c r="DL1514" s="5"/>
      <c r="DM1514" s="5"/>
      <c r="DN1514" s="5"/>
      <c r="DO1514" s="5"/>
      <c r="DP1514" s="5"/>
      <c r="DQ1514" s="5"/>
      <c r="DR1514" s="5" t="s">
        <v>1233</v>
      </c>
      <c r="DS1514" s="6"/>
      <c r="DT1514" s="6"/>
      <c r="DU1514" s="5"/>
      <c r="DV1514" s="5" t="s">
        <v>135</v>
      </c>
      <c r="DW1514" s="5"/>
      <c r="DX1514" s="5" t="s">
        <v>135</v>
      </c>
      <c r="DY1514" s="5"/>
      <c r="DZ1514" s="5"/>
      <c r="EA1514" s="5"/>
      <c r="EB1514" s="5"/>
      <c r="EC1514" s="5"/>
      <c r="ED1514" s="5"/>
      <c r="EE1514" s="5"/>
      <c r="EF1514" s="5"/>
    </row>
    <row r="1515" spans="1:136" s="42" customFormat="1" ht="210">
      <c r="A1515" s="41"/>
      <c r="B1515" s="41"/>
      <c r="C1515" s="41"/>
      <c r="D1515" s="41" t="s">
        <v>2579</v>
      </c>
      <c r="E1515" s="42" t="s">
        <v>2398</v>
      </c>
      <c r="F1515" s="41" t="s">
        <v>2564</v>
      </c>
      <c r="G1515" s="41"/>
      <c r="H1515" s="41"/>
      <c r="I1515" s="41" t="s">
        <v>134</v>
      </c>
      <c r="J1515" s="5"/>
      <c r="K1515" s="5"/>
      <c r="L1515" s="5"/>
      <c r="M1515" s="5"/>
      <c r="N1515" s="5"/>
      <c r="O1515" s="5"/>
      <c r="P1515" s="5">
        <v>41</v>
      </c>
      <c r="Q1515" s="39" t="s">
        <v>2580</v>
      </c>
      <c r="R1515" s="5"/>
      <c r="S1515" s="5"/>
      <c r="T1515" s="5"/>
      <c r="U1515" s="5"/>
      <c r="V1515" s="5"/>
      <c r="W1515" s="5"/>
      <c r="X1515" s="5"/>
      <c r="Y1515" s="5"/>
      <c r="Z1515" s="5"/>
      <c r="AA1515" s="5"/>
      <c r="AB1515" s="5"/>
      <c r="AC1515" s="5"/>
      <c r="AD1515" s="5"/>
      <c r="AE1515" s="5"/>
      <c r="AF1515" s="5"/>
      <c r="AG1515" s="5"/>
      <c r="AH1515" s="5"/>
      <c r="AI1515" s="5"/>
      <c r="AJ1515" s="5"/>
      <c r="AK1515" s="5"/>
      <c r="AL1515" s="5"/>
      <c r="AM1515" s="5"/>
      <c r="AN1515" s="5"/>
      <c r="AO1515" s="5"/>
      <c r="AP1515" s="5"/>
      <c r="AQ1515" s="5"/>
      <c r="AR1515" s="5"/>
      <c r="AS1515" s="5"/>
      <c r="AT1515" s="5"/>
      <c r="AU1515" s="5"/>
      <c r="AV1515" s="5"/>
      <c r="AW1515" s="5"/>
      <c r="AX1515" s="5"/>
      <c r="AY1515" s="5"/>
      <c r="AZ1515" s="5"/>
      <c r="BA1515" s="5"/>
      <c r="BB1515" s="5"/>
      <c r="BC1515" s="5"/>
      <c r="BD1515" s="5"/>
      <c r="BE1515" s="5"/>
      <c r="BF1515" s="5"/>
      <c r="BG1515" s="5"/>
      <c r="BH1515" s="5"/>
      <c r="BI1515" s="5"/>
      <c r="BJ1515" s="5"/>
      <c r="BK1515" s="5"/>
      <c r="BL1515" s="5"/>
      <c r="BM1515" s="5"/>
      <c r="BN1515" s="5"/>
      <c r="BO1515" s="5"/>
      <c r="BP1515" s="5"/>
      <c r="BQ1515" s="5"/>
      <c r="BR1515" s="5"/>
      <c r="BS1515" s="5"/>
      <c r="BT1515" s="5"/>
      <c r="BU1515" s="5"/>
      <c r="BV1515" s="5"/>
      <c r="BW1515" s="5"/>
      <c r="BX1515" s="5"/>
      <c r="BY1515" s="5"/>
      <c r="BZ1515" s="5"/>
      <c r="CA1515" s="5"/>
      <c r="CB1515" s="5"/>
      <c r="CC1515" s="5"/>
      <c r="CD1515" s="5"/>
      <c r="CE1515" s="5"/>
      <c r="CF1515" s="5"/>
      <c r="CG1515" s="5"/>
      <c r="CH1515" s="5"/>
      <c r="CI1515" s="5"/>
      <c r="CJ1515" s="5"/>
      <c r="CK1515" s="5"/>
      <c r="CL1515" s="5"/>
      <c r="CM1515" s="5"/>
      <c r="CN1515" s="5"/>
      <c r="CO1515" s="5"/>
      <c r="CP1515" s="5"/>
      <c r="CQ1515" s="5"/>
      <c r="CR1515" s="5"/>
      <c r="CS1515" s="5"/>
      <c r="CT1515" s="5"/>
      <c r="CU1515" s="5">
        <v>41</v>
      </c>
      <c r="CV1515" s="5"/>
      <c r="CW1515" s="5"/>
      <c r="CX1515" s="5"/>
      <c r="CY1515" s="5"/>
      <c r="CZ1515" s="5"/>
      <c r="DA1515" s="5"/>
      <c r="DB1515" s="5"/>
      <c r="DC1515" s="5"/>
      <c r="DD1515" s="5"/>
      <c r="DE1515" s="5"/>
      <c r="DF1515" s="5"/>
      <c r="DG1515" s="5"/>
      <c r="DH1515" s="5"/>
      <c r="DI1515" s="5"/>
      <c r="DJ1515" s="5"/>
      <c r="DK1515" s="5"/>
      <c r="DL1515" s="5"/>
      <c r="DM1515" s="5"/>
      <c r="DN1515" s="5"/>
      <c r="DO1515" s="5"/>
      <c r="DP1515" s="5"/>
      <c r="DQ1515" s="5"/>
      <c r="DR1515" s="5" t="s">
        <v>1233</v>
      </c>
      <c r="DS1515" s="6"/>
      <c r="DT1515" s="6"/>
      <c r="DU1515" s="5"/>
      <c r="DV1515" s="5" t="s">
        <v>135</v>
      </c>
      <c r="DW1515" s="5"/>
      <c r="DX1515" s="5" t="s">
        <v>135</v>
      </c>
      <c r="DY1515" s="5"/>
      <c r="DZ1515" s="5"/>
      <c r="EA1515" s="5"/>
      <c r="EB1515" s="5"/>
      <c r="EC1515" s="5"/>
      <c r="ED1515" s="5"/>
      <c r="EE1515" s="5"/>
      <c r="EF1515" s="5"/>
    </row>
    <row r="1516" spans="1:136" s="42" customFormat="1" ht="75">
      <c r="A1516" s="41"/>
      <c r="B1516" s="41"/>
      <c r="C1516" s="41"/>
      <c r="D1516" s="41" t="s">
        <v>2581</v>
      </c>
      <c r="E1516" s="42" t="s">
        <v>2582</v>
      </c>
      <c r="F1516" s="41" t="s">
        <v>2564</v>
      </c>
      <c r="G1516" s="41"/>
      <c r="H1516" s="41"/>
      <c r="I1516" s="41" t="s">
        <v>134</v>
      </c>
      <c r="J1516" s="5">
        <v>27</v>
      </c>
      <c r="K1516" s="5"/>
      <c r="L1516" s="5"/>
      <c r="M1516" s="5"/>
      <c r="N1516" s="5">
        <v>14</v>
      </c>
      <c r="O1516" s="5">
        <f>27-14</f>
        <v>13</v>
      </c>
      <c r="P1516" s="5">
        <v>27</v>
      </c>
      <c r="Q1516" s="39" t="s">
        <v>2583</v>
      </c>
      <c r="R1516" s="5"/>
      <c r="S1516" s="5"/>
      <c r="T1516" s="5"/>
      <c r="U1516" s="5"/>
      <c r="V1516" s="5"/>
      <c r="W1516" s="5"/>
      <c r="X1516" s="5"/>
      <c r="Y1516" s="5"/>
      <c r="Z1516" s="5"/>
      <c r="AA1516" s="5"/>
      <c r="AB1516" s="5"/>
      <c r="AC1516" s="5"/>
      <c r="AD1516" s="5"/>
      <c r="AE1516" s="5"/>
      <c r="AF1516" s="5"/>
      <c r="AG1516" s="5"/>
      <c r="AH1516" s="5"/>
      <c r="AI1516" s="5"/>
      <c r="AJ1516" s="5"/>
      <c r="AK1516" s="5"/>
      <c r="AL1516" s="5"/>
      <c r="AM1516" s="5"/>
      <c r="AN1516" s="5"/>
      <c r="AO1516" s="5"/>
      <c r="AP1516" s="5"/>
      <c r="AQ1516" s="5"/>
      <c r="AR1516" s="5"/>
      <c r="AS1516" s="5"/>
      <c r="AT1516" s="5"/>
      <c r="AU1516" s="5"/>
      <c r="AV1516" s="5"/>
      <c r="AW1516" s="5"/>
      <c r="AX1516" s="5"/>
      <c r="AY1516" s="5"/>
      <c r="AZ1516" s="5"/>
      <c r="BA1516" s="5"/>
      <c r="BB1516" s="5"/>
      <c r="BC1516" s="5"/>
      <c r="BD1516" s="5"/>
      <c r="BE1516" s="5"/>
      <c r="BF1516" s="5"/>
      <c r="BG1516" s="5"/>
      <c r="BH1516" s="5"/>
      <c r="BI1516" s="5"/>
      <c r="BJ1516" s="5"/>
      <c r="BK1516" s="5"/>
      <c r="BL1516" s="5"/>
      <c r="BM1516" s="5"/>
      <c r="BN1516" s="5"/>
      <c r="BO1516" s="5"/>
      <c r="BP1516" s="5"/>
      <c r="BQ1516" s="5"/>
      <c r="BR1516" s="5"/>
      <c r="BS1516" s="5"/>
      <c r="BT1516" s="5"/>
      <c r="BU1516" s="5"/>
      <c r="BV1516" s="5"/>
      <c r="BW1516" s="5"/>
      <c r="BX1516" s="5"/>
      <c r="BY1516" s="5"/>
      <c r="BZ1516" s="5"/>
      <c r="CA1516" s="5"/>
      <c r="CB1516" s="5"/>
      <c r="CC1516" s="5"/>
      <c r="CD1516" s="5"/>
      <c r="CE1516" s="5"/>
      <c r="CF1516" s="5"/>
      <c r="CG1516" s="5"/>
      <c r="CH1516" s="5"/>
      <c r="CI1516" s="5"/>
      <c r="CJ1516" s="5"/>
      <c r="CK1516" s="5"/>
      <c r="CL1516" s="5"/>
      <c r="CM1516" s="5"/>
      <c r="CN1516" s="5"/>
      <c r="CO1516" s="5"/>
      <c r="CP1516" s="5"/>
      <c r="CQ1516" s="5"/>
      <c r="CR1516" s="5"/>
      <c r="CS1516" s="5"/>
      <c r="CT1516" s="5"/>
      <c r="CU1516" s="5">
        <v>27</v>
      </c>
      <c r="CV1516" s="5"/>
      <c r="CW1516" s="5"/>
      <c r="CX1516" s="5"/>
      <c r="CY1516" s="5"/>
      <c r="CZ1516" s="5"/>
      <c r="DA1516" s="5"/>
      <c r="DB1516" s="5"/>
      <c r="DC1516" s="5"/>
      <c r="DD1516" s="5"/>
      <c r="DE1516" s="5"/>
      <c r="DF1516" s="5"/>
      <c r="DG1516" s="5"/>
      <c r="DH1516" s="5"/>
      <c r="DI1516" s="5"/>
      <c r="DJ1516" s="5"/>
      <c r="DK1516" s="5"/>
      <c r="DL1516" s="5"/>
      <c r="DM1516" s="5"/>
      <c r="DN1516" s="5"/>
      <c r="DO1516" s="5"/>
      <c r="DP1516" s="5"/>
      <c r="DQ1516" s="5"/>
      <c r="DR1516" s="5" t="s">
        <v>1233</v>
      </c>
      <c r="DS1516" s="6"/>
      <c r="DT1516" s="6"/>
      <c r="DU1516" s="5"/>
      <c r="DV1516" s="5" t="s">
        <v>135</v>
      </c>
      <c r="DW1516" s="5"/>
      <c r="DX1516" s="5" t="s">
        <v>135</v>
      </c>
      <c r="DY1516" s="5"/>
      <c r="DZ1516" s="5"/>
      <c r="EA1516" s="5"/>
      <c r="EB1516" s="5"/>
      <c r="EC1516" s="5"/>
      <c r="ED1516" s="5"/>
      <c r="EE1516" s="5"/>
      <c r="EF1516" s="5"/>
    </row>
    <row r="1517" spans="1:136" s="42" customFormat="1" ht="45">
      <c r="A1517" s="41"/>
      <c r="B1517" s="41"/>
      <c r="C1517" s="41"/>
      <c r="D1517" s="41" t="s">
        <v>2584</v>
      </c>
      <c r="E1517" s="42" t="s">
        <v>188</v>
      </c>
      <c r="F1517" s="41" t="s">
        <v>2564</v>
      </c>
      <c r="G1517" s="41"/>
      <c r="H1517" s="41"/>
      <c r="I1517" s="41" t="s">
        <v>134</v>
      </c>
      <c r="J1517" s="5"/>
      <c r="K1517" s="5"/>
      <c r="L1517" s="5"/>
      <c r="M1517" s="5"/>
      <c r="N1517" s="5"/>
      <c r="O1517" s="5"/>
      <c r="P1517" s="5">
        <v>15</v>
      </c>
      <c r="Q1517" s="39" t="s">
        <v>2585</v>
      </c>
      <c r="R1517" s="5"/>
      <c r="S1517" s="5"/>
      <c r="T1517" s="5"/>
      <c r="U1517" s="5"/>
      <c r="V1517" s="5"/>
      <c r="W1517" s="5"/>
      <c r="X1517" s="5"/>
      <c r="Y1517" s="5"/>
      <c r="Z1517" s="5"/>
      <c r="AA1517" s="5"/>
      <c r="AB1517" s="5"/>
      <c r="AC1517" s="5"/>
      <c r="AD1517" s="5"/>
      <c r="AE1517" s="5"/>
      <c r="AF1517" s="5"/>
      <c r="AG1517" s="5"/>
      <c r="AH1517" s="5"/>
      <c r="AI1517" s="5"/>
      <c r="AJ1517" s="5"/>
      <c r="AK1517" s="5"/>
      <c r="AL1517" s="5"/>
      <c r="AM1517" s="5"/>
      <c r="AN1517" s="5"/>
      <c r="AO1517" s="5"/>
      <c r="AP1517" s="5"/>
      <c r="AQ1517" s="5"/>
      <c r="AR1517" s="5"/>
      <c r="AS1517" s="5"/>
      <c r="AT1517" s="5"/>
      <c r="AU1517" s="5"/>
      <c r="AV1517" s="5"/>
      <c r="AW1517" s="5"/>
      <c r="AX1517" s="5"/>
      <c r="AY1517" s="5"/>
      <c r="AZ1517" s="5"/>
      <c r="BA1517" s="5"/>
      <c r="BB1517" s="5"/>
      <c r="BC1517" s="5"/>
      <c r="BD1517" s="5"/>
      <c r="BE1517" s="5"/>
      <c r="BF1517" s="5"/>
      <c r="BG1517" s="5"/>
      <c r="BH1517" s="5"/>
      <c r="BI1517" s="5"/>
      <c r="BJ1517" s="5"/>
      <c r="BK1517" s="5"/>
      <c r="BL1517" s="5"/>
      <c r="BM1517" s="5"/>
      <c r="BN1517" s="5"/>
      <c r="BO1517" s="5"/>
      <c r="BP1517" s="5"/>
      <c r="BQ1517" s="5"/>
      <c r="BR1517" s="5"/>
      <c r="BS1517" s="5"/>
      <c r="BT1517" s="5"/>
      <c r="BU1517" s="5"/>
      <c r="BV1517" s="5"/>
      <c r="BW1517" s="5"/>
      <c r="BX1517" s="5"/>
      <c r="BY1517" s="5"/>
      <c r="BZ1517" s="5"/>
      <c r="CA1517" s="5"/>
      <c r="CB1517" s="5"/>
      <c r="CC1517" s="5"/>
      <c r="CD1517" s="5"/>
      <c r="CE1517" s="5"/>
      <c r="CF1517" s="5"/>
      <c r="CG1517" s="5"/>
      <c r="CH1517" s="5"/>
      <c r="CI1517" s="5"/>
      <c r="CJ1517" s="5"/>
      <c r="CK1517" s="5"/>
      <c r="CL1517" s="5"/>
      <c r="CM1517" s="5"/>
      <c r="CN1517" s="5"/>
      <c r="CO1517" s="5"/>
      <c r="CP1517" s="5"/>
      <c r="CQ1517" s="5"/>
      <c r="CR1517" s="5"/>
      <c r="CS1517" s="5"/>
      <c r="CT1517" s="5"/>
      <c r="CU1517" s="5">
        <v>15</v>
      </c>
      <c r="CV1517" s="5">
        <v>15</v>
      </c>
      <c r="CW1517" s="5"/>
      <c r="CX1517" s="5"/>
      <c r="CY1517" s="5">
        <v>15</v>
      </c>
      <c r="CZ1517" s="5"/>
      <c r="DA1517" s="5"/>
      <c r="DB1517" s="5"/>
      <c r="DC1517" s="5"/>
      <c r="DD1517" s="5"/>
      <c r="DE1517" s="5"/>
      <c r="DF1517" s="5"/>
      <c r="DG1517" s="5"/>
      <c r="DH1517" s="5"/>
      <c r="DI1517" s="5"/>
      <c r="DJ1517" s="5"/>
      <c r="DK1517" s="5"/>
      <c r="DL1517" s="5"/>
      <c r="DM1517" s="5"/>
      <c r="DN1517" s="5"/>
      <c r="DO1517" s="5"/>
      <c r="DP1517" s="5"/>
      <c r="DQ1517" s="5"/>
      <c r="DR1517" s="5" t="s">
        <v>1233</v>
      </c>
      <c r="DS1517" s="6"/>
      <c r="DT1517" s="6"/>
      <c r="DU1517" s="5"/>
      <c r="DV1517" s="5" t="s">
        <v>135</v>
      </c>
      <c r="DW1517" s="5"/>
      <c r="DX1517" s="5" t="s">
        <v>135</v>
      </c>
      <c r="DY1517" s="5"/>
      <c r="DZ1517" s="5"/>
      <c r="EA1517" s="5"/>
      <c r="EB1517" s="5"/>
      <c r="EC1517" s="5"/>
      <c r="ED1517" s="5"/>
      <c r="EE1517" s="5"/>
      <c r="EF1517" s="5"/>
    </row>
    <row r="1518" spans="1:136" s="42" customFormat="1">
      <c r="A1518" s="41"/>
      <c r="B1518" s="41"/>
      <c r="C1518" s="41"/>
      <c r="D1518" s="41" t="s">
        <v>2586</v>
      </c>
      <c r="E1518" s="42" t="s">
        <v>852</v>
      </c>
      <c r="F1518" s="41" t="s">
        <v>2564</v>
      </c>
      <c r="G1518" s="41"/>
      <c r="H1518" s="41"/>
      <c r="I1518" s="41" t="s">
        <v>134</v>
      </c>
      <c r="J1518" s="5"/>
      <c r="K1518" s="5"/>
      <c r="L1518" s="5"/>
      <c r="M1518" s="5"/>
      <c r="N1518" s="5"/>
      <c r="O1518" s="5"/>
      <c r="P1518" s="5">
        <v>6</v>
      </c>
      <c r="Q1518" s="39"/>
      <c r="R1518" s="5"/>
      <c r="S1518" s="5"/>
      <c r="T1518" s="5"/>
      <c r="U1518" s="5"/>
      <c r="V1518" s="5"/>
      <c r="W1518" s="5"/>
      <c r="X1518" s="5"/>
      <c r="Y1518" s="5"/>
      <c r="Z1518" s="5"/>
      <c r="AA1518" s="5"/>
      <c r="AB1518" s="5"/>
      <c r="AC1518" s="5"/>
      <c r="AD1518" s="5"/>
      <c r="AE1518" s="5"/>
      <c r="AF1518" s="5"/>
      <c r="AG1518" s="5"/>
      <c r="AH1518" s="5"/>
      <c r="AI1518" s="5"/>
      <c r="AJ1518" s="5"/>
      <c r="AK1518" s="5"/>
      <c r="AL1518" s="5"/>
      <c r="AM1518" s="5"/>
      <c r="AN1518" s="5"/>
      <c r="AO1518" s="5"/>
      <c r="AP1518" s="5"/>
      <c r="AQ1518" s="5"/>
      <c r="AR1518" s="5"/>
      <c r="AS1518" s="5"/>
      <c r="AT1518" s="5"/>
      <c r="AU1518" s="5"/>
      <c r="AV1518" s="5"/>
      <c r="AW1518" s="5"/>
      <c r="AX1518" s="5"/>
      <c r="AY1518" s="5"/>
      <c r="AZ1518" s="5"/>
      <c r="BA1518" s="5"/>
      <c r="BB1518" s="5"/>
      <c r="BC1518" s="5"/>
      <c r="BD1518" s="5"/>
      <c r="BE1518" s="5"/>
      <c r="BF1518" s="5"/>
      <c r="BG1518" s="5"/>
      <c r="BH1518" s="5"/>
      <c r="BI1518" s="5"/>
      <c r="BJ1518" s="5"/>
      <c r="BK1518" s="5"/>
      <c r="BL1518" s="5"/>
      <c r="BM1518" s="5"/>
      <c r="BN1518" s="5"/>
      <c r="BO1518" s="5"/>
      <c r="BP1518" s="5"/>
      <c r="BQ1518" s="5"/>
      <c r="BR1518" s="5"/>
      <c r="BS1518" s="5"/>
      <c r="BT1518" s="5"/>
      <c r="BU1518" s="5"/>
      <c r="BV1518" s="5"/>
      <c r="BW1518" s="5"/>
      <c r="BX1518" s="5"/>
      <c r="BY1518" s="5"/>
      <c r="BZ1518" s="5"/>
      <c r="CA1518" s="5"/>
      <c r="CB1518" s="5"/>
      <c r="CC1518" s="5"/>
      <c r="CD1518" s="5"/>
      <c r="CE1518" s="5"/>
      <c r="CF1518" s="5"/>
      <c r="CG1518" s="5"/>
      <c r="CH1518" s="5"/>
      <c r="CI1518" s="5"/>
      <c r="CJ1518" s="5"/>
      <c r="CK1518" s="5"/>
      <c r="CL1518" s="5"/>
      <c r="CM1518" s="5"/>
      <c r="CN1518" s="5"/>
      <c r="CO1518" s="5"/>
      <c r="CP1518" s="5"/>
      <c r="CQ1518" s="5"/>
      <c r="CR1518" s="5"/>
      <c r="CS1518" s="5"/>
      <c r="CT1518" s="5"/>
      <c r="CU1518" s="5">
        <v>6</v>
      </c>
      <c r="CV1518" s="5"/>
      <c r="CW1518" s="5"/>
      <c r="CX1518" s="5"/>
      <c r="CY1518" s="5"/>
      <c r="CZ1518" s="5"/>
      <c r="DA1518" s="5"/>
      <c r="DB1518" s="5"/>
      <c r="DC1518" s="5"/>
      <c r="DD1518" s="5"/>
      <c r="DE1518" s="5"/>
      <c r="DF1518" s="5"/>
      <c r="DG1518" s="5"/>
      <c r="DH1518" s="5"/>
      <c r="DI1518" s="5"/>
      <c r="DJ1518" s="5"/>
      <c r="DK1518" s="5"/>
      <c r="DL1518" s="5"/>
      <c r="DM1518" s="5"/>
      <c r="DN1518" s="5"/>
      <c r="DO1518" s="5"/>
      <c r="DP1518" s="5"/>
      <c r="DQ1518" s="5"/>
      <c r="DR1518" s="5" t="s">
        <v>1233</v>
      </c>
      <c r="DS1518" s="6"/>
      <c r="DT1518" s="6"/>
      <c r="DU1518" s="5"/>
      <c r="DV1518" s="5" t="s">
        <v>135</v>
      </c>
      <c r="DW1518" s="5"/>
      <c r="DX1518" s="5" t="s">
        <v>135</v>
      </c>
      <c r="DY1518" s="5"/>
      <c r="DZ1518" s="5"/>
      <c r="EA1518" s="5"/>
      <c r="EB1518" s="5"/>
      <c r="EC1518" s="5"/>
      <c r="ED1518" s="5"/>
      <c r="EE1518" s="5"/>
      <c r="EF1518" s="5"/>
    </row>
    <row r="1519" spans="1:136" s="42" customFormat="1">
      <c r="A1519" s="41"/>
      <c r="B1519" s="41"/>
      <c r="C1519" s="41"/>
      <c r="D1519" s="41"/>
      <c r="F1519" s="41"/>
      <c r="G1519" s="41"/>
      <c r="H1519" s="41"/>
      <c r="I1519" s="41"/>
      <c r="J1519" s="5"/>
      <c r="K1519" s="5"/>
      <c r="L1519" s="5"/>
      <c r="M1519" s="5"/>
      <c r="N1519" s="5"/>
      <c r="O1519" s="5"/>
      <c r="Q1519" s="39"/>
      <c r="R1519" s="5"/>
      <c r="S1519" s="5"/>
      <c r="T1519" s="5"/>
      <c r="U1519" s="5"/>
      <c r="V1519" s="5"/>
      <c r="W1519" s="5"/>
      <c r="X1519" s="5"/>
      <c r="Y1519" s="5"/>
      <c r="Z1519" s="5"/>
      <c r="AA1519" s="5"/>
      <c r="AB1519" s="5"/>
      <c r="AC1519" s="5"/>
      <c r="AD1519" s="5"/>
      <c r="AE1519" s="5"/>
      <c r="AF1519" s="5"/>
      <c r="AG1519" s="5"/>
      <c r="AH1519" s="5"/>
      <c r="AI1519" s="5"/>
      <c r="AJ1519" s="5"/>
      <c r="AK1519" s="5"/>
      <c r="AL1519" s="5"/>
      <c r="AM1519" s="5"/>
      <c r="AN1519" s="5"/>
      <c r="AO1519" s="5"/>
      <c r="AP1519" s="5"/>
      <c r="AQ1519" s="5"/>
      <c r="AR1519" s="5"/>
      <c r="AS1519" s="5"/>
      <c r="AT1519" s="5"/>
      <c r="AU1519" s="5"/>
      <c r="AV1519" s="5"/>
      <c r="AW1519" s="5"/>
      <c r="AX1519" s="5"/>
      <c r="AY1519" s="5"/>
      <c r="AZ1519" s="5"/>
      <c r="BA1519" s="5"/>
      <c r="BB1519" s="5"/>
      <c r="BC1519" s="5"/>
      <c r="BD1519" s="5"/>
      <c r="BE1519" s="5"/>
      <c r="BF1519" s="5"/>
      <c r="BG1519" s="5"/>
      <c r="BH1519" s="5"/>
      <c r="BI1519" s="5"/>
      <c r="BJ1519" s="5"/>
      <c r="BK1519" s="5"/>
      <c r="BL1519" s="5"/>
      <c r="BM1519" s="5"/>
      <c r="BN1519" s="5"/>
      <c r="BO1519" s="5"/>
      <c r="BP1519" s="5"/>
      <c r="BQ1519" s="5"/>
      <c r="BR1519" s="5"/>
      <c r="BS1519" s="5"/>
      <c r="BT1519" s="5"/>
      <c r="BU1519" s="5"/>
      <c r="BV1519" s="5"/>
      <c r="BW1519" s="5"/>
      <c r="BX1519" s="5"/>
      <c r="BY1519" s="5"/>
      <c r="BZ1519" s="5"/>
      <c r="CA1519" s="5"/>
      <c r="CB1519" s="5"/>
      <c r="CC1519" s="5"/>
      <c r="CD1519" s="5"/>
      <c r="CE1519" s="5"/>
      <c r="CF1519" s="5"/>
      <c r="CG1519" s="5"/>
      <c r="CH1519" s="5"/>
      <c r="CI1519" s="5"/>
      <c r="CJ1519" s="5"/>
      <c r="CK1519" s="5"/>
      <c r="CL1519" s="5"/>
      <c r="CM1519" s="5"/>
      <c r="CN1519" s="5"/>
      <c r="CO1519" s="5"/>
      <c r="CP1519" s="5"/>
      <c r="CQ1519" s="5"/>
      <c r="CR1519" s="5"/>
      <c r="CS1519" s="5"/>
      <c r="CT1519" s="5"/>
      <c r="CU1519" s="5"/>
      <c r="CV1519" s="5"/>
      <c r="CW1519" s="5"/>
      <c r="CX1519" s="5"/>
      <c r="CY1519" s="5"/>
      <c r="CZ1519" s="5"/>
      <c r="DA1519" s="5"/>
      <c r="DB1519" s="5"/>
      <c r="DC1519" s="5"/>
      <c r="DD1519" s="5"/>
      <c r="DE1519" s="5"/>
      <c r="DF1519" s="5"/>
      <c r="DG1519" s="5"/>
      <c r="DH1519" s="5"/>
      <c r="DI1519" s="5"/>
      <c r="DJ1519" s="5"/>
      <c r="DK1519" s="5"/>
      <c r="DL1519" s="5"/>
      <c r="DM1519" s="5"/>
      <c r="DN1519" s="5"/>
      <c r="DO1519" s="5"/>
      <c r="DP1519" s="5"/>
      <c r="DQ1519" s="5"/>
      <c r="DR1519" s="5"/>
      <c r="DS1519" s="6"/>
      <c r="DT1519" s="6"/>
      <c r="DU1519" s="5"/>
      <c r="DV1519" s="5"/>
      <c r="DW1519" s="5"/>
      <c r="DX1519" s="5"/>
      <c r="DY1519" s="5"/>
      <c r="DZ1519" s="5"/>
      <c r="EA1519" s="5"/>
      <c r="EB1519" s="5"/>
      <c r="EC1519" s="5"/>
      <c r="ED1519" s="5"/>
      <c r="EE1519" s="5"/>
      <c r="EF1519" s="5"/>
    </row>
    <row r="1520" spans="1:136" s="42" customFormat="1">
      <c r="A1520" s="41"/>
      <c r="B1520" s="41"/>
      <c r="C1520" s="41"/>
      <c r="D1520" s="41"/>
      <c r="F1520" s="41"/>
      <c r="G1520" s="41"/>
      <c r="H1520" s="41"/>
      <c r="I1520" s="41"/>
      <c r="J1520" s="5"/>
      <c r="K1520" s="5"/>
      <c r="L1520" s="5"/>
      <c r="M1520" s="5"/>
      <c r="N1520" s="5"/>
      <c r="O1520" s="5"/>
      <c r="P1520" s="5"/>
      <c r="Q1520" s="39"/>
      <c r="R1520" s="5"/>
      <c r="S1520" s="5"/>
      <c r="T1520" s="5"/>
      <c r="U1520" s="5"/>
      <c r="V1520" s="5"/>
      <c r="W1520" s="5"/>
      <c r="X1520" s="5"/>
      <c r="Y1520" s="5"/>
      <c r="Z1520" s="5"/>
      <c r="AA1520" s="5"/>
      <c r="AB1520" s="5"/>
      <c r="AC1520" s="5"/>
      <c r="AD1520" s="5"/>
      <c r="AE1520" s="5"/>
      <c r="AF1520" s="5"/>
      <c r="AG1520" s="5"/>
      <c r="AH1520" s="5"/>
      <c r="AI1520" s="5"/>
      <c r="AJ1520" s="5"/>
      <c r="AK1520" s="5"/>
      <c r="AL1520" s="5"/>
      <c r="AM1520" s="5"/>
      <c r="AN1520" s="5"/>
      <c r="AO1520" s="5"/>
      <c r="AP1520" s="5"/>
      <c r="AQ1520" s="5"/>
      <c r="AR1520" s="5"/>
      <c r="AS1520" s="5"/>
      <c r="AT1520" s="5"/>
      <c r="AU1520" s="5"/>
      <c r="AV1520" s="5"/>
      <c r="AW1520" s="5"/>
      <c r="AX1520" s="5"/>
      <c r="AY1520" s="5"/>
      <c r="AZ1520" s="5"/>
      <c r="BA1520" s="5"/>
      <c r="BB1520" s="5"/>
      <c r="BC1520" s="5"/>
      <c r="BD1520" s="5"/>
      <c r="BE1520" s="5"/>
      <c r="BF1520" s="5"/>
      <c r="BG1520" s="5"/>
      <c r="BH1520" s="5"/>
      <c r="BI1520" s="5"/>
      <c r="BJ1520" s="5"/>
      <c r="BK1520" s="5"/>
      <c r="BL1520" s="5"/>
      <c r="BM1520" s="5"/>
      <c r="BN1520" s="5"/>
      <c r="BO1520" s="5"/>
      <c r="BP1520" s="5"/>
      <c r="BQ1520" s="5"/>
      <c r="BR1520" s="5"/>
      <c r="BS1520" s="5"/>
      <c r="BT1520" s="5"/>
      <c r="BU1520" s="5"/>
      <c r="BV1520" s="5"/>
      <c r="BW1520" s="5"/>
      <c r="BX1520" s="5"/>
      <c r="BY1520" s="5"/>
      <c r="BZ1520" s="5"/>
      <c r="CA1520" s="5"/>
      <c r="CB1520" s="5"/>
      <c r="CC1520" s="5"/>
      <c r="CD1520" s="5"/>
      <c r="CE1520" s="5"/>
      <c r="CF1520" s="5"/>
      <c r="CG1520" s="5"/>
      <c r="CH1520" s="5"/>
      <c r="CI1520" s="5"/>
      <c r="CJ1520" s="5"/>
      <c r="CK1520" s="5"/>
      <c r="CL1520" s="5"/>
      <c r="CM1520" s="5"/>
      <c r="CN1520" s="5"/>
      <c r="CO1520" s="5"/>
      <c r="CP1520" s="5"/>
      <c r="CQ1520" s="5"/>
      <c r="CR1520" s="5"/>
      <c r="CS1520" s="5"/>
      <c r="CT1520" s="5"/>
      <c r="CU1520" s="5"/>
      <c r="CV1520" s="5"/>
      <c r="CW1520" s="5"/>
      <c r="CX1520" s="5"/>
      <c r="CY1520" s="5"/>
      <c r="CZ1520" s="5"/>
      <c r="DA1520" s="5"/>
      <c r="DB1520" s="5"/>
      <c r="DC1520" s="5"/>
      <c r="DD1520" s="5"/>
      <c r="DE1520" s="5"/>
      <c r="DF1520" s="5"/>
      <c r="DG1520" s="5"/>
      <c r="DH1520" s="5"/>
      <c r="DI1520" s="5"/>
      <c r="DJ1520" s="5"/>
      <c r="DK1520" s="5"/>
      <c r="DL1520" s="5"/>
      <c r="DM1520" s="5"/>
      <c r="DN1520" s="5"/>
      <c r="DO1520" s="5"/>
      <c r="DP1520" s="5"/>
      <c r="DQ1520" s="5"/>
      <c r="DR1520" s="5"/>
      <c r="DS1520" s="6"/>
      <c r="DT1520" s="6"/>
      <c r="DU1520" s="5"/>
      <c r="DV1520" s="5"/>
      <c r="DW1520" s="5"/>
      <c r="DX1520" s="5"/>
      <c r="DY1520" s="5"/>
      <c r="DZ1520" s="5"/>
      <c r="EA1520" s="5"/>
      <c r="EB1520" s="5"/>
      <c r="EC1520" s="5"/>
      <c r="ED1520" s="5"/>
      <c r="EE1520" s="5"/>
      <c r="EF1520" s="5"/>
    </row>
    <row r="1521" spans="1:136" s="42" customFormat="1" ht="60">
      <c r="A1521" s="46" t="s">
        <v>2587</v>
      </c>
      <c r="B1521" s="41">
        <v>17</v>
      </c>
      <c r="C1521" s="41">
        <v>17</v>
      </c>
      <c r="D1521" s="165" t="s">
        <v>2588</v>
      </c>
      <c r="E1521" s="42" t="s">
        <v>157</v>
      </c>
      <c r="F1521" s="41" t="s">
        <v>430</v>
      </c>
      <c r="G1521" s="41"/>
      <c r="H1521" s="41"/>
      <c r="I1521" s="41" t="s">
        <v>135</v>
      </c>
      <c r="J1521" s="5"/>
      <c r="K1521" s="5"/>
      <c r="L1521" s="5"/>
      <c r="M1521" s="5"/>
      <c r="N1521" s="5"/>
      <c r="O1521" s="5"/>
      <c r="P1521" s="5">
        <v>6</v>
      </c>
      <c r="Q1521" s="39" t="s">
        <v>2589</v>
      </c>
      <c r="R1521" s="5"/>
      <c r="S1521" s="5"/>
      <c r="T1521" s="5"/>
      <c r="U1521" s="5"/>
      <c r="V1521" s="5"/>
      <c r="W1521" s="5"/>
      <c r="X1521" s="5"/>
      <c r="Y1521" s="5"/>
      <c r="Z1521" s="5"/>
      <c r="AA1521" s="5"/>
      <c r="AB1521" s="5"/>
      <c r="AC1521" s="5"/>
      <c r="AD1521" s="5"/>
      <c r="AE1521" s="5"/>
      <c r="AF1521" s="5"/>
      <c r="AG1521" s="5"/>
      <c r="AH1521" s="5"/>
      <c r="AI1521" s="5"/>
      <c r="AJ1521" s="5"/>
      <c r="AK1521" s="5"/>
      <c r="AL1521" s="5">
        <v>6</v>
      </c>
      <c r="AM1521" s="5"/>
      <c r="AN1521" s="5">
        <v>6</v>
      </c>
      <c r="AO1521" s="5">
        <v>6</v>
      </c>
      <c r="AP1521" s="5"/>
      <c r="AQ1521" s="5"/>
      <c r="AR1521" s="5"/>
      <c r="AS1521" s="5"/>
      <c r="AT1521" s="5"/>
      <c r="AU1521" s="5"/>
      <c r="AV1521" s="5"/>
      <c r="AW1521" s="5"/>
      <c r="AX1521" s="5"/>
      <c r="AY1521" s="5"/>
      <c r="AZ1521" s="5"/>
      <c r="BA1521" s="5"/>
      <c r="BB1521" s="5"/>
      <c r="BC1521" s="5"/>
      <c r="BD1521" s="5"/>
      <c r="BE1521" s="5"/>
      <c r="BF1521" s="5"/>
      <c r="BG1521" s="5"/>
      <c r="BH1521" s="5"/>
      <c r="BI1521" s="5"/>
      <c r="BJ1521" s="5"/>
      <c r="BK1521" s="5"/>
      <c r="BL1521" s="105">
        <v>3</v>
      </c>
      <c r="BM1521" s="5"/>
      <c r="BN1521" s="5"/>
      <c r="BO1521" s="5"/>
      <c r="BP1521" s="5"/>
      <c r="BQ1521" s="5"/>
      <c r="BR1521" s="5"/>
      <c r="BS1521" s="5"/>
      <c r="BT1521" s="5"/>
      <c r="BU1521" s="5"/>
      <c r="BV1521" s="5"/>
      <c r="BW1521" s="5"/>
      <c r="BX1521" s="5"/>
      <c r="BY1521" s="5"/>
      <c r="BZ1521" s="5"/>
      <c r="CA1521" s="5"/>
      <c r="CB1521" s="5"/>
      <c r="CC1521" s="5"/>
      <c r="CD1521" s="5"/>
      <c r="CE1521" s="5"/>
      <c r="CF1521" s="5"/>
      <c r="CG1521" s="5"/>
      <c r="CH1521" s="5"/>
      <c r="CI1521" s="5"/>
      <c r="CJ1521" s="5"/>
      <c r="CK1521" s="5"/>
      <c r="CL1521" s="5"/>
      <c r="CM1521" s="5"/>
      <c r="CN1521" s="5"/>
      <c r="CO1521" s="5"/>
      <c r="CP1521" s="5"/>
      <c r="CQ1521" s="5"/>
      <c r="CR1521" s="5"/>
      <c r="CS1521" s="5"/>
      <c r="CT1521" s="5"/>
      <c r="CU1521" s="5"/>
      <c r="CV1521" s="5"/>
      <c r="CW1521" s="5"/>
      <c r="CX1521" s="5"/>
      <c r="CY1521" s="5"/>
      <c r="CZ1521" s="5"/>
      <c r="DA1521" s="5"/>
      <c r="DB1521" s="5"/>
      <c r="DC1521" s="5"/>
      <c r="DD1521" s="5"/>
      <c r="DE1521" s="5"/>
      <c r="DF1521" s="5"/>
      <c r="DG1521" s="5"/>
      <c r="DH1521" s="5"/>
      <c r="DI1521" s="5"/>
      <c r="DJ1521" s="5"/>
      <c r="DK1521" s="5"/>
      <c r="DL1521" s="5"/>
      <c r="DM1521" s="5"/>
      <c r="DN1521" s="5"/>
      <c r="DO1521" s="5"/>
      <c r="DP1521" s="5"/>
      <c r="DQ1521" s="5"/>
      <c r="DR1521" s="5" t="s">
        <v>1233</v>
      </c>
      <c r="DS1521" s="6">
        <v>17</v>
      </c>
      <c r="DT1521" s="6">
        <v>0</v>
      </c>
      <c r="DU1521" s="5">
        <v>0</v>
      </c>
      <c r="DV1521" s="5"/>
      <c r="DW1521" s="5" t="s">
        <v>135</v>
      </c>
      <c r="DX1521" s="5" t="s">
        <v>135</v>
      </c>
      <c r="DY1521" s="5"/>
      <c r="DZ1521" s="5"/>
      <c r="EA1521" s="5"/>
      <c r="EB1521" s="5"/>
      <c r="EC1521" s="5"/>
      <c r="ED1521" s="5"/>
      <c r="EE1521" s="5"/>
      <c r="EF1521" s="5"/>
    </row>
    <row r="1522" spans="1:136" s="42" customFormat="1" ht="90">
      <c r="A1522" s="41"/>
      <c r="B1522" s="41"/>
      <c r="C1522" s="41"/>
      <c r="D1522" s="41" t="s">
        <v>2590</v>
      </c>
      <c r="E1522" s="42" t="s">
        <v>2591</v>
      </c>
      <c r="F1522" s="41" t="s">
        <v>430</v>
      </c>
      <c r="G1522" s="41"/>
      <c r="H1522" s="41"/>
      <c r="I1522" s="41" t="s">
        <v>135</v>
      </c>
      <c r="J1522" s="5"/>
      <c r="K1522" s="5"/>
      <c r="L1522" s="5"/>
      <c r="M1522" s="5"/>
      <c r="N1522" s="5"/>
      <c r="O1522" s="5"/>
      <c r="P1522" s="5">
        <v>3</v>
      </c>
      <c r="Q1522" s="39" t="s">
        <v>2592</v>
      </c>
      <c r="R1522" s="5"/>
      <c r="S1522" s="5"/>
      <c r="T1522" s="5"/>
      <c r="U1522" s="5"/>
      <c r="V1522" s="5"/>
      <c r="W1522" s="5"/>
      <c r="X1522" s="5"/>
      <c r="Y1522" s="5"/>
      <c r="Z1522" s="5"/>
      <c r="AA1522" s="5"/>
      <c r="AB1522" s="5"/>
      <c r="AC1522" s="5"/>
      <c r="AD1522" s="5"/>
      <c r="AE1522" s="5"/>
      <c r="AF1522" s="5"/>
      <c r="AG1522" s="5"/>
      <c r="AH1522" s="5"/>
      <c r="AI1522" s="5"/>
      <c r="AJ1522" s="5"/>
      <c r="AK1522" s="5"/>
      <c r="AL1522" s="5">
        <v>3</v>
      </c>
      <c r="AM1522" s="5"/>
      <c r="AN1522" s="5">
        <v>3</v>
      </c>
      <c r="AO1522" s="5"/>
      <c r="AP1522" s="5"/>
      <c r="AQ1522" s="5">
        <v>3</v>
      </c>
      <c r="AR1522" s="5"/>
      <c r="AS1522" s="5"/>
      <c r="AT1522" s="5">
        <v>3</v>
      </c>
      <c r="AU1522" s="5"/>
      <c r="AV1522" s="5"/>
      <c r="AW1522" s="5"/>
      <c r="AX1522" s="5"/>
      <c r="AY1522" s="5"/>
      <c r="AZ1522" s="5"/>
      <c r="BA1522" s="5"/>
      <c r="BB1522" s="5"/>
      <c r="BC1522" s="5"/>
      <c r="BD1522" s="5"/>
      <c r="BE1522" s="5"/>
      <c r="BF1522" s="5"/>
      <c r="BG1522" s="5"/>
      <c r="BH1522" s="5"/>
      <c r="BI1522" s="5"/>
      <c r="BJ1522" s="5"/>
      <c r="BK1522" s="5"/>
      <c r="BL1522" s="5"/>
      <c r="BM1522" s="5"/>
      <c r="BN1522" s="5"/>
      <c r="BO1522" s="5"/>
      <c r="BP1522" s="5"/>
      <c r="BQ1522" s="5"/>
      <c r="BR1522" s="5"/>
      <c r="BS1522" s="5"/>
      <c r="BT1522" s="5">
        <v>3</v>
      </c>
      <c r="BU1522" s="5"/>
      <c r="BV1522" s="5">
        <v>3</v>
      </c>
      <c r="BW1522" s="5"/>
      <c r="BX1522" s="5"/>
      <c r="BY1522" s="5"/>
      <c r="BZ1522" s="5"/>
      <c r="CA1522" s="5"/>
      <c r="CB1522" s="5"/>
      <c r="CC1522" s="5"/>
      <c r="CD1522" s="5"/>
      <c r="CE1522" s="5"/>
      <c r="CF1522" s="5"/>
      <c r="CG1522" s="5"/>
      <c r="CH1522" s="5"/>
      <c r="CI1522" s="5"/>
      <c r="CJ1522" s="5"/>
      <c r="CK1522" s="5"/>
      <c r="CL1522" s="5"/>
      <c r="CM1522" s="5"/>
      <c r="CN1522" s="5"/>
      <c r="CO1522" s="5"/>
      <c r="CP1522" s="5"/>
      <c r="CQ1522" s="5"/>
      <c r="CR1522" s="5"/>
      <c r="CS1522" s="5"/>
      <c r="CT1522" s="5"/>
      <c r="CU1522" s="5"/>
      <c r="CV1522" s="5"/>
      <c r="CW1522" s="5"/>
      <c r="CX1522" s="5"/>
      <c r="CY1522" s="5"/>
      <c r="CZ1522" s="5"/>
      <c r="DA1522" s="5"/>
      <c r="DB1522" s="5"/>
      <c r="DC1522" s="5"/>
      <c r="DD1522" s="5"/>
      <c r="DE1522" s="5"/>
      <c r="DF1522" s="5"/>
      <c r="DG1522" s="5"/>
      <c r="DH1522" s="5"/>
      <c r="DI1522" s="5"/>
      <c r="DJ1522" s="5"/>
      <c r="DK1522" s="5"/>
      <c r="DL1522" s="5"/>
      <c r="DM1522" s="5"/>
      <c r="DN1522" s="5"/>
      <c r="DO1522" s="5"/>
      <c r="DP1522" s="5"/>
      <c r="DQ1522" s="5"/>
      <c r="DR1522" s="5" t="s">
        <v>1233</v>
      </c>
      <c r="DS1522" s="6"/>
      <c r="DT1522" s="6"/>
      <c r="DU1522" s="5"/>
      <c r="DV1522" s="5"/>
      <c r="DW1522" s="5" t="s">
        <v>135</v>
      </c>
      <c r="DX1522" s="5" t="s">
        <v>135</v>
      </c>
      <c r="DY1522" s="5"/>
      <c r="DZ1522" s="5"/>
      <c r="EA1522" s="5"/>
      <c r="EB1522" s="5"/>
      <c r="EC1522" s="5"/>
      <c r="ED1522" s="5"/>
      <c r="EE1522" s="5"/>
      <c r="EF1522" s="5"/>
    </row>
    <row r="1523" spans="1:136" s="42" customFormat="1" ht="45">
      <c r="A1523" s="41"/>
      <c r="B1523" s="41"/>
      <c r="C1523" s="41"/>
      <c r="D1523" s="41" t="s">
        <v>2593</v>
      </c>
      <c r="E1523" s="42" t="s">
        <v>2594</v>
      </c>
      <c r="F1523" s="41" t="s">
        <v>430</v>
      </c>
      <c r="G1523" s="41"/>
      <c r="H1523" s="41"/>
      <c r="I1523" s="41" t="s">
        <v>135</v>
      </c>
      <c r="J1523" s="5"/>
      <c r="K1523" s="5"/>
      <c r="L1523" s="5"/>
      <c r="M1523" s="5"/>
      <c r="N1523" s="5"/>
      <c r="O1523" s="5"/>
      <c r="P1523" s="5">
        <v>1</v>
      </c>
      <c r="Q1523" s="39" t="s">
        <v>2592</v>
      </c>
      <c r="R1523" s="5"/>
      <c r="S1523" s="5"/>
      <c r="T1523" s="5"/>
      <c r="U1523" s="5"/>
      <c r="V1523" s="5"/>
      <c r="W1523" s="5"/>
      <c r="X1523" s="5"/>
      <c r="Y1523" s="5"/>
      <c r="Z1523" s="5"/>
      <c r="AA1523" s="5"/>
      <c r="AB1523" s="5"/>
      <c r="AC1523" s="5"/>
      <c r="AD1523" s="5"/>
      <c r="AE1523" s="5"/>
      <c r="AF1523" s="5"/>
      <c r="AG1523" s="5"/>
      <c r="AH1523" s="5"/>
      <c r="AI1523" s="5"/>
      <c r="AJ1523" s="5"/>
      <c r="AK1523" s="5"/>
      <c r="AL1523" s="5">
        <v>1</v>
      </c>
      <c r="AM1523" s="5"/>
      <c r="AN1523" s="5">
        <v>1</v>
      </c>
      <c r="AO1523" s="5"/>
      <c r="AP1523" s="5"/>
      <c r="AQ1523" s="5">
        <v>1</v>
      </c>
      <c r="AR1523" s="5"/>
      <c r="AS1523" s="5"/>
      <c r="AT1523" s="5">
        <v>1</v>
      </c>
      <c r="AU1523" s="5"/>
      <c r="AV1523" s="5"/>
      <c r="AW1523" s="5"/>
      <c r="AX1523" s="5"/>
      <c r="AY1523" s="5"/>
      <c r="AZ1523" s="5"/>
      <c r="BA1523" s="5"/>
      <c r="BB1523" s="5"/>
      <c r="BC1523" s="5"/>
      <c r="BD1523" s="5"/>
      <c r="BE1523" s="5"/>
      <c r="BF1523" s="5"/>
      <c r="BG1523" s="5"/>
      <c r="BH1523" s="5"/>
      <c r="BI1523" s="5"/>
      <c r="BJ1523" s="5"/>
      <c r="BK1523" s="5"/>
      <c r="BL1523" s="5"/>
      <c r="BM1523" s="5"/>
      <c r="BN1523" s="5"/>
      <c r="BO1523" s="5"/>
      <c r="BP1523" s="5"/>
      <c r="BQ1523" s="5"/>
      <c r="BR1523" s="5"/>
      <c r="BS1523" s="5"/>
      <c r="BT1523" s="5">
        <v>1</v>
      </c>
      <c r="BU1523" s="5"/>
      <c r="BV1523" s="5">
        <v>1</v>
      </c>
      <c r="BW1523" s="5"/>
      <c r="BX1523" s="5"/>
      <c r="BY1523" s="5"/>
      <c r="BZ1523" s="5"/>
      <c r="CA1523" s="5"/>
      <c r="CB1523" s="5"/>
      <c r="CC1523" s="5"/>
      <c r="CD1523" s="5"/>
      <c r="CE1523" s="5"/>
      <c r="CF1523" s="5"/>
      <c r="CG1523" s="5"/>
      <c r="CH1523" s="5"/>
      <c r="CI1523" s="5"/>
      <c r="CJ1523" s="5"/>
      <c r="CK1523" s="5"/>
      <c r="CL1523" s="5"/>
      <c r="CM1523" s="5"/>
      <c r="CN1523" s="5"/>
      <c r="CO1523" s="5"/>
      <c r="CP1523" s="5"/>
      <c r="CQ1523" s="5"/>
      <c r="CR1523" s="5"/>
      <c r="CS1523" s="5"/>
      <c r="CT1523" s="5"/>
      <c r="CU1523" s="5"/>
      <c r="CV1523" s="5"/>
      <c r="CW1523" s="5"/>
      <c r="CX1523" s="5"/>
      <c r="CY1523" s="5"/>
      <c r="CZ1523" s="5"/>
      <c r="DA1523" s="5"/>
      <c r="DB1523" s="5"/>
      <c r="DC1523" s="5"/>
      <c r="DD1523" s="5"/>
      <c r="DE1523" s="5"/>
      <c r="DF1523" s="5"/>
      <c r="DG1523" s="5"/>
      <c r="DH1523" s="5"/>
      <c r="DI1523" s="5"/>
      <c r="DJ1523" s="5"/>
      <c r="DK1523" s="5"/>
      <c r="DL1523" s="5"/>
      <c r="DM1523" s="5"/>
      <c r="DN1523" s="5"/>
      <c r="DO1523" s="5"/>
      <c r="DP1523" s="5"/>
      <c r="DQ1523" s="5"/>
      <c r="DR1523" s="5" t="s">
        <v>1233</v>
      </c>
      <c r="DS1523" s="6"/>
      <c r="DT1523" s="6"/>
      <c r="DU1523" s="5"/>
      <c r="DV1523" s="5"/>
      <c r="DW1523" s="5" t="s">
        <v>135</v>
      </c>
      <c r="DX1523" s="5" t="s">
        <v>135</v>
      </c>
      <c r="DY1523" s="5"/>
      <c r="DZ1523" s="5"/>
      <c r="EA1523" s="5"/>
      <c r="EB1523" s="5"/>
      <c r="EC1523" s="5"/>
      <c r="ED1523" s="5"/>
      <c r="EE1523" s="5"/>
      <c r="EF1523" s="5"/>
    </row>
    <row r="1524" spans="1:136" s="42" customFormat="1">
      <c r="A1524" s="41"/>
      <c r="B1524" s="41"/>
      <c r="C1524" s="41"/>
      <c r="F1524" s="41" t="s">
        <v>430</v>
      </c>
      <c r="G1524" s="41"/>
      <c r="H1524" s="41"/>
      <c r="I1524" s="41"/>
      <c r="J1524" s="5"/>
      <c r="K1524" s="5"/>
      <c r="L1524" s="5"/>
      <c r="M1524" s="5"/>
      <c r="N1524" s="5"/>
      <c r="O1524" s="5"/>
      <c r="P1524" s="5"/>
      <c r="Q1524" s="39"/>
      <c r="R1524" s="5"/>
      <c r="S1524" s="5"/>
      <c r="T1524" s="5"/>
      <c r="U1524" s="5"/>
      <c r="V1524" s="5"/>
      <c r="W1524" s="5"/>
      <c r="X1524" s="5"/>
      <c r="Y1524" s="5"/>
      <c r="Z1524" s="5"/>
      <c r="AA1524" s="5"/>
      <c r="AB1524" s="5"/>
      <c r="AC1524" s="5"/>
      <c r="AD1524" s="5"/>
      <c r="AE1524" s="5"/>
      <c r="AF1524" s="5"/>
      <c r="AG1524" s="5"/>
      <c r="AH1524" s="5"/>
      <c r="AI1524" s="5"/>
      <c r="AJ1524" s="5"/>
      <c r="AK1524" s="5"/>
      <c r="AL1524" s="5"/>
      <c r="AM1524" s="5"/>
      <c r="AN1524" s="5"/>
      <c r="AO1524" s="5"/>
      <c r="AP1524" s="5"/>
      <c r="AQ1524" s="5"/>
      <c r="AR1524" s="5"/>
      <c r="AS1524" s="5"/>
      <c r="AT1524" s="5"/>
      <c r="AU1524" s="5"/>
      <c r="AV1524" s="5"/>
      <c r="AW1524" s="5"/>
      <c r="AX1524" s="5"/>
      <c r="AY1524" s="5"/>
      <c r="AZ1524" s="5"/>
      <c r="BA1524" s="5"/>
      <c r="BB1524" s="5"/>
      <c r="BC1524" s="5"/>
      <c r="BD1524" s="5"/>
      <c r="BE1524" s="5"/>
      <c r="BF1524" s="5"/>
      <c r="BG1524" s="5"/>
      <c r="BH1524" s="5"/>
      <c r="BI1524" s="5"/>
      <c r="BJ1524" s="5"/>
      <c r="BK1524" s="5"/>
      <c r="BL1524" s="5"/>
      <c r="BM1524" s="5"/>
      <c r="BN1524" s="5"/>
      <c r="BO1524" s="5"/>
      <c r="BP1524" s="5"/>
      <c r="BQ1524" s="5"/>
      <c r="BR1524" s="5"/>
      <c r="BS1524" s="5"/>
      <c r="BT1524" s="5"/>
      <c r="BU1524" s="5"/>
      <c r="BV1524" s="5"/>
      <c r="BW1524" s="5"/>
      <c r="BX1524" s="5"/>
      <c r="BY1524" s="5"/>
      <c r="BZ1524" s="5"/>
      <c r="CA1524" s="5"/>
      <c r="CB1524" s="5"/>
      <c r="CC1524" s="5"/>
      <c r="CD1524" s="5"/>
      <c r="CE1524" s="5"/>
      <c r="CF1524" s="5"/>
      <c r="CG1524" s="5"/>
      <c r="CH1524" s="5"/>
      <c r="CI1524" s="5"/>
      <c r="CJ1524" s="5"/>
      <c r="CK1524" s="5"/>
      <c r="CL1524" s="5"/>
      <c r="CM1524" s="5"/>
      <c r="CN1524" s="5"/>
      <c r="CO1524" s="5"/>
      <c r="CP1524" s="5"/>
      <c r="CQ1524" s="5"/>
      <c r="CR1524" s="5"/>
      <c r="CS1524" s="5"/>
      <c r="CT1524" s="5"/>
      <c r="CU1524" s="5"/>
      <c r="CV1524" s="5"/>
      <c r="CW1524" s="5"/>
      <c r="CX1524" s="5"/>
      <c r="CY1524" s="5"/>
      <c r="CZ1524" s="5"/>
      <c r="DA1524" s="5"/>
      <c r="DB1524" s="5"/>
      <c r="DC1524" s="5"/>
      <c r="DD1524" s="5"/>
      <c r="DE1524" s="5"/>
      <c r="DF1524" s="5"/>
      <c r="DG1524" s="5"/>
      <c r="DH1524" s="5"/>
      <c r="DI1524" s="5"/>
      <c r="DJ1524" s="5"/>
      <c r="DK1524" s="5"/>
      <c r="DL1524" s="5"/>
      <c r="DM1524" s="5"/>
      <c r="DN1524" s="5"/>
      <c r="DO1524" s="5"/>
      <c r="DP1524" s="5"/>
      <c r="DQ1524" s="5"/>
      <c r="DR1524" s="5"/>
      <c r="DS1524" s="6"/>
      <c r="DT1524" s="6"/>
      <c r="DU1524" s="5"/>
      <c r="DV1524" s="5"/>
      <c r="DW1524" s="5"/>
      <c r="DX1524" s="5"/>
      <c r="DY1524" s="5"/>
      <c r="DZ1524" s="5"/>
      <c r="EA1524" s="5"/>
      <c r="EB1524" s="5"/>
      <c r="EC1524" s="5"/>
      <c r="ED1524" s="5"/>
      <c r="EE1524" s="5"/>
      <c r="EF1524" s="5"/>
    </row>
    <row r="1525" spans="1:136" s="42" customFormat="1" ht="150">
      <c r="A1525" s="41"/>
      <c r="B1525" s="41"/>
      <c r="C1525" s="41"/>
      <c r="D1525" s="41" t="s">
        <v>2595</v>
      </c>
      <c r="E1525" s="42" t="s">
        <v>2596</v>
      </c>
      <c r="F1525" s="41" t="s">
        <v>430</v>
      </c>
      <c r="G1525" s="41"/>
      <c r="H1525" s="41"/>
      <c r="I1525" s="41" t="s">
        <v>135</v>
      </c>
      <c r="J1525" s="5"/>
      <c r="K1525" s="5"/>
      <c r="L1525" s="5"/>
      <c r="M1525" s="5"/>
      <c r="N1525" s="5"/>
      <c r="O1525" s="5"/>
      <c r="P1525" s="5">
        <v>5</v>
      </c>
      <c r="Q1525" s="39" t="s">
        <v>2597</v>
      </c>
      <c r="R1525" s="5"/>
      <c r="S1525" s="5"/>
      <c r="T1525" s="5"/>
      <c r="U1525" s="5"/>
      <c r="V1525" s="5"/>
      <c r="W1525" s="5"/>
      <c r="X1525" s="5"/>
      <c r="Y1525" s="5"/>
      <c r="Z1525" s="5"/>
      <c r="AA1525" s="5"/>
      <c r="AB1525" s="5"/>
      <c r="AC1525" s="5"/>
      <c r="AD1525" s="5"/>
      <c r="AE1525" s="5"/>
      <c r="AF1525" s="5"/>
      <c r="AG1525" s="5"/>
      <c r="AH1525" s="5"/>
      <c r="AI1525" s="5"/>
      <c r="AJ1525" s="5"/>
      <c r="AK1525" s="5"/>
      <c r="AL1525" s="5">
        <v>5</v>
      </c>
      <c r="AM1525" s="5"/>
      <c r="AN1525" s="5">
        <v>5</v>
      </c>
      <c r="AO1525" s="5">
        <v>5</v>
      </c>
      <c r="AP1525" s="5"/>
      <c r="AQ1525" s="5">
        <v>5</v>
      </c>
      <c r="AR1525" s="5"/>
      <c r="AS1525" s="5"/>
      <c r="AT1525" s="5">
        <v>5</v>
      </c>
      <c r="AU1525" s="5"/>
      <c r="AV1525" s="5"/>
      <c r="AW1525" s="5"/>
      <c r="AX1525" s="5"/>
      <c r="AY1525" s="5"/>
      <c r="AZ1525" s="5"/>
      <c r="BA1525" s="5"/>
      <c r="BB1525" s="5"/>
      <c r="BC1525" s="5"/>
      <c r="BD1525" s="5"/>
      <c r="BE1525" s="5"/>
      <c r="BF1525" s="5"/>
      <c r="BG1525" s="5"/>
      <c r="BH1525" s="5"/>
      <c r="BI1525" s="5"/>
      <c r="BJ1525" s="5"/>
      <c r="BK1525" s="5"/>
      <c r="BL1525" s="105">
        <v>2</v>
      </c>
      <c r="BM1525" s="5"/>
      <c r="BN1525" s="5"/>
      <c r="BO1525" s="5"/>
      <c r="BP1525" s="5"/>
      <c r="BQ1525" s="5"/>
      <c r="BR1525" s="5"/>
      <c r="BS1525" s="5"/>
      <c r="BT1525" s="5">
        <v>5</v>
      </c>
      <c r="BU1525" s="5"/>
      <c r="BV1525" s="5">
        <v>5</v>
      </c>
      <c r="BW1525" s="5"/>
      <c r="BX1525" s="5"/>
      <c r="BY1525" s="5"/>
      <c r="BZ1525" s="5"/>
      <c r="CA1525" s="5"/>
      <c r="CB1525" s="5"/>
      <c r="CC1525" s="5"/>
      <c r="CD1525" s="5"/>
      <c r="CE1525" s="5"/>
      <c r="CF1525" s="5"/>
      <c r="CG1525" s="5"/>
      <c r="CH1525" s="5"/>
      <c r="CI1525" s="5"/>
      <c r="CJ1525" s="5"/>
      <c r="CK1525" s="5"/>
      <c r="CL1525" s="5"/>
      <c r="CM1525" s="5"/>
      <c r="CN1525" s="5"/>
      <c r="CO1525" s="5"/>
      <c r="CP1525" s="5"/>
      <c r="CQ1525" s="5"/>
      <c r="CR1525" s="5"/>
      <c r="CS1525" s="5"/>
      <c r="CT1525" s="5"/>
      <c r="CU1525" s="5"/>
      <c r="CV1525" s="5"/>
      <c r="CW1525" s="5"/>
      <c r="CX1525" s="5"/>
      <c r="CY1525" s="5"/>
      <c r="CZ1525" s="5"/>
      <c r="DA1525" s="5"/>
      <c r="DB1525" s="5"/>
      <c r="DC1525" s="5"/>
      <c r="DD1525" s="5"/>
      <c r="DE1525" s="5"/>
      <c r="DF1525" s="5"/>
      <c r="DG1525" s="5"/>
      <c r="DH1525" s="5"/>
      <c r="DI1525" s="5"/>
      <c r="DJ1525" s="5"/>
      <c r="DK1525" s="5"/>
      <c r="DL1525" s="5"/>
      <c r="DM1525" s="5"/>
      <c r="DN1525" s="5"/>
      <c r="DO1525" s="5"/>
      <c r="DP1525" s="5"/>
      <c r="DQ1525" s="5"/>
      <c r="DR1525" s="5" t="s">
        <v>1233</v>
      </c>
      <c r="DS1525" s="6"/>
      <c r="DT1525" s="6"/>
      <c r="DU1525" s="5"/>
      <c r="DV1525" s="5"/>
      <c r="DW1525" s="5" t="s">
        <v>135</v>
      </c>
      <c r="DX1525" s="5" t="s">
        <v>135</v>
      </c>
      <c r="DY1525" s="5"/>
      <c r="DZ1525" s="5"/>
      <c r="EA1525" s="5"/>
      <c r="EB1525" s="5"/>
      <c r="EC1525" s="5"/>
      <c r="ED1525" s="5"/>
      <c r="EE1525" s="5"/>
      <c r="EF1525" s="5"/>
    </row>
    <row r="1526" spans="1:136" s="42" customFormat="1" ht="75">
      <c r="A1526" s="41"/>
      <c r="B1526" s="41"/>
      <c r="C1526" s="41"/>
      <c r="D1526" s="41" t="s">
        <v>2598</v>
      </c>
      <c r="E1526" s="42" t="s">
        <v>2599</v>
      </c>
      <c r="F1526" s="41" t="s">
        <v>430</v>
      </c>
      <c r="G1526" s="41"/>
      <c r="H1526" s="41"/>
      <c r="I1526" s="41" t="s">
        <v>135</v>
      </c>
      <c r="J1526" s="5"/>
      <c r="K1526" s="5"/>
      <c r="L1526" s="5"/>
      <c r="M1526" s="5"/>
      <c r="N1526" s="5"/>
      <c r="O1526" s="5"/>
      <c r="P1526" s="5">
        <v>2</v>
      </c>
      <c r="Q1526" s="39" t="s">
        <v>2597</v>
      </c>
      <c r="R1526" s="5"/>
      <c r="S1526" s="5"/>
      <c r="T1526" s="5"/>
      <c r="U1526" s="5"/>
      <c r="V1526" s="5"/>
      <c r="W1526" s="5"/>
      <c r="X1526" s="5"/>
      <c r="Y1526" s="5"/>
      <c r="Z1526" s="5"/>
      <c r="AA1526" s="5"/>
      <c r="AB1526" s="5"/>
      <c r="AC1526" s="5"/>
      <c r="AD1526" s="5"/>
      <c r="AE1526" s="5"/>
      <c r="AF1526" s="5"/>
      <c r="AG1526" s="5"/>
      <c r="AH1526" s="5"/>
      <c r="AI1526" s="5"/>
      <c r="AJ1526" s="5"/>
      <c r="AK1526" s="5"/>
      <c r="AL1526" s="5">
        <v>2</v>
      </c>
      <c r="AM1526" s="5"/>
      <c r="AN1526" s="5">
        <v>2</v>
      </c>
      <c r="AO1526" s="5">
        <v>2</v>
      </c>
      <c r="AP1526" s="5"/>
      <c r="AQ1526" s="5">
        <v>2</v>
      </c>
      <c r="AR1526" s="5"/>
      <c r="AS1526" s="5"/>
      <c r="AT1526" s="5">
        <v>2</v>
      </c>
      <c r="AU1526" s="5"/>
      <c r="AV1526" s="5"/>
      <c r="AW1526" s="5"/>
      <c r="AX1526" s="5"/>
      <c r="AY1526" s="5"/>
      <c r="AZ1526" s="5"/>
      <c r="BA1526" s="5"/>
      <c r="BB1526" s="5"/>
      <c r="BC1526" s="5"/>
      <c r="BD1526" s="5"/>
      <c r="BE1526" s="5"/>
      <c r="BF1526" s="5"/>
      <c r="BG1526" s="5"/>
      <c r="BH1526" s="5"/>
      <c r="BI1526" s="5"/>
      <c r="BJ1526" s="5"/>
      <c r="BK1526" s="5"/>
      <c r="BL1526" s="105">
        <v>2</v>
      </c>
      <c r="BM1526" s="5"/>
      <c r="BN1526" s="5"/>
      <c r="BO1526" s="5"/>
      <c r="BP1526" s="5"/>
      <c r="BQ1526" s="5"/>
      <c r="BR1526" s="5"/>
      <c r="BS1526" s="5"/>
      <c r="BT1526" s="5">
        <v>2</v>
      </c>
      <c r="BU1526" s="5"/>
      <c r="BV1526" s="5">
        <v>2</v>
      </c>
      <c r="BW1526" s="5"/>
      <c r="BX1526" s="5"/>
      <c r="BY1526" s="5"/>
      <c r="BZ1526" s="5"/>
      <c r="CA1526" s="5"/>
      <c r="CB1526" s="5"/>
      <c r="CC1526" s="5"/>
      <c r="CD1526" s="5"/>
      <c r="CE1526" s="5"/>
      <c r="CF1526" s="5"/>
      <c r="CG1526" s="5"/>
      <c r="CH1526" s="5"/>
      <c r="CI1526" s="5"/>
      <c r="CJ1526" s="5"/>
      <c r="CK1526" s="5"/>
      <c r="CL1526" s="5"/>
      <c r="CM1526" s="5"/>
      <c r="CN1526" s="5"/>
      <c r="CO1526" s="5"/>
      <c r="CP1526" s="5"/>
      <c r="CQ1526" s="5"/>
      <c r="CR1526" s="5"/>
      <c r="CS1526" s="5"/>
      <c r="CT1526" s="5"/>
      <c r="CU1526" s="5"/>
      <c r="CV1526" s="5"/>
      <c r="CW1526" s="5"/>
      <c r="CX1526" s="5"/>
      <c r="CY1526" s="5"/>
      <c r="CZ1526" s="5"/>
      <c r="DA1526" s="5"/>
      <c r="DB1526" s="5"/>
      <c r="DC1526" s="5"/>
      <c r="DD1526" s="5"/>
      <c r="DE1526" s="5"/>
      <c r="DF1526" s="5"/>
      <c r="DG1526" s="5"/>
      <c r="DH1526" s="5"/>
      <c r="DI1526" s="5"/>
      <c r="DJ1526" s="5"/>
      <c r="DK1526" s="5"/>
      <c r="DL1526" s="5"/>
      <c r="DM1526" s="5"/>
      <c r="DN1526" s="5"/>
      <c r="DO1526" s="5"/>
      <c r="DP1526" s="5"/>
      <c r="DQ1526" s="5"/>
      <c r="DR1526" s="5" t="s">
        <v>1233</v>
      </c>
      <c r="DS1526" s="6"/>
      <c r="DT1526" s="6"/>
      <c r="DU1526" s="5"/>
      <c r="DV1526" s="5"/>
      <c r="DW1526" s="5" t="s">
        <v>135</v>
      </c>
      <c r="DX1526" s="5" t="s">
        <v>135</v>
      </c>
      <c r="DY1526" s="5"/>
      <c r="DZ1526" s="5"/>
      <c r="EA1526" s="5"/>
      <c r="EB1526" s="5"/>
      <c r="EC1526" s="5"/>
      <c r="ED1526" s="5"/>
      <c r="EE1526" s="5"/>
      <c r="EF1526" s="5"/>
    </row>
    <row r="1527" spans="1:136" s="42" customFormat="1">
      <c r="A1527" s="41"/>
      <c r="B1527" s="41"/>
      <c r="C1527" s="41"/>
      <c r="D1527" s="41"/>
      <c r="F1527" s="41"/>
      <c r="G1527" s="41"/>
      <c r="H1527" s="41"/>
      <c r="I1527" s="41"/>
      <c r="J1527" s="5"/>
      <c r="K1527" s="5"/>
      <c r="L1527" s="5"/>
      <c r="M1527" s="5"/>
      <c r="N1527" s="5"/>
      <c r="O1527" s="5"/>
      <c r="P1527" s="5"/>
      <c r="Q1527" s="39"/>
      <c r="R1527" s="5"/>
      <c r="S1527" s="5"/>
      <c r="T1527" s="5"/>
      <c r="U1527" s="5"/>
      <c r="V1527" s="5"/>
      <c r="W1527" s="5"/>
      <c r="X1527" s="5"/>
      <c r="Y1527" s="5"/>
      <c r="Z1527" s="5"/>
      <c r="AA1527" s="5"/>
      <c r="AB1527" s="5"/>
      <c r="AC1527" s="5"/>
      <c r="AD1527" s="5"/>
      <c r="AE1527" s="5"/>
      <c r="AF1527" s="5"/>
      <c r="AG1527" s="5"/>
      <c r="AH1527" s="5"/>
      <c r="AI1527" s="5"/>
      <c r="AJ1527" s="5"/>
      <c r="AK1527" s="5"/>
      <c r="AL1527" s="5"/>
      <c r="AM1527" s="5"/>
      <c r="AN1527" s="5"/>
      <c r="AO1527" s="5"/>
      <c r="AP1527" s="5"/>
      <c r="AQ1527" s="5"/>
      <c r="AR1527" s="5"/>
      <c r="AS1527" s="5"/>
      <c r="AT1527" s="5"/>
      <c r="AU1527" s="5"/>
      <c r="AV1527" s="5"/>
      <c r="AW1527" s="5"/>
      <c r="AX1527" s="5"/>
      <c r="AY1527" s="5"/>
      <c r="AZ1527" s="5"/>
      <c r="BA1527" s="5"/>
      <c r="BB1527" s="5"/>
      <c r="BC1527" s="5"/>
      <c r="BD1527" s="5"/>
      <c r="BE1527" s="5"/>
      <c r="BF1527" s="5"/>
      <c r="BG1527" s="5"/>
      <c r="BH1527" s="5"/>
      <c r="BI1527" s="5"/>
      <c r="BJ1527" s="5"/>
      <c r="BK1527" s="5"/>
      <c r="BL1527" s="5"/>
      <c r="BM1527" s="5"/>
      <c r="BN1527" s="5"/>
      <c r="BO1527" s="5"/>
      <c r="BP1527" s="5"/>
      <c r="BQ1527" s="5"/>
      <c r="BR1527" s="5"/>
      <c r="BS1527" s="5"/>
      <c r="BT1527" s="5"/>
      <c r="BU1527" s="5"/>
      <c r="BV1527" s="5"/>
      <c r="BW1527" s="5"/>
      <c r="BX1527" s="5"/>
      <c r="BY1527" s="5"/>
      <c r="BZ1527" s="5"/>
      <c r="CA1527" s="5"/>
      <c r="CB1527" s="5"/>
      <c r="CC1527" s="5"/>
      <c r="CD1527" s="5"/>
      <c r="CE1527" s="5"/>
      <c r="CF1527" s="5"/>
      <c r="CG1527" s="5"/>
      <c r="CH1527" s="5"/>
      <c r="CI1527" s="5"/>
      <c r="CJ1527" s="5"/>
      <c r="CK1527" s="5"/>
      <c r="CL1527" s="5"/>
      <c r="CM1527" s="5"/>
      <c r="CN1527" s="5"/>
      <c r="CO1527" s="5"/>
      <c r="CP1527" s="5"/>
      <c r="CQ1527" s="5"/>
      <c r="CR1527" s="5"/>
      <c r="CS1527" s="5"/>
      <c r="CT1527" s="5"/>
      <c r="CU1527" s="5"/>
      <c r="CV1527" s="5"/>
      <c r="CW1527" s="5"/>
      <c r="CX1527" s="5"/>
      <c r="CY1527" s="5"/>
      <c r="CZ1527" s="5"/>
      <c r="DA1527" s="5"/>
      <c r="DB1527" s="5"/>
      <c r="DC1527" s="5"/>
      <c r="DD1527" s="5"/>
      <c r="DE1527" s="5"/>
      <c r="DF1527" s="5"/>
      <c r="DG1527" s="5"/>
      <c r="DH1527" s="5"/>
      <c r="DI1527" s="5"/>
      <c r="DJ1527" s="5"/>
      <c r="DK1527" s="5"/>
      <c r="DL1527" s="5"/>
      <c r="DM1527" s="5"/>
      <c r="DN1527" s="5"/>
      <c r="DO1527" s="5"/>
      <c r="DP1527" s="5"/>
      <c r="DQ1527" s="5"/>
      <c r="DR1527" s="5"/>
      <c r="DS1527" s="6"/>
      <c r="DT1527" s="6"/>
      <c r="DU1527" s="5"/>
      <c r="DV1527" s="5"/>
      <c r="DW1527" s="5"/>
      <c r="DX1527" s="5"/>
      <c r="DY1527" s="5"/>
      <c r="DZ1527" s="5"/>
      <c r="EA1527" s="5"/>
      <c r="EB1527" s="5"/>
      <c r="EC1527" s="5"/>
      <c r="ED1527" s="5"/>
      <c r="EE1527" s="5"/>
      <c r="EF1527" s="5"/>
    </row>
    <row r="1528" spans="1:136" s="42" customFormat="1" ht="90">
      <c r="A1528" s="46" t="s">
        <v>2600</v>
      </c>
      <c r="B1528" s="41">
        <v>14</v>
      </c>
      <c r="C1528" s="41">
        <v>7</v>
      </c>
      <c r="D1528" s="41" t="s">
        <v>2601</v>
      </c>
      <c r="E1528" s="42" t="s">
        <v>2602</v>
      </c>
      <c r="F1528" s="41" t="s">
        <v>2603</v>
      </c>
      <c r="G1528" s="41" t="s">
        <v>135</v>
      </c>
      <c r="H1528" s="41" t="s">
        <v>2604</v>
      </c>
      <c r="I1528" s="41" t="s">
        <v>135</v>
      </c>
      <c r="J1528" s="5"/>
      <c r="K1528" s="5"/>
      <c r="L1528" s="5"/>
      <c r="M1528" s="5"/>
      <c r="N1528" s="5"/>
      <c r="O1528" s="5"/>
      <c r="P1528" s="5">
        <v>1</v>
      </c>
      <c r="Q1528" s="39" t="s">
        <v>2605</v>
      </c>
      <c r="R1528" s="5"/>
      <c r="S1528" s="5"/>
      <c r="T1528" s="5"/>
      <c r="U1528" s="5"/>
      <c r="V1528" s="5"/>
      <c r="W1528" s="5"/>
      <c r="X1528" s="5"/>
      <c r="Y1528" s="5"/>
      <c r="Z1528" s="5"/>
      <c r="AA1528" s="5"/>
      <c r="AB1528" s="5"/>
      <c r="AC1528" s="5"/>
      <c r="AD1528" s="5"/>
      <c r="AE1528" s="5"/>
      <c r="AF1528" s="5"/>
      <c r="AG1528" s="5"/>
      <c r="AH1528" s="5"/>
      <c r="AI1528" s="5"/>
      <c r="AJ1528" s="5"/>
      <c r="AK1528" s="5"/>
      <c r="AL1528" s="5"/>
      <c r="AM1528" s="5"/>
      <c r="AN1528" s="5"/>
      <c r="AO1528" s="5"/>
      <c r="AP1528" s="5"/>
      <c r="AQ1528" s="5"/>
      <c r="AR1528" s="5"/>
      <c r="AS1528" s="5"/>
      <c r="AT1528" s="5"/>
      <c r="AU1528" s="5"/>
      <c r="AV1528" s="5"/>
      <c r="AW1528" s="5"/>
      <c r="AX1528" s="5"/>
      <c r="AY1528" s="5"/>
      <c r="AZ1528" s="5"/>
      <c r="BA1528" s="5"/>
      <c r="BB1528" s="5"/>
      <c r="BC1528" s="5"/>
      <c r="BD1528" s="5"/>
      <c r="BE1528" s="5"/>
      <c r="BF1528" s="5"/>
      <c r="BG1528" s="5"/>
      <c r="BH1528" s="5"/>
      <c r="BI1528" s="5"/>
      <c r="BJ1528" s="5"/>
      <c r="BK1528" s="5"/>
      <c r="BL1528" s="5"/>
      <c r="BM1528" s="5"/>
      <c r="BN1528" s="5"/>
      <c r="BO1528" s="5"/>
      <c r="BP1528" s="5"/>
      <c r="BQ1528" s="5"/>
      <c r="BR1528" s="5"/>
      <c r="BS1528" s="5"/>
      <c r="BT1528" s="5"/>
      <c r="BU1528" s="5"/>
      <c r="BV1528" s="5"/>
      <c r="BW1528" s="5"/>
      <c r="BX1528" s="5"/>
      <c r="BY1528" s="5"/>
      <c r="BZ1528" s="5"/>
      <c r="CA1528" s="5"/>
      <c r="CB1528" s="5"/>
      <c r="CC1528" s="5"/>
      <c r="CD1528" s="5"/>
      <c r="CE1528" s="5"/>
      <c r="CF1528" s="5"/>
      <c r="CG1528" s="5"/>
      <c r="CH1528" s="5"/>
      <c r="CI1528" s="5"/>
      <c r="CJ1528" s="5"/>
      <c r="CK1528" s="5"/>
      <c r="CL1528" s="5"/>
      <c r="CM1528" s="5"/>
      <c r="CN1528" s="5"/>
      <c r="CO1528" s="5"/>
      <c r="CP1528" s="5"/>
      <c r="CQ1528" s="5"/>
      <c r="CR1528" s="5"/>
      <c r="CS1528" s="5"/>
      <c r="CT1528" s="5"/>
      <c r="CU1528" s="5">
        <v>1</v>
      </c>
      <c r="CV1528" s="5"/>
      <c r="CW1528" s="5"/>
      <c r="CX1528" s="5"/>
      <c r="CY1528" s="5"/>
      <c r="CZ1528" s="5"/>
      <c r="DA1528" s="5"/>
      <c r="DB1528" s="5"/>
      <c r="DC1528" s="5"/>
      <c r="DD1528" s="5"/>
      <c r="DE1528" s="5"/>
      <c r="DF1528" s="5"/>
      <c r="DG1528" s="5"/>
      <c r="DH1528" s="5"/>
      <c r="DI1528" s="5"/>
      <c r="DJ1528" s="5"/>
      <c r="DK1528" s="5"/>
      <c r="DL1528" s="5"/>
      <c r="DM1528" s="5"/>
      <c r="DN1528" s="5"/>
      <c r="DO1528" s="5"/>
      <c r="DP1528" s="5"/>
      <c r="DQ1528" s="5"/>
      <c r="DR1528" s="5" t="s">
        <v>1233</v>
      </c>
      <c r="DS1528" s="6">
        <v>14</v>
      </c>
      <c r="DT1528" s="6">
        <f>14-5</f>
        <v>9</v>
      </c>
      <c r="DU1528" s="5">
        <v>3</v>
      </c>
      <c r="DV1528" s="5"/>
      <c r="DW1528" s="5"/>
      <c r="DX1528" s="5" t="s">
        <v>135</v>
      </c>
      <c r="DY1528" s="5"/>
      <c r="DZ1528" s="5"/>
      <c r="EA1528" s="5"/>
      <c r="EB1528" s="5"/>
      <c r="EC1528" s="5"/>
      <c r="ED1528" s="5"/>
      <c r="EE1528" s="5"/>
      <c r="EF1528" s="5"/>
    </row>
    <row r="1529" spans="1:136" s="42" customFormat="1" ht="30">
      <c r="A1529" s="41"/>
      <c r="B1529" s="41">
        <v>14</v>
      </c>
      <c r="C1529" s="41"/>
      <c r="D1529" s="41" t="s">
        <v>2606</v>
      </c>
      <c r="E1529" s="42" t="s">
        <v>2607</v>
      </c>
      <c r="F1529" s="41" t="s">
        <v>2608</v>
      </c>
      <c r="G1529" s="41" t="s">
        <v>135</v>
      </c>
      <c r="H1529" s="41"/>
      <c r="I1529" s="41" t="s">
        <v>135</v>
      </c>
      <c r="J1529" s="5"/>
      <c r="K1529" s="5"/>
      <c r="L1529" s="5"/>
      <c r="M1529" s="5"/>
      <c r="N1529" s="5"/>
      <c r="O1529" s="5"/>
      <c r="P1529" s="5">
        <v>2</v>
      </c>
      <c r="Q1529" s="39" t="s">
        <v>2609</v>
      </c>
      <c r="R1529" s="5"/>
      <c r="S1529" s="5"/>
      <c r="T1529" s="5"/>
      <c r="U1529" s="5"/>
      <c r="V1529" s="5"/>
      <c r="W1529" s="5"/>
      <c r="X1529" s="5"/>
      <c r="Y1529" s="5"/>
      <c r="Z1529" s="5"/>
      <c r="AA1529" s="5"/>
      <c r="AB1529" s="5"/>
      <c r="AC1529" s="5"/>
      <c r="AD1529" s="5"/>
      <c r="AE1529" s="5"/>
      <c r="AF1529" s="5"/>
      <c r="AG1529" s="5"/>
      <c r="AH1529" s="5"/>
      <c r="AI1529" s="5"/>
      <c r="AJ1529" s="5"/>
      <c r="AK1529" s="5"/>
      <c r="AL1529" s="5">
        <v>2</v>
      </c>
      <c r="AM1529" s="5"/>
      <c r="AN1529" s="5">
        <v>1</v>
      </c>
      <c r="AO1529" s="5"/>
      <c r="AP1529" s="5"/>
      <c r="AQ1529" s="5">
        <v>1</v>
      </c>
      <c r="AR1529" s="5"/>
      <c r="AS1529" s="5"/>
      <c r="AT1529" s="5"/>
      <c r="AU1529" s="5"/>
      <c r="AV1529" s="5"/>
      <c r="AW1529" s="5"/>
      <c r="AX1529" s="5"/>
      <c r="AY1529" s="5"/>
      <c r="AZ1529" s="5"/>
      <c r="BA1529" s="5"/>
      <c r="BB1529" s="5"/>
      <c r="BC1529" s="5"/>
      <c r="BD1529" s="5"/>
      <c r="BE1529" s="5"/>
      <c r="BF1529" s="5"/>
      <c r="BG1529" s="5"/>
      <c r="BH1529" s="5">
        <v>1</v>
      </c>
      <c r="BI1529" s="5"/>
      <c r="BJ1529" s="5"/>
      <c r="BK1529" s="5"/>
      <c r="BL1529" s="5"/>
      <c r="BM1529" s="5"/>
      <c r="BN1529" s="5"/>
      <c r="BO1529" s="5"/>
      <c r="BP1529" s="5"/>
      <c r="BQ1529" s="5"/>
      <c r="BR1529" s="5"/>
      <c r="BS1529" s="5"/>
      <c r="BT1529" s="5"/>
      <c r="BU1529" s="5"/>
      <c r="BV1529" s="5"/>
      <c r="BW1529" s="5"/>
      <c r="BX1529" s="5"/>
      <c r="BY1529" s="5"/>
      <c r="BZ1529" s="5"/>
      <c r="CA1529" s="5"/>
      <c r="CB1529" s="5"/>
      <c r="CC1529" s="5"/>
      <c r="CD1529" s="5"/>
      <c r="CE1529" s="5"/>
      <c r="CF1529" s="5"/>
      <c r="CG1529" s="5"/>
      <c r="CH1529" s="5"/>
      <c r="CI1529" s="5"/>
      <c r="CJ1529" s="5"/>
      <c r="CK1529" s="5"/>
      <c r="CL1529" s="5"/>
      <c r="CM1529" s="5"/>
      <c r="CN1529" s="5"/>
      <c r="CO1529" s="5"/>
      <c r="CP1529" s="5"/>
      <c r="CQ1529" s="5"/>
      <c r="CR1529" s="5"/>
      <c r="CS1529" s="5"/>
      <c r="CT1529" s="5"/>
      <c r="CU1529" s="5">
        <v>2</v>
      </c>
      <c r="CV1529" s="5">
        <v>1</v>
      </c>
      <c r="CW1529" s="5"/>
      <c r="CX1529" s="5"/>
      <c r="CY1529" s="5"/>
      <c r="CZ1529" s="5"/>
      <c r="DA1529" s="5"/>
      <c r="DB1529" s="5"/>
      <c r="DC1529" s="5"/>
      <c r="DD1529" s="5"/>
      <c r="DE1529" s="5"/>
      <c r="DF1529" s="5"/>
      <c r="DG1529" s="5"/>
      <c r="DH1529" s="5"/>
      <c r="DI1529" s="5"/>
      <c r="DJ1529" s="5"/>
      <c r="DK1529" s="5"/>
      <c r="DL1529" s="5"/>
      <c r="DM1529" s="5"/>
      <c r="DN1529" s="5"/>
      <c r="DO1529" s="5"/>
      <c r="DP1529" s="5"/>
      <c r="DQ1529" s="5"/>
      <c r="DR1529" s="5" t="s">
        <v>1233</v>
      </c>
      <c r="DS1529" s="6"/>
      <c r="DT1529" s="6"/>
      <c r="DU1529" s="5"/>
      <c r="DV1529" s="5"/>
      <c r="DW1529" s="5"/>
      <c r="DX1529" s="5" t="s">
        <v>135</v>
      </c>
      <c r="DY1529" s="5"/>
      <c r="DZ1529" s="5"/>
      <c r="EA1529" s="5"/>
      <c r="EB1529" s="5"/>
      <c r="EC1529" s="5"/>
      <c r="ED1529" s="5"/>
      <c r="EE1529" s="5"/>
      <c r="EF1529" s="5"/>
    </row>
    <row r="1530" spans="1:136" s="42" customFormat="1" ht="60">
      <c r="A1530" s="41"/>
      <c r="B1530" s="41">
        <v>14</v>
      </c>
      <c r="C1530" s="41"/>
      <c r="D1530" s="41" t="s">
        <v>2610</v>
      </c>
      <c r="E1530" s="42" t="s">
        <v>2611</v>
      </c>
      <c r="F1530" s="41" t="s">
        <v>2612</v>
      </c>
      <c r="G1530" s="41"/>
      <c r="H1530" s="41" t="s">
        <v>1418</v>
      </c>
      <c r="I1530" s="41" t="s">
        <v>135</v>
      </c>
      <c r="J1530" s="5"/>
      <c r="K1530" s="5"/>
      <c r="L1530" s="5"/>
      <c r="M1530" s="5"/>
      <c r="N1530" s="5"/>
      <c r="O1530" s="5"/>
      <c r="P1530" s="5">
        <v>1</v>
      </c>
      <c r="Q1530" s="39" t="s">
        <v>2613</v>
      </c>
      <c r="R1530" s="5"/>
      <c r="S1530" s="5"/>
      <c r="T1530" s="5"/>
      <c r="U1530" s="5"/>
      <c r="V1530" s="5"/>
      <c r="W1530" s="5"/>
      <c r="X1530" s="5"/>
      <c r="Y1530" s="5"/>
      <c r="Z1530" s="5"/>
      <c r="AA1530" s="5"/>
      <c r="AB1530" s="5"/>
      <c r="AC1530" s="5"/>
      <c r="AD1530" s="5"/>
      <c r="AE1530" s="5"/>
      <c r="AF1530" s="5"/>
      <c r="AG1530" s="5"/>
      <c r="AH1530" s="5"/>
      <c r="AI1530" s="5"/>
      <c r="AJ1530" s="5"/>
      <c r="AK1530" s="5"/>
      <c r="AL1530" s="5"/>
      <c r="AM1530" s="5"/>
      <c r="AN1530" s="5"/>
      <c r="AO1530" s="5"/>
      <c r="AP1530" s="5"/>
      <c r="AQ1530" s="5"/>
      <c r="AR1530" s="5"/>
      <c r="AS1530" s="5"/>
      <c r="AT1530" s="5"/>
      <c r="AU1530" s="5"/>
      <c r="AV1530" s="5"/>
      <c r="AW1530" s="5"/>
      <c r="AX1530" s="5"/>
      <c r="AY1530" s="5"/>
      <c r="AZ1530" s="5"/>
      <c r="BA1530" s="5"/>
      <c r="BB1530" s="5"/>
      <c r="BC1530" s="5"/>
      <c r="BD1530" s="5"/>
      <c r="BE1530" s="5"/>
      <c r="BF1530" s="5"/>
      <c r="BG1530" s="5"/>
      <c r="BH1530" s="5"/>
      <c r="BI1530" s="5"/>
      <c r="BJ1530" s="5"/>
      <c r="BK1530" s="5"/>
      <c r="BL1530" s="5"/>
      <c r="BM1530" s="5"/>
      <c r="BN1530" s="5"/>
      <c r="BO1530" s="5"/>
      <c r="BP1530" s="5"/>
      <c r="BQ1530" s="5"/>
      <c r="BR1530" s="5"/>
      <c r="BS1530" s="5"/>
      <c r="BT1530" s="5"/>
      <c r="BU1530" s="5"/>
      <c r="BV1530" s="5"/>
      <c r="BW1530" s="5"/>
      <c r="BX1530" s="5"/>
      <c r="BY1530" s="5"/>
      <c r="BZ1530" s="5"/>
      <c r="CA1530" s="5"/>
      <c r="CB1530" s="5"/>
      <c r="CC1530" s="5"/>
      <c r="CD1530" s="5"/>
      <c r="CE1530" s="5"/>
      <c r="CF1530" s="5"/>
      <c r="CG1530" s="5"/>
      <c r="CH1530" s="5"/>
      <c r="CI1530" s="5"/>
      <c r="CJ1530" s="5"/>
      <c r="CK1530" s="5"/>
      <c r="CL1530" s="5"/>
      <c r="CM1530" s="5"/>
      <c r="CN1530" s="5"/>
      <c r="CO1530" s="5"/>
      <c r="CP1530" s="5"/>
      <c r="CQ1530" s="5"/>
      <c r="CR1530" s="5"/>
      <c r="CS1530" s="5"/>
      <c r="CT1530" s="5"/>
      <c r="CU1530" s="5">
        <v>1</v>
      </c>
      <c r="CV1530" s="5">
        <v>1</v>
      </c>
      <c r="CW1530" s="5"/>
      <c r="CX1530" s="5"/>
      <c r="CY1530" s="5"/>
      <c r="CZ1530" s="5"/>
      <c r="DA1530" s="5"/>
      <c r="DB1530" s="5"/>
      <c r="DC1530" s="5"/>
      <c r="DD1530" s="5"/>
      <c r="DE1530" s="5"/>
      <c r="DF1530" s="5"/>
      <c r="DG1530" s="5"/>
      <c r="DH1530" s="5"/>
      <c r="DI1530" s="5"/>
      <c r="DJ1530" s="5"/>
      <c r="DK1530" s="5"/>
      <c r="DL1530" s="5"/>
      <c r="DM1530" s="5"/>
      <c r="DN1530" s="5"/>
      <c r="DO1530" s="5"/>
      <c r="DP1530" s="5"/>
      <c r="DQ1530" s="5"/>
      <c r="DR1530" s="5" t="s">
        <v>1233</v>
      </c>
      <c r="DS1530" s="6"/>
      <c r="DT1530" s="6"/>
      <c r="DU1530" s="5"/>
      <c r="DV1530" s="5"/>
      <c r="DW1530" s="5"/>
      <c r="DX1530" s="5" t="s">
        <v>135</v>
      </c>
      <c r="DY1530" s="5"/>
      <c r="DZ1530" s="5"/>
      <c r="EA1530" s="5"/>
      <c r="EB1530" s="5"/>
      <c r="EC1530" s="5"/>
      <c r="ED1530" s="5"/>
      <c r="EE1530" s="5"/>
      <c r="EF1530" s="5"/>
    </row>
    <row r="1531" spans="1:136" s="42" customFormat="1" ht="30">
      <c r="A1531" s="41"/>
      <c r="B1531" s="41">
        <v>14</v>
      </c>
      <c r="C1531" s="41"/>
      <c r="D1531" s="41" t="s">
        <v>2614</v>
      </c>
      <c r="E1531" s="42" t="s">
        <v>2615</v>
      </c>
      <c r="F1531" s="41" t="s">
        <v>2616</v>
      </c>
      <c r="G1531" s="41"/>
      <c r="H1531" s="41"/>
      <c r="I1531" s="41" t="s">
        <v>135</v>
      </c>
      <c r="J1531" s="5"/>
      <c r="K1531" s="5"/>
      <c r="L1531" s="5"/>
      <c r="M1531" s="5"/>
      <c r="N1531" s="5"/>
      <c r="O1531" s="5"/>
      <c r="P1531" s="5">
        <v>1</v>
      </c>
      <c r="Q1531" s="39" t="s">
        <v>2617</v>
      </c>
      <c r="R1531" s="5"/>
      <c r="S1531" s="5"/>
      <c r="T1531" s="5"/>
      <c r="U1531" s="5"/>
      <c r="V1531" s="5"/>
      <c r="W1531" s="5"/>
      <c r="X1531" s="5"/>
      <c r="Y1531" s="5"/>
      <c r="Z1531" s="5"/>
      <c r="AA1531" s="5"/>
      <c r="AB1531" s="5"/>
      <c r="AC1531" s="5"/>
      <c r="AD1531" s="5"/>
      <c r="AE1531" s="5"/>
      <c r="AF1531" s="5"/>
      <c r="AG1531" s="5"/>
      <c r="AH1531" s="5"/>
      <c r="AI1531" s="5"/>
      <c r="AJ1531" s="5"/>
      <c r="AK1531" s="5"/>
      <c r="AL1531" s="5"/>
      <c r="AM1531" s="5"/>
      <c r="AN1531" s="5"/>
      <c r="AO1531" s="5"/>
      <c r="AP1531" s="5"/>
      <c r="AQ1531" s="5"/>
      <c r="AR1531" s="5"/>
      <c r="AS1531" s="5"/>
      <c r="AT1531" s="5"/>
      <c r="AU1531" s="5"/>
      <c r="AV1531" s="5"/>
      <c r="AW1531" s="5"/>
      <c r="AX1531" s="5"/>
      <c r="AY1531" s="5"/>
      <c r="AZ1531" s="5"/>
      <c r="BA1531" s="5"/>
      <c r="BB1531" s="5"/>
      <c r="BC1531" s="5"/>
      <c r="BD1531" s="5"/>
      <c r="BE1531" s="5"/>
      <c r="BF1531" s="5"/>
      <c r="BG1531" s="5"/>
      <c r="BH1531" s="5"/>
      <c r="BI1531" s="5"/>
      <c r="BJ1531" s="5"/>
      <c r="BK1531" s="5"/>
      <c r="BL1531" s="5"/>
      <c r="BM1531" s="5"/>
      <c r="BN1531" s="5"/>
      <c r="BO1531" s="5"/>
      <c r="BP1531" s="5"/>
      <c r="BQ1531" s="5"/>
      <c r="BR1531" s="5"/>
      <c r="BS1531" s="5"/>
      <c r="BT1531" s="5"/>
      <c r="BU1531" s="5"/>
      <c r="BV1531" s="5"/>
      <c r="BW1531" s="5"/>
      <c r="BX1531" s="5"/>
      <c r="BY1531" s="5"/>
      <c r="BZ1531" s="5"/>
      <c r="CA1531" s="5"/>
      <c r="CB1531" s="5">
        <v>1</v>
      </c>
      <c r="CC1531" s="5"/>
      <c r="CD1531" s="5"/>
      <c r="CE1531" s="5"/>
      <c r="CF1531" s="5"/>
      <c r="CG1531" s="5"/>
      <c r="CH1531" s="5"/>
      <c r="CI1531" s="5"/>
      <c r="CJ1531" s="5">
        <v>1</v>
      </c>
      <c r="CK1531" s="5"/>
      <c r="CL1531" s="5"/>
      <c r="CM1531" s="5"/>
      <c r="CN1531" s="5"/>
      <c r="CO1531" s="5"/>
      <c r="CP1531" s="5"/>
      <c r="CQ1531" s="5"/>
      <c r="CR1531" s="5"/>
      <c r="CS1531" s="5"/>
      <c r="CT1531" s="5"/>
      <c r="CU1531" s="5">
        <v>1</v>
      </c>
      <c r="CV1531" s="5"/>
      <c r="CW1531" s="5"/>
      <c r="CX1531" s="5"/>
      <c r="CY1531" s="5"/>
      <c r="CZ1531" s="5"/>
      <c r="DA1531" s="5"/>
      <c r="DB1531" s="5">
        <v>1</v>
      </c>
      <c r="DC1531" s="5"/>
      <c r="DD1531" s="5"/>
      <c r="DE1531" s="5"/>
      <c r="DF1531" s="5"/>
      <c r="DG1531" s="5"/>
      <c r="DH1531" s="5"/>
      <c r="DI1531" s="5"/>
      <c r="DJ1531" s="5"/>
      <c r="DK1531" s="5"/>
      <c r="DL1531" s="5"/>
      <c r="DM1531" s="5"/>
      <c r="DN1531" s="5"/>
      <c r="DO1531" s="5"/>
      <c r="DP1531" s="5"/>
      <c r="DQ1531" s="5"/>
      <c r="DR1531" s="5" t="s">
        <v>1233</v>
      </c>
      <c r="DS1531" s="6"/>
      <c r="DT1531" s="6"/>
      <c r="DU1531" s="5"/>
      <c r="DV1531" s="5"/>
      <c r="DW1531" s="5"/>
      <c r="DX1531" s="5" t="s">
        <v>135</v>
      </c>
      <c r="DY1531" s="5"/>
      <c r="DZ1531" s="5"/>
      <c r="EA1531" s="5"/>
      <c r="EB1531" s="5"/>
      <c r="EC1531" s="5"/>
      <c r="ED1531" s="5"/>
      <c r="EE1531" s="5"/>
      <c r="EF1531" s="5"/>
    </row>
    <row r="1532" spans="1:136" s="42" customFormat="1" ht="30">
      <c r="A1532" s="41"/>
      <c r="B1532" s="41">
        <v>14</v>
      </c>
      <c r="C1532" s="41"/>
      <c r="D1532" s="41" t="s">
        <v>2618</v>
      </c>
      <c r="E1532" s="42" t="s">
        <v>2615</v>
      </c>
      <c r="F1532" s="41" t="s">
        <v>2619</v>
      </c>
      <c r="G1532" s="41"/>
      <c r="H1532" s="41" t="s">
        <v>135</v>
      </c>
      <c r="I1532" s="41"/>
      <c r="J1532" s="5"/>
      <c r="K1532" s="5"/>
      <c r="L1532" s="5"/>
      <c r="M1532" s="5"/>
      <c r="N1532" s="5"/>
      <c r="O1532" s="5"/>
      <c r="P1532" s="5">
        <v>1</v>
      </c>
      <c r="Q1532" s="39" t="s">
        <v>2620</v>
      </c>
      <c r="R1532" s="5"/>
      <c r="S1532" s="5"/>
      <c r="T1532" s="5"/>
      <c r="U1532" s="5"/>
      <c r="V1532" s="5"/>
      <c r="W1532" s="5"/>
      <c r="X1532" s="5"/>
      <c r="Y1532" s="5"/>
      <c r="Z1532" s="5"/>
      <c r="AA1532" s="5"/>
      <c r="AB1532" s="5"/>
      <c r="AC1532" s="5"/>
      <c r="AD1532" s="5"/>
      <c r="AE1532" s="5"/>
      <c r="AF1532" s="5"/>
      <c r="AG1532" s="5"/>
      <c r="AH1532" s="5"/>
      <c r="AI1532" s="5"/>
      <c r="AJ1532" s="5"/>
      <c r="AK1532" s="5"/>
      <c r="AL1532" s="5"/>
      <c r="AM1532" s="5"/>
      <c r="AN1532" s="5"/>
      <c r="AO1532" s="5"/>
      <c r="AP1532" s="5"/>
      <c r="AQ1532" s="5"/>
      <c r="AR1532" s="5"/>
      <c r="AS1532" s="5"/>
      <c r="AT1532" s="5"/>
      <c r="AU1532" s="5"/>
      <c r="AV1532" s="5"/>
      <c r="AW1532" s="5"/>
      <c r="AX1532" s="5"/>
      <c r="AY1532" s="5"/>
      <c r="AZ1532" s="5"/>
      <c r="BA1532" s="5"/>
      <c r="BB1532" s="5"/>
      <c r="BC1532" s="5"/>
      <c r="BD1532" s="5"/>
      <c r="BE1532" s="5"/>
      <c r="BF1532" s="5"/>
      <c r="BG1532" s="5"/>
      <c r="BH1532" s="5"/>
      <c r="BI1532" s="5"/>
      <c r="BJ1532" s="5"/>
      <c r="BK1532" s="5"/>
      <c r="BL1532" s="5"/>
      <c r="BM1532" s="5"/>
      <c r="BN1532" s="5"/>
      <c r="BO1532" s="5"/>
      <c r="BP1532" s="5"/>
      <c r="BQ1532" s="5"/>
      <c r="BR1532" s="5"/>
      <c r="BS1532" s="5"/>
      <c r="BT1532" s="5"/>
      <c r="BU1532" s="5"/>
      <c r="BV1532" s="5"/>
      <c r="BW1532" s="5"/>
      <c r="BX1532" s="5"/>
      <c r="BY1532" s="5"/>
      <c r="BZ1532" s="5"/>
      <c r="CA1532" s="5"/>
      <c r="CB1532" s="5"/>
      <c r="CC1532" s="5"/>
      <c r="CD1532" s="5"/>
      <c r="CE1532" s="5"/>
      <c r="CF1532" s="5"/>
      <c r="CG1532" s="5"/>
      <c r="CH1532" s="5"/>
      <c r="CI1532" s="5"/>
      <c r="CJ1532" s="5"/>
      <c r="CK1532" s="5"/>
      <c r="CL1532" s="5"/>
      <c r="CM1532" s="5"/>
      <c r="CN1532" s="5"/>
      <c r="CO1532" s="5"/>
      <c r="CP1532" s="5"/>
      <c r="CQ1532" s="5"/>
      <c r="CR1532" s="5"/>
      <c r="CS1532" s="5"/>
      <c r="CT1532" s="5"/>
      <c r="CU1532" s="5">
        <v>1</v>
      </c>
      <c r="CV1532" s="5"/>
      <c r="CW1532" s="5"/>
      <c r="CX1532" s="5"/>
      <c r="CY1532" s="5"/>
      <c r="CZ1532" s="5"/>
      <c r="DA1532" s="5"/>
      <c r="DB1532" s="5"/>
      <c r="DC1532" s="5"/>
      <c r="DD1532" s="5"/>
      <c r="DE1532" s="5"/>
      <c r="DF1532" s="5"/>
      <c r="DG1532" s="5"/>
      <c r="DH1532" s="5"/>
      <c r="DI1532" s="5"/>
      <c r="DJ1532" s="5"/>
      <c r="DK1532" s="5"/>
      <c r="DL1532" s="5"/>
      <c r="DM1532" s="5"/>
      <c r="DN1532" s="5"/>
      <c r="DO1532" s="5"/>
      <c r="DP1532" s="5"/>
      <c r="DQ1532" s="5"/>
      <c r="DR1532" s="5" t="s">
        <v>1233</v>
      </c>
      <c r="DS1532" s="6"/>
      <c r="DT1532" s="6"/>
      <c r="DU1532" s="5"/>
      <c r="DV1532" s="5"/>
      <c r="DW1532" s="5"/>
      <c r="DX1532" s="5" t="s">
        <v>135</v>
      </c>
      <c r="DY1532" s="5"/>
      <c r="DZ1532" s="5"/>
      <c r="EA1532" s="5"/>
      <c r="EB1532" s="5"/>
      <c r="EC1532" s="5"/>
      <c r="ED1532" s="5"/>
      <c r="EE1532" s="5"/>
      <c r="EF1532" s="5"/>
    </row>
    <row r="1533" spans="1:136" s="42" customFormat="1" ht="30">
      <c r="A1533" s="41"/>
      <c r="B1533" s="41">
        <v>14</v>
      </c>
      <c r="C1533" s="41"/>
      <c r="D1533" s="41" t="s">
        <v>2621</v>
      </c>
      <c r="E1533" s="42" t="s">
        <v>2622</v>
      </c>
      <c r="F1533" s="41" t="s">
        <v>2623</v>
      </c>
      <c r="G1533" s="41"/>
      <c r="H1533" s="41" t="s">
        <v>135</v>
      </c>
      <c r="I1533" s="41"/>
      <c r="J1533" s="5"/>
      <c r="K1533" s="5"/>
      <c r="L1533" s="5"/>
      <c r="M1533" s="5"/>
      <c r="N1533" s="5"/>
      <c r="O1533" s="5"/>
      <c r="P1533" s="5">
        <v>1</v>
      </c>
      <c r="Q1533" s="39" t="s">
        <v>2624</v>
      </c>
      <c r="R1533" s="5">
        <v>1</v>
      </c>
      <c r="S1533" s="5"/>
      <c r="T1533" s="5"/>
      <c r="U1533" s="5"/>
      <c r="V1533" s="5"/>
      <c r="W1533" s="5"/>
      <c r="X1533" s="5"/>
      <c r="Y1533" s="5"/>
      <c r="Z1533" s="5"/>
      <c r="AA1533" s="5"/>
      <c r="AB1533" s="5"/>
      <c r="AC1533" s="5"/>
      <c r="AD1533" s="5"/>
      <c r="AE1533" s="5"/>
      <c r="AF1533" s="5"/>
      <c r="AG1533" s="5"/>
      <c r="AH1533" s="5"/>
      <c r="AI1533" s="5"/>
      <c r="AJ1533" s="5"/>
      <c r="AK1533" s="5"/>
      <c r="AL1533" s="5"/>
      <c r="AM1533" s="5"/>
      <c r="AN1533" s="5"/>
      <c r="AO1533" s="5"/>
      <c r="AP1533" s="5"/>
      <c r="AQ1533" s="5"/>
      <c r="AR1533" s="5"/>
      <c r="AS1533" s="5"/>
      <c r="AT1533" s="5"/>
      <c r="AU1533" s="5"/>
      <c r="AV1533" s="5"/>
      <c r="AW1533" s="5"/>
      <c r="AX1533" s="5"/>
      <c r="AY1533" s="5"/>
      <c r="AZ1533" s="5"/>
      <c r="BA1533" s="5"/>
      <c r="BB1533" s="5"/>
      <c r="BC1533" s="5"/>
      <c r="BD1533" s="5"/>
      <c r="BE1533" s="5"/>
      <c r="BF1533" s="5"/>
      <c r="BG1533" s="5"/>
      <c r="BH1533" s="5"/>
      <c r="BI1533" s="5"/>
      <c r="BJ1533" s="5"/>
      <c r="BK1533" s="5"/>
      <c r="BL1533" s="5"/>
      <c r="BM1533" s="5"/>
      <c r="BN1533" s="5"/>
      <c r="BO1533" s="5"/>
      <c r="BP1533" s="5"/>
      <c r="BQ1533" s="5"/>
      <c r="BR1533" s="5"/>
      <c r="BS1533" s="5"/>
      <c r="BT1533" s="5"/>
      <c r="BU1533" s="5"/>
      <c r="BV1533" s="5"/>
      <c r="BW1533" s="5"/>
      <c r="BX1533" s="5"/>
      <c r="BY1533" s="5"/>
      <c r="BZ1533" s="5"/>
      <c r="CA1533" s="5"/>
      <c r="CB1533" s="5"/>
      <c r="CC1533" s="5"/>
      <c r="CD1533" s="5"/>
      <c r="CE1533" s="5"/>
      <c r="CF1533" s="5"/>
      <c r="CG1533" s="5"/>
      <c r="CH1533" s="5"/>
      <c r="CI1533" s="5"/>
      <c r="CJ1533" s="5"/>
      <c r="CK1533" s="5"/>
      <c r="CL1533" s="5"/>
      <c r="CM1533" s="5"/>
      <c r="CN1533" s="5"/>
      <c r="CO1533" s="5"/>
      <c r="CP1533" s="5"/>
      <c r="CQ1533" s="5"/>
      <c r="CR1533" s="5"/>
      <c r="CS1533" s="5"/>
      <c r="CT1533" s="5"/>
      <c r="CU1533" s="5">
        <v>1</v>
      </c>
      <c r="CV1533" s="5"/>
      <c r="CW1533" s="5"/>
      <c r="CX1533" s="5"/>
      <c r="CY1533" s="5"/>
      <c r="CZ1533" s="5"/>
      <c r="DA1533" s="5"/>
      <c r="DB1533" s="5"/>
      <c r="DC1533" s="5"/>
      <c r="DD1533" s="5"/>
      <c r="DE1533" s="5"/>
      <c r="DF1533" s="5"/>
      <c r="DG1533" s="5"/>
      <c r="DH1533" s="5"/>
      <c r="DI1533" s="5"/>
      <c r="DJ1533" s="5"/>
      <c r="DK1533" s="5"/>
      <c r="DL1533" s="5"/>
      <c r="DM1533" s="5"/>
      <c r="DN1533" s="5"/>
      <c r="DO1533" s="5"/>
      <c r="DP1533" s="5"/>
      <c r="DQ1533" s="5"/>
      <c r="DR1533" s="5" t="s">
        <v>1233</v>
      </c>
      <c r="DS1533" s="6"/>
      <c r="DT1533" s="6"/>
      <c r="DU1533" s="5"/>
      <c r="DV1533" s="5"/>
      <c r="DW1533" s="5"/>
      <c r="DX1533" s="5" t="s">
        <v>135</v>
      </c>
      <c r="DY1533" s="5"/>
      <c r="DZ1533" s="5"/>
      <c r="EA1533" s="5"/>
      <c r="EB1533" s="5"/>
      <c r="EC1533" s="5"/>
      <c r="ED1533" s="5"/>
      <c r="EE1533" s="5"/>
      <c r="EF1533" s="5"/>
    </row>
    <row r="1534" spans="1:136" s="42" customFormat="1" ht="30">
      <c r="A1534" s="46" t="s">
        <v>2625</v>
      </c>
      <c r="B1534" s="41">
        <v>5</v>
      </c>
      <c r="C1534" s="41">
        <v>1</v>
      </c>
      <c r="D1534" s="41" t="s">
        <v>2626</v>
      </c>
      <c r="E1534" s="42" t="s">
        <v>2627</v>
      </c>
      <c r="F1534" s="41" t="s">
        <v>2628</v>
      </c>
      <c r="G1534" s="41" t="s">
        <v>135</v>
      </c>
      <c r="H1534" s="41"/>
      <c r="I1534" s="41"/>
      <c r="J1534" s="5"/>
      <c r="K1534" s="5"/>
      <c r="L1534" s="5"/>
      <c r="M1534" s="5"/>
      <c r="N1534" s="5"/>
      <c r="O1534" s="5"/>
      <c r="P1534" s="5">
        <v>1</v>
      </c>
      <c r="Q1534" s="39" t="s">
        <v>2629</v>
      </c>
      <c r="R1534" s="5">
        <v>1</v>
      </c>
      <c r="S1534" s="5"/>
      <c r="T1534" s="5"/>
      <c r="U1534" s="5"/>
      <c r="V1534" s="5"/>
      <c r="W1534" s="5"/>
      <c r="X1534" s="5"/>
      <c r="Y1534" s="5"/>
      <c r="Z1534" s="5"/>
      <c r="AA1534" s="5"/>
      <c r="AB1534" s="5"/>
      <c r="AC1534" s="5"/>
      <c r="AD1534" s="5"/>
      <c r="AE1534" s="5"/>
      <c r="AF1534" s="5"/>
      <c r="AG1534" s="5"/>
      <c r="AH1534" s="5"/>
      <c r="AI1534" s="5"/>
      <c r="AJ1534" s="5"/>
      <c r="AK1534" s="5"/>
      <c r="AL1534" s="5"/>
      <c r="AM1534" s="5"/>
      <c r="AN1534" s="5"/>
      <c r="AO1534" s="5"/>
      <c r="AP1534" s="5"/>
      <c r="AQ1534" s="5"/>
      <c r="AR1534" s="5"/>
      <c r="AS1534" s="5"/>
      <c r="AT1534" s="5"/>
      <c r="AU1534" s="5"/>
      <c r="AV1534" s="5"/>
      <c r="AW1534" s="5"/>
      <c r="AX1534" s="5"/>
      <c r="AY1534" s="5"/>
      <c r="AZ1534" s="5"/>
      <c r="BA1534" s="5"/>
      <c r="BB1534" s="5"/>
      <c r="BC1534" s="5"/>
      <c r="BD1534" s="5"/>
      <c r="BE1534" s="5"/>
      <c r="BF1534" s="5"/>
      <c r="BG1534" s="5"/>
      <c r="BH1534" s="5"/>
      <c r="BI1534" s="5"/>
      <c r="BJ1534" s="5"/>
      <c r="BK1534" s="5"/>
      <c r="BL1534" s="5"/>
      <c r="BM1534" s="5"/>
      <c r="BN1534" s="5"/>
      <c r="BO1534" s="5"/>
      <c r="BP1534" s="5"/>
      <c r="BQ1534" s="5"/>
      <c r="BR1534" s="5"/>
      <c r="BS1534" s="5"/>
      <c r="BT1534" s="5"/>
      <c r="BU1534" s="5"/>
      <c r="BV1534" s="5"/>
      <c r="BW1534" s="5"/>
      <c r="BX1534" s="5"/>
      <c r="BY1534" s="5"/>
      <c r="BZ1534" s="5"/>
      <c r="CA1534" s="5"/>
      <c r="CB1534" s="5"/>
      <c r="CC1534" s="5"/>
      <c r="CD1534" s="5"/>
      <c r="CE1534" s="5"/>
      <c r="CF1534" s="5"/>
      <c r="CG1534" s="5"/>
      <c r="CH1534" s="5"/>
      <c r="CI1534" s="5"/>
      <c r="CJ1534" s="5"/>
      <c r="CK1534" s="5"/>
      <c r="CL1534" s="5"/>
      <c r="CM1534" s="5"/>
      <c r="CN1534" s="5"/>
      <c r="CO1534" s="5"/>
      <c r="CP1534" s="5"/>
      <c r="CQ1534" s="5"/>
      <c r="CR1534" s="5"/>
      <c r="CS1534" s="5"/>
      <c r="CT1534" s="5"/>
      <c r="CU1534" s="5"/>
      <c r="CV1534" s="5"/>
      <c r="CW1534" s="5"/>
      <c r="CX1534" s="5"/>
      <c r="CY1534" s="5"/>
      <c r="CZ1534" s="5"/>
      <c r="DA1534" s="5"/>
      <c r="DB1534" s="5"/>
      <c r="DC1534" s="5"/>
      <c r="DD1534" s="5"/>
      <c r="DE1534" s="5"/>
      <c r="DF1534" s="5"/>
      <c r="DG1534" s="5"/>
      <c r="DH1534" s="5"/>
      <c r="DI1534" s="5"/>
      <c r="DJ1534" s="5"/>
      <c r="DK1534" s="5"/>
      <c r="DL1534" s="5"/>
      <c r="DM1534" s="5"/>
      <c r="DN1534" s="5"/>
      <c r="DO1534" s="5"/>
      <c r="DP1534" s="5"/>
      <c r="DQ1534" s="5"/>
      <c r="DR1534" s="5" t="s">
        <v>1233</v>
      </c>
      <c r="DS1534" s="6">
        <v>5</v>
      </c>
      <c r="DT1534" s="6">
        <v>4</v>
      </c>
      <c r="DU1534" s="5">
        <v>1</v>
      </c>
      <c r="DV1534" s="5"/>
      <c r="DW1534" s="5" t="s">
        <v>135</v>
      </c>
      <c r="DX1534" s="5"/>
      <c r="DY1534" s="5"/>
      <c r="DZ1534" s="5"/>
      <c r="EA1534" s="5"/>
      <c r="EB1534" s="5"/>
      <c r="EC1534" s="5"/>
      <c r="ED1534" s="5"/>
      <c r="EE1534" s="5"/>
      <c r="EF1534" s="5"/>
    </row>
    <row r="1535" spans="1:136" s="42" customFormat="1" ht="75">
      <c r="A1535" s="46" t="s">
        <v>2630</v>
      </c>
      <c r="B1535" s="41">
        <v>1</v>
      </c>
      <c r="C1535" s="41">
        <v>1</v>
      </c>
      <c r="D1535" s="41" t="s">
        <v>2631</v>
      </c>
      <c r="E1535" s="42" t="s">
        <v>139</v>
      </c>
      <c r="F1535" s="41" t="s">
        <v>2632</v>
      </c>
      <c r="G1535" s="41" t="s">
        <v>135</v>
      </c>
      <c r="H1535" s="41"/>
      <c r="I1535" s="41"/>
      <c r="J1535" s="5">
        <v>1</v>
      </c>
      <c r="K1535" s="5">
        <v>1</v>
      </c>
      <c r="L1535" s="5"/>
      <c r="M1535" s="5"/>
      <c r="N1535" s="5"/>
      <c r="O1535" s="5"/>
      <c r="P1535" s="5">
        <v>1</v>
      </c>
      <c r="Q1535" s="39" t="s">
        <v>2633</v>
      </c>
      <c r="R1535" s="5"/>
      <c r="S1535" s="5"/>
      <c r="T1535" s="5"/>
      <c r="U1535" s="5"/>
      <c r="V1535" s="5"/>
      <c r="W1535" s="5"/>
      <c r="X1535" s="5"/>
      <c r="Y1535" s="5"/>
      <c r="Z1535" s="5"/>
      <c r="AA1535" s="5"/>
      <c r="AB1535" s="5"/>
      <c r="AC1535" s="5"/>
      <c r="AD1535" s="5"/>
      <c r="AE1535" s="5"/>
      <c r="AF1535" s="5"/>
      <c r="AG1535" s="5"/>
      <c r="AH1535" s="5"/>
      <c r="AI1535" s="5"/>
      <c r="AJ1535" s="5"/>
      <c r="AK1535" s="5"/>
      <c r="AL1535" s="5"/>
      <c r="AM1535" s="5"/>
      <c r="AN1535" s="5"/>
      <c r="AO1535" s="5"/>
      <c r="AP1535" s="5"/>
      <c r="AQ1535" s="5"/>
      <c r="AR1535" s="5"/>
      <c r="AS1535" s="5"/>
      <c r="AT1535" s="5"/>
      <c r="AU1535" s="5"/>
      <c r="AV1535" s="5"/>
      <c r="AW1535" s="5"/>
      <c r="AX1535" s="5"/>
      <c r="AY1535" s="5"/>
      <c r="AZ1535" s="5"/>
      <c r="BA1535" s="5"/>
      <c r="BB1535" s="5"/>
      <c r="BC1535" s="5"/>
      <c r="BD1535" s="5"/>
      <c r="BE1535" s="5"/>
      <c r="BF1535" s="5"/>
      <c r="BG1535" s="5"/>
      <c r="BH1535" s="5"/>
      <c r="BI1535" s="5"/>
      <c r="BJ1535" s="5"/>
      <c r="BK1535" s="5"/>
      <c r="BL1535" s="5"/>
      <c r="BM1535" s="5"/>
      <c r="BN1535" s="5"/>
      <c r="BO1535" s="5"/>
      <c r="BP1535" s="5"/>
      <c r="BQ1535" s="5"/>
      <c r="BR1535" s="5"/>
      <c r="BS1535" s="5"/>
      <c r="BT1535" s="5"/>
      <c r="BU1535" s="5"/>
      <c r="BV1535" s="5"/>
      <c r="BW1535" s="5"/>
      <c r="BX1535" s="5"/>
      <c r="BY1535" s="5"/>
      <c r="BZ1535" s="5"/>
      <c r="CA1535" s="5"/>
      <c r="CB1535" s="5"/>
      <c r="CC1535" s="5"/>
      <c r="CD1535" s="5"/>
      <c r="CE1535" s="5"/>
      <c r="CF1535" s="5"/>
      <c r="CG1535" s="5"/>
      <c r="CH1535" s="5"/>
      <c r="CI1535" s="5"/>
      <c r="CJ1535" s="5"/>
      <c r="CK1535" s="5"/>
      <c r="CL1535" s="5"/>
      <c r="CM1535" s="5"/>
      <c r="CN1535" s="5"/>
      <c r="CO1535" s="5"/>
      <c r="CP1535" s="5"/>
      <c r="CQ1535" s="5"/>
      <c r="CR1535" s="5"/>
      <c r="CS1535" s="5"/>
      <c r="CT1535" s="5"/>
      <c r="CU1535" s="5">
        <v>1</v>
      </c>
      <c r="CV1535" s="5"/>
      <c r="CW1535" s="5"/>
      <c r="CX1535" s="5"/>
      <c r="CY1535" s="5"/>
      <c r="CZ1535" s="5"/>
      <c r="DA1535" s="5"/>
      <c r="DB1535" s="5"/>
      <c r="DC1535" s="5"/>
      <c r="DD1535" s="5"/>
      <c r="DE1535" s="5"/>
      <c r="DF1535" s="5"/>
      <c r="DG1535" s="5"/>
      <c r="DH1535" s="5"/>
      <c r="DI1535" s="5"/>
      <c r="DJ1535" s="5"/>
      <c r="DK1535" s="5"/>
      <c r="DL1535" s="5"/>
      <c r="DM1535" s="5"/>
      <c r="DN1535" s="5"/>
      <c r="DO1535" s="5"/>
      <c r="DP1535" s="5"/>
      <c r="DQ1535" s="5"/>
      <c r="DR1535" s="5" t="s">
        <v>1233</v>
      </c>
      <c r="DS1535" s="6">
        <v>1</v>
      </c>
      <c r="DT1535" s="6"/>
      <c r="DU1535" s="5">
        <v>1</v>
      </c>
      <c r="DV1535" s="5"/>
      <c r="DW1535" s="5" t="s">
        <v>135</v>
      </c>
      <c r="DX1535" s="5"/>
      <c r="DY1535" s="5"/>
      <c r="DZ1535" s="5"/>
      <c r="EA1535" s="5"/>
      <c r="EB1535" s="5"/>
      <c r="EC1535" s="5"/>
      <c r="ED1535" s="5"/>
      <c r="EE1535" s="5"/>
      <c r="EF1535" s="5"/>
    </row>
    <row r="1536" spans="1:136" s="42" customFormat="1" ht="75">
      <c r="A1536" s="41"/>
      <c r="B1536" s="41">
        <v>1</v>
      </c>
      <c r="C1536" s="41"/>
      <c r="D1536" s="41" t="s">
        <v>2634</v>
      </c>
      <c r="E1536" s="42" t="s">
        <v>2635</v>
      </c>
      <c r="F1536" s="41" t="s">
        <v>2632</v>
      </c>
      <c r="G1536" s="41" t="s">
        <v>135</v>
      </c>
      <c r="H1536" s="41"/>
      <c r="I1536" s="41"/>
      <c r="J1536" s="5"/>
      <c r="K1536" s="5"/>
      <c r="L1536" s="5"/>
      <c r="M1536" s="5"/>
      <c r="N1536" s="5"/>
      <c r="O1536" s="5"/>
      <c r="P1536" s="5">
        <v>1</v>
      </c>
      <c r="Q1536" s="39" t="s">
        <v>2633</v>
      </c>
      <c r="R1536" s="5"/>
      <c r="S1536" s="5"/>
      <c r="T1536" s="5"/>
      <c r="U1536" s="5"/>
      <c r="V1536" s="5"/>
      <c r="W1536" s="5"/>
      <c r="X1536" s="5"/>
      <c r="Y1536" s="5"/>
      <c r="Z1536" s="5"/>
      <c r="AA1536" s="5"/>
      <c r="AB1536" s="5"/>
      <c r="AC1536" s="5"/>
      <c r="AD1536" s="5"/>
      <c r="AE1536" s="5"/>
      <c r="AF1536" s="5"/>
      <c r="AG1536" s="5"/>
      <c r="AH1536" s="5"/>
      <c r="AI1536" s="5"/>
      <c r="AJ1536" s="5"/>
      <c r="AK1536" s="5"/>
      <c r="AL1536" s="5"/>
      <c r="AM1536" s="5"/>
      <c r="AN1536" s="5"/>
      <c r="AO1536" s="5"/>
      <c r="AP1536" s="5"/>
      <c r="AQ1536" s="5"/>
      <c r="AR1536" s="5"/>
      <c r="AS1536" s="5"/>
      <c r="AT1536" s="5"/>
      <c r="AU1536" s="5"/>
      <c r="AV1536" s="5"/>
      <c r="AW1536" s="5"/>
      <c r="AX1536" s="5"/>
      <c r="AY1536" s="5"/>
      <c r="AZ1536" s="5"/>
      <c r="BA1536" s="5"/>
      <c r="BB1536" s="5"/>
      <c r="BC1536" s="5"/>
      <c r="BD1536" s="5"/>
      <c r="BE1536" s="5"/>
      <c r="BF1536" s="5"/>
      <c r="BG1536" s="5"/>
      <c r="BH1536" s="5"/>
      <c r="BI1536" s="5"/>
      <c r="BJ1536" s="5"/>
      <c r="BK1536" s="5"/>
      <c r="BL1536" s="5"/>
      <c r="BM1536" s="5"/>
      <c r="BN1536" s="5"/>
      <c r="BO1536" s="5"/>
      <c r="BP1536" s="5"/>
      <c r="BQ1536" s="5"/>
      <c r="BR1536" s="5"/>
      <c r="BS1536" s="5"/>
      <c r="BT1536" s="5"/>
      <c r="BU1536" s="5"/>
      <c r="BV1536" s="5"/>
      <c r="BW1536" s="5"/>
      <c r="BX1536" s="5"/>
      <c r="BY1536" s="5"/>
      <c r="BZ1536" s="5"/>
      <c r="CA1536" s="5"/>
      <c r="CB1536" s="5"/>
      <c r="CC1536" s="5"/>
      <c r="CD1536" s="5"/>
      <c r="CE1536" s="5"/>
      <c r="CF1536" s="5"/>
      <c r="CG1536" s="5"/>
      <c r="CH1536" s="5"/>
      <c r="CI1536" s="5"/>
      <c r="CJ1536" s="5"/>
      <c r="CK1536" s="5"/>
      <c r="CL1536" s="5"/>
      <c r="CM1536" s="5"/>
      <c r="CN1536" s="5"/>
      <c r="CO1536" s="5"/>
      <c r="CP1536" s="5"/>
      <c r="CQ1536" s="5"/>
      <c r="CR1536" s="5"/>
      <c r="CS1536" s="5"/>
      <c r="CT1536" s="5"/>
      <c r="CU1536" s="5">
        <v>1</v>
      </c>
      <c r="CV1536" s="5"/>
      <c r="CW1536" s="5"/>
      <c r="CX1536" s="5"/>
      <c r="CY1536" s="5"/>
      <c r="CZ1536" s="5"/>
      <c r="DA1536" s="5"/>
      <c r="DB1536" s="5"/>
      <c r="DC1536" s="5"/>
      <c r="DD1536" s="5"/>
      <c r="DE1536" s="5"/>
      <c r="DF1536" s="5"/>
      <c r="DG1536" s="5"/>
      <c r="DH1536" s="5"/>
      <c r="DI1536" s="5"/>
      <c r="DJ1536" s="5"/>
      <c r="DK1536" s="5"/>
      <c r="DL1536" s="5"/>
      <c r="DM1536" s="5"/>
      <c r="DN1536" s="5"/>
      <c r="DO1536" s="5"/>
      <c r="DP1536" s="5"/>
      <c r="DQ1536" s="5"/>
      <c r="DR1536" s="5" t="s">
        <v>1233</v>
      </c>
      <c r="DS1536" s="6">
        <v>1</v>
      </c>
      <c r="DT1536" s="6"/>
      <c r="DU1536" s="5">
        <v>1</v>
      </c>
      <c r="DV1536" s="5"/>
      <c r="DW1536" s="5" t="s">
        <v>135</v>
      </c>
      <c r="DX1536" s="5"/>
      <c r="DY1536" s="5"/>
      <c r="DZ1536" s="5"/>
      <c r="EA1536" s="5"/>
      <c r="EB1536" s="5"/>
      <c r="EC1536" s="5"/>
      <c r="ED1536" s="5"/>
      <c r="EE1536" s="5"/>
      <c r="EF1536" s="5"/>
    </row>
    <row r="1537" spans="1:136" s="42" customFormat="1">
      <c r="A1537" s="41"/>
      <c r="B1537" s="41"/>
      <c r="C1537" s="41"/>
      <c r="D1537" s="41"/>
      <c r="F1537" s="41"/>
      <c r="G1537" s="41"/>
      <c r="H1537" s="41"/>
      <c r="I1537" s="41"/>
      <c r="J1537" s="5"/>
      <c r="K1537" s="5"/>
      <c r="L1537" s="5"/>
      <c r="M1537" s="5"/>
      <c r="N1537" s="5"/>
      <c r="O1537" s="5"/>
      <c r="P1537" s="5"/>
      <c r="Q1537" s="39"/>
      <c r="R1537" s="5"/>
      <c r="S1537" s="5"/>
      <c r="T1537" s="5"/>
      <c r="U1537" s="5"/>
      <c r="V1537" s="5"/>
      <c r="W1537" s="5"/>
      <c r="X1537" s="5"/>
      <c r="Y1537" s="5"/>
      <c r="Z1537" s="5"/>
      <c r="AA1537" s="5"/>
      <c r="AB1537" s="5"/>
      <c r="AC1537" s="5"/>
      <c r="AD1537" s="5"/>
      <c r="AE1537" s="5"/>
      <c r="AF1537" s="5"/>
      <c r="AG1537" s="5"/>
      <c r="AH1537" s="5"/>
      <c r="AI1537" s="5"/>
      <c r="AJ1537" s="5"/>
      <c r="AK1537" s="5"/>
      <c r="AL1537" s="5"/>
      <c r="AM1537" s="5"/>
      <c r="AN1537" s="5"/>
      <c r="AO1537" s="5"/>
      <c r="AP1537" s="5"/>
      <c r="AQ1537" s="5"/>
      <c r="AR1537" s="5"/>
      <c r="AS1537" s="5"/>
      <c r="AT1537" s="5"/>
      <c r="AU1537" s="5"/>
      <c r="AV1537" s="5"/>
      <c r="AW1537" s="5"/>
      <c r="AX1537" s="5"/>
      <c r="AY1537" s="5"/>
      <c r="AZ1537" s="5"/>
      <c r="BA1537" s="5"/>
      <c r="BB1537" s="5"/>
      <c r="BC1537" s="5"/>
      <c r="BD1537" s="5"/>
      <c r="BE1537" s="5"/>
      <c r="BF1537" s="5"/>
      <c r="BG1537" s="5"/>
      <c r="BH1537" s="5"/>
      <c r="BI1537" s="5"/>
      <c r="BJ1537" s="5"/>
      <c r="BK1537" s="5"/>
      <c r="BL1537" s="5"/>
      <c r="BM1537" s="5"/>
      <c r="BN1537" s="5"/>
      <c r="BO1537" s="5"/>
      <c r="BP1537" s="5"/>
      <c r="BQ1537" s="5"/>
      <c r="BR1537" s="5"/>
      <c r="BS1537" s="5"/>
      <c r="BT1537" s="5"/>
      <c r="BU1537" s="5"/>
      <c r="BV1537" s="5"/>
      <c r="BW1537" s="5"/>
      <c r="BX1537" s="5"/>
      <c r="BY1537" s="5"/>
      <c r="BZ1537" s="5"/>
      <c r="CA1537" s="5"/>
      <c r="CB1537" s="5"/>
      <c r="CC1537" s="5"/>
      <c r="CD1537" s="5"/>
      <c r="CE1537" s="5"/>
      <c r="CF1537" s="5"/>
      <c r="CG1537" s="5"/>
      <c r="CH1537" s="5"/>
      <c r="CI1537" s="5"/>
      <c r="CJ1537" s="5"/>
      <c r="CK1537" s="5"/>
      <c r="CL1537" s="5"/>
      <c r="CM1537" s="5"/>
      <c r="CN1537" s="5"/>
      <c r="CO1537" s="5"/>
      <c r="CP1537" s="5"/>
      <c r="CQ1537" s="5"/>
      <c r="CR1537" s="5"/>
      <c r="CS1537" s="5"/>
      <c r="CT1537" s="5"/>
      <c r="CU1537" s="5"/>
      <c r="CV1537" s="5"/>
      <c r="CW1537" s="5"/>
      <c r="CX1537" s="5"/>
      <c r="CY1537" s="5"/>
      <c r="CZ1537" s="5"/>
      <c r="DA1537" s="5"/>
      <c r="DB1537" s="5"/>
      <c r="DC1537" s="5"/>
      <c r="DD1537" s="5"/>
      <c r="DE1537" s="5"/>
      <c r="DF1537" s="5"/>
      <c r="DG1537" s="5"/>
      <c r="DH1537" s="5"/>
      <c r="DI1537" s="5"/>
      <c r="DJ1537" s="5"/>
      <c r="DK1537" s="5"/>
      <c r="DL1537" s="5"/>
      <c r="DM1537" s="5"/>
      <c r="DN1537" s="5"/>
      <c r="DO1537" s="5"/>
      <c r="DP1537" s="5"/>
      <c r="DQ1537" s="5"/>
      <c r="DR1537" s="5"/>
      <c r="DS1537" s="6"/>
      <c r="DT1537" s="6"/>
      <c r="DU1537" s="5"/>
      <c r="DV1537" s="5"/>
      <c r="DW1537" s="5"/>
      <c r="DX1537" s="5"/>
      <c r="DY1537" s="5"/>
      <c r="DZ1537" s="5"/>
      <c r="EA1537" s="5"/>
      <c r="EB1537" s="5"/>
      <c r="EC1537" s="5"/>
      <c r="ED1537" s="5"/>
      <c r="EE1537" s="5"/>
      <c r="EF1537" s="5"/>
    </row>
    <row r="1538" spans="1:136" s="42" customFormat="1" ht="120">
      <c r="A1538" s="46" t="s">
        <v>2636</v>
      </c>
      <c r="B1538" s="41">
        <v>1</v>
      </c>
      <c r="C1538" s="41">
        <v>1</v>
      </c>
      <c r="D1538" s="41" t="s">
        <v>2637</v>
      </c>
      <c r="E1538" s="42" t="s">
        <v>2638</v>
      </c>
      <c r="F1538" s="41" t="s">
        <v>2639</v>
      </c>
      <c r="G1538" s="41"/>
      <c r="H1538" s="41" t="s">
        <v>135</v>
      </c>
      <c r="I1538" s="41"/>
      <c r="J1538" s="5"/>
      <c r="K1538" s="5"/>
      <c r="L1538" s="5"/>
      <c r="M1538" s="5"/>
      <c r="N1538" s="5"/>
      <c r="O1538" s="5"/>
      <c r="P1538" s="5">
        <v>1</v>
      </c>
      <c r="Q1538" s="39" t="s">
        <v>2640</v>
      </c>
      <c r="R1538" s="5"/>
      <c r="S1538" s="5"/>
      <c r="T1538" s="5"/>
      <c r="U1538" s="5"/>
      <c r="V1538" s="5"/>
      <c r="W1538" s="5"/>
      <c r="X1538" s="5"/>
      <c r="Y1538" s="5"/>
      <c r="Z1538" s="5"/>
      <c r="AA1538" s="5"/>
      <c r="AB1538" s="5"/>
      <c r="AC1538" s="5"/>
      <c r="AD1538" s="5"/>
      <c r="AE1538" s="5"/>
      <c r="AF1538" s="5"/>
      <c r="AG1538" s="5"/>
      <c r="AH1538" s="5"/>
      <c r="AI1538" s="5"/>
      <c r="AJ1538" s="5"/>
      <c r="AK1538" s="5"/>
      <c r="AL1538" s="5"/>
      <c r="AM1538" s="5"/>
      <c r="AN1538" s="5"/>
      <c r="AO1538" s="5"/>
      <c r="AP1538" s="5"/>
      <c r="AQ1538" s="5"/>
      <c r="AR1538" s="5"/>
      <c r="AS1538" s="5"/>
      <c r="AT1538" s="5"/>
      <c r="AU1538" s="5"/>
      <c r="AV1538" s="5"/>
      <c r="AW1538" s="5"/>
      <c r="AX1538" s="5"/>
      <c r="AY1538" s="5"/>
      <c r="AZ1538" s="5"/>
      <c r="BA1538" s="5"/>
      <c r="BB1538" s="5"/>
      <c r="BC1538" s="5"/>
      <c r="BD1538" s="5"/>
      <c r="BE1538" s="5"/>
      <c r="BF1538" s="5"/>
      <c r="BG1538" s="5"/>
      <c r="BH1538" s="5"/>
      <c r="BI1538" s="5"/>
      <c r="BJ1538" s="5"/>
      <c r="BK1538" s="5"/>
      <c r="BL1538" s="5"/>
      <c r="BM1538" s="5"/>
      <c r="BN1538" s="5"/>
      <c r="BO1538" s="5"/>
      <c r="BP1538" s="5"/>
      <c r="BQ1538" s="5"/>
      <c r="BR1538" s="5"/>
      <c r="BS1538" s="5"/>
      <c r="BT1538" s="5">
        <v>1</v>
      </c>
      <c r="BU1538" s="5"/>
      <c r="BV1538" s="5">
        <v>1</v>
      </c>
      <c r="BW1538" s="5"/>
      <c r="BX1538" s="5"/>
      <c r="BY1538" s="5"/>
      <c r="BZ1538" s="5"/>
      <c r="CA1538" s="5"/>
      <c r="CB1538" s="5"/>
      <c r="CC1538" s="5"/>
      <c r="CD1538" s="5"/>
      <c r="CE1538" s="5"/>
      <c r="CF1538" s="5"/>
      <c r="CG1538" s="5"/>
      <c r="CH1538" s="5"/>
      <c r="CI1538" s="5"/>
      <c r="CJ1538" s="5"/>
      <c r="CK1538" s="5"/>
      <c r="CL1538" s="5"/>
      <c r="CM1538" s="5"/>
      <c r="CN1538" s="5"/>
      <c r="CO1538" s="5"/>
      <c r="CP1538" s="5"/>
      <c r="CQ1538" s="5"/>
      <c r="CR1538" s="5"/>
      <c r="CS1538" s="5"/>
      <c r="CT1538" s="5"/>
      <c r="CU1538" s="5"/>
      <c r="CV1538" s="5"/>
      <c r="CW1538" s="5"/>
      <c r="CX1538" s="5"/>
      <c r="CY1538" s="5"/>
      <c r="CZ1538" s="5"/>
      <c r="DA1538" s="5"/>
      <c r="DB1538" s="5"/>
      <c r="DC1538" s="5"/>
      <c r="DD1538" s="5"/>
      <c r="DE1538" s="5"/>
      <c r="DF1538" s="5"/>
      <c r="DG1538" s="5"/>
      <c r="DH1538" s="5"/>
      <c r="DI1538" s="5"/>
      <c r="DJ1538" s="5"/>
      <c r="DK1538" s="5"/>
      <c r="DL1538" s="5"/>
      <c r="DM1538" s="5"/>
      <c r="DN1538" s="5"/>
      <c r="DO1538" s="5"/>
      <c r="DP1538" s="5"/>
      <c r="DQ1538" s="5"/>
      <c r="DR1538" s="5" t="s">
        <v>1233</v>
      </c>
      <c r="DS1538" s="6">
        <v>1</v>
      </c>
      <c r="DT1538" s="6">
        <v>0</v>
      </c>
      <c r="DU1538" s="5">
        <v>0</v>
      </c>
      <c r="DV1538" s="5"/>
      <c r="DW1538" s="5"/>
      <c r="DX1538" s="5" t="s">
        <v>135</v>
      </c>
      <c r="DY1538" s="5"/>
      <c r="DZ1538" s="5"/>
      <c r="EA1538" s="5"/>
      <c r="EB1538" s="5"/>
      <c r="EC1538" s="5"/>
      <c r="ED1538" s="5"/>
      <c r="EE1538" s="5"/>
      <c r="EF1538" s="5"/>
    </row>
    <row r="1539" spans="1:136" s="42" customFormat="1">
      <c r="A1539" s="41"/>
      <c r="B1539" s="41"/>
      <c r="C1539" s="41"/>
      <c r="D1539" s="41"/>
      <c r="F1539" s="41"/>
      <c r="G1539" s="41"/>
      <c r="H1539" s="41"/>
      <c r="I1539" s="41"/>
      <c r="J1539" s="5"/>
      <c r="K1539" s="5"/>
      <c r="L1539" s="5"/>
      <c r="M1539" s="5"/>
      <c r="N1539" s="5"/>
      <c r="O1539" s="5"/>
      <c r="P1539" s="5"/>
      <c r="Q1539" s="39"/>
      <c r="R1539" s="5"/>
      <c r="S1539" s="5"/>
      <c r="T1539" s="5"/>
      <c r="U1539" s="5"/>
      <c r="V1539" s="5"/>
      <c r="W1539" s="5"/>
      <c r="X1539" s="5"/>
      <c r="Y1539" s="5"/>
      <c r="Z1539" s="5"/>
      <c r="AA1539" s="5"/>
      <c r="AB1539" s="5"/>
      <c r="AC1539" s="5"/>
      <c r="AD1539" s="5"/>
      <c r="AE1539" s="5"/>
      <c r="AF1539" s="5"/>
      <c r="AG1539" s="5"/>
      <c r="AH1539" s="5"/>
      <c r="AI1539" s="5"/>
      <c r="AJ1539" s="5"/>
      <c r="AK1539" s="5"/>
      <c r="AL1539" s="5"/>
      <c r="AM1539" s="5"/>
      <c r="AN1539" s="5"/>
      <c r="AO1539" s="5"/>
      <c r="AP1539" s="5"/>
      <c r="AQ1539" s="5"/>
      <c r="AR1539" s="5"/>
      <c r="AS1539" s="5"/>
      <c r="AT1539" s="5"/>
      <c r="AU1539" s="5"/>
      <c r="AV1539" s="5"/>
      <c r="AW1539" s="5"/>
      <c r="AX1539" s="5"/>
      <c r="AY1539" s="5"/>
      <c r="AZ1539" s="5"/>
      <c r="BA1539" s="5"/>
      <c r="BB1539" s="5"/>
      <c r="BC1539" s="5"/>
      <c r="BD1539" s="5"/>
      <c r="BE1539" s="5"/>
      <c r="BF1539" s="5"/>
      <c r="BG1539" s="5"/>
      <c r="BH1539" s="5"/>
      <c r="BI1539" s="5"/>
      <c r="BJ1539" s="5"/>
      <c r="BK1539" s="5"/>
      <c r="BL1539" s="5"/>
      <c r="BM1539" s="5"/>
      <c r="BN1539" s="5"/>
      <c r="BO1539" s="5"/>
      <c r="BP1539" s="5"/>
      <c r="BQ1539" s="5"/>
      <c r="BR1539" s="5"/>
      <c r="BS1539" s="5"/>
      <c r="BT1539" s="5"/>
      <c r="BU1539" s="5"/>
      <c r="BV1539" s="5"/>
      <c r="BW1539" s="5"/>
      <c r="BX1539" s="5"/>
      <c r="BY1539" s="5"/>
      <c r="BZ1539" s="5"/>
      <c r="CA1539" s="5"/>
      <c r="CB1539" s="5"/>
      <c r="CC1539" s="5"/>
      <c r="CD1539" s="5"/>
      <c r="CE1539" s="5"/>
      <c r="CF1539" s="5"/>
      <c r="CG1539" s="5"/>
      <c r="CH1539" s="5"/>
      <c r="CI1539" s="5"/>
      <c r="CJ1539" s="5"/>
      <c r="CK1539" s="5"/>
      <c r="CL1539" s="5"/>
      <c r="CM1539" s="5"/>
      <c r="CN1539" s="5"/>
      <c r="CO1539" s="5"/>
      <c r="CP1539" s="5"/>
      <c r="CQ1539" s="5"/>
      <c r="CR1539" s="5"/>
      <c r="CS1539" s="5"/>
      <c r="CT1539" s="5"/>
      <c r="CU1539" s="5"/>
      <c r="CV1539" s="5"/>
      <c r="CW1539" s="5"/>
      <c r="CX1539" s="5"/>
      <c r="CY1539" s="5"/>
      <c r="CZ1539" s="5"/>
      <c r="DA1539" s="5"/>
      <c r="DB1539" s="5"/>
      <c r="DC1539" s="5"/>
      <c r="DD1539" s="5"/>
      <c r="DE1539" s="5"/>
      <c r="DF1539" s="5"/>
      <c r="DG1539" s="5"/>
      <c r="DH1539" s="5"/>
      <c r="DI1539" s="5"/>
      <c r="DJ1539" s="5"/>
      <c r="DK1539" s="5"/>
      <c r="DL1539" s="5"/>
      <c r="DM1539" s="5"/>
      <c r="DN1539" s="5"/>
      <c r="DO1539" s="5"/>
      <c r="DP1539" s="5"/>
      <c r="DQ1539" s="5"/>
      <c r="DR1539" s="5"/>
      <c r="DS1539" s="6"/>
      <c r="DT1539" s="6"/>
      <c r="DU1539" s="5"/>
      <c r="DV1539" s="5"/>
      <c r="DW1539" s="5"/>
      <c r="DX1539" s="5"/>
      <c r="DY1539" s="5"/>
      <c r="DZ1539" s="5"/>
      <c r="EA1539" s="5"/>
      <c r="EB1539" s="5"/>
      <c r="EC1539" s="5"/>
      <c r="ED1539" s="5"/>
      <c r="EE1539" s="5"/>
      <c r="EF1539" s="5"/>
    </row>
    <row r="1540" spans="1:136" s="42" customFormat="1" ht="120">
      <c r="A1540" s="46" t="s">
        <v>2641</v>
      </c>
      <c r="B1540" s="41">
        <v>6</v>
      </c>
      <c r="C1540" s="41">
        <v>6</v>
      </c>
      <c r="D1540" s="41" t="s">
        <v>2642</v>
      </c>
      <c r="E1540" s="42" t="s">
        <v>2643</v>
      </c>
      <c r="F1540" s="41" t="s">
        <v>2644</v>
      </c>
      <c r="G1540" s="41"/>
      <c r="H1540" s="41" t="s">
        <v>2645</v>
      </c>
      <c r="I1540" s="41"/>
      <c r="J1540" s="5">
        <v>1</v>
      </c>
      <c r="K1540" s="5">
        <v>1</v>
      </c>
      <c r="L1540" s="5"/>
      <c r="M1540" s="5"/>
      <c r="N1540" s="5"/>
      <c r="O1540" s="5"/>
      <c r="P1540" s="5">
        <v>3</v>
      </c>
      <c r="Q1540" s="39" t="s">
        <v>2646</v>
      </c>
      <c r="R1540" s="5"/>
      <c r="S1540" s="5"/>
      <c r="T1540" s="5"/>
      <c r="U1540" s="5"/>
      <c r="V1540" s="5"/>
      <c r="W1540" s="5"/>
      <c r="X1540" s="5"/>
      <c r="Y1540" s="5"/>
      <c r="Z1540" s="5"/>
      <c r="AA1540" s="5"/>
      <c r="AB1540" s="5"/>
      <c r="AC1540" s="5"/>
      <c r="AD1540" s="5"/>
      <c r="AE1540" s="5"/>
      <c r="AF1540" s="5"/>
      <c r="AG1540" s="5"/>
      <c r="AH1540" s="5"/>
      <c r="AI1540" s="5"/>
      <c r="AJ1540" s="5"/>
      <c r="AK1540" s="5"/>
      <c r="AL1540" s="5">
        <v>3</v>
      </c>
      <c r="AM1540" s="5"/>
      <c r="AN1540" s="5"/>
      <c r="AO1540" s="5"/>
      <c r="AP1540" s="5"/>
      <c r="AQ1540" s="5"/>
      <c r="AR1540" s="5"/>
      <c r="AS1540" s="5"/>
      <c r="AT1540" s="5"/>
      <c r="AU1540" s="5"/>
      <c r="AV1540" s="5"/>
      <c r="AW1540" s="5">
        <v>2</v>
      </c>
      <c r="AX1540" s="5"/>
      <c r="AY1540" s="5"/>
      <c r="AZ1540" s="5"/>
      <c r="BA1540" s="5"/>
      <c r="BB1540" s="5"/>
      <c r="BC1540" s="5"/>
      <c r="BD1540" s="5"/>
      <c r="BE1540" s="5"/>
      <c r="BF1540" s="5"/>
      <c r="BG1540" s="5"/>
      <c r="BH1540" s="5"/>
      <c r="BI1540" s="5"/>
      <c r="BJ1540" s="5"/>
      <c r="BK1540" s="5"/>
      <c r="BL1540" s="5"/>
      <c r="BM1540" s="5"/>
      <c r="BN1540" s="5"/>
      <c r="BO1540" s="5"/>
      <c r="BP1540" s="5"/>
      <c r="BQ1540" s="5"/>
      <c r="BR1540" s="5"/>
      <c r="BS1540" s="5"/>
      <c r="BT1540" s="5"/>
      <c r="BU1540" s="5"/>
      <c r="BV1540" s="5"/>
      <c r="BW1540" s="5"/>
      <c r="BX1540" s="5"/>
      <c r="BY1540" s="5"/>
      <c r="BZ1540" s="5"/>
      <c r="CA1540" s="5"/>
      <c r="CB1540" s="5"/>
      <c r="CC1540" s="5"/>
      <c r="CD1540" s="5"/>
      <c r="CE1540" s="5"/>
      <c r="CF1540" s="5"/>
      <c r="CG1540" s="5"/>
      <c r="CH1540" s="5"/>
      <c r="CI1540" s="5"/>
      <c r="CJ1540" s="5"/>
      <c r="CK1540" s="5"/>
      <c r="CL1540" s="5"/>
      <c r="CM1540" s="5"/>
      <c r="CN1540" s="5"/>
      <c r="CO1540" s="5"/>
      <c r="CP1540" s="5"/>
      <c r="CQ1540" s="5"/>
      <c r="CR1540" s="5"/>
      <c r="CS1540" s="5"/>
      <c r="CT1540" s="5"/>
      <c r="CU1540" s="5">
        <v>1</v>
      </c>
      <c r="CV1540" s="5"/>
      <c r="CW1540" s="5"/>
      <c r="CX1540" s="5"/>
      <c r="CY1540" s="5"/>
      <c r="CZ1540" s="5"/>
      <c r="DA1540" s="5"/>
      <c r="DB1540" s="5"/>
      <c r="DC1540" s="5"/>
      <c r="DD1540" s="5"/>
      <c r="DE1540" s="5"/>
      <c r="DF1540" s="5"/>
      <c r="DG1540" s="5"/>
      <c r="DH1540" s="5"/>
      <c r="DI1540" s="5"/>
      <c r="DJ1540" s="5"/>
      <c r="DK1540" s="5"/>
      <c r="DL1540" s="5"/>
      <c r="DM1540" s="5"/>
      <c r="DN1540" s="5"/>
      <c r="DO1540" s="5"/>
      <c r="DP1540" s="5"/>
      <c r="DQ1540" s="5"/>
      <c r="DR1540" s="5" t="s">
        <v>1233</v>
      </c>
      <c r="DS1540" s="6">
        <v>6</v>
      </c>
      <c r="DT1540" s="6">
        <v>0</v>
      </c>
      <c r="DU1540" s="5">
        <v>0</v>
      </c>
      <c r="DV1540" s="5"/>
      <c r="DW1540" s="5"/>
      <c r="DX1540" s="5" t="s">
        <v>135</v>
      </c>
      <c r="DY1540" s="5"/>
      <c r="DZ1540" s="5"/>
      <c r="EA1540" s="5"/>
      <c r="EB1540" s="5"/>
      <c r="EC1540" s="5"/>
      <c r="ED1540" s="5"/>
      <c r="EE1540" s="5"/>
      <c r="EF1540" s="5"/>
    </row>
    <row r="1541" spans="1:136" s="42" customFormat="1" ht="30">
      <c r="A1541" s="41"/>
      <c r="B1541" s="41"/>
      <c r="C1541" s="41"/>
      <c r="D1541" s="41" t="s">
        <v>2647</v>
      </c>
      <c r="E1541" s="42" t="s">
        <v>2648</v>
      </c>
      <c r="F1541" s="41" t="s">
        <v>2644</v>
      </c>
      <c r="G1541" s="41"/>
      <c r="H1541" s="41" t="s">
        <v>2649</v>
      </c>
      <c r="I1541" s="41"/>
      <c r="J1541" s="5">
        <v>1</v>
      </c>
      <c r="K1541" s="5">
        <v>1</v>
      </c>
      <c r="L1541" s="5"/>
      <c r="M1541" s="5"/>
      <c r="N1541" s="5"/>
      <c r="O1541" s="5"/>
      <c r="P1541" s="5">
        <v>1</v>
      </c>
      <c r="Q1541" s="39" t="s">
        <v>2650</v>
      </c>
      <c r="R1541" s="5"/>
      <c r="S1541" s="5"/>
      <c r="T1541" s="5"/>
      <c r="U1541" s="5"/>
      <c r="V1541" s="5"/>
      <c r="W1541" s="5"/>
      <c r="X1541" s="5"/>
      <c r="Y1541" s="5"/>
      <c r="Z1541" s="5"/>
      <c r="AA1541" s="5"/>
      <c r="AB1541" s="5"/>
      <c r="AC1541" s="5"/>
      <c r="AD1541" s="5"/>
      <c r="AE1541" s="5"/>
      <c r="AF1541" s="5"/>
      <c r="AG1541" s="5"/>
      <c r="AH1541" s="5"/>
      <c r="AI1541" s="5"/>
      <c r="AJ1541" s="5"/>
      <c r="AK1541" s="5"/>
      <c r="AL1541" s="5">
        <v>1</v>
      </c>
      <c r="AM1541" s="5"/>
      <c r="AN1541" s="5"/>
      <c r="AO1541" s="5"/>
      <c r="AP1541" s="5"/>
      <c r="AQ1541" s="5"/>
      <c r="AR1541" s="5"/>
      <c r="AS1541" s="5"/>
      <c r="AT1541" s="5"/>
      <c r="AU1541" s="5"/>
      <c r="AV1541" s="5"/>
      <c r="AW1541" s="5"/>
      <c r="AX1541" s="5"/>
      <c r="AY1541" s="5"/>
      <c r="AZ1541" s="5"/>
      <c r="BA1541" s="5"/>
      <c r="BB1541" s="5"/>
      <c r="BC1541" s="5"/>
      <c r="BD1541" s="5"/>
      <c r="BE1541" s="5"/>
      <c r="BF1541" s="5"/>
      <c r="BG1541" s="5"/>
      <c r="BH1541" s="5"/>
      <c r="BI1541" s="5"/>
      <c r="BJ1541" s="5"/>
      <c r="BK1541" s="5"/>
      <c r="BL1541" s="5"/>
      <c r="BM1541" s="5"/>
      <c r="BN1541" s="5"/>
      <c r="BO1541" s="5"/>
      <c r="BP1541" s="5"/>
      <c r="BQ1541" s="5"/>
      <c r="BR1541" s="5"/>
      <c r="BS1541" s="5"/>
      <c r="BT1541" s="5"/>
      <c r="BU1541" s="5"/>
      <c r="BV1541" s="5"/>
      <c r="BW1541" s="5"/>
      <c r="BX1541" s="5"/>
      <c r="BY1541" s="5"/>
      <c r="BZ1541" s="5"/>
      <c r="CA1541" s="5"/>
      <c r="CB1541" s="5"/>
      <c r="CC1541" s="5"/>
      <c r="CD1541" s="5"/>
      <c r="CE1541" s="5"/>
      <c r="CF1541" s="5"/>
      <c r="CG1541" s="5"/>
      <c r="CH1541" s="5"/>
      <c r="CI1541" s="5"/>
      <c r="CJ1541" s="5"/>
      <c r="CK1541" s="5"/>
      <c r="CL1541" s="5"/>
      <c r="CM1541" s="5"/>
      <c r="CN1541" s="5"/>
      <c r="CO1541" s="5"/>
      <c r="CP1541" s="5"/>
      <c r="CQ1541" s="5"/>
      <c r="CR1541" s="5"/>
      <c r="CS1541" s="5"/>
      <c r="CT1541" s="5"/>
      <c r="CU1541" s="5">
        <v>1</v>
      </c>
      <c r="CV1541" s="5"/>
      <c r="CW1541" s="5"/>
      <c r="CX1541" s="5"/>
      <c r="CY1541" s="5"/>
      <c r="CZ1541" s="5"/>
      <c r="DA1541" s="5"/>
      <c r="DB1541" s="5"/>
      <c r="DC1541" s="5"/>
      <c r="DD1541" s="5"/>
      <c r="DE1541" s="5"/>
      <c r="DF1541" s="5"/>
      <c r="DG1541" s="5"/>
      <c r="DH1541" s="5"/>
      <c r="DI1541" s="5"/>
      <c r="DJ1541" s="5"/>
      <c r="DK1541" s="5"/>
      <c r="DL1541" s="5"/>
      <c r="DM1541" s="5"/>
      <c r="DN1541" s="5"/>
      <c r="DO1541" s="5"/>
      <c r="DP1541" s="5"/>
      <c r="DQ1541" s="5"/>
      <c r="DR1541" s="5" t="s">
        <v>1233</v>
      </c>
      <c r="DS1541" s="6"/>
      <c r="DT1541" s="6"/>
      <c r="DU1541" s="5"/>
      <c r="DV1541" s="5"/>
      <c r="DW1541" s="5"/>
      <c r="DX1541" s="5" t="s">
        <v>135</v>
      </c>
      <c r="DY1541" s="5"/>
      <c r="DZ1541" s="5"/>
      <c r="EA1541" s="5"/>
      <c r="EB1541" s="5"/>
      <c r="EC1541" s="5"/>
      <c r="ED1541" s="5"/>
      <c r="EE1541" s="5"/>
      <c r="EF1541" s="5"/>
    </row>
    <row r="1542" spans="1:136" s="42" customFormat="1" ht="30">
      <c r="A1542" s="41"/>
      <c r="B1542" s="41"/>
      <c r="C1542" s="41"/>
      <c r="D1542" s="41" t="s">
        <v>2651</v>
      </c>
      <c r="E1542" s="42" t="s">
        <v>2652</v>
      </c>
      <c r="F1542" s="41" t="s">
        <v>2644</v>
      </c>
      <c r="G1542" s="41"/>
      <c r="H1542" s="41" t="s">
        <v>2645</v>
      </c>
      <c r="I1542" s="41"/>
      <c r="J1542" s="5"/>
      <c r="K1542" s="5"/>
      <c r="L1542" s="5"/>
      <c r="M1542" s="5"/>
      <c r="N1542" s="5"/>
      <c r="O1542" s="5"/>
      <c r="P1542" s="5">
        <v>1</v>
      </c>
      <c r="Q1542" s="39" t="s">
        <v>2653</v>
      </c>
      <c r="R1542" s="5"/>
      <c r="S1542" s="5"/>
      <c r="T1542" s="5"/>
      <c r="U1542" s="5"/>
      <c r="V1542" s="5"/>
      <c r="W1542" s="5"/>
      <c r="X1542" s="5"/>
      <c r="Y1542" s="5"/>
      <c r="Z1542" s="5"/>
      <c r="AA1542" s="5"/>
      <c r="AB1542" s="5"/>
      <c r="AC1542" s="5"/>
      <c r="AD1542" s="5"/>
      <c r="AE1542" s="5"/>
      <c r="AF1542" s="5"/>
      <c r="AG1542" s="5"/>
      <c r="AH1542" s="5"/>
      <c r="AI1542" s="5"/>
      <c r="AJ1542" s="5"/>
      <c r="AK1542" s="5"/>
      <c r="AL1542" s="5">
        <v>1</v>
      </c>
      <c r="AM1542" s="5"/>
      <c r="AN1542" s="5">
        <v>1</v>
      </c>
      <c r="AO1542" s="5">
        <v>1</v>
      </c>
      <c r="AP1542" s="5"/>
      <c r="AQ1542" s="5">
        <v>1</v>
      </c>
      <c r="AR1542" s="5"/>
      <c r="AS1542" s="5"/>
      <c r="AT1542" s="5">
        <v>1</v>
      </c>
      <c r="AU1542" s="5"/>
      <c r="AV1542" s="5"/>
      <c r="AW1542" s="5"/>
      <c r="AX1542" s="5"/>
      <c r="AY1542" s="5"/>
      <c r="AZ1542" s="5"/>
      <c r="BA1542" s="5"/>
      <c r="BB1542" s="5"/>
      <c r="BC1542" s="5"/>
      <c r="BD1542" s="5"/>
      <c r="BE1542" s="5"/>
      <c r="BF1542" s="5"/>
      <c r="BG1542" s="5"/>
      <c r="BH1542" s="5"/>
      <c r="BI1542" s="5"/>
      <c r="BJ1542" s="5"/>
      <c r="BK1542" s="5"/>
      <c r="BL1542" s="5"/>
      <c r="BM1542" s="5"/>
      <c r="BN1542" s="5"/>
      <c r="BO1542" s="5"/>
      <c r="BP1542" s="5"/>
      <c r="BQ1542" s="5"/>
      <c r="BR1542" s="5"/>
      <c r="BS1542" s="5"/>
      <c r="BT1542" s="5"/>
      <c r="BU1542" s="5"/>
      <c r="BV1542" s="5"/>
      <c r="BW1542" s="5"/>
      <c r="BX1542" s="5"/>
      <c r="BY1542" s="5"/>
      <c r="BZ1542" s="5"/>
      <c r="CA1542" s="5"/>
      <c r="CB1542" s="5"/>
      <c r="CC1542" s="5"/>
      <c r="CD1542" s="5"/>
      <c r="CE1542" s="5"/>
      <c r="CF1542" s="5"/>
      <c r="CG1542" s="5"/>
      <c r="CH1542" s="5"/>
      <c r="CI1542" s="5"/>
      <c r="CJ1542" s="5"/>
      <c r="CK1542" s="5"/>
      <c r="CL1542" s="5"/>
      <c r="CM1542" s="5"/>
      <c r="CN1542" s="5"/>
      <c r="CO1542" s="5"/>
      <c r="CP1542" s="5"/>
      <c r="CQ1542" s="5"/>
      <c r="CR1542" s="5"/>
      <c r="CS1542" s="5"/>
      <c r="CT1542" s="5"/>
      <c r="CU1542" s="5"/>
      <c r="CV1542" s="5"/>
      <c r="CW1542" s="5"/>
      <c r="CX1542" s="5"/>
      <c r="CY1542" s="5"/>
      <c r="CZ1542" s="5"/>
      <c r="DA1542" s="5"/>
      <c r="DB1542" s="5"/>
      <c r="DC1542" s="5"/>
      <c r="DD1542" s="5"/>
      <c r="DE1542" s="5"/>
      <c r="DF1542" s="5"/>
      <c r="DG1542" s="5"/>
      <c r="DH1542" s="5"/>
      <c r="DI1542" s="5"/>
      <c r="DJ1542" s="5"/>
      <c r="DK1542" s="5"/>
      <c r="DL1542" s="5"/>
      <c r="DM1542" s="5"/>
      <c r="DN1542" s="5"/>
      <c r="DO1542" s="5"/>
      <c r="DP1542" s="5"/>
      <c r="DQ1542" s="5"/>
      <c r="DR1542" s="5" t="s">
        <v>1233</v>
      </c>
      <c r="DS1542" s="6"/>
      <c r="DT1542" s="6"/>
      <c r="DU1542" s="5"/>
      <c r="DV1542" s="5"/>
      <c r="DW1542" s="5"/>
      <c r="DX1542" s="5" t="s">
        <v>135</v>
      </c>
      <c r="DY1542" s="5"/>
      <c r="DZ1542" s="5"/>
      <c r="EA1542" s="5"/>
      <c r="EB1542" s="5"/>
      <c r="EC1542" s="5"/>
      <c r="ED1542" s="5"/>
      <c r="EE1542" s="5"/>
      <c r="EF1542" s="5"/>
    </row>
    <row r="1543" spans="1:136" s="42" customFormat="1" ht="30">
      <c r="A1543" s="41"/>
      <c r="B1543" s="41"/>
      <c r="C1543" s="41"/>
      <c r="D1543" s="41" t="s">
        <v>2654</v>
      </c>
      <c r="E1543" s="42" t="s">
        <v>569</v>
      </c>
      <c r="F1543" s="41" t="s">
        <v>2644</v>
      </c>
      <c r="G1543" s="41"/>
      <c r="H1543" s="41" t="s">
        <v>2649</v>
      </c>
      <c r="I1543" s="41"/>
      <c r="J1543" s="5">
        <v>1</v>
      </c>
      <c r="K1543" s="5">
        <v>1</v>
      </c>
      <c r="L1543" s="5"/>
      <c r="M1543" s="5"/>
      <c r="N1543" s="5"/>
      <c r="O1543" s="5"/>
      <c r="P1543" s="5">
        <v>1</v>
      </c>
      <c r="Q1543" s="39" t="s">
        <v>2655</v>
      </c>
      <c r="R1543" s="5"/>
      <c r="S1543" s="5"/>
      <c r="T1543" s="5"/>
      <c r="U1543" s="5"/>
      <c r="V1543" s="5"/>
      <c r="W1543" s="5"/>
      <c r="X1543" s="5"/>
      <c r="Y1543" s="5"/>
      <c r="Z1543" s="5"/>
      <c r="AA1543" s="5"/>
      <c r="AB1543" s="5"/>
      <c r="AC1543" s="5"/>
      <c r="AD1543" s="5"/>
      <c r="AE1543" s="5"/>
      <c r="AF1543" s="5"/>
      <c r="AG1543" s="5"/>
      <c r="AH1543" s="5"/>
      <c r="AI1543" s="5"/>
      <c r="AJ1543" s="5"/>
      <c r="AK1543" s="5"/>
      <c r="AL1543" s="5">
        <v>1</v>
      </c>
      <c r="AM1543" s="5">
        <v>1</v>
      </c>
      <c r="AN1543" s="5"/>
      <c r="AO1543" s="5"/>
      <c r="AP1543" s="5"/>
      <c r="AQ1543" s="5"/>
      <c r="AR1543" s="5"/>
      <c r="AS1543" s="5"/>
      <c r="AT1543" s="5"/>
      <c r="AU1543" s="5"/>
      <c r="AV1543" s="5"/>
      <c r="AW1543" s="5"/>
      <c r="AX1543" s="5"/>
      <c r="AY1543" s="5"/>
      <c r="AZ1543" s="5"/>
      <c r="BA1543" s="5"/>
      <c r="BB1543" s="5"/>
      <c r="BC1543" s="5"/>
      <c r="BD1543" s="5"/>
      <c r="BE1543" s="5"/>
      <c r="BF1543" s="5"/>
      <c r="BG1543" s="5"/>
      <c r="BH1543" s="5"/>
      <c r="BI1543" s="5"/>
      <c r="BJ1543" s="5"/>
      <c r="BK1543" s="5"/>
      <c r="BL1543" s="5"/>
      <c r="BM1543" s="5"/>
      <c r="BN1543" s="5"/>
      <c r="BO1543" s="5"/>
      <c r="BP1543" s="5"/>
      <c r="BQ1543" s="5"/>
      <c r="BR1543" s="5"/>
      <c r="BS1543" s="5"/>
      <c r="BT1543" s="5"/>
      <c r="BU1543" s="5"/>
      <c r="BV1543" s="5"/>
      <c r="BW1543" s="5"/>
      <c r="BX1543" s="5"/>
      <c r="BY1543" s="5"/>
      <c r="BZ1543" s="5"/>
      <c r="CA1543" s="5"/>
      <c r="CB1543" s="5"/>
      <c r="CC1543" s="5"/>
      <c r="CD1543" s="5"/>
      <c r="CE1543" s="5"/>
      <c r="CF1543" s="5"/>
      <c r="CG1543" s="5"/>
      <c r="CH1543" s="5"/>
      <c r="CI1543" s="5"/>
      <c r="CJ1543" s="5"/>
      <c r="CK1543" s="5"/>
      <c r="CL1543" s="5"/>
      <c r="CM1543" s="5"/>
      <c r="CN1543" s="5"/>
      <c r="CO1543" s="5"/>
      <c r="CP1543" s="5"/>
      <c r="CQ1543" s="5"/>
      <c r="CR1543" s="5"/>
      <c r="CS1543" s="5"/>
      <c r="CT1543" s="5"/>
      <c r="CU1543" s="5"/>
      <c r="CV1543" s="5"/>
      <c r="CW1543" s="5"/>
      <c r="CX1543" s="5"/>
      <c r="CY1543" s="5"/>
      <c r="CZ1543" s="5"/>
      <c r="DA1543" s="5"/>
      <c r="DB1543" s="5"/>
      <c r="DC1543" s="5"/>
      <c r="DD1543" s="5"/>
      <c r="DE1543" s="5"/>
      <c r="DF1543" s="5"/>
      <c r="DG1543" s="5"/>
      <c r="DH1543" s="5"/>
      <c r="DI1543" s="5"/>
      <c r="DJ1543" s="5"/>
      <c r="DK1543" s="5"/>
      <c r="DL1543" s="5"/>
      <c r="DM1543" s="5"/>
      <c r="DN1543" s="5"/>
      <c r="DO1543" s="5"/>
      <c r="DP1543" s="5"/>
      <c r="DQ1543" s="5"/>
      <c r="DR1543" s="5" t="s">
        <v>1233</v>
      </c>
      <c r="DS1543" s="6"/>
      <c r="DT1543" s="6"/>
      <c r="DU1543" s="5"/>
      <c r="DV1543" s="5"/>
      <c r="DW1543" s="5"/>
      <c r="DX1543" s="5" t="s">
        <v>135</v>
      </c>
      <c r="DY1543" s="5"/>
      <c r="DZ1543" s="5"/>
      <c r="EA1543" s="5"/>
      <c r="EB1543" s="5"/>
      <c r="EC1543" s="5"/>
      <c r="ED1543" s="5"/>
      <c r="EE1543" s="5"/>
      <c r="EF1543" s="5"/>
    </row>
    <row r="1544" spans="1:136" s="42" customFormat="1" ht="45">
      <c r="A1544" s="41"/>
      <c r="B1544" s="41"/>
      <c r="C1544" s="41"/>
      <c r="D1544" s="41" t="s">
        <v>366</v>
      </c>
      <c r="E1544" s="42" t="s">
        <v>198</v>
      </c>
      <c r="F1544" s="41" t="s">
        <v>2644</v>
      </c>
      <c r="G1544" s="41"/>
      <c r="H1544" s="41" t="s">
        <v>2645</v>
      </c>
      <c r="I1544" s="41"/>
      <c r="J1544" s="5"/>
      <c r="K1544" s="5"/>
      <c r="L1544" s="5"/>
      <c r="M1544" s="5"/>
      <c r="N1544" s="5"/>
      <c r="O1544" s="5"/>
      <c r="P1544" s="5">
        <v>1</v>
      </c>
      <c r="Q1544" s="39" t="s">
        <v>2656</v>
      </c>
      <c r="R1544" s="5">
        <v>1</v>
      </c>
      <c r="S1544" s="5"/>
      <c r="T1544" s="5"/>
      <c r="U1544" s="5"/>
      <c r="V1544" s="5"/>
      <c r="W1544" s="5"/>
      <c r="X1544" s="5"/>
      <c r="Y1544" s="5"/>
      <c r="Z1544" s="5"/>
      <c r="AA1544" s="5"/>
      <c r="AB1544" s="5"/>
      <c r="AC1544" s="5"/>
      <c r="AD1544" s="5"/>
      <c r="AE1544" s="5"/>
      <c r="AF1544" s="5"/>
      <c r="AG1544" s="5"/>
      <c r="AH1544" s="5"/>
      <c r="AI1544" s="5"/>
      <c r="AJ1544" s="5"/>
      <c r="AK1544" s="5"/>
      <c r="AL1544" s="5">
        <v>1</v>
      </c>
      <c r="AM1544" s="5"/>
      <c r="AN1544" s="5">
        <v>1</v>
      </c>
      <c r="AO1544" s="5">
        <v>1</v>
      </c>
      <c r="AP1544" s="5"/>
      <c r="AQ1544" s="5">
        <v>1</v>
      </c>
      <c r="AR1544" s="5"/>
      <c r="AS1544" s="5"/>
      <c r="AT1544" s="5">
        <v>1</v>
      </c>
      <c r="AU1544" s="5"/>
      <c r="AV1544" s="5"/>
      <c r="AW1544" s="5"/>
      <c r="AX1544" s="5"/>
      <c r="AY1544" s="5"/>
      <c r="AZ1544" s="5"/>
      <c r="BA1544" s="5"/>
      <c r="BB1544" s="5"/>
      <c r="BC1544" s="5"/>
      <c r="BD1544" s="5"/>
      <c r="BE1544" s="5"/>
      <c r="BF1544" s="5"/>
      <c r="BG1544" s="5"/>
      <c r="BH1544" s="5"/>
      <c r="BI1544" s="5"/>
      <c r="BJ1544" s="5"/>
      <c r="BK1544" s="5"/>
      <c r="BL1544" s="5"/>
      <c r="BM1544" s="5"/>
      <c r="BN1544" s="5"/>
      <c r="BO1544" s="5"/>
      <c r="BP1544" s="5"/>
      <c r="BQ1544" s="5"/>
      <c r="BR1544" s="5"/>
      <c r="BS1544" s="5"/>
      <c r="BT1544" s="5"/>
      <c r="BU1544" s="5"/>
      <c r="BV1544" s="5"/>
      <c r="BW1544" s="5"/>
      <c r="BX1544" s="5"/>
      <c r="BY1544" s="5"/>
      <c r="BZ1544" s="5"/>
      <c r="CA1544" s="5"/>
      <c r="CB1544" s="5"/>
      <c r="CC1544" s="5"/>
      <c r="CD1544" s="5"/>
      <c r="CE1544" s="5"/>
      <c r="CF1544" s="5"/>
      <c r="CG1544" s="5"/>
      <c r="CH1544" s="5"/>
      <c r="CI1544" s="5"/>
      <c r="CJ1544" s="5"/>
      <c r="CK1544" s="5"/>
      <c r="CL1544" s="5"/>
      <c r="CM1544" s="5"/>
      <c r="CN1544" s="5"/>
      <c r="CO1544" s="5"/>
      <c r="CP1544" s="5"/>
      <c r="CQ1544" s="5"/>
      <c r="CR1544" s="5"/>
      <c r="CS1544" s="5"/>
      <c r="CT1544" s="5"/>
      <c r="CU1544" s="5"/>
      <c r="CV1544" s="5"/>
      <c r="CW1544" s="5"/>
      <c r="CX1544" s="5"/>
      <c r="CY1544" s="5"/>
      <c r="CZ1544" s="5"/>
      <c r="DA1544" s="5"/>
      <c r="DB1544" s="5"/>
      <c r="DC1544" s="5"/>
      <c r="DD1544" s="5"/>
      <c r="DE1544" s="5"/>
      <c r="DF1544" s="5"/>
      <c r="DG1544" s="5"/>
      <c r="DH1544" s="5"/>
      <c r="DI1544" s="5"/>
      <c r="DJ1544" s="5"/>
      <c r="DK1544" s="5"/>
      <c r="DL1544" s="5"/>
      <c r="DM1544" s="5"/>
      <c r="DN1544" s="5"/>
      <c r="DO1544" s="5"/>
      <c r="DP1544" s="5"/>
      <c r="DQ1544" s="5"/>
      <c r="DR1544" s="5" t="s">
        <v>1233</v>
      </c>
      <c r="DS1544" s="6"/>
      <c r="DT1544" s="6"/>
      <c r="DU1544" s="5"/>
      <c r="DV1544" s="5"/>
      <c r="DW1544" s="5"/>
      <c r="DX1544" s="5" t="s">
        <v>135</v>
      </c>
      <c r="DY1544" s="5"/>
      <c r="DZ1544" s="5"/>
      <c r="EA1544" s="5"/>
      <c r="EB1544" s="5"/>
      <c r="EC1544" s="5"/>
      <c r="ED1544" s="5"/>
      <c r="EE1544" s="5"/>
      <c r="EF1544" s="5"/>
    </row>
    <row r="1545" spans="1:136" s="42" customFormat="1" ht="120">
      <c r="A1545" s="46" t="s">
        <v>2657</v>
      </c>
      <c r="B1545" s="41"/>
      <c r="C1545" s="41"/>
      <c r="D1545" s="41" t="s">
        <v>2658</v>
      </c>
      <c r="E1545" s="40" t="s">
        <v>2659</v>
      </c>
      <c r="F1545" s="41" t="s">
        <v>2660</v>
      </c>
      <c r="G1545" s="41" t="s">
        <v>135</v>
      </c>
      <c r="H1545" s="41" t="s">
        <v>135</v>
      </c>
      <c r="I1545" s="41"/>
      <c r="J1545" s="5"/>
      <c r="K1545" s="5"/>
      <c r="L1545" s="5"/>
      <c r="M1545" s="5"/>
      <c r="N1545" s="5"/>
      <c r="O1545" s="5"/>
      <c r="P1545" s="5">
        <v>1</v>
      </c>
      <c r="Q1545" s="39" t="s">
        <v>2661</v>
      </c>
      <c r="R1545" s="5">
        <v>1</v>
      </c>
      <c r="S1545" s="5"/>
      <c r="T1545" s="5"/>
      <c r="U1545" s="5"/>
      <c r="V1545" s="5"/>
      <c r="W1545" s="5"/>
      <c r="X1545" s="5"/>
      <c r="Y1545" s="5"/>
      <c r="Z1545" s="5"/>
      <c r="AA1545" s="5">
        <v>1</v>
      </c>
      <c r="AB1545" s="5"/>
      <c r="AC1545" s="5"/>
      <c r="AD1545" s="5"/>
      <c r="AE1545" s="5"/>
      <c r="AF1545" s="5">
        <v>1</v>
      </c>
      <c r="AG1545" s="5"/>
      <c r="AH1545" s="5">
        <v>1</v>
      </c>
      <c r="AI1545" s="5"/>
      <c r="AJ1545" s="5"/>
      <c r="AK1545" s="5"/>
      <c r="AL1545" s="5"/>
      <c r="AM1545" s="5"/>
      <c r="AN1545" s="5"/>
      <c r="AO1545" s="5"/>
      <c r="AP1545" s="5"/>
      <c r="AQ1545" s="5"/>
      <c r="AR1545" s="5"/>
      <c r="AS1545" s="5"/>
      <c r="AT1545" s="5"/>
      <c r="AU1545" s="5"/>
      <c r="AV1545" s="5"/>
      <c r="AW1545" s="5"/>
      <c r="AX1545" s="5"/>
      <c r="AY1545" s="5"/>
      <c r="AZ1545" s="5"/>
      <c r="BA1545" s="5"/>
      <c r="BB1545" s="5"/>
      <c r="BC1545" s="5"/>
      <c r="BD1545" s="5"/>
      <c r="BE1545" s="5"/>
      <c r="BF1545" s="5"/>
      <c r="BG1545" s="5"/>
      <c r="BH1545" s="5"/>
      <c r="BI1545" s="5"/>
      <c r="BJ1545" s="5"/>
      <c r="BK1545" s="5"/>
      <c r="BL1545" s="5"/>
      <c r="BM1545" s="5"/>
      <c r="BN1545" s="5"/>
      <c r="BO1545" s="5"/>
      <c r="BP1545" s="5"/>
      <c r="BQ1545" s="5"/>
      <c r="BR1545" s="5"/>
      <c r="BS1545" s="5"/>
      <c r="BT1545" s="5"/>
      <c r="BU1545" s="5"/>
      <c r="BV1545" s="5"/>
      <c r="BW1545" s="5"/>
      <c r="BX1545" s="5"/>
      <c r="BY1545" s="5"/>
      <c r="BZ1545" s="5"/>
      <c r="CA1545" s="5"/>
      <c r="CB1545" s="5"/>
      <c r="CC1545" s="5"/>
      <c r="CD1545" s="5"/>
      <c r="CE1545" s="5"/>
      <c r="CF1545" s="5"/>
      <c r="CG1545" s="5"/>
      <c r="CH1545" s="5"/>
      <c r="CI1545" s="5"/>
      <c r="CJ1545" s="5"/>
      <c r="CK1545" s="5"/>
      <c r="CL1545" s="5"/>
      <c r="CM1545" s="5"/>
      <c r="CN1545" s="5"/>
      <c r="CO1545" s="5"/>
      <c r="CP1545" s="5"/>
      <c r="CQ1545" s="5"/>
      <c r="CR1545" s="5"/>
      <c r="CS1545" s="5"/>
      <c r="CT1545" s="5"/>
      <c r="CU1545" s="5"/>
      <c r="CV1545" s="5"/>
      <c r="CW1545" s="5"/>
      <c r="CX1545" s="5"/>
      <c r="CY1545" s="5"/>
      <c r="CZ1545" s="5"/>
      <c r="DA1545" s="5"/>
      <c r="DB1545" s="5"/>
      <c r="DC1545" s="5"/>
      <c r="DD1545" s="5"/>
      <c r="DE1545" s="5"/>
      <c r="DF1545" s="5"/>
      <c r="DG1545" s="5"/>
      <c r="DH1545" s="5"/>
      <c r="DI1545" s="5"/>
      <c r="DJ1545" s="5"/>
      <c r="DK1545" s="5"/>
      <c r="DL1545" s="5"/>
      <c r="DM1545" s="5"/>
      <c r="DN1545" s="5"/>
      <c r="DO1545" s="5"/>
      <c r="DP1545" s="5"/>
      <c r="DQ1545" s="5"/>
      <c r="DR1545" s="5" t="s">
        <v>1233</v>
      </c>
      <c r="DS1545" s="6">
        <v>5</v>
      </c>
      <c r="DT1545" s="6">
        <v>1</v>
      </c>
      <c r="DU1545" s="5">
        <v>2</v>
      </c>
      <c r="DV1545" s="5"/>
      <c r="DW1545" s="5" t="s">
        <v>135</v>
      </c>
      <c r="DX1545" s="5"/>
      <c r="DY1545" s="5"/>
      <c r="DZ1545" s="5"/>
      <c r="EA1545" s="5"/>
      <c r="EB1545" s="5"/>
      <c r="EC1545" s="5"/>
      <c r="ED1545" s="5"/>
      <c r="EE1545" s="5"/>
      <c r="EF1545" s="5"/>
    </row>
    <row r="1546" spans="1:136" s="42" customFormat="1" ht="45">
      <c r="A1546" s="41"/>
      <c r="B1546" s="41"/>
      <c r="C1546" s="41"/>
      <c r="D1546" s="41" t="s">
        <v>2662</v>
      </c>
      <c r="E1546" s="42" t="s">
        <v>2663</v>
      </c>
      <c r="F1546" s="41" t="s">
        <v>980</v>
      </c>
      <c r="G1546" s="41"/>
      <c r="H1546" s="41" t="s">
        <v>135</v>
      </c>
      <c r="I1546" s="41"/>
      <c r="J1546" s="5"/>
      <c r="K1546" s="5"/>
      <c r="L1546" s="5"/>
      <c r="M1546" s="5"/>
      <c r="N1546" s="5"/>
      <c r="O1546" s="5"/>
      <c r="P1546" s="5">
        <v>1</v>
      </c>
      <c r="Q1546" s="39" t="s">
        <v>2664</v>
      </c>
      <c r="R1546" s="5">
        <v>1</v>
      </c>
      <c r="S1546" s="5">
        <v>1</v>
      </c>
      <c r="T1546" s="5"/>
      <c r="U1546" s="5"/>
      <c r="V1546" s="5"/>
      <c r="W1546" s="5"/>
      <c r="X1546" s="5"/>
      <c r="Y1546" s="5"/>
      <c r="Z1546" s="5"/>
      <c r="AA1546" s="5">
        <v>1</v>
      </c>
      <c r="AB1546" s="5"/>
      <c r="AC1546" s="5"/>
      <c r="AD1546" s="5"/>
      <c r="AE1546" s="5"/>
      <c r="AF1546" s="5"/>
      <c r="AG1546" s="5"/>
      <c r="AH1546" s="5">
        <v>1</v>
      </c>
      <c r="AI1546" s="5"/>
      <c r="AJ1546" s="5"/>
      <c r="AK1546" s="5"/>
      <c r="AL1546" s="5"/>
      <c r="AM1546" s="5"/>
      <c r="AN1546" s="5"/>
      <c r="AO1546" s="5"/>
      <c r="AP1546" s="5"/>
      <c r="AQ1546" s="5"/>
      <c r="AR1546" s="5"/>
      <c r="AS1546" s="5"/>
      <c r="AT1546" s="5"/>
      <c r="AU1546" s="5"/>
      <c r="AV1546" s="5"/>
      <c r="AW1546" s="5"/>
      <c r="AX1546" s="5"/>
      <c r="AY1546" s="5"/>
      <c r="AZ1546" s="5"/>
      <c r="BA1546" s="5"/>
      <c r="BB1546" s="5"/>
      <c r="BC1546" s="5"/>
      <c r="BD1546" s="5"/>
      <c r="BE1546" s="5"/>
      <c r="BF1546" s="5"/>
      <c r="BG1546" s="5"/>
      <c r="BH1546" s="5"/>
      <c r="BI1546" s="5"/>
      <c r="BJ1546" s="5"/>
      <c r="BK1546" s="5"/>
      <c r="BL1546" s="5"/>
      <c r="BM1546" s="5"/>
      <c r="BN1546" s="5"/>
      <c r="BO1546" s="5"/>
      <c r="BP1546" s="5"/>
      <c r="BQ1546" s="5"/>
      <c r="BR1546" s="5"/>
      <c r="BS1546" s="5"/>
      <c r="BT1546" s="5"/>
      <c r="BU1546" s="5"/>
      <c r="BV1546" s="5"/>
      <c r="BW1546" s="5"/>
      <c r="BX1546" s="5"/>
      <c r="BY1546" s="5"/>
      <c r="BZ1546" s="5"/>
      <c r="CA1546" s="5"/>
      <c r="CB1546" s="5"/>
      <c r="CC1546" s="5"/>
      <c r="CD1546" s="5"/>
      <c r="CE1546" s="5"/>
      <c r="CF1546" s="5"/>
      <c r="CG1546" s="5"/>
      <c r="CH1546" s="5"/>
      <c r="CI1546" s="5"/>
      <c r="CJ1546" s="5"/>
      <c r="CK1546" s="5"/>
      <c r="CL1546" s="5"/>
      <c r="CM1546" s="5"/>
      <c r="CN1546" s="5"/>
      <c r="CO1546" s="5"/>
      <c r="CP1546" s="5"/>
      <c r="CQ1546" s="5"/>
      <c r="CR1546" s="5"/>
      <c r="CS1546" s="5"/>
      <c r="CT1546" s="5"/>
      <c r="CU1546" s="5"/>
      <c r="CV1546" s="5"/>
      <c r="CW1546" s="5"/>
      <c r="CX1546" s="5"/>
      <c r="CY1546" s="5"/>
      <c r="CZ1546" s="5"/>
      <c r="DA1546" s="5"/>
      <c r="DB1546" s="5"/>
      <c r="DC1546" s="5"/>
      <c r="DD1546" s="5"/>
      <c r="DE1546" s="5"/>
      <c r="DF1546" s="5"/>
      <c r="DG1546" s="5"/>
      <c r="DH1546" s="5"/>
      <c r="DI1546" s="5"/>
      <c r="DJ1546" s="5"/>
      <c r="DK1546" s="5"/>
      <c r="DL1546" s="5"/>
      <c r="DM1546" s="5"/>
      <c r="DN1546" s="5"/>
      <c r="DO1546" s="5"/>
      <c r="DP1546" s="5"/>
      <c r="DQ1546" s="5"/>
      <c r="DR1546" s="5" t="s">
        <v>1233</v>
      </c>
      <c r="DS1546" s="6"/>
      <c r="DT1546" s="6"/>
      <c r="DU1546" s="5"/>
      <c r="DV1546" s="5"/>
      <c r="DW1546" s="5" t="s">
        <v>135</v>
      </c>
      <c r="DX1546" s="5"/>
      <c r="DY1546" s="5"/>
      <c r="DZ1546" s="5"/>
      <c r="EA1546" s="5"/>
      <c r="EB1546" s="5"/>
      <c r="EC1546" s="5"/>
      <c r="ED1546" s="5"/>
      <c r="EE1546" s="5"/>
      <c r="EF1546" s="5"/>
    </row>
    <row r="1547" spans="1:136" s="42" customFormat="1" ht="45">
      <c r="A1547" s="41"/>
      <c r="B1547" s="41"/>
      <c r="C1547" s="41"/>
      <c r="D1547" s="41" t="s">
        <v>2665</v>
      </c>
      <c r="E1547" s="40" t="s">
        <v>2666</v>
      </c>
      <c r="F1547" s="41" t="s">
        <v>980</v>
      </c>
      <c r="G1547" s="41"/>
      <c r="H1547" s="41" t="s">
        <v>135</v>
      </c>
      <c r="I1547" s="41"/>
      <c r="J1547" s="5"/>
      <c r="K1547" s="5"/>
      <c r="L1547" s="5"/>
      <c r="M1547" s="5"/>
      <c r="N1547" s="5"/>
      <c r="O1547" s="5"/>
      <c r="P1547" s="5">
        <v>1</v>
      </c>
      <c r="Q1547" s="39" t="s">
        <v>2667</v>
      </c>
      <c r="R1547" s="5">
        <v>1</v>
      </c>
      <c r="S1547" s="5"/>
      <c r="T1547" s="5"/>
      <c r="U1547" s="5"/>
      <c r="V1547" s="5"/>
      <c r="W1547" s="5"/>
      <c r="X1547" s="5"/>
      <c r="Y1547" s="5"/>
      <c r="Z1547" s="5"/>
      <c r="AA1547" s="5">
        <v>1</v>
      </c>
      <c r="AB1547" s="5"/>
      <c r="AC1547" s="5"/>
      <c r="AD1547" s="5"/>
      <c r="AE1547" s="5"/>
      <c r="AF1547" s="5"/>
      <c r="AG1547" s="5"/>
      <c r="AH1547" s="5">
        <v>1</v>
      </c>
      <c r="AI1547" s="5"/>
      <c r="AJ1547" s="5"/>
      <c r="AK1547" s="5"/>
      <c r="AL1547" s="5"/>
      <c r="AM1547" s="5"/>
      <c r="AN1547" s="5"/>
      <c r="AO1547" s="5"/>
      <c r="AP1547" s="5"/>
      <c r="AQ1547" s="5"/>
      <c r="AR1547" s="5"/>
      <c r="AS1547" s="5"/>
      <c r="AT1547" s="5"/>
      <c r="AU1547" s="5"/>
      <c r="AV1547" s="5"/>
      <c r="AW1547" s="5"/>
      <c r="AX1547" s="5"/>
      <c r="AY1547" s="5"/>
      <c r="AZ1547" s="5"/>
      <c r="BA1547" s="5"/>
      <c r="BB1547" s="5"/>
      <c r="BC1547" s="5"/>
      <c r="BD1547" s="5"/>
      <c r="BE1547" s="5"/>
      <c r="BF1547" s="5"/>
      <c r="BG1547" s="5"/>
      <c r="BH1547" s="5"/>
      <c r="BI1547" s="5"/>
      <c r="BJ1547" s="5"/>
      <c r="BK1547" s="5"/>
      <c r="BL1547" s="5"/>
      <c r="BM1547" s="5"/>
      <c r="BN1547" s="5"/>
      <c r="BO1547" s="5"/>
      <c r="BP1547" s="5"/>
      <c r="BQ1547" s="5"/>
      <c r="BR1547" s="5"/>
      <c r="BS1547" s="5"/>
      <c r="BT1547" s="5"/>
      <c r="BU1547" s="5"/>
      <c r="BV1547" s="5"/>
      <c r="BW1547" s="5"/>
      <c r="BX1547" s="5"/>
      <c r="BY1547" s="5"/>
      <c r="BZ1547" s="5"/>
      <c r="CA1547" s="5"/>
      <c r="CB1547" s="5"/>
      <c r="CC1547" s="5"/>
      <c r="CD1547" s="5"/>
      <c r="CE1547" s="5"/>
      <c r="CF1547" s="5"/>
      <c r="CG1547" s="5"/>
      <c r="CH1547" s="5"/>
      <c r="CI1547" s="5"/>
      <c r="CJ1547" s="5"/>
      <c r="CK1547" s="5"/>
      <c r="CL1547" s="5"/>
      <c r="CM1547" s="5"/>
      <c r="CN1547" s="5"/>
      <c r="CO1547" s="5"/>
      <c r="CP1547" s="5"/>
      <c r="CQ1547" s="5"/>
      <c r="CR1547" s="5"/>
      <c r="CS1547" s="5"/>
      <c r="CT1547" s="5"/>
      <c r="CU1547" s="5"/>
      <c r="CV1547" s="5"/>
      <c r="CW1547" s="5"/>
      <c r="CX1547" s="5"/>
      <c r="CY1547" s="5"/>
      <c r="CZ1547" s="5"/>
      <c r="DA1547" s="5"/>
      <c r="DB1547" s="5"/>
      <c r="DC1547" s="5"/>
      <c r="DD1547" s="5"/>
      <c r="DE1547" s="5"/>
      <c r="DF1547" s="5"/>
      <c r="DG1547" s="5"/>
      <c r="DH1547" s="5"/>
      <c r="DI1547" s="5"/>
      <c r="DJ1547" s="5"/>
      <c r="DK1547" s="5"/>
      <c r="DL1547" s="5"/>
      <c r="DM1547" s="5"/>
      <c r="DN1547" s="5"/>
      <c r="DO1547" s="5"/>
      <c r="DP1547" s="5"/>
      <c r="DQ1547" s="5"/>
      <c r="DR1547" s="5" t="s">
        <v>1233</v>
      </c>
      <c r="DS1547" s="6"/>
      <c r="DT1547" s="6"/>
      <c r="DU1547" s="5"/>
      <c r="DV1547" s="5"/>
      <c r="DW1547" s="5" t="s">
        <v>135</v>
      </c>
      <c r="DX1547" s="5"/>
      <c r="DY1547" s="5"/>
      <c r="DZ1547" s="5"/>
      <c r="EA1547" s="5"/>
      <c r="EB1547" s="5"/>
      <c r="EC1547" s="5"/>
      <c r="ED1547" s="5"/>
      <c r="EE1547" s="5"/>
      <c r="EF1547" s="5"/>
    </row>
    <row r="1548" spans="1:136" s="42" customFormat="1" ht="45">
      <c r="A1548" s="41"/>
      <c r="B1548" s="41"/>
      <c r="C1548" s="41"/>
      <c r="D1548" s="41" t="s">
        <v>2668</v>
      </c>
      <c r="E1548" s="42" t="s">
        <v>1364</v>
      </c>
      <c r="F1548" s="41" t="s">
        <v>2660</v>
      </c>
      <c r="G1548" s="41" t="s">
        <v>135</v>
      </c>
      <c r="H1548" s="41" t="s">
        <v>135</v>
      </c>
      <c r="I1548" s="41"/>
      <c r="J1548" s="5"/>
      <c r="K1548" s="5"/>
      <c r="L1548" s="5"/>
      <c r="M1548" s="5"/>
      <c r="N1548" s="5"/>
      <c r="O1548" s="5"/>
      <c r="P1548" s="5">
        <v>1</v>
      </c>
      <c r="Q1548" s="39" t="s">
        <v>2669</v>
      </c>
      <c r="R1548" s="5">
        <v>1</v>
      </c>
      <c r="S1548" s="5"/>
      <c r="T1548" s="5"/>
      <c r="U1548" s="5"/>
      <c r="V1548" s="5"/>
      <c r="W1548" s="5"/>
      <c r="X1548" s="5"/>
      <c r="Y1548" s="5"/>
      <c r="Z1548" s="5"/>
      <c r="AA1548" s="5">
        <v>1</v>
      </c>
      <c r="AB1548" s="5"/>
      <c r="AC1548" s="5"/>
      <c r="AD1548" s="5"/>
      <c r="AE1548" s="5"/>
      <c r="AF1548" s="5">
        <v>1</v>
      </c>
      <c r="AG1548" s="5"/>
      <c r="AH1548" s="5">
        <v>1</v>
      </c>
      <c r="AI1548" s="5"/>
      <c r="AJ1548" s="5"/>
      <c r="AK1548" s="5"/>
      <c r="AL1548" s="5"/>
      <c r="AM1548" s="5"/>
      <c r="AN1548" s="5"/>
      <c r="AO1548" s="5"/>
      <c r="AP1548" s="5"/>
      <c r="AQ1548" s="5"/>
      <c r="AR1548" s="5"/>
      <c r="AS1548" s="5"/>
      <c r="AT1548" s="5"/>
      <c r="AU1548" s="5"/>
      <c r="AV1548" s="5"/>
      <c r="AW1548" s="5"/>
      <c r="AX1548" s="5"/>
      <c r="AY1548" s="5"/>
      <c r="AZ1548" s="5"/>
      <c r="BA1548" s="5"/>
      <c r="BB1548" s="5"/>
      <c r="BC1548" s="5"/>
      <c r="BD1548" s="5"/>
      <c r="BE1548" s="5"/>
      <c r="BF1548" s="5"/>
      <c r="BG1548" s="5"/>
      <c r="BH1548" s="5"/>
      <c r="BI1548" s="5"/>
      <c r="BJ1548" s="5"/>
      <c r="BK1548" s="5"/>
      <c r="BL1548" s="5"/>
      <c r="BM1548" s="5"/>
      <c r="BN1548" s="5"/>
      <c r="BO1548" s="5"/>
      <c r="BP1548" s="5"/>
      <c r="BQ1548" s="5"/>
      <c r="BR1548" s="5"/>
      <c r="BS1548" s="5"/>
      <c r="BT1548" s="5"/>
      <c r="BU1548" s="5"/>
      <c r="BV1548" s="5"/>
      <c r="BW1548" s="5"/>
      <c r="BX1548" s="5"/>
      <c r="BY1548" s="5"/>
      <c r="BZ1548" s="5"/>
      <c r="CA1548" s="5"/>
      <c r="CB1548" s="5"/>
      <c r="CC1548" s="5"/>
      <c r="CD1548" s="5"/>
      <c r="CE1548" s="5"/>
      <c r="CF1548" s="5"/>
      <c r="CG1548" s="5"/>
      <c r="CH1548" s="5"/>
      <c r="CI1548" s="5"/>
      <c r="CJ1548" s="5"/>
      <c r="CK1548" s="5"/>
      <c r="CL1548" s="5"/>
      <c r="CM1548" s="5"/>
      <c r="CN1548" s="5"/>
      <c r="CO1548" s="5"/>
      <c r="CP1548" s="5"/>
      <c r="CQ1548" s="5"/>
      <c r="CR1548" s="5"/>
      <c r="CS1548" s="5"/>
      <c r="CT1548" s="5"/>
      <c r="CU1548" s="5"/>
      <c r="CV1548" s="5"/>
      <c r="CW1548" s="5"/>
      <c r="CX1548" s="5"/>
      <c r="CY1548" s="5"/>
      <c r="CZ1548" s="5"/>
      <c r="DA1548" s="5"/>
      <c r="DB1548" s="5"/>
      <c r="DC1548" s="5"/>
      <c r="DD1548" s="5"/>
      <c r="DE1548" s="5"/>
      <c r="DF1548" s="5"/>
      <c r="DG1548" s="5"/>
      <c r="DH1548" s="5"/>
      <c r="DI1548" s="5"/>
      <c r="DJ1548" s="5"/>
      <c r="DK1548" s="5"/>
      <c r="DL1548" s="5"/>
      <c r="DM1548" s="5"/>
      <c r="DN1548" s="5"/>
      <c r="DO1548" s="5"/>
      <c r="DP1548" s="5"/>
      <c r="DQ1548" s="5"/>
      <c r="DR1548" s="5" t="s">
        <v>1233</v>
      </c>
      <c r="DS1548" s="6"/>
      <c r="DT1548" s="6"/>
      <c r="DU1548" s="5"/>
      <c r="DV1548" s="5"/>
      <c r="DW1548" s="5" t="s">
        <v>135</v>
      </c>
      <c r="DX1548" s="5"/>
      <c r="DY1548" s="5"/>
      <c r="DZ1548" s="5"/>
      <c r="EA1548" s="5"/>
      <c r="EB1548" s="5"/>
      <c r="EC1548" s="5"/>
      <c r="ED1548" s="5"/>
      <c r="EE1548" s="5"/>
      <c r="EF1548" s="5"/>
    </row>
    <row r="1549" spans="1:136" s="42" customFormat="1">
      <c r="A1549" s="41"/>
      <c r="B1549" s="41"/>
      <c r="C1549" s="41"/>
      <c r="D1549" s="41"/>
      <c r="F1549" s="41"/>
      <c r="G1549" s="41"/>
      <c r="H1549" s="41"/>
      <c r="I1549" s="41"/>
      <c r="J1549" s="5"/>
      <c r="K1549" s="5"/>
      <c r="L1549" s="5"/>
      <c r="M1549" s="5"/>
      <c r="N1549" s="5"/>
      <c r="O1549" s="5"/>
      <c r="P1549" s="5"/>
      <c r="Q1549" s="39"/>
      <c r="R1549" s="5"/>
      <c r="S1549" s="5"/>
      <c r="T1549" s="5"/>
      <c r="U1549" s="5"/>
      <c r="V1549" s="5"/>
      <c r="W1549" s="5"/>
      <c r="X1549" s="5"/>
      <c r="Y1549" s="5"/>
      <c r="Z1549" s="5"/>
      <c r="AA1549" s="5"/>
      <c r="AB1549" s="5"/>
      <c r="AC1549" s="5"/>
      <c r="AD1549" s="5"/>
      <c r="AE1549" s="5"/>
      <c r="AF1549" s="5"/>
      <c r="AG1549" s="5"/>
      <c r="AH1549" s="5"/>
      <c r="AI1549" s="5"/>
      <c r="AJ1549" s="5"/>
      <c r="AK1549" s="5"/>
      <c r="AL1549" s="5"/>
      <c r="AM1549" s="5"/>
      <c r="AN1549" s="5"/>
      <c r="AO1549" s="5"/>
      <c r="AP1549" s="5"/>
      <c r="AQ1549" s="5"/>
      <c r="AR1549" s="5"/>
      <c r="AS1549" s="5"/>
      <c r="AT1549" s="5"/>
      <c r="AU1549" s="5"/>
      <c r="AV1549" s="5"/>
      <c r="AW1549" s="5"/>
      <c r="AX1549" s="5"/>
      <c r="AY1549" s="5"/>
      <c r="AZ1549" s="5"/>
      <c r="BA1549" s="5"/>
      <c r="BB1549" s="5"/>
      <c r="BC1549" s="5"/>
      <c r="BD1549" s="5"/>
      <c r="BE1549" s="5"/>
      <c r="BF1549" s="5"/>
      <c r="BG1549" s="5"/>
      <c r="BH1549" s="5"/>
      <c r="BI1549" s="5"/>
      <c r="BJ1549" s="5"/>
      <c r="BK1549" s="5"/>
      <c r="BL1549" s="5"/>
      <c r="BM1549" s="5"/>
      <c r="BN1549" s="5"/>
      <c r="BO1549" s="5"/>
      <c r="BP1549" s="5"/>
      <c r="BQ1549" s="5"/>
      <c r="BR1549" s="5"/>
      <c r="BS1549" s="5"/>
      <c r="BT1549" s="5"/>
      <c r="BU1549" s="5"/>
      <c r="BV1549" s="5"/>
      <c r="BW1549" s="5"/>
      <c r="BX1549" s="5"/>
      <c r="BY1549" s="5"/>
      <c r="BZ1549" s="5"/>
      <c r="CA1549" s="5"/>
      <c r="CB1549" s="5"/>
      <c r="CC1549" s="5"/>
      <c r="CD1549" s="5"/>
      <c r="CE1549" s="5"/>
      <c r="CF1549" s="5"/>
      <c r="CG1549" s="5"/>
      <c r="CH1549" s="5"/>
      <c r="CI1549" s="5"/>
      <c r="CJ1549" s="5"/>
      <c r="CK1549" s="5"/>
      <c r="CL1549" s="5"/>
      <c r="CM1549" s="5"/>
      <c r="CN1549" s="5"/>
      <c r="CO1549" s="5"/>
      <c r="CP1549" s="5"/>
      <c r="CQ1549" s="5"/>
      <c r="CR1549" s="5"/>
      <c r="CS1549" s="5"/>
      <c r="CT1549" s="5"/>
      <c r="CU1549" s="5"/>
      <c r="CV1549" s="5"/>
      <c r="CW1549" s="5"/>
      <c r="CX1549" s="5"/>
      <c r="CY1549" s="5"/>
      <c r="CZ1549" s="5"/>
      <c r="DA1549" s="5"/>
      <c r="DB1549" s="5"/>
      <c r="DC1549" s="5"/>
      <c r="DD1549" s="5"/>
      <c r="DE1549" s="5"/>
      <c r="DF1549" s="5"/>
      <c r="DG1549" s="5"/>
      <c r="DH1549" s="5"/>
      <c r="DI1549" s="5"/>
      <c r="DJ1549" s="5"/>
      <c r="DK1549" s="5"/>
      <c r="DL1549" s="5"/>
      <c r="DM1549" s="5"/>
      <c r="DN1549" s="5"/>
      <c r="DO1549" s="5"/>
      <c r="DP1549" s="5"/>
      <c r="DQ1549" s="5"/>
      <c r="DR1549" s="5"/>
      <c r="DS1549" s="6"/>
      <c r="DT1549" s="6"/>
      <c r="DU1549" s="5"/>
      <c r="DV1549" s="5"/>
      <c r="DW1549" s="5"/>
      <c r="DX1549" s="5"/>
      <c r="DY1549" s="5"/>
      <c r="DZ1549" s="5"/>
      <c r="EA1549" s="5"/>
      <c r="EB1549" s="5"/>
      <c r="EC1549" s="5"/>
      <c r="ED1549" s="5"/>
      <c r="EE1549" s="5"/>
      <c r="EF1549" s="5"/>
    </row>
    <row r="1550" spans="1:136" s="42" customFormat="1" ht="180">
      <c r="A1550" s="46" t="s">
        <v>2670</v>
      </c>
      <c r="B1550" s="41">
        <v>2</v>
      </c>
      <c r="C1550" s="41">
        <v>2</v>
      </c>
      <c r="D1550" s="41" t="s">
        <v>2671</v>
      </c>
      <c r="E1550" s="42" t="s">
        <v>572</v>
      </c>
      <c r="F1550" s="41" t="s">
        <v>2672</v>
      </c>
      <c r="G1550" s="41" t="s">
        <v>135</v>
      </c>
      <c r="H1550" s="41" t="s">
        <v>135</v>
      </c>
      <c r="I1550" s="41" t="s">
        <v>135</v>
      </c>
      <c r="J1550" s="5"/>
      <c r="K1550" s="5"/>
      <c r="L1550" s="5"/>
      <c r="M1550" s="5"/>
      <c r="N1550" s="5"/>
      <c r="O1550" s="5"/>
      <c r="P1550" s="5">
        <v>1</v>
      </c>
      <c r="Q1550" s="39" t="s">
        <v>2673</v>
      </c>
      <c r="R1550" s="5"/>
      <c r="S1550" s="5"/>
      <c r="T1550" s="5"/>
      <c r="U1550" s="5"/>
      <c r="V1550" s="5"/>
      <c r="W1550" s="5"/>
      <c r="X1550" s="5"/>
      <c r="Y1550" s="5"/>
      <c r="Z1550" s="5"/>
      <c r="AA1550" s="5"/>
      <c r="AB1550" s="5"/>
      <c r="AC1550" s="5"/>
      <c r="AD1550" s="5"/>
      <c r="AE1550" s="5"/>
      <c r="AF1550" s="5"/>
      <c r="AG1550" s="5"/>
      <c r="AH1550" s="5"/>
      <c r="AI1550" s="5"/>
      <c r="AJ1550" s="5"/>
      <c r="AK1550" s="5"/>
      <c r="AL1550" s="5">
        <v>1</v>
      </c>
      <c r="AM1550" s="5"/>
      <c r="AN1550" s="5">
        <v>1</v>
      </c>
      <c r="AO1550" s="5">
        <v>1</v>
      </c>
      <c r="AP1550" s="5"/>
      <c r="AQ1550" s="5"/>
      <c r="AR1550" s="5"/>
      <c r="AS1550" s="5"/>
      <c r="AT1550" s="5"/>
      <c r="AU1550" s="5"/>
      <c r="AV1550" s="5"/>
      <c r="AW1550" s="5"/>
      <c r="AX1550" s="5"/>
      <c r="AY1550" s="5"/>
      <c r="AZ1550" s="5"/>
      <c r="BA1550" s="5"/>
      <c r="BB1550" s="5"/>
      <c r="BC1550" s="5"/>
      <c r="BD1550" s="5"/>
      <c r="BE1550" s="5"/>
      <c r="BF1550" s="5"/>
      <c r="BG1550" s="5"/>
      <c r="BH1550" s="5"/>
      <c r="BI1550" s="5"/>
      <c r="BJ1550" s="5"/>
      <c r="BK1550" s="5"/>
      <c r="BL1550" s="5"/>
      <c r="BM1550" s="5"/>
      <c r="BN1550" s="5"/>
      <c r="BO1550" s="5"/>
      <c r="BP1550" s="5"/>
      <c r="BQ1550" s="5"/>
      <c r="BR1550" s="5">
        <v>1</v>
      </c>
      <c r="BS1550" s="5"/>
      <c r="BT1550" s="5"/>
      <c r="BU1550" s="5"/>
      <c r="BV1550" s="5"/>
      <c r="BW1550" s="5"/>
      <c r="BX1550" s="5"/>
      <c r="BY1550" s="5"/>
      <c r="BZ1550" s="5"/>
      <c r="CA1550" s="5"/>
      <c r="CB1550" s="5"/>
      <c r="CC1550" s="5"/>
      <c r="CD1550" s="5"/>
      <c r="CE1550" s="5"/>
      <c r="CF1550" s="5"/>
      <c r="CG1550" s="5"/>
      <c r="CH1550" s="5"/>
      <c r="CI1550" s="5"/>
      <c r="CJ1550" s="5"/>
      <c r="CK1550" s="5"/>
      <c r="CL1550" s="5"/>
      <c r="CM1550" s="5"/>
      <c r="CN1550" s="5"/>
      <c r="CO1550" s="5"/>
      <c r="CP1550" s="5"/>
      <c r="CQ1550" s="5"/>
      <c r="CR1550" s="5"/>
      <c r="CS1550" s="5"/>
      <c r="CT1550" s="5"/>
      <c r="CU1550" s="5"/>
      <c r="CV1550" s="5"/>
      <c r="CW1550" s="5"/>
      <c r="CX1550" s="5"/>
      <c r="CY1550" s="5"/>
      <c r="CZ1550" s="5"/>
      <c r="DA1550" s="5"/>
      <c r="DB1550" s="5"/>
      <c r="DC1550" s="5"/>
      <c r="DD1550" s="5"/>
      <c r="DE1550" s="5"/>
      <c r="DF1550" s="5"/>
      <c r="DG1550" s="5"/>
      <c r="DH1550" s="5"/>
      <c r="DI1550" s="5"/>
      <c r="DJ1550" s="5"/>
      <c r="DK1550" s="5"/>
      <c r="DL1550" s="5"/>
      <c r="DM1550" s="5"/>
      <c r="DN1550" s="5"/>
      <c r="DO1550" s="5"/>
      <c r="DP1550" s="5"/>
      <c r="DQ1550" s="5"/>
      <c r="DR1550" s="5" t="s">
        <v>135</v>
      </c>
      <c r="DS1550" s="6">
        <v>2</v>
      </c>
      <c r="DT1550" s="6">
        <v>0</v>
      </c>
      <c r="DU1550" s="5">
        <v>2</v>
      </c>
      <c r="DV1550" s="5"/>
      <c r="DW1550" s="5" t="s">
        <v>135</v>
      </c>
      <c r="DX1550" s="5"/>
      <c r="DY1550" s="5"/>
      <c r="DZ1550" s="5"/>
      <c r="EA1550" s="5"/>
      <c r="EB1550" s="5"/>
      <c r="EC1550" s="5"/>
      <c r="ED1550" s="5"/>
      <c r="EE1550" s="5"/>
      <c r="EF1550" s="5"/>
    </row>
    <row r="1551" spans="1:136" s="42" customFormat="1" ht="180">
      <c r="A1551" s="46"/>
      <c r="B1551" s="41"/>
      <c r="C1551" s="41"/>
      <c r="D1551" s="41" t="s">
        <v>2674</v>
      </c>
      <c r="E1551" s="42" t="s">
        <v>336</v>
      </c>
      <c r="F1551" s="41" t="s">
        <v>2672</v>
      </c>
      <c r="G1551" s="41" t="s">
        <v>135</v>
      </c>
      <c r="H1551" s="41" t="s">
        <v>135</v>
      </c>
      <c r="I1551" s="41" t="s">
        <v>135</v>
      </c>
      <c r="J1551" s="5">
        <v>1</v>
      </c>
      <c r="K1551" s="5"/>
      <c r="L1551" s="5">
        <v>1</v>
      </c>
      <c r="M1551" s="5"/>
      <c r="N1551" s="5"/>
      <c r="O1551" s="5"/>
      <c r="P1551" s="5">
        <v>1</v>
      </c>
      <c r="Q1551" s="39" t="s">
        <v>2673</v>
      </c>
      <c r="R1551" s="5"/>
      <c r="S1551" s="5"/>
      <c r="T1551" s="5"/>
      <c r="U1551" s="5"/>
      <c r="V1551" s="5"/>
      <c r="W1551" s="5"/>
      <c r="X1551" s="5"/>
      <c r="Y1551" s="5"/>
      <c r="Z1551" s="5"/>
      <c r="AA1551" s="5"/>
      <c r="AB1551" s="5"/>
      <c r="AC1551" s="5"/>
      <c r="AD1551" s="5"/>
      <c r="AE1551" s="5"/>
      <c r="AF1551" s="5"/>
      <c r="AG1551" s="5"/>
      <c r="AH1551" s="5"/>
      <c r="AI1551" s="5"/>
      <c r="AJ1551" s="5"/>
      <c r="AK1551" s="5"/>
      <c r="AL1551" s="5">
        <v>1</v>
      </c>
      <c r="AM1551" s="5"/>
      <c r="AN1551" s="5">
        <v>1</v>
      </c>
      <c r="AO1551" s="5">
        <v>1</v>
      </c>
      <c r="AP1551" s="5"/>
      <c r="AQ1551" s="5"/>
      <c r="AR1551" s="5"/>
      <c r="AS1551" s="5"/>
      <c r="AT1551" s="5"/>
      <c r="AU1551" s="5"/>
      <c r="AV1551" s="5"/>
      <c r="AW1551" s="5"/>
      <c r="AX1551" s="5"/>
      <c r="AY1551" s="5"/>
      <c r="AZ1551" s="5"/>
      <c r="BA1551" s="5"/>
      <c r="BB1551" s="5"/>
      <c r="BC1551" s="5"/>
      <c r="BD1551" s="5"/>
      <c r="BE1551" s="5"/>
      <c r="BF1551" s="5"/>
      <c r="BG1551" s="5"/>
      <c r="BH1551" s="5"/>
      <c r="BI1551" s="5"/>
      <c r="BJ1551" s="5"/>
      <c r="BK1551" s="5"/>
      <c r="BL1551" s="5"/>
      <c r="BM1551" s="5"/>
      <c r="BN1551" s="5"/>
      <c r="BO1551" s="5"/>
      <c r="BP1551" s="5"/>
      <c r="BQ1551" s="5"/>
      <c r="BR1551" s="5">
        <v>1</v>
      </c>
      <c r="BS1551" s="5"/>
      <c r="BT1551" s="5"/>
      <c r="BU1551" s="5"/>
      <c r="BV1551" s="5"/>
      <c r="BW1551" s="5"/>
      <c r="BX1551" s="5"/>
      <c r="BY1551" s="5"/>
      <c r="BZ1551" s="5"/>
      <c r="CA1551" s="5"/>
      <c r="CB1551" s="5"/>
      <c r="CC1551" s="5"/>
      <c r="CD1551" s="5"/>
      <c r="CE1551" s="5"/>
      <c r="CF1551" s="5"/>
      <c r="CG1551" s="5"/>
      <c r="CH1551" s="5"/>
      <c r="CI1551" s="5"/>
      <c r="CJ1551" s="5"/>
      <c r="CK1551" s="5"/>
      <c r="CL1551" s="5"/>
      <c r="CM1551" s="5"/>
      <c r="CN1551" s="5"/>
      <c r="CO1551" s="5"/>
      <c r="CP1551" s="5"/>
      <c r="CQ1551" s="5"/>
      <c r="CR1551" s="5"/>
      <c r="CS1551" s="5"/>
      <c r="CT1551" s="5"/>
      <c r="CU1551" s="5"/>
      <c r="CV1551" s="5"/>
      <c r="CW1551" s="5"/>
      <c r="CX1551" s="5"/>
      <c r="CY1551" s="5"/>
      <c r="CZ1551" s="5"/>
      <c r="DA1551" s="5"/>
      <c r="DB1551" s="5"/>
      <c r="DC1551" s="5"/>
      <c r="DD1551" s="5"/>
      <c r="DE1551" s="5"/>
      <c r="DF1551" s="5"/>
      <c r="DG1551" s="5"/>
      <c r="DH1551" s="5"/>
      <c r="DI1551" s="5"/>
      <c r="DJ1551" s="5"/>
      <c r="DK1551" s="5"/>
      <c r="DL1551" s="5"/>
      <c r="DM1551" s="5"/>
      <c r="DN1551" s="5"/>
      <c r="DO1551" s="5"/>
      <c r="DP1551" s="5"/>
      <c r="DQ1551" s="5"/>
      <c r="DR1551" s="5" t="s">
        <v>135</v>
      </c>
      <c r="DS1551" s="6"/>
      <c r="DT1551" s="6"/>
      <c r="DU1551" s="5"/>
      <c r="DV1551" s="5"/>
      <c r="DW1551" s="5" t="s">
        <v>135</v>
      </c>
      <c r="DX1551" s="5"/>
      <c r="DY1551" s="5"/>
      <c r="DZ1551" s="5"/>
      <c r="EA1551" s="5"/>
      <c r="EB1551" s="5"/>
      <c r="EC1551" s="5"/>
      <c r="ED1551" s="5"/>
      <c r="EE1551" s="5"/>
      <c r="EF1551" s="5"/>
    </row>
    <row r="1552" spans="1:136" s="42" customFormat="1" ht="180">
      <c r="A1552" s="46"/>
      <c r="B1552" s="41"/>
      <c r="C1552" s="41"/>
      <c r="D1552" s="41" t="s">
        <v>2675</v>
      </c>
      <c r="E1552" s="42" t="s">
        <v>2676</v>
      </c>
      <c r="F1552" s="41" t="s">
        <v>2672</v>
      </c>
      <c r="G1552" s="41" t="s">
        <v>135</v>
      </c>
      <c r="H1552" s="41" t="s">
        <v>135</v>
      </c>
      <c r="I1552" s="41" t="s">
        <v>135</v>
      </c>
      <c r="J1552" s="5">
        <v>1</v>
      </c>
      <c r="K1552" s="5">
        <v>1</v>
      </c>
      <c r="L1552" s="5"/>
      <c r="M1552" s="5"/>
      <c r="N1552" s="5"/>
      <c r="O1552" s="5"/>
      <c r="P1552" s="5">
        <v>1</v>
      </c>
      <c r="Q1552" s="39" t="s">
        <v>2673</v>
      </c>
      <c r="R1552" s="5"/>
      <c r="S1552" s="5"/>
      <c r="T1552" s="5"/>
      <c r="U1552" s="5"/>
      <c r="V1552" s="5"/>
      <c r="W1552" s="5"/>
      <c r="X1552" s="5"/>
      <c r="Y1552" s="5"/>
      <c r="Z1552" s="5"/>
      <c r="AA1552" s="5"/>
      <c r="AB1552" s="5"/>
      <c r="AC1552" s="5"/>
      <c r="AD1552" s="5"/>
      <c r="AE1552" s="5"/>
      <c r="AF1552" s="5"/>
      <c r="AG1552" s="5"/>
      <c r="AH1552" s="5"/>
      <c r="AI1552" s="5"/>
      <c r="AJ1552" s="5"/>
      <c r="AK1552" s="5"/>
      <c r="AL1552" s="5">
        <v>1</v>
      </c>
      <c r="AM1552" s="5"/>
      <c r="AN1552" s="5">
        <v>1</v>
      </c>
      <c r="AO1552" s="5">
        <v>1</v>
      </c>
      <c r="AP1552" s="5"/>
      <c r="AQ1552" s="5"/>
      <c r="AR1552" s="5"/>
      <c r="AS1552" s="5"/>
      <c r="AT1552" s="5"/>
      <c r="AU1552" s="5"/>
      <c r="AV1552" s="5"/>
      <c r="AW1552" s="5"/>
      <c r="AX1552" s="5"/>
      <c r="AY1552" s="5"/>
      <c r="AZ1552" s="5"/>
      <c r="BA1552" s="5"/>
      <c r="BB1552" s="5"/>
      <c r="BC1552" s="5"/>
      <c r="BD1552" s="5"/>
      <c r="BE1552" s="5"/>
      <c r="BF1552" s="5"/>
      <c r="BG1552" s="5"/>
      <c r="BH1552" s="5"/>
      <c r="BI1552" s="5"/>
      <c r="BJ1552" s="5"/>
      <c r="BK1552" s="5"/>
      <c r="BL1552" s="5"/>
      <c r="BM1552" s="5"/>
      <c r="BN1552" s="5"/>
      <c r="BO1552" s="5"/>
      <c r="BP1552" s="5"/>
      <c r="BQ1552" s="5"/>
      <c r="BR1552" s="5">
        <v>1</v>
      </c>
      <c r="BS1552" s="5"/>
      <c r="BT1552" s="5"/>
      <c r="BU1552" s="5"/>
      <c r="BV1552" s="5"/>
      <c r="BW1552" s="5"/>
      <c r="BX1552" s="5"/>
      <c r="BY1552" s="5"/>
      <c r="BZ1552" s="5"/>
      <c r="CA1552" s="5"/>
      <c r="CB1552" s="5"/>
      <c r="CC1552" s="5"/>
      <c r="CD1552" s="5"/>
      <c r="CE1552" s="5"/>
      <c r="CF1552" s="5"/>
      <c r="CG1552" s="5"/>
      <c r="CH1552" s="5"/>
      <c r="CI1552" s="5"/>
      <c r="CJ1552" s="5"/>
      <c r="CK1552" s="5"/>
      <c r="CL1552" s="5"/>
      <c r="CM1552" s="5"/>
      <c r="CN1552" s="5"/>
      <c r="CO1552" s="5"/>
      <c r="CP1552" s="5"/>
      <c r="CQ1552" s="5"/>
      <c r="CR1552" s="5"/>
      <c r="CS1552" s="5"/>
      <c r="CT1552" s="5"/>
      <c r="CU1552" s="5"/>
      <c r="CV1552" s="5"/>
      <c r="CW1552" s="5"/>
      <c r="CX1552" s="5"/>
      <c r="CY1552" s="5"/>
      <c r="CZ1552" s="5"/>
      <c r="DA1552" s="5"/>
      <c r="DB1552" s="5"/>
      <c r="DC1552" s="5"/>
      <c r="DD1552" s="5"/>
      <c r="DE1552" s="5"/>
      <c r="DF1552" s="5"/>
      <c r="DG1552" s="5"/>
      <c r="DH1552" s="5"/>
      <c r="DI1552" s="5"/>
      <c r="DJ1552" s="5"/>
      <c r="DK1552" s="5"/>
      <c r="DL1552" s="5"/>
      <c r="DM1552" s="5"/>
      <c r="DN1552" s="5"/>
      <c r="DO1552" s="5"/>
      <c r="DP1552" s="5"/>
      <c r="DQ1552" s="5"/>
      <c r="DR1552" s="5" t="s">
        <v>135</v>
      </c>
      <c r="DS1552" s="6"/>
      <c r="DT1552" s="6"/>
      <c r="DU1552" s="5"/>
      <c r="DV1552" s="5"/>
      <c r="DW1552" s="5" t="s">
        <v>135</v>
      </c>
      <c r="DX1552" s="5"/>
      <c r="DY1552" s="5"/>
      <c r="DZ1552" s="5"/>
      <c r="EA1552" s="5"/>
      <c r="EB1552" s="5"/>
      <c r="EC1552" s="5"/>
      <c r="ED1552" s="5"/>
      <c r="EE1552" s="5"/>
      <c r="EF1552" s="5"/>
    </row>
    <row r="1553" spans="1:136" s="42" customFormat="1" ht="135">
      <c r="A1553" s="41"/>
      <c r="B1553" s="41"/>
      <c r="C1553" s="41"/>
      <c r="D1553" s="41" t="s">
        <v>2677</v>
      </c>
      <c r="E1553" s="42" t="s">
        <v>572</v>
      </c>
      <c r="F1553" s="41" t="s">
        <v>2678</v>
      </c>
      <c r="G1553" s="41" t="s">
        <v>135</v>
      </c>
      <c r="H1553" s="41" t="s">
        <v>135</v>
      </c>
      <c r="I1553" s="41"/>
      <c r="J1553" s="5"/>
      <c r="K1553" s="5"/>
      <c r="L1553" s="5"/>
      <c r="M1553" s="5"/>
      <c r="N1553" s="5"/>
      <c r="O1553" s="5"/>
      <c r="P1553" s="5">
        <v>1</v>
      </c>
      <c r="Q1553" s="39" t="s">
        <v>2679</v>
      </c>
      <c r="R1553" s="5"/>
      <c r="S1553" s="5"/>
      <c r="T1553" s="5"/>
      <c r="U1553" s="5"/>
      <c r="V1553" s="5"/>
      <c r="W1553" s="5"/>
      <c r="X1553" s="5"/>
      <c r="Y1553" s="5"/>
      <c r="Z1553" s="5"/>
      <c r="AA1553" s="5"/>
      <c r="AB1553" s="5"/>
      <c r="AC1553" s="5"/>
      <c r="AD1553" s="5"/>
      <c r="AE1553" s="5"/>
      <c r="AF1553" s="5"/>
      <c r="AG1553" s="5"/>
      <c r="AH1553" s="5"/>
      <c r="AI1553" s="5"/>
      <c r="AJ1553" s="5"/>
      <c r="AK1553" s="5"/>
      <c r="AL1553" s="5">
        <v>1</v>
      </c>
      <c r="AM1553" s="5"/>
      <c r="AN1553" s="5">
        <v>1</v>
      </c>
      <c r="AO1553" s="5">
        <v>1</v>
      </c>
      <c r="AP1553" s="5"/>
      <c r="AQ1553" s="5"/>
      <c r="AR1553" s="5"/>
      <c r="AS1553" s="5"/>
      <c r="AT1553" s="5"/>
      <c r="AU1553" s="5"/>
      <c r="AV1553" s="5"/>
      <c r="AW1553" s="5"/>
      <c r="AX1553" s="5"/>
      <c r="AY1553" s="5"/>
      <c r="AZ1553" s="5"/>
      <c r="BA1553" s="5"/>
      <c r="BB1553" s="5"/>
      <c r="BC1553" s="5"/>
      <c r="BD1553" s="5"/>
      <c r="BE1553" s="5"/>
      <c r="BF1553" s="5"/>
      <c r="BG1553" s="5"/>
      <c r="BH1553" s="5"/>
      <c r="BI1553" s="5"/>
      <c r="BJ1553" s="5"/>
      <c r="BK1553" s="5"/>
      <c r="BL1553" s="5"/>
      <c r="BM1553" s="5"/>
      <c r="BN1553" s="5"/>
      <c r="BO1553" s="5"/>
      <c r="BP1553" s="5"/>
      <c r="BQ1553" s="5"/>
      <c r="BR1553" s="5">
        <v>1</v>
      </c>
      <c r="BS1553" s="5"/>
      <c r="BT1553" s="5"/>
      <c r="BU1553" s="5"/>
      <c r="BV1553" s="5"/>
      <c r="BW1553" s="5"/>
      <c r="BX1553" s="5"/>
      <c r="BY1553" s="5"/>
      <c r="BZ1553" s="5"/>
      <c r="CA1553" s="5"/>
      <c r="CB1553" s="5"/>
      <c r="CC1553" s="5"/>
      <c r="CD1553" s="5"/>
      <c r="CE1553" s="5"/>
      <c r="CF1553" s="5"/>
      <c r="CG1553" s="5"/>
      <c r="CH1553" s="5"/>
      <c r="CI1553" s="5"/>
      <c r="CJ1553" s="5"/>
      <c r="CK1553" s="5"/>
      <c r="CL1553" s="5"/>
      <c r="CM1553" s="5"/>
      <c r="CN1553" s="5"/>
      <c r="CO1553" s="5"/>
      <c r="CP1553" s="5"/>
      <c r="CQ1553" s="5"/>
      <c r="CR1553" s="5"/>
      <c r="CS1553" s="5"/>
      <c r="CT1553" s="5"/>
      <c r="CU1553" s="5"/>
      <c r="CV1553" s="5"/>
      <c r="CW1553" s="5"/>
      <c r="CX1553" s="5"/>
      <c r="CY1553" s="5"/>
      <c r="CZ1553" s="5"/>
      <c r="DA1553" s="5"/>
      <c r="DB1553" s="5"/>
      <c r="DC1553" s="5"/>
      <c r="DD1553" s="5"/>
      <c r="DE1553" s="5"/>
      <c r="DF1553" s="5"/>
      <c r="DG1553" s="5"/>
      <c r="DH1553" s="5"/>
      <c r="DI1553" s="5"/>
      <c r="DJ1553" s="5"/>
      <c r="DK1553" s="5"/>
      <c r="DL1553" s="5"/>
      <c r="DM1553" s="5"/>
      <c r="DN1553" s="5"/>
      <c r="DO1553" s="5"/>
      <c r="DP1553" s="5"/>
      <c r="DQ1553" s="5"/>
      <c r="DR1553" s="5" t="s">
        <v>1233</v>
      </c>
      <c r="DS1553" s="6"/>
      <c r="DT1553" s="6"/>
      <c r="DU1553" s="5"/>
      <c r="DV1553" s="5"/>
      <c r="DW1553" s="5" t="s">
        <v>135</v>
      </c>
      <c r="DX1553" s="5"/>
      <c r="DY1553" s="5"/>
      <c r="DZ1553" s="5"/>
      <c r="EA1553" s="5"/>
      <c r="EB1553" s="5"/>
      <c r="EC1553" s="5"/>
      <c r="ED1553" s="5"/>
      <c r="EE1553" s="5"/>
      <c r="EF1553" s="5"/>
    </row>
    <row r="1554" spans="1:136" s="42" customFormat="1" ht="75">
      <c r="A1554" s="46" t="s">
        <v>2680</v>
      </c>
      <c r="B1554" s="41">
        <v>10</v>
      </c>
      <c r="C1554" s="41">
        <v>4</v>
      </c>
      <c r="D1554" s="41" t="s">
        <v>2681</v>
      </c>
      <c r="E1554" s="42" t="s">
        <v>262</v>
      </c>
      <c r="F1554" s="41" t="s">
        <v>2682</v>
      </c>
      <c r="G1554" s="41"/>
      <c r="H1554" s="41" t="s">
        <v>135</v>
      </c>
      <c r="I1554" s="41"/>
      <c r="J1554" s="5"/>
      <c r="K1554" s="5"/>
      <c r="L1554" s="5"/>
      <c r="M1554" s="5"/>
      <c r="N1554" s="5"/>
      <c r="O1554" s="5"/>
      <c r="P1554" s="5">
        <v>4</v>
      </c>
      <c r="Q1554" s="39" t="s">
        <v>2683</v>
      </c>
      <c r="R1554" s="5">
        <v>4</v>
      </c>
      <c r="S1554" s="5"/>
      <c r="T1554" s="5"/>
      <c r="U1554" s="5"/>
      <c r="V1554" s="5"/>
      <c r="W1554" s="5"/>
      <c r="X1554" s="5"/>
      <c r="Y1554" s="5"/>
      <c r="Z1554" s="5"/>
      <c r="AA1554" s="5">
        <v>1</v>
      </c>
      <c r="AB1554" s="5"/>
      <c r="AC1554" s="5"/>
      <c r="AD1554" s="5"/>
      <c r="AE1554" s="5"/>
      <c r="AF1554" s="5"/>
      <c r="AG1554" s="5"/>
      <c r="AH1554" s="5">
        <v>1</v>
      </c>
      <c r="AI1554" s="5"/>
      <c r="AJ1554" s="5"/>
      <c r="AK1554" s="5"/>
      <c r="AL1554" s="5"/>
      <c r="AM1554" s="5"/>
      <c r="AN1554" s="5"/>
      <c r="AO1554" s="5"/>
      <c r="AP1554" s="5"/>
      <c r="AQ1554" s="5"/>
      <c r="AR1554" s="5"/>
      <c r="AS1554" s="5"/>
      <c r="AT1554" s="5"/>
      <c r="AU1554" s="5"/>
      <c r="AV1554" s="5"/>
      <c r="AW1554" s="5"/>
      <c r="AX1554" s="5"/>
      <c r="AY1554" s="5"/>
      <c r="AZ1554" s="5"/>
      <c r="BA1554" s="5"/>
      <c r="BB1554" s="5"/>
      <c r="BC1554" s="5"/>
      <c r="BD1554" s="5"/>
      <c r="BE1554" s="5"/>
      <c r="BF1554" s="5"/>
      <c r="BG1554" s="5"/>
      <c r="BH1554" s="5"/>
      <c r="BI1554" s="5"/>
      <c r="BJ1554" s="5"/>
      <c r="BK1554" s="5"/>
      <c r="BL1554" s="5"/>
      <c r="BM1554" s="5"/>
      <c r="BN1554" s="5"/>
      <c r="BO1554" s="5"/>
      <c r="BP1554" s="5"/>
      <c r="BQ1554" s="5"/>
      <c r="BR1554" s="5"/>
      <c r="BS1554" s="5"/>
      <c r="BT1554" s="5"/>
      <c r="BU1554" s="5"/>
      <c r="BV1554" s="5"/>
      <c r="BW1554" s="5"/>
      <c r="BX1554" s="5"/>
      <c r="BY1554" s="5"/>
      <c r="BZ1554" s="5"/>
      <c r="CA1554" s="5"/>
      <c r="CB1554" s="5"/>
      <c r="CC1554" s="5"/>
      <c r="CD1554" s="5"/>
      <c r="CE1554" s="5"/>
      <c r="CF1554" s="5"/>
      <c r="CG1554" s="5"/>
      <c r="CH1554" s="5"/>
      <c r="CI1554" s="5"/>
      <c r="CJ1554" s="5"/>
      <c r="CK1554" s="5"/>
      <c r="CL1554" s="5"/>
      <c r="CM1554" s="5"/>
      <c r="CN1554" s="5"/>
      <c r="CO1554" s="5"/>
      <c r="CP1554" s="5"/>
      <c r="CQ1554" s="5"/>
      <c r="CR1554" s="5"/>
      <c r="CS1554" s="5"/>
      <c r="CT1554" s="5"/>
      <c r="CU1554" s="5"/>
      <c r="CV1554" s="5"/>
      <c r="CW1554" s="5"/>
      <c r="CX1554" s="5"/>
      <c r="CY1554" s="5"/>
      <c r="CZ1554" s="5"/>
      <c r="DA1554" s="5"/>
      <c r="DB1554" s="5"/>
      <c r="DC1554" s="5"/>
      <c r="DD1554" s="5"/>
      <c r="DE1554" s="5"/>
      <c r="DF1554" s="5"/>
      <c r="DG1554" s="5"/>
      <c r="DH1554" s="5"/>
      <c r="DI1554" s="5"/>
      <c r="DJ1554" s="5"/>
      <c r="DK1554" s="5"/>
      <c r="DL1554" s="5"/>
      <c r="DM1554" s="5"/>
      <c r="DN1554" s="5"/>
      <c r="DO1554" s="5"/>
      <c r="DP1554" s="5"/>
      <c r="DQ1554" s="5"/>
      <c r="DR1554" s="5" t="s">
        <v>1233</v>
      </c>
      <c r="DS1554" s="6"/>
      <c r="DT1554" s="6"/>
      <c r="DU1554" s="5"/>
      <c r="DV1554" s="5"/>
      <c r="DW1554" s="5" t="s">
        <v>135</v>
      </c>
      <c r="DX1554" s="5"/>
      <c r="DY1554" s="5"/>
      <c r="DZ1554" s="5"/>
      <c r="EA1554" s="5"/>
      <c r="EB1554" s="5"/>
      <c r="EC1554" s="5"/>
      <c r="ED1554" s="5"/>
      <c r="EE1554" s="5"/>
      <c r="EF1554" s="5"/>
    </row>
    <row r="1555" spans="1:136" s="42" customFormat="1" ht="30">
      <c r="A1555" s="41"/>
      <c r="B1555" s="41"/>
      <c r="C1555" s="41"/>
      <c r="D1555" s="41" t="s">
        <v>870</v>
      </c>
      <c r="E1555" s="42" t="s">
        <v>303</v>
      </c>
      <c r="F1555" s="41" t="s">
        <v>2682</v>
      </c>
      <c r="G1555" s="41"/>
      <c r="H1555" s="41" t="s">
        <v>135</v>
      </c>
      <c r="I1555" s="41"/>
      <c r="J1555" s="5"/>
      <c r="K1555" s="5"/>
      <c r="L1555" s="5"/>
      <c r="M1555" s="5"/>
      <c r="N1555" s="5"/>
      <c r="O1555" s="5"/>
      <c r="P1555" s="5">
        <v>1</v>
      </c>
      <c r="Q1555" s="39" t="s">
        <v>2684</v>
      </c>
      <c r="R1555" s="5">
        <v>1</v>
      </c>
      <c r="S1555" s="5"/>
      <c r="T1555" s="5"/>
      <c r="U1555" s="5"/>
      <c r="V1555" s="5"/>
      <c r="W1555" s="5"/>
      <c r="X1555" s="5"/>
      <c r="Y1555" s="5"/>
      <c r="Z1555" s="5"/>
      <c r="AA1555" s="5"/>
      <c r="AB1555" s="5"/>
      <c r="AC1555" s="5"/>
      <c r="AD1555" s="5"/>
      <c r="AE1555" s="5"/>
      <c r="AF1555" s="5"/>
      <c r="AG1555" s="5"/>
      <c r="AH1555" s="5"/>
      <c r="AI1555" s="5"/>
      <c r="AJ1555" s="5"/>
      <c r="AK1555" s="5"/>
      <c r="AL1555" s="5"/>
      <c r="AM1555" s="5"/>
      <c r="AN1555" s="5"/>
      <c r="AO1555" s="5"/>
      <c r="AP1555" s="5"/>
      <c r="AQ1555" s="5"/>
      <c r="AR1555" s="5"/>
      <c r="AS1555" s="5"/>
      <c r="AT1555" s="5"/>
      <c r="AU1555" s="5"/>
      <c r="AV1555" s="5"/>
      <c r="AW1555" s="5"/>
      <c r="AX1555" s="5"/>
      <c r="AY1555" s="5"/>
      <c r="AZ1555" s="5"/>
      <c r="BA1555" s="5"/>
      <c r="BB1555" s="5"/>
      <c r="BC1555" s="5"/>
      <c r="BD1555" s="5"/>
      <c r="BE1555" s="5"/>
      <c r="BF1555" s="5"/>
      <c r="BG1555" s="5"/>
      <c r="BH1555" s="5"/>
      <c r="BI1555" s="5"/>
      <c r="BJ1555" s="5"/>
      <c r="BK1555" s="5"/>
      <c r="BL1555" s="5"/>
      <c r="BM1555" s="5"/>
      <c r="BN1555" s="5"/>
      <c r="BO1555" s="5"/>
      <c r="BP1555" s="5"/>
      <c r="BQ1555" s="5"/>
      <c r="BR1555" s="5"/>
      <c r="BS1555" s="5"/>
      <c r="BT1555" s="5"/>
      <c r="BU1555" s="5"/>
      <c r="BV1555" s="5"/>
      <c r="BW1555" s="5"/>
      <c r="BX1555" s="5"/>
      <c r="BY1555" s="5"/>
      <c r="BZ1555" s="5"/>
      <c r="CA1555" s="5"/>
      <c r="CB1555" s="5"/>
      <c r="CC1555" s="5"/>
      <c r="CD1555" s="5"/>
      <c r="CE1555" s="5"/>
      <c r="CF1555" s="5"/>
      <c r="CG1555" s="5"/>
      <c r="CH1555" s="5"/>
      <c r="CI1555" s="5"/>
      <c r="CJ1555" s="5"/>
      <c r="CK1555" s="5"/>
      <c r="CL1555" s="5"/>
      <c r="CM1555" s="5"/>
      <c r="CN1555" s="5"/>
      <c r="CO1555" s="5"/>
      <c r="CP1555" s="5"/>
      <c r="CQ1555" s="5"/>
      <c r="CR1555" s="5"/>
      <c r="CS1555" s="5"/>
      <c r="CT1555" s="5"/>
      <c r="CU1555" s="5"/>
      <c r="CV1555" s="5"/>
      <c r="CW1555" s="5"/>
      <c r="CX1555" s="5"/>
      <c r="CY1555" s="5"/>
      <c r="CZ1555" s="5"/>
      <c r="DA1555" s="5"/>
      <c r="DB1555" s="5"/>
      <c r="DC1555" s="5"/>
      <c r="DD1555" s="5"/>
      <c r="DE1555" s="5"/>
      <c r="DF1555" s="5"/>
      <c r="DG1555" s="5"/>
      <c r="DH1555" s="5"/>
      <c r="DI1555" s="5"/>
      <c r="DJ1555" s="5"/>
      <c r="DK1555" s="5"/>
      <c r="DL1555" s="5"/>
      <c r="DM1555" s="5"/>
      <c r="DN1555" s="5"/>
      <c r="DO1555" s="5"/>
      <c r="DP1555" s="5"/>
      <c r="DQ1555" s="5"/>
      <c r="DR1555" s="5" t="s">
        <v>1233</v>
      </c>
      <c r="DS1555" s="6"/>
      <c r="DT1555" s="6"/>
      <c r="DU1555" s="5"/>
      <c r="DV1555" s="5"/>
      <c r="DW1555" s="5" t="s">
        <v>135</v>
      </c>
      <c r="DX1555" s="5"/>
      <c r="DY1555" s="5"/>
      <c r="DZ1555" s="5"/>
      <c r="EA1555" s="5"/>
      <c r="EB1555" s="5"/>
      <c r="EC1555" s="5"/>
      <c r="ED1555" s="5"/>
      <c r="EE1555" s="5"/>
      <c r="EF1555" s="5"/>
    </row>
    <row r="1556" spans="1:136" s="42" customFormat="1" ht="30">
      <c r="A1556" s="41"/>
      <c r="B1556" s="41"/>
      <c r="C1556" s="41"/>
      <c r="D1556" s="41" t="s">
        <v>228</v>
      </c>
      <c r="E1556" s="42" t="s">
        <v>228</v>
      </c>
      <c r="F1556" s="41" t="s">
        <v>2682</v>
      </c>
      <c r="G1556" s="41"/>
      <c r="H1556" s="41" t="s">
        <v>135</v>
      </c>
      <c r="I1556" s="41"/>
      <c r="J1556" s="5"/>
      <c r="K1556" s="5"/>
      <c r="L1556" s="5"/>
      <c r="M1556" s="5"/>
      <c r="N1556" s="5"/>
      <c r="O1556" s="5"/>
      <c r="P1556" s="5">
        <v>2</v>
      </c>
      <c r="Q1556" s="39" t="s">
        <v>2685</v>
      </c>
      <c r="R1556" s="5">
        <v>2</v>
      </c>
      <c r="S1556" s="5"/>
      <c r="T1556" s="5"/>
      <c r="U1556" s="5"/>
      <c r="V1556" s="5"/>
      <c r="W1556" s="5"/>
      <c r="X1556" s="5"/>
      <c r="Y1556" s="5"/>
      <c r="Z1556" s="5"/>
      <c r="AA1556" s="5">
        <v>1</v>
      </c>
      <c r="AB1556" s="5"/>
      <c r="AC1556" s="5"/>
      <c r="AD1556" s="5"/>
      <c r="AE1556" s="5"/>
      <c r="AF1556" s="5"/>
      <c r="AG1556" s="5"/>
      <c r="AH1556" s="5">
        <v>1</v>
      </c>
      <c r="AI1556" s="5"/>
      <c r="AJ1556" s="5"/>
      <c r="AK1556" s="5"/>
      <c r="AL1556" s="5"/>
      <c r="AM1556" s="5"/>
      <c r="AN1556" s="5"/>
      <c r="AO1556" s="5"/>
      <c r="AP1556" s="5"/>
      <c r="AQ1556" s="5"/>
      <c r="AR1556" s="5"/>
      <c r="AS1556" s="5"/>
      <c r="AT1556" s="5"/>
      <c r="AU1556" s="5"/>
      <c r="AV1556" s="5"/>
      <c r="AW1556" s="5"/>
      <c r="AX1556" s="5"/>
      <c r="AY1556" s="5"/>
      <c r="AZ1556" s="5"/>
      <c r="BA1556" s="5"/>
      <c r="BB1556" s="5"/>
      <c r="BC1556" s="5"/>
      <c r="BD1556" s="5"/>
      <c r="BE1556" s="5"/>
      <c r="BF1556" s="5"/>
      <c r="BG1556" s="5"/>
      <c r="BH1556" s="5"/>
      <c r="BI1556" s="5"/>
      <c r="BJ1556" s="5"/>
      <c r="BK1556" s="5"/>
      <c r="BL1556" s="5"/>
      <c r="BM1556" s="5"/>
      <c r="BN1556" s="5"/>
      <c r="BO1556" s="5"/>
      <c r="BP1556" s="5"/>
      <c r="BQ1556" s="5"/>
      <c r="BR1556" s="5"/>
      <c r="BS1556" s="5"/>
      <c r="BT1556" s="5"/>
      <c r="BU1556" s="5"/>
      <c r="BV1556" s="5"/>
      <c r="BW1556" s="5"/>
      <c r="BX1556" s="5"/>
      <c r="BY1556" s="5"/>
      <c r="BZ1556" s="5"/>
      <c r="CA1556" s="5"/>
      <c r="CB1556" s="5"/>
      <c r="CC1556" s="5"/>
      <c r="CD1556" s="5"/>
      <c r="CE1556" s="5"/>
      <c r="CF1556" s="5"/>
      <c r="CG1556" s="5"/>
      <c r="CH1556" s="5"/>
      <c r="CI1556" s="5"/>
      <c r="CJ1556" s="5"/>
      <c r="CK1556" s="5"/>
      <c r="CL1556" s="5"/>
      <c r="CM1556" s="5"/>
      <c r="CN1556" s="5"/>
      <c r="CO1556" s="5"/>
      <c r="CP1556" s="5"/>
      <c r="CQ1556" s="5"/>
      <c r="CR1556" s="5"/>
      <c r="CS1556" s="5"/>
      <c r="CT1556" s="5"/>
      <c r="CU1556" s="5"/>
      <c r="CV1556" s="5"/>
      <c r="CW1556" s="5"/>
      <c r="CX1556" s="5"/>
      <c r="CY1556" s="5"/>
      <c r="CZ1556" s="5"/>
      <c r="DA1556" s="5"/>
      <c r="DB1556" s="5"/>
      <c r="DC1556" s="5"/>
      <c r="DD1556" s="5"/>
      <c r="DE1556" s="5"/>
      <c r="DF1556" s="5"/>
      <c r="DG1556" s="5"/>
      <c r="DH1556" s="5"/>
      <c r="DI1556" s="5"/>
      <c r="DJ1556" s="5"/>
      <c r="DK1556" s="5"/>
      <c r="DL1556" s="5"/>
      <c r="DM1556" s="5"/>
      <c r="DN1556" s="5"/>
      <c r="DO1556" s="5"/>
      <c r="DP1556" s="5"/>
      <c r="DQ1556" s="5"/>
      <c r="DR1556" s="5" t="s">
        <v>1233</v>
      </c>
      <c r="DS1556" s="6"/>
      <c r="DT1556" s="6"/>
      <c r="DU1556" s="5"/>
      <c r="DV1556" s="5"/>
      <c r="DW1556" s="5" t="s">
        <v>135</v>
      </c>
      <c r="DX1556" s="5"/>
      <c r="DY1556" s="5"/>
      <c r="DZ1556" s="5"/>
      <c r="EA1556" s="5"/>
      <c r="EB1556" s="5"/>
      <c r="EC1556" s="5"/>
      <c r="ED1556" s="5"/>
      <c r="EE1556" s="5"/>
      <c r="EF1556" s="5"/>
    </row>
    <row r="1557" spans="1:136" s="42" customFormat="1" ht="30">
      <c r="A1557" s="41"/>
      <c r="B1557" s="41"/>
      <c r="C1557" s="41"/>
      <c r="D1557" s="41" t="s">
        <v>185</v>
      </c>
      <c r="E1557" s="42" t="s">
        <v>186</v>
      </c>
      <c r="F1557" s="41" t="s">
        <v>2682</v>
      </c>
      <c r="G1557" s="41"/>
      <c r="H1557" s="41" t="s">
        <v>135</v>
      </c>
      <c r="I1557" s="41"/>
      <c r="J1557" s="5"/>
      <c r="K1557" s="5"/>
      <c r="L1557" s="5"/>
      <c r="M1557" s="5"/>
      <c r="N1557" s="5"/>
      <c r="O1557" s="5"/>
      <c r="P1557" s="5">
        <v>1</v>
      </c>
      <c r="Q1557" s="39" t="s">
        <v>2686</v>
      </c>
      <c r="R1557" s="5">
        <v>1</v>
      </c>
      <c r="S1557" s="5"/>
      <c r="T1557" s="5"/>
      <c r="U1557" s="5"/>
      <c r="V1557" s="5"/>
      <c r="W1557" s="5"/>
      <c r="X1557" s="5"/>
      <c r="Y1557" s="5"/>
      <c r="Z1557" s="5"/>
      <c r="AA1557" s="5"/>
      <c r="AB1557" s="5"/>
      <c r="AC1557" s="5"/>
      <c r="AD1557" s="5"/>
      <c r="AE1557" s="5"/>
      <c r="AF1557" s="5"/>
      <c r="AG1557" s="5"/>
      <c r="AH1557" s="5"/>
      <c r="AI1557" s="5"/>
      <c r="AJ1557" s="5"/>
      <c r="AK1557" s="5"/>
      <c r="AL1557" s="5"/>
      <c r="AM1557" s="5"/>
      <c r="AN1557" s="5"/>
      <c r="AO1557" s="5"/>
      <c r="AP1557" s="5"/>
      <c r="AQ1557" s="5"/>
      <c r="AR1557" s="5"/>
      <c r="AS1557" s="5"/>
      <c r="AT1557" s="5"/>
      <c r="AU1557" s="5"/>
      <c r="AV1557" s="5"/>
      <c r="AW1557" s="5"/>
      <c r="AX1557" s="5"/>
      <c r="AY1557" s="5"/>
      <c r="AZ1557" s="5"/>
      <c r="BA1557" s="5"/>
      <c r="BB1557" s="5"/>
      <c r="BC1557" s="5"/>
      <c r="BD1557" s="5"/>
      <c r="BE1557" s="5"/>
      <c r="BF1557" s="5"/>
      <c r="BG1557" s="5"/>
      <c r="BH1557" s="5"/>
      <c r="BI1557" s="5"/>
      <c r="BJ1557" s="5"/>
      <c r="BK1557" s="5"/>
      <c r="BL1557" s="5"/>
      <c r="BM1557" s="5"/>
      <c r="BN1557" s="5"/>
      <c r="BO1557" s="5"/>
      <c r="BP1557" s="5"/>
      <c r="BQ1557" s="5"/>
      <c r="BR1557" s="5"/>
      <c r="BS1557" s="5"/>
      <c r="BT1557" s="5"/>
      <c r="BU1557" s="5"/>
      <c r="BV1557" s="5"/>
      <c r="BW1557" s="5"/>
      <c r="BX1557" s="5"/>
      <c r="BY1557" s="5"/>
      <c r="BZ1557" s="5"/>
      <c r="CA1557" s="5"/>
      <c r="CB1557" s="5"/>
      <c r="CC1557" s="5"/>
      <c r="CD1557" s="5"/>
      <c r="CE1557" s="5"/>
      <c r="CF1557" s="5"/>
      <c r="CG1557" s="5"/>
      <c r="CH1557" s="5"/>
      <c r="CI1557" s="5"/>
      <c r="CJ1557" s="5"/>
      <c r="CK1557" s="5"/>
      <c r="CL1557" s="5"/>
      <c r="CM1557" s="5"/>
      <c r="CN1557" s="5"/>
      <c r="CO1557" s="5"/>
      <c r="CP1557" s="5"/>
      <c r="CQ1557" s="5"/>
      <c r="CR1557" s="5"/>
      <c r="CS1557" s="5"/>
      <c r="CT1557" s="5"/>
      <c r="CU1557" s="5"/>
      <c r="CV1557" s="5"/>
      <c r="CW1557" s="5"/>
      <c r="CX1557" s="5"/>
      <c r="CY1557" s="5"/>
      <c r="CZ1557" s="5"/>
      <c r="DA1557" s="5"/>
      <c r="DB1557" s="5"/>
      <c r="DC1557" s="5"/>
      <c r="DD1557" s="5"/>
      <c r="DE1557" s="5"/>
      <c r="DF1557" s="5"/>
      <c r="DG1557" s="5"/>
      <c r="DH1557" s="5"/>
      <c r="DI1557" s="5"/>
      <c r="DJ1557" s="5"/>
      <c r="DK1557" s="5"/>
      <c r="DL1557" s="5"/>
      <c r="DM1557" s="5"/>
      <c r="DN1557" s="5"/>
      <c r="DO1557" s="5"/>
      <c r="DP1557" s="5"/>
      <c r="DQ1557" s="5"/>
      <c r="DR1557" s="5" t="s">
        <v>1233</v>
      </c>
      <c r="DS1557" s="6"/>
      <c r="DT1557" s="6"/>
      <c r="DU1557" s="5"/>
      <c r="DV1557" s="5"/>
      <c r="DW1557" s="5" t="s">
        <v>135</v>
      </c>
      <c r="DX1557" s="5"/>
      <c r="DY1557" s="5"/>
      <c r="DZ1557" s="5"/>
      <c r="EA1557" s="5"/>
      <c r="EB1557" s="5"/>
      <c r="EC1557" s="5"/>
      <c r="ED1557" s="5"/>
      <c r="EE1557" s="5"/>
      <c r="EF1557" s="5"/>
    </row>
    <row r="1558" spans="1:136" s="42" customFormat="1">
      <c r="A1558" s="41"/>
      <c r="B1558" s="41"/>
      <c r="C1558" s="41"/>
      <c r="D1558" s="41"/>
      <c r="F1558" s="41"/>
      <c r="G1558" s="41"/>
      <c r="H1558" s="41"/>
      <c r="I1558" s="41"/>
      <c r="J1558" s="5"/>
      <c r="K1558" s="5"/>
      <c r="L1558" s="5"/>
      <c r="M1558" s="5"/>
      <c r="N1558" s="5"/>
      <c r="O1558" s="5"/>
      <c r="P1558" s="5"/>
      <c r="Q1558" s="39"/>
      <c r="R1558" s="5"/>
      <c r="S1558" s="5"/>
      <c r="T1558" s="5"/>
      <c r="U1558" s="5"/>
      <c r="V1558" s="5"/>
      <c r="W1558" s="5"/>
      <c r="X1558" s="5"/>
      <c r="Y1558" s="5"/>
      <c r="Z1558" s="5"/>
      <c r="AA1558" s="5"/>
      <c r="AB1558" s="5"/>
      <c r="AC1558" s="5"/>
      <c r="AD1558" s="5"/>
      <c r="AE1558" s="5"/>
      <c r="AF1558" s="5"/>
      <c r="AG1558" s="5"/>
      <c r="AH1558" s="5"/>
      <c r="AI1558" s="5"/>
      <c r="AJ1558" s="5"/>
      <c r="AK1558" s="5"/>
      <c r="AL1558" s="5"/>
      <c r="AM1558" s="5"/>
      <c r="AN1558" s="5"/>
      <c r="AO1558" s="5"/>
      <c r="AP1558" s="5"/>
      <c r="AQ1558" s="5"/>
      <c r="AR1558" s="5"/>
      <c r="AS1558" s="5"/>
      <c r="AT1558" s="5"/>
      <c r="AU1558" s="5"/>
      <c r="AV1558" s="5"/>
      <c r="AW1558" s="5"/>
      <c r="AX1558" s="5"/>
      <c r="AY1558" s="5"/>
      <c r="AZ1558" s="5"/>
      <c r="BA1558" s="5"/>
      <c r="BB1558" s="5"/>
      <c r="BC1558" s="5"/>
      <c r="BD1558" s="5"/>
      <c r="BE1558" s="5"/>
      <c r="BF1558" s="5"/>
      <c r="BG1558" s="5"/>
      <c r="BH1558" s="5"/>
      <c r="BI1558" s="5"/>
      <c r="BJ1558" s="5"/>
      <c r="BK1558" s="5"/>
      <c r="BL1558" s="5"/>
      <c r="BM1558" s="5"/>
      <c r="BN1558" s="5"/>
      <c r="BO1558" s="5"/>
      <c r="BP1558" s="5"/>
      <c r="BQ1558" s="5"/>
      <c r="BR1558" s="5"/>
      <c r="BS1558" s="5"/>
      <c r="BT1558" s="5"/>
      <c r="BU1558" s="5"/>
      <c r="BV1558" s="5"/>
      <c r="BW1558" s="5"/>
      <c r="BX1558" s="5"/>
      <c r="BY1558" s="5"/>
      <c r="BZ1558" s="5"/>
      <c r="CA1558" s="5"/>
      <c r="CB1558" s="5"/>
      <c r="CC1558" s="5"/>
      <c r="CD1558" s="5"/>
      <c r="CE1558" s="5"/>
      <c r="CF1558" s="5"/>
      <c r="CG1558" s="5"/>
      <c r="CH1558" s="5"/>
      <c r="CI1558" s="5"/>
      <c r="CJ1558" s="5"/>
      <c r="CK1558" s="5"/>
      <c r="CL1558" s="5"/>
      <c r="CM1558" s="5"/>
      <c r="CN1558" s="5"/>
      <c r="CO1558" s="5"/>
      <c r="CP1558" s="5"/>
      <c r="CQ1558" s="5"/>
      <c r="CR1558" s="5"/>
      <c r="CS1558" s="5"/>
      <c r="CT1558" s="5"/>
      <c r="CU1558" s="5"/>
      <c r="CV1558" s="5"/>
      <c r="CW1558" s="5"/>
      <c r="CX1558" s="5"/>
      <c r="CY1558" s="5"/>
      <c r="CZ1558" s="5"/>
      <c r="DA1558" s="5"/>
      <c r="DB1558" s="5"/>
      <c r="DC1558" s="5"/>
      <c r="DD1558" s="5"/>
      <c r="DE1558" s="5"/>
      <c r="DF1558" s="5"/>
      <c r="DG1558" s="5"/>
      <c r="DH1558" s="5"/>
      <c r="DI1558" s="5"/>
      <c r="DJ1558" s="5"/>
      <c r="DK1558" s="5"/>
      <c r="DL1558" s="5"/>
      <c r="DM1558" s="5"/>
      <c r="DN1558" s="5"/>
      <c r="DO1558" s="5"/>
      <c r="DP1558" s="5"/>
      <c r="DQ1558" s="5"/>
      <c r="DR1558" s="5"/>
      <c r="DS1558" s="6"/>
      <c r="DT1558" s="6"/>
      <c r="DU1558" s="5"/>
      <c r="DV1558" s="5"/>
      <c r="DW1558" s="5"/>
      <c r="DX1558" s="5"/>
      <c r="DY1558" s="5"/>
      <c r="DZ1558" s="5"/>
      <c r="EA1558" s="5"/>
      <c r="EB1558" s="5"/>
      <c r="EC1558" s="5"/>
      <c r="ED1558" s="5"/>
      <c r="EE1558" s="5"/>
      <c r="EF1558" s="5"/>
    </row>
    <row r="1559" spans="1:136" s="42" customFormat="1" ht="135">
      <c r="A1559" s="46" t="s">
        <v>2687</v>
      </c>
      <c r="B1559" s="41">
        <v>2</v>
      </c>
      <c r="C1559" s="41">
        <v>1</v>
      </c>
      <c r="D1559" s="41" t="s">
        <v>2688</v>
      </c>
      <c r="F1559" s="41"/>
      <c r="G1559" s="41"/>
      <c r="H1559" s="41" t="s">
        <v>311</v>
      </c>
      <c r="I1559" s="41"/>
      <c r="J1559" s="5"/>
      <c r="K1559" s="5"/>
      <c r="L1559" s="5"/>
      <c r="M1559" s="5"/>
      <c r="N1559" s="5"/>
      <c r="O1559" s="5"/>
      <c r="P1559" s="5">
        <v>1</v>
      </c>
      <c r="Q1559" s="39" t="s">
        <v>2689</v>
      </c>
      <c r="R1559" s="5"/>
      <c r="S1559" s="5"/>
      <c r="T1559" s="5"/>
      <c r="U1559" s="5"/>
      <c r="V1559" s="5"/>
      <c r="W1559" s="5"/>
      <c r="X1559" s="5"/>
      <c r="Y1559" s="5"/>
      <c r="Z1559" s="5"/>
      <c r="AA1559" s="5"/>
      <c r="AB1559" s="5"/>
      <c r="AC1559" s="5"/>
      <c r="AD1559" s="5"/>
      <c r="AE1559" s="5"/>
      <c r="AF1559" s="5"/>
      <c r="AG1559" s="5"/>
      <c r="AH1559" s="5"/>
      <c r="AI1559" s="5"/>
      <c r="AJ1559" s="5"/>
      <c r="AK1559" s="5"/>
      <c r="AL1559" s="5"/>
      <c r="AM1559" s="5"/>
      <c r="AN1559" s="5"/>
      <c r="AO1559" s="5"/>
      <c r="AP1559" s="5"/>
      <c r="AQ1559" s="5"/>
      <c r="AR1559" s="5"/>
      <c r="AS1559" s="5"/>
      <c r="AT1559" s="5"/>
      <c r="AU1559" s="5"/>
      <c r="AV1559" s="5"/>
      <c r="AW1559" s="5"/>
      <c r="AX1559" s="5"/>
      <c r="AY1559" s="5"/>
      <c r="AZ1559" s="5"/>
      <c r="BA1559" s="5"/>
      <c r="BB1559" s="5"/>
      <c r="BC1559" s="5"/>
      <c r="BD1559" s="5"/>
      <c r="BE1559" s="5"/>
      <c r="BF1559" s="5"/>
      <c r="BG1559" s="5"/>
      <c r="BH1559" s="5"/>
      <c r="BI1559" s="5"/>
      <c r="BJ1559" s="5"/>
      <c r="BK1559" s="5"/>
      <c r="BL1559" s="5"/>
      <c r="BM1559" s="5"/>
      <c r="BN1559" s="5"/>
      <c r="BO1559" s="5"/>
      <c r="BP1559" s="5"/>
      <c r="BQ1559" s="5"/>
      <c r="BR1559" s="5"/>
      <c r="BS1559" s="5"/>
      <c r="BT1559" s="5"/>
      <c r="BU1559" s="5"/>
      <c r="BV1559" s="5"/>
      <c r="BW1559" s="5"/>
      <c r="BX1559" s="5"/>
      <c r="BY1559" s="5"/>
      <c r="BZ1559" s="5"/>
      <c r="CA1559" s="5"/>
      <c r="CB1559" s="5">
        <v>1</v>
      </c>
      <c r="CC1559" s="5"/>
      <c r="CD1559" s="5"/>
      <c r="CE1559" s="5"/>
      <c r="CF1559" s="5"/>
      <c r="CG1559" s="5"/>
      <c r="CH1559" s="5"/>
      <c r="CI1559" s="5"/>
      <c r="CJ1559" s="5"/>
      <c r="CK1559" s="5"/>
      <c r="CL1559" s="5"/>
      <c r="CM1559" s="5"/>
      <c r="CN1559" s="5"/>
      <c r="CO1559" s="5"/>
      <c r="CP1559" s="5"/>
      <c r="CQ1559" s="5"/>
      <c r="CR1559" s="5"/>
      <c r="CS1559" s="5"/>
      <c r="CT1559" s="5"/>
      <c r="CU1559" s="5"/>
      <c r="CV1559" s="5"/>
      <c r="CW1559" s="5"/>
      <c r="CX1559" s="5"/>
      <c r="CY1559" s="5"/>
      <c r="CZ1559" s="5"/>
      <c r="DA1559" s="5"/>
      <c r="DB1559" s="5"/>
      <c r="DC1559" s="5"/>
      <c r="DD1559" s="5"/>
      <c r="DE1559" s="5"/>
      <c r="DF1559" s="5"/>
      <c r="DG1559" s="5"/>
      <c r="DH1559" s="5"/>
      <c r="DI1559" s="5"/>
      <c r="DJ1559" s="5"/>
      <c r="DK1559" s="5"/>
      <c r="DL1559" s="5"/>
      <c r="DM1559" s="5"/>
      <c r="DN1559" s="5"/>
      <c r="DO1559" s="5"/>
      <c r="DP1559" s="5"/>
      <c r="DQ1559" s="5"/>
      <c r="DR1559" s="5" t="s">
        <v>1233</v>
      </c>
      <c r="DS1559" s="6">
        <v>2</v>
      </c>
      <c r="DT1559" s="6">
        <v>1</v>
      </c>
      <c r="DU1559" s="5">
        <v>0</v>
      </c>
      <c r="DV1559" s="5"/>
      <c r="DW1559" s="5" t="s">
        <v>135</v>
      </c>
      <c r="DX1559" s="5"/>
      <c r="DY1559" s="5"/>
      <c r="DZ1559" s="5"/>
      <c r="EA1559" s="5"/>
      <c r="EB1559" s="5"/>
      <c r="EC1559" s="5"/>
      <c r="ED1559" s="5"/>
      <c r="EE1559" s="5"/>
      <c r="EF1559" s="5"/>
    </row>
    <row r="1560" spans="1:136" s="42" customFormat="1" ht="60">
      <c r="A1560" s="46" t="s">
        <v>2690</v>
      </c>
      <c r="B1560" s="41">
        <v>10</v>
      </c>
      <c r="C1560" s="41">
        <v>5</v>
      </c>
      <c r="D1560" s="41" t="s">
        <v>2691</v>
      </c>
      <c r="E1560" s="42" t="s">
        <v>2692</v>
      </c>
      <c r="F1560" s="41" t="s">
        <v>952</v>
      </c>
      <c r="G1560" s="41"/>
      <c r="H1560" s="41" t="s">
        <v>135</v>
      </c>
      <c r="I1560" s="41"/>
      <c r="J1560" s="5"/>
      <c r="K1560" s="5"/>
      <c r="L1560" s="5"/>
      <c r="M1560" s="5">
        <v>1</v>
      </c>
      <c r="N1560" s="5"/>
      <c r="O1560" s="5"/>
      <c r="P1560" s="5">
        <v>1</v>
      </c>
      <c r="Q1560" s="39" t="s">
        <v>2693</v>
      </c>
      <c r="R1560" s="5"/>
      <c r="S1560" s="5"/>
      <c r="T1560" s="5"/>
      <c r="U1560" s="5"/>
      <c r="V1560" s="5"/>
      <c r="W1560" s="5"/>
      <c r="X1560" s="5"/>
      <c r="Y1560" s="5"/>
      <c r="Z1560" s="5"/>
      <c r="AA1560" s="5"/>
      <c r="AB1560" s="5"/>
      <c r="AC1560" s="5"/>
      <c r="AD1560" s="5"/>
      <c r="AE1560" s="5"/>
      <c r="AF1560" s="5"/>
      <c r="AG1560" s="5"/>
      <c r="AH1560" s="5"/>
      <c r="AI1560" s="5"/>
      <c r="AJ1560" s="5"/>
      <c r="AK1560" s="5"/>
      <c r="AL1560" s="5">
        <v>1</v>
      </c>
      <c r="AM1560" s="5"/>
      <c r="AN1560" s="5"/>
      <c r="AO1560" s="5"/>
      <c r="AP1560" s="5"/>
      <c r="AQ1560" s="5"/>
      <c r="AR1560" s="5"/>
      <c r="AS1560" s="5"/>
      <c r="AT1560" s="5"/>
      <c r="AU1560" s="5"/>
      <c r="AV1560" s="5"/>
      <c r="AW1560" s="5"/>
      <c r="AX1560" s="5"/>
      <c r="AY1560" s="5"/>
      <c r="AZ1560" s="5"/>
      <c r="BA1560" s="5"/>
      <c r="BB1560" s="5"/>
      <c r="BC1560" s="5"/>
      <c r="BD1560" s="5"/>
      <c r="BE1560" s="5"/>
      <c r="BF1560" s="5"/>
      <c r="BG1560" s="5"/>
      <c r="BH1560" s="5"/>
      <c r="BI1560" s="5"/>
      <c r="BJ1560" s="5"/>
      <c r="BK1560" s="5"/>
      <c r="BL1560" s="5"/>
      <c r="BM1560" s="5"/>
      <c r="BN1560" s="5"/>
      <c r="BO1560" s="5"/>
      <c r="BP1560" s="5"/>
      <c r="BQ1560" s="5"/>
      <c r="BR1560" s="5"/>
      <c r="BS1560" s="5"/>
      <c r="BT1560" s="5"/>
      <c r="BU1560" s="5"/>
      <c r="BV1560" s="5"/>
      <c r="BW1560" s="5"/>
      <c r="BX1560" s="5"/>
      <c r="BY1560" s="5"/>
      <c r="BZ1560" s="5"/>
      <c r="CA1560" s="5"/>
      <c r="CB1560" s="5"/>
      <c r="CC1560" s="5"/>
      <c r="CD1560" s="5"/>
      <c r="CE1560" s="5"/>
      <c r="CF1560" s="5"/>
      <c r="CG1560" s="5"/>
      <c r="CH1560" s="5"/>
      <c r="CI1560" s="5"/>
      <c r="CJ1560" s="5"/>
      <c r="CK1560" s="5"/>
      <c r="CL1560" s="5"/>
      <c r="CM1560" s="5"/>
      <c r="CN1560" s="5"/>
      <c r="CO1560" s="5"/>
      <c r="CP1560" s="5"/>
      <c r="CQ1560" s="5"/>
      <c r="CR1560" s="5"/>
      <c r="CS1560" s="5"/>
      <c r="CT1560" s="5"/>
      <c r="CU1560" s="5"/>
      <c r="CV1560" s="5"/>
      <c r="CW1560" s="5"/>
      <c r="CX1560" s="5"/>
      <c r="CY1560" s="5"/>
      <c r="CZ1560" s="5"/>
      <c r="DA1560" s="5"/>
      <c r="DB1560" s="5"/>
      <c r="DC1560" s="5"/>
      <c r="DD1560" s="5"/>
      <c r="DE1560" s="5"/>
      <c r="DF1560" s="5"/>
      <c r="DG1560" s="5"/>
      <c r="DH1560" s="5"/>
      <c r="DI1560" s="5"/>
      <c r="DJ1560" s="5"/>
      <c r="DK1560" s="5"/>
      <c r="DL1560" s="5"/>
      <c r="DM1560" s="5"/>
      <c r="DN1560" s="5"/>
      <c r="DO1560" s="5"/>
      <c r="DP1560" s="5"/>
      <c r="DQ1560" s="5"/>
      <c r="DR1560" s="5" t="s">
        <v>1233</v>
      </c>
      <c r="DS1560" s="6">
        <v>10</v>
      </c>
      <c r="DT1560" s="6">
        <v>5</v>
      </c>
      <c r="DU1560" s="5">
        <v>0</v>
      </c>
      <c r="DV1560" s="5"/>
      <c r="DW1560" s="5" t="s">
        <v>135</v>
      </c>
      <c r="DX1560" s="5"/>
      <c r="DY1560" s="5" t="s">
        <v>2694</v>
      </c>
      <c r="DZ1560" s="5"/>
      <c r="EA1560" s="5"/>
      <c r="EB1560" s="5"/>
      <c r="EC1560" s="5"/>
      <c r="ED1560" s="5"/>
      <c r="EE1560" s="5"/>
      <c r="EF1560" s="5"/>
    </row>
    <row r="1561" spans="1:136" s="42" customFormat="1" ht="30">
      <c r="A1561" s="41"/>
      <c r="B1561" s="41"/>
      <c r="C1561" s="41"/>
      <c r="D1561" s="41" t="s">
        <v>2695</v>
      </c>
      <c r="E1561" s="42" t="s">
        <v>360</v>
      </c>
      <c r="F1561" s="41" t="s">
        <v>952</v>
      </c>
      <c r="G1561" s="41"/>
      <c r="H1561" s="41" t="s">
        <v>135</v>
      </c>
      <c r="I1561" s="41"/>
      <c r="J1561" s="5">
        <v>1</v>
      </c>
      <c r="K1561" s="5">
        <v>1</v>
      </c>
      <c r="L1561" s="5"/>
      <c r="M1561" s="5"/>
      <c r="N1561" s="5"/>
      <c r="O1561" s="5"/>
      <c r="P1561" s="5">
        <v>1</v>
      </c>
      <c r="Q1561" s="39" t="s">
        <v>2696</v>
      </c>
      <c r="R1561" s="5"/>
      <c r="S1561" s="5"/>
      <c r="T1561" s="5"/>
      <c r="U1561" s="5"/>
      <c r="V1561" s="5"/>
      <c r="W1561" s="5"/>
      <c r="X1561" s="5"/>
      <c r="Y1561" s="5"/>
      <c r="Z1561" s="5"/>
      <c r="AA1561" s="5"/>
      <c r="AB1561" s="5"/>
      <c r="AC1561" s="5"/>
      <c r="AD1561" s="5"/>
      <c r="AE1561" s="5"/>
      <c r="AF1561" s="5"/>
      <c r="AG1561" s="5"/>
      <c r="AH1561" s="5"/>
      <c r="AI1561" s="5"/>
      <c r="AJ1561" s="5"/>
      <c r="AK1561" s="5"/>
      <c r="AL1561" s="5"/>
      <c r="AM1561" s="5"/>
      <c r="AN1561" s="5"/>
      <c r="AO1561" s="5"/>
      <c r="AP1561" s="5"/>
      <c r="AQ1561" s="5"/>
      <c r="AR1561" s="5"/>
      <c r="AS1561" s="5"/>
      <c r="AT1561" s="5"/>
      <c r="AU1561" s="5"/>
      <c r="AV1561" s="5"/>
      <c r="AW1561" s="5"/>
      <c r="AX1561" s="5"/>
      <c r="AY1561" s="5"/>
      <c r="AZ1561" s="5"/>
      <c r="BA1561" s="5"/>
      <c r="BB1561" s="5"/>
      <c r="BC1561" s="5"/>
      <c r="BD1561" s="5"/>
      <c r="BE1561" s="5"/>
      <c r="BF1561" s="5"/>
      <c r="BG1561" s="5"/>
      <c r="BH1561" s="5"/>
      <c r="BI1561" s="5"/>
      <c r="BJ1561" s="5"/>
      <c r="BK1561" s="5"/>
      <c r="BL1561" s="5"/>
      <c r="BM1561" s="5"/>
      <c r="BN1561" s="5"/>
      <c r="BO1561" s="5"/>
      <c r="BP1561" s="5"/>
      <c r="BQ1561" s="5"/>
      <c r="BR1561" s="5"/>
      <c r="BS1561" s="5"/>
      <c r="BT1561" s="5"/>
      <c r="BU1561" s="5"/>
      <c r="BV1561" s="5"/>
      <c r="BW1561" s="5"/>
      <c r="BX1561" s="5"/>
      <c r="BY1561" s="5"/>
      <c r="BZ1561" s="5"/>
      <c r="CA1561" s="5"/>
      <c r="CB1561" s="5"/>
      <c r="CC1561" s="5"/>
      <c r="CD1561" s="5"/>
      <c r="CE1561" s="5"/>
      <c r="CF1561" s="5"/>
      <c r="CG1561" s="5"/>
      <c r="CH1561" s="5"/>
      <c r="CI1561" s="5"/>
      <c r="CJ1561" s="5"/>
      <c r="CK1561" s="5"/>
      <c r="CL1561" s="5"/>
      <c r="CM1561" s="5"/>
      <c r="CN1561" s="5"/>
      <c r="CO1561" s="5"/>
      <c r="CP1561" s="5"/>
      <c r="CQ1561" s="5"/>
      <c r="CR1561" s="5"/>
      <c r="CS1561" s="5"/>
      <c r="CT1561" s="5"/>
      <c r="CU1561" s="5"/>
      <c r="CV1561" s="5"/>
      <c r="CW1561" s="5"/>
      <c r="CX1561" s="5"/>
      <c r="CY1561" s="5"/>
      <c r="CZ1561" s="5"/>
      <c r="DA1561" s="5"/>
      <c r="DB1561" s="5"/>
      <c r="DC1561" s="5"/>
      <c r="DD1561" s="5"/>
      <c r="DE1561" s="5"/>
      <c r="DF1561" s="5"/>
      <c r="DG1561" s="5"/>
      <c r="DH1561" s="5"/>
      <c r="DI1561" s="5"/>
      <c r="DJ1561" s="5">
        <v>1</v>
      </c>
      <c r="DK1561" s="5"/>
      <c r="DL1561" s="5"/>
      <c r="DM1561" s="5"/>
      <c r="DN1561" s="5"/>
      <c r="DO1561" s="5"/>
      <c r="DP1561" s="5"/>
      <c r="DQ1561" s="5"/>
      <c r="DR1561" s="5" t="s">
        <v>1233</v>
      </c>
      <c r="DS1561" s="6"/>
      <c r="DT1561" s="6"/>
      <c r="DU1561" s="5"/>
      <c r="DV1561" s="5"/>
      <c r="DW1561" s="5" t="s">
        <v>135</v>
      </c>
      <c r="DX1561" s="5"/>
      <c r="DY1561" s="5" t="s">
        <v>2694</v>
      </c>
      <c r="DZ1561" s="5"/>
      <c r="EA1561" s="5"/>
      <c r="EB1561" s="5"/>
      <c r="EC1561" s="5"/>
      <c r="ED1561" s="5"/>
      <c r="EE1561" s="5"/>
      <c r="EF1561" s="5"/>
    </row>
    <row r="1562" spans="1:136" s="42" customFormat="1" ht="30">
      <c r="A1562" s="41"/>
      <c r="B1562" s="41"/>
      <c r="C1562" s="41"/>
      <c r="D1562" s="41" t="s">
        <v>2697</v>
      </c>
      <c r="E1562" s="42" t="s">
        <v>190</v>
      </c>
      <c r="F1562" s="41" t="s">
        <v>952</v>
      </c>
      <c r="G1562" s="41"/>
      <c r="H1562" s="41" t="s">
        <v>135</v>
      </c>
      <c r="I1562" s="41"/>
      <c r="J1562" s="5">
        <v>1</v>
      </c>
      <c r="K1562" s="5">
        <v>1</v>
      </c>
      <c r="L1562" s="5"/>
      <c r="M1562" s="5"/>
      <c r="N1562" s="5"/>
      <c r="O1562" s="5"/>
      <c r="P1562" s="5">
        <v>1</v>
      </c>
      <c r="Q1562" s="39" t="s">
        <v>2698</v>
      </c>
      <c r="R1562" s="5"/>
      <c r="S1562" s="5"/>
      <c r="T1562" s="5"/>
      <c r="U1562" s="5"/>
      <c r="V1562" s="5"/>
      <c r="W1562" s="5"/>
      <c r="X1562" s="5"/>
      <c r="Y1562" s="5"/>
      <c r="Z1562" s="5"/>
      <c r="AA1562" s="5"/>
      <c r="AB1562" s="5"/>
      <c r="AC1562" s="5"/>
      <c r="AD1562" s="5"/>
      <c r="AE1562" s="5"/>
      <c r="AF1562" s="5"/>
      <c r="AG1562" s="5"/>
      <c r="AH1562" s="5"/>
      <c r="AI1562" s="5"/>
      <c r="AJ1562" s="5"/>
      <c r="AK1562" s="5"/>
      <c r="AL1562" s="5"/>
      <c r="AM1562" s="5"/>
      <c r="AN1562" s="5"/>
      <c r="AO1562" s="5"/>
      <c r="AP1562" s="5"/>
      <c r="AQ1562" s="5"/>
      <c r="AR1562" s="5"/>
      <c r="AS1562" s="5"/>
      <c r="AT1562" s="5"/>
      <c r="AU1562" s="5"/>
      <c r="AV1562" s="5"/>
      <c r="AW1562" s="5"/>
      <c r="AX1562" s="5"/>
      <c r="AY1562" s="5"/>
      <c r="AZ1562" s="5"/>
      <c r="BA1562" s="5"/>
      <c r="BB1562" s="5"/>
      <c r="BC1562" s="5"/>
      <c r="BD1562" s="5"/>
      <c r="BE1562" s="5"/>
      <c r="BF1562" s="5"/>
      <c r="BG1562" s="5"/>
      <c r="BH1562" s="5"/>
      <c r="BI1562" s="5"/>
      <c r="BJ1562" s="5"/>
      <c r="BK1562" s="5"/>
      <c r="BL1562" s="5"/>
      <c r="BM1562" s="5"/>
      <c r="BN1562" s="5"/>
      <c r="BO1562" s="5"/>
      <c r="BP1562" s="5"/>
      <c r="BQ1562" s="5"/>
      <c r="BR1562" s="5"/>
      <c r="BS1562" s="5"/>
      <c r="BT1562" s="5"/>
      <c r="BU1562" s="5"/>
      <c r="BV1562" s="5"/>
      <c r="BW1562" s="5"/>
      <c r="BX1562" s="5"/>
      <c r="BY1562" s="5"/>
      <c r="BZ1562" s="5"/>
      <c r="CA1562" s="5"/>
      <c r="CB1562" s="5">
        <v>1</v>
      </c>
      <c r="CC1562" s="5"/>
      <c r="CD1562" s="5"/>
      <c r="CE1562" s="5"/>
      <c r="CF1562" s="5"/>
      <c r="CG1562" s="5"/>
      <c r="CH1562" s="5"/>
      <c r="CI1562" s="5"/>
      <c r="CJ1562" s="5"/>
      <c r="CK1562" s="5"/>
      <c r="CL1562" s="5"/>
      <c r="CM1562" s="5"/>
      <c r="CN1562" s="5"/>
      <c r="CO1562" s="5"/>
      <c r="CP1562" s="5"/>
      <c r="CQ1562" s="5"/>
      <c r="CR1562" s="5"/>
      <c r="CS1562" s="5"/>
      <c r="CT1562" s="5"/>
      <c r="CU1562" s="5"/>
      <c r="CV1562" s="5"/>
      <c r="CW1562" s="5"/>
      <c r="CX1562" s="5"/>
      <c r="CY1562" s="5"/>
      <c r="CZ1562" s="5"/>
      <c r="DA1562" s="5"/>
      <c r="DB1562" s="5"/>
      <c r="DC1562" s="5"/>
      <c r="DD1562" s="5"/>
      <c r="DE1562" s="5"/>
      <c r="DF1562" s="5"/>
      <c r="DG1562" s="5"/>
      <c r="DH1562" s="5"/>
      <c r="DI1562" s="5"/>
      <c r="DJ1562" s="5"/>
      <c r="DK1562" s="5"/>
      <c r="DL1562" s="5"/>
      <c r="DM1562" s="5"/>
      <c r="DN1562" s="5"/>
      <c r="DO1562" s="5"/>
      <c r="DP1562" s="5"/>
      <c r="DQ1562" s="5"/>
      <c r="DR1562" s="5" t="s">
        <v>1233</v>
      </c>
      <c r="DS1562" s="6"/>
      <c r="DT1562" s="6"/>
      <c r="DU1562" s="5"/>
      <c r="DV1562" s="5"/>
      <c r="DW1562" s="5" t="s">
        <v>135</v>
      </c>
      <c r="DX1562" s="5"/>
      <c r="DY1562" s="5" t="s">
        <v>2694</v>
      </c>
      <c r="DZ1562" s="5"/>
      <c r="EA1562" s="5"/>
      <c r="EB1562" s="5"/>
      <c r="EC1562" s="5"/>
      <c r="ED1562" s="5"/>
      <c r="EE1562" s="5"/>
      <c r="EF1562" s="5"/>
    </row>
    <row r="1563" spans="1:136" s="42" customFormat="1" ht="30">
      <c r="A1563" s="41"/>
      <c r="B1563" s="41"/>
      <c r="C1563" s="41"/>
      <c r="D1563" s="41" t="s">
        <v>2699</v>
      </c>
      <c r="E1563" s="42" t="s">
        <v>360</v>
      </c>
      <c r="F1563" s="41" t="s">
        <v>952</v>
      </c>
      <c r="G1563" s="41"/>
      <c r="H1563" s="41" t="s">
        <v>135</v>
      </c>
      <c r="I1563" s="41"/>
      <c r="J1563" s="5">
        <v>1</v>
      </c>
      <c r="K1563" s="5">
        <v>1</v>
      </c>
      <c r="L1563" s="5"/>
      <c r="M1563" s="5"/>
      <c r="N1563" s="5"/>
      <c r="O1563" s="5"/>
      <c r="P1563" s="5">
        <v>1</v>
      </c>
      <c r="Q1563" s="39" t="s">
        <v>2700</v>
      </c>
      <c r="R1563" s="5"/>
      <c r="S1563" s="5"/>
      <c r="T1563" s="5"/>
      <c r="U1563" s="5"/>
      <c r="V1563" s="5"/>
      <c r="W1563" s="5"/>
      <c r="X1563" s="5"/>
      <c r="Y1563" s="5"/>
      <c r="Z1563" s="5"/>
      <c r="AA1563" s="5"/>
      <c r="AB1563" s="5"/>
      <c r="AC1563" s="5"/>
      <c r="AD1563" s="5"/>
      <c r="AE1563" s="5"/>
      <c r="AF1563" s="5"/>
      <c r="AG1563" s="5"/>
      <c r="AH1563" s="5"/>
      <c r="AI1563" s="5"/>
      <c r="AJ1563" s="5"/>
      <c r="AK1563" s="5"/>
      <c r="AL1563" s="5">
        <v>1</v>
      </c>
      <c r="AM1563" s="5"/>
      <c r="AN1563" s="5"/>
      <c r="AO1563" s="5"/>
      <c r="AP1563" s="5"/>
      <c r="AQ1563" s="5"/>
      <c r="AR1563" s="5"/>
      <c r="AS1563" s="5"/>
      <c r="AT1563" s="5"/>
      <c r="AU1563" s="5"/>
      <c r="AV1563" s="5"/>
      <c r="AW1563" s="5"/>
      <c r="AX1563" s="5"/>
      <c r="AY1563" s="5"/>
      <c r="AZ1563" s="5"/>
      <c r="BA1563" s="5"/>
      <c r="BB1563" s="5"/>
      <c r="BC1563" s="5"/>
      <c r="BD1563" s="5"/>
      <c r="BE1563" s="5"/>
      <c r="BF1563" s="5"/>
      <c r="BG1563" s="5"/>
      <c r="BH1563" s="5"/>
      <c r="BI1563" s="5"/>
      <c r="BJ1563" s="5"/>
      <c r="BK1563" s="5"/>
      <c r="BL1563" s="5"/>
      <c r="BM1563" s="5"/>
      <c r="BN1563" s="5"/>
      <c r="BO1563" s="5"/>
      <c r="BP1563" s="5"/>
      <c r="BQ1563" s="5"/>
      <c r="BR1563" s="5"/>
      <c r="BS1563" s="5"/>
      <c r="BT1563" s="5"/>
      <c r="BU1563" s="5"/>
      <c r="BV1563" s="5"/>
      <c r="BW1563" s="5"/>
      <c r="BX1563" s="5"/>
      <c r="BY1563" s="5"/>
      <c r="BZ1563" s="5"/>
      <c r="CA1563" s="5"/>
      <c r="CB1563" s="5"/>
      <c r="CC1563" s="5"/>
      <c r="CD1563" s="5"/>
      <c r="CE1563" s="5"/>
      <c r="CF1563" s="5"/>
      <c r="CG1563" s="5"/>
      <c r="CH1563" s="5"/>
      <c r="CI1563" s="5"/>
      <c r="CJ1563" s="5"/>
      <c r="CK1563" s="5"/>
      <c r="CL1563" s="5"/>
      <c r="CM1563" s="5"/>
      <c r="CN1563" s="5"/>
      <c r="CO1563" s="5"/>
      <c r="CP1563" s="5"/>
      <c r="CQ1563" s="5"/>
      <c r="CR1563" s="5"/>
      <c r="CS1563" s="5"/>
      <c r="CT1563" s="5"/>
      <c r="CU1563" s="5"/>
      <c r="CV1563" s="5"/>
      <c r="CW1563" s="5"/>
      <c r="CX1563" s="5"/>
      <c r="CY1563" s="5"/>
      <c r="CZ1563" s="5"/>
      <c r="DA1563" s="5"/>
      <c r="DB1563" s="5"/>
      <c r="DC1563" s="5"/>
      <c r="DD1563" s="5"/>
      <c r="DE1563" s="5"/>
      <c r="DF1563" s="5"/>
      <c r="DG1563" s="5"/>
      <c r="DH1563" s="5"/>
      <c r="DI1563" s="5"/>
      <c r="DJ1563" s="5"/>
      <c r="DK1563" s="5"/>
      <c r="DL1563" s="5"/>
      <c r="DM1563" s="5"/>
      <c r="DN1563" s="5"/>
      <c r="DO1563" s="5"/>
      <c r="DP1563" s="5"/>
      <c r="DQ1563" s="5"/>
      <c r="DR1563" s="5" t="s">
        <v>1233</v>
      </c>
      <c r="DS1563" s="6"/>
      <c r="DT1563" s="6"/>
      <c r="DU1563" s="5"/>
      <c r="DV1563" s="5"/>
      <c r="DW1563" s="5" t="s">
        <v>135</v>
      </c>
      <c r="DX1563" s="5"/>
      <c r="DY1563" s="5" t="s">
        <v>2694</v>
      </c>
      <c r="DZ1563" s="5"/>
      <c r="EA1563" s="5"/>
      <c r="EB1563" s="5"/>
      <c r="EC1563" s="5"/>
      <c r="ED1563" s="5"/>
      <c r="EE1563" s="5"/>
      <c r="EF1563" s="5"/>
    </row>
    <row r="1564" spans="1:136" s="42" customFormat="1" ht="30">
      <c r="A1564" s="41"/>
      <c r="B1564" s="41"/>
      <c r="C1564" s="41"/>
      <c r="D1564" s="41" t="s">
        <v>2701</v>
      </c>
      <c r="E1564" s="42" t="s">
        <v>360</v>
      </c>
      <c r="F1564" s="41" t="s">
        <v>952</v>
      </c>
      <c r="G1564" s="41"/>
      <c r="H1564" s="41" t="s">
        <v>135</v>
      </c>
      <c r="I1564" s="41"/>
      <c r="J1564" s="5">
        <v>1</v>
      </c>
      <c r="K1564" s="5">
        <v>1</v>
      </c>
      <c r="L1564" s="5"/>
      <c r="M1564" s="5"/>
      <c r="N1564" s="5"/>
      <c r="O1564" s="5"/>
      <c r="P1564" s="5">
        <v>1</v>
      </c>
      <c r="Q1564" s="39" t="s">
        <v>2702</v>
      </c>
      <c r="R1564" s="5"/>
      <c r="S1564" s="5"/>
      <c r="T1564" s="5"/>
      <c r="U1564" s="5"/>
      <c r="V1564" s="5"/>
      <c r="W1564" s="5"/>
      <c r="X1564" s="5"/>
      <c r="Y1564" s="5"/>
      <c r="Z1564" s="5"/>
      <c r="AA1564" s="5"/>
      <c r="AB1564" s="5"/>
      <c r="AC1564" s="5"/>
      <c r="AD1564" s="5"/>
      <c r="AE1564" s="5"/>
      <c r="AF1564" s="5"/>
      <c r="AG1564" s="5"/>
      <c r="AH1564" s="5"/>
      <c r="AI1564" s="5"/>
      <c r="AJ1564" s="5"/>
      <c r="AK1564" s="5"/>
      <c r="AL1564" s="5"/>
      <c r="AM1564" s="5"/>
      <c r="AN1564" s="5"/>
      <c r="AO1564" s="5"/>
      <c r="AP1564" s="5"/>
      <c r="AQ1564" s="5"/>
      <c r="AR1564" s="5"/>
      <c r="AS1564" s="5"/>
      <c r="AT1564" s="5"/>
      <c r="AU1564" s="5"/>
      <c r="AV1564" s="5"/>
      <c r="AW1564" s="5"/>
      <c r="AX1564" s="5"/>
      <c r="AY1564" s="5"/>
      <c r="AZ1564" s="5"/>
      <c r="BA1564" s="5"/>
      <c r="BB1564" s="5"/>
      <c r="BC1564" s="5"/>
      <c r="BD1564" s="5"/>
      <c r="BE1564" s="5"/>
      <c r="BF1564" s="5"/>
      <c r="BG1564" s="5"/>
      <c r="BH1564" s="5"/>
      <c r="BI1564" s="5"/>
      <c r="BJ1564" s="5"/>
      <c r="BK1564" s="5"/>
      <c r="BL1564" s="5"/>
      <c r="BM1564" s="5"/>
      <c r="BN1564" s="5"/>
      <c r="BO1564" s="5"/>
      <c r="BP1564" s="5"/>
      <c r="BQ1564" s="5"/>
      <c r="BR1564" s="5"/>
      <c r="BS1564" s="5"/>
      <c r="BT1564" s="5"/>
      <c r="BU1564" s="5"/>
      <c r="BV1564" s="5"/>
      <c r="BW1564" s="5"/>
      <c r="BX1564" s="5"/>
      <c r="BY1564" s="5"/>
      <c r="BZ1564" s="5"/>
      <c r="CA1564" s="5"/>
      <c r="CB1564" s="5">
        <v>1</v>
      </c>
      <c r="CC1564" s="5"/>
      <c r="CD1564" s="5"/>
      <c r="CE1564" s="5"/>
      <c r="CF1564" s="5"/>
      <c r="CG1564" s="5"/>
      <c r="CH1564" s="5"/>
      <c r="CI1564" s="5"/>
      <c r="CJ1564" s="5"/>
      <c r="CK1564" s="5"/>
      <c r="CL1564" s="5"/>
      <c r="CM1564" s="5"/>
      <c r="CN1564" s="5"/>
      <c r="CO1564" s="5"/>
      <c r="CP1564" s="5"/>
      <c r="CQ1564" s="5"/>
      <c r="CR1564" s="5"/>
      <c r="CS1564" s="5"/>
      <c r="CT1564" s="5"/>
      <c r="CU1564" s="5"/>
      <c r="CV1564" s="5"/>
      <c r="CW1564" s="5"/>
      <c r="CX1564" s="5"/>
      <c r="CY1564" s="5"/>
      <c r="CZ1564" s="5"/>
      <c r="DA1564" s="5"/>
      <c r="DB1564" s="5"/>
      <c r="DC1564" s="5"/>
      <c r="DD1564" s="5"/>
      <c r="DE1564" s="5"/>
      <c r="DF1564" s="5"/>
      <c r="DG1564" s="5"/>
      <c r="DH1564" s="5"/>
      <c r="DI1564" s="5"/>
      <c r="DJ1564" s="5"/>
      <c r="DK1564" s="5"/>
      <c r="DL1564" s="5"/>
      <c r="DM1564" s="5"/>
      <c r="DN1564" s="5"/>
      <c r="DO1564" s="5"/>
      <c r="DP1564" s="5"/>
      <c r="DQ1564" s="5"/>
      <c r="DR1564" s="5" t="s">
        <v>1233</v>
      </c>
      <c r="DS1564" s="6"/>
      <c r="DT1564" s="6"/>
      <c r="DU1564" s="5"/>
      <c r="DV1564" s="5"/>
      <c r="DW1564" s="5" t="s">
        <v>135</v>
      </c>
      <c r="DX1564" s="5"/>
      <c r="DY1564" s="5" t="s">
        <v>2694</v>
      </c>
      <c r="DZ1564" s="5"/>
      <c r="EA1564" s="5"/>
      <c r="EB1564" s="5"/>
      <c r="EC1564" s="5"/>
      <c r="ED1564" s="5"/>
      <c r="EE1564" s="5"/>
      <c r="EF1564" s="5"/>
    </row>
    <row r="1565" spans="1:136" s="42" customFormat="1" ht="90">
      <c r="A1565" s="46" t="s">
        <v>2703</v>
      </c>
      <c r="B1565" s="41">
        <v>11</v>
      </c>
      <c r="C1565" s="41">
        <v>7</v>
      </c>
      <c r="D1565" s="41" t="s">
        <v>2704</v>
      </c>
      <c r="E1565" s="42" t="s">
        <v>145</v>
      </c>
      <c r="F1565" s="41" t="s">
        <v>2705</v>
      </c>
      <c r="G1565" s="41" t="s">
        <v>135</v>
      </c>
      <c r="H1565" s="41"/>
      <c r="I1565" s="41" t="s">
        <v>135</v>
      </c>
      <c r="J1565" s="5"/>
      <c r="K1565" s="5"/>
      <c r="L1565" s="5"/>
      <c r="M1565" s="5"/>
      <c r="N1565" s="5"/>
      <c r="O1565" s="5"/>
      <c r="P1565" s="5">
        <v>1</v>
      </c>
      <c r="Q1565" s="39" t="s">
        <v>2706</v>
      </c>
      <c r="R1565" s="5">
        <v>1</v>
      </c>
      <c r="S1565" s="5">
        <v>1</v>
      </c>
      <c r="T1565" s="5"/>
      <c r="U1565" s="5"/>
      <c r="V1565" s="5"/>
      <c r="W1565" s="5"/>
      <c r="X1565" s="5"/>
      <c r="Y1565" s="5"/>
      <c r="Z1565" s="5"/>
      <c r="AA1565" s="5"/>
      <c r="AB1565" s="5"/>
      <c r="AC1565" s="5"/>
      <c r="AD1565" s="5"/>
      <c r="AE1565" s="5"/>
      <c r="AF1565" s="5"/>
      <c r="AG1565" s="5"/>
      <c r="AH1565" s="5"/>
      <c r="AI1565" s="5"/>
      <c r="AJ1565" s="5"/>
      <c r="AK1565" s="5"/>
      <c r="AL1565" s="5">
        <v>1</v>
      </c>
      <c r="AM1565" s="5"/>
      <c r="AN1565" s="5">
        <v>1</v>
      </c>
      <c r="AO1565" s="5"/>
      <c r="AP1565" s="5"/>
      <c r="AQ1565" s="5">
        <v>1</v>
      </c>
      <c r="AR1565" s="5"/>
      <c r="AS1565" s="5"/>
      <c r="AT1565" s="5"/>
      <c r="AU1565" s="5"/>
      <c r="AV1565" s="5"/>
      <c r="AW1565" s="5"/>
      <c r="AX1565" s="5"/>
      <c r="AY1565" s="5"/>
      <c r="AZ1565" s="5"/>
      <c r="BA1565" s="5"/>
      <c r="BB1565" s="5"/>
      <c r="BC1565" s="5"/>
      <c r="BD1565" s="5"/>
      <c r="BE1565" s="5"/>
      <c r="BF1565" s="5"/>
      <c r="BG1565" s="5"/>
      <c r="BH1565" s="5"/>
      <c r="BI1565" s="5"/>
      <c r="BJ1565" s="5"/>
      <c r="BK1565" s="5"/>
      <c r="BL1565" s="5"/>
      <c r="BM1565" s="5"/>
      <c r="BN1565" s="5"/>
      <c r="BO1565" s="5"/>
      <c r="BP1565" s="5"/>
      <c r="BQ1565" s="5"/>
      <c r="BR1565" s="5"/>
      <c r="BS1565" s="5"/>
      <c r="BT1565" s="5"/>
      <c r="BU1565" s="5"/>
      <c r="BV1565" s="5"/>
      <c r="BW1565" s="5"/>
      <c r="BX1565" s="5"/>
      <c r="BY1565" s="5"/>
      <c r="BZ1565" s="5"/>
      <c r="CA1565" s="5"/>
      <c r="CB1565" s="5"/>
      <c r="CC1565" s="5"/>
      <c r="CD1565" s="5"/>
      <c r="CE1565" s="5"/>
      <c r="CF1565" s="5"/>
      <c r="CG1565" s="5"/>
      <c r="CH1565" s="5"/>
      <c r="CI1565" s="5"/>
      <c r="CJ1565" s="5"/>
      <c r="CK1565" s="5"/>
      <c r="CL1565" s="5"/>
      <c r="CM1565" s="5"/>
      <c r="CN1565" s="5"/>
      <c r="CO1565" s="5"/>
      <c r="CP1565" s="5"/>
      <c r="CQ1565" s="5"/>
      <c r="CR1565" s="5"/>
      <c r="CS1565" s="5"/>
      <c r="CT1565" s="5"/>
      <c r="CU1565" s="5"/>
      <c r="CV1565" s="5"/>
      <c r="CW1565" s="5"/>
      <c r="CX1565" s="5"/>
      <c r="CY1565" s="5"/>
      <c r="CZ1565" s="5"/>
      <c r="DA1565" s="5"/>
      <c r="DB1565" s="5"/>
      <c r="DC1565" s="5"/>
      <c r="DD1565" s="5"/>
      <c r="DE1565" s="5"/>
      <c r="DF1565" s="5"/>
      <c r="DG1565" s="5"/>
      <c r="DH1565" s="5"/>
      <c r="DI1565" s="5"/>
      <c r="DJ1565" s="5"/>
      <c r="DK1565" s="5"/>
      <c r="DL1565" s="5"/>
      <c r="DM1565" s="5"/>
      <c r="DN1565" s="5"/>
      <c r="DO1565" s="5"/>
      <c r="DP1565" s="5"/>
      <c r="DQ1565" s="5"/>
      <c r="DR1565" s="5" t="s">
        <v>1233</v>
      </c>
      <c r="DS1565" s="6">
        <v>11</v>
      </c>
      <c r="DT1565" s="6">
        <v>4</v>
      </c>
      <c r="DU1565" s="5">
        <v>7</v>
      </c>
      <c r="DV1565" s="5"/>
      <c r="DW1565" s="5"/>
      <c r="DX1565" s="5" t="s">
        <v>135</v>
      </c>
      <c r="DY1565" s="5"/>
      <c r="DZ1565" s="5"/>
      <c r="EA1565" s="5"/>
      <c r="EB1565" s="5"/>
      <c r="EC1565" s="5"/>
      <c r="ED1565" s="5"/>
      <c r="EE1565" s="5"/>
      <c r="EF1565" s="5"/>
    </row>
    <row r="1566" spans="1:136" s="42" customFormat="1" ht="75">
      <c r="A1566" s="41"/>
      <c r="B1566" s="41"/>
      <c r="C1566" s="41"/>
      <c r="D1566" s="41" t="s">
        <v>2707</v>
      </c>
      <c r="E1566" s="42" t="s">
        <v>2708</v>
      </c>
      <c r="F1566" s="41" t="s">
        <v>2705</v>
      </c>
      <c r="G1566" s="41" t="s">
        <v>135</v>
      </c>
      <c r="H1566" s="41"/>
      <c r="I1566" s="41" t="s">
        <v>135</v>
      </c>
      <c r="J1566" s="5"/>
      <c r="K1566" s="5"/>
      <c r="L1566" s="5"/>
      <c r="M1566" s="5"/>
      <c r="N1566" s="5"/>
      <c r="O1566" s="5"/>
      <c r="P1566" s="5">
        <v>1</v>
      </c>
      <c r="Q1566" s="39" t="s">
        <v>2709</v>
      </c>
      <c r="R1566" s="5"/>
      <c r="S1566" s="5"/>
      <c r="T1566" s="5"/>
      <c r="U1566" s="5"/>
      <c r="V1566" s="5"/>
      <c r="W1566" s="5"/>
      <c r="X1566" s="5"/>
      <c r="Y1566" s="5"/>
      <c r="Z1566" s="5"/>
      <c r="AA1566" s="5"/>
      <c r="AB1566" s="5"/>
      <c r="AC1566" s="5"/>
      <c r="AD1566" s="5"/>
      <c r="AE1566" s="5"/>
      <c r="AF1566" s="5"/>
      <c r="AG1566" s="5"/>
      <c r="AH1566" s="5"/>
      <c r="AI1566" s="5"/>
      <c r="AJ1566" s="5"/>
      <c r="AK1566" s="5"/>
      <c r="AL1566" s="5">
        <v>1</v>
      </c>
      <c r="AM1566" s="5"/>
      <c r="AN1566" s="5">
        <v>1</v>
      </c>
      <c r="AO1566" s="5"/>
      <c r="AP1566" s="5"/>
      <c r="AQ1566" s="5">
        <v>1</v>
      </c>
      <c r="AR1566" s="5"/>
      <c r="AS1566" s="5"/>
      <c r="AT1566" s="5"/>
      <c r="AU1566" s="5"/>
      <c r="AV1566" s="5"/>
      <c r="AW1566" s="5"/>
      <c r="AX1566" s="5"/>
      <c r="AY1566" s="5"/>
      <c r="AZ1566" s="5"/>
      <c r="BA1566" s="5"/>
      <c r="BB1566" s="5"/>
      <c r="BC1566" s="5"/>
      <c r="BD1566" s="5"/>
      <c r="BE1566" s="5"/>
      <c r="BF1566" s="5"/>
      <c r="BG1566" s="5"/>
      <c r="BH1566" s="5"/>
      <c r="BI1566" s="5"/>
      <c r="BJ1566" s="5"/>
      <c r="BK1566" s="5"/>
      <c r="BL1566" s="5"/>
      <c r="BM1566" s="5"/>
      <c r="BN1566" s="5"/>
      <c r="BO1566" s="5"/>
      <c r="BP1566" s="5"/>
      <c r="BQ1566" s="5"/>
      <c r="BR1566" s="5"/>
      <c r="BS1566" s="5"/>
      <c r="BT1566" s="5"/>
      <c r="BU1566" s="5"/>
      <c r="BV1566" s="5"/>
      <c r="BW1566" s="5"/>
      <c r="BX1566" s="5"/>
      <c r="BY1566" s="5"/>
      <c r="BZ1566" s="5"/>
      <c r="CA1566" s="5"/>
      <c r="CB1566" s="5"/>
      <c r="CC1566" s="5"/>
      <c r="CD1566" s="5"/>
      <c r="CE1566" s="5"/>
      <c r="CF1566" s="5"/>
      <c r="CG1566" s="5"/>
      <c r="CH1566" s="5"/>
      <c r="CI1566" s="5"/>
      <c r="CJ1566" s="5"/>
      <c r="CK1566" s="5"/>
      <c r="CL1566" s="5"/>
      <c r="CM1566" s="5"/>
      <c r="CN1566" s="5"/>
      <c r="CO1566" s="5"/>
      <c r="CP1566" s="5"/>
      <c r="CQ1566" s="5"/>
      <c r="CR1566" s="5"/>
      <c r="CS1566" s="5"/>
      <c r="CT1566" s="5"/>
      <c r="CU1566" s="5">
        <v>1</v>
      </c>
      <c r="CV1566" s="5"/>
      <c r="CW1566" s="5"/>
      <c r="CX1566" s="5"/>
      <c r="CY1566" s="5"/>
      <c r="CZ1566" s="5"/>
      <c r="DA1566" s="5"/>
      <c r="DB1566" s="5"/>
      <c r="DC1566" s="5"/>
      <c r="DD1566" s="5"/>
      <c r="DE1566" s="5"/>
      <c r="DF1566" s="5"/>
      <c r="DG1566" s="5"/>
      <c r="DH1566" s="5"/>
      <c r="DI1566" s="5"/>
      <c r="DJ1566" s="5"/>
      <c r="DK1566" s="5"/>
      <c r="DL1566" s="5"/>
      <c r="DM1566" s="5"/>
      <c r="DN1566" s="5"/>
      <c r="DO1566" s="5">
        <v>1</v>
      </c>
      <c r="DP1566" s="5"/>
      <c r="DQ1566" s="5"/>
      <c r="DR1566" s="5" t="s">
        <v>1233</v>
      </c>
      <c r="DS1566" s="6"/>
      <c r="DT1566" s="6"/>
      <c r="DU1566" s="5"/>
      <c r="DV1566" s="5"/>
      <c r="DW1566" s="5"/>
      <c r="DX1566" s="5" t="s">
        <v>135</v>
      </c>
      <c r="DY1566" s="5"/>
      <c r="DZ1566" s="5"/>
      <c r="EA1566" s="5"/>
      <c r="EB1566" s="5"/>
      <c r="EC1566" s="5"/>
      <c r="ED1566" s="5"/>
      <c r="EE1566" s="5"/>
      <c r="EF1566" s="5"/>
    </row>
    <row r="1567" spans="1:136" s="42" customFormat="1" ht="30">
      <c r="A1567" s="41"/>
      <c r="B1567" s="41"/>
      <c r="C1567" s="41"/>
      <c r="D1567" s="41" t="s">
        <v>2710</v>
      </c>
      <c r="E1567" s="42" t="s">
        <v>408</v>
      </c>
      <c r="F1567" s="41" t="s">
        <v>2705</v>
      </c>
      <c r="G1567" s="41" t="s">
        <v>135</v>
      </c>
      <c r="H1567" s="41"/>
      <c r="I1567" s="41" t="s">
        <v>135</v>
      </c>
      <c r="J1567" s="5"/>
      <c r="K1567" s="5"/>
      <c r="L1567" s="5"/>
      <c r="M1567" s="5"/>
      <c r="N1567" s="5"/>
      <c r="O1567" s="5"/>
      <c r="P1567" s="5">
        <v>1</v>
      </c>
      <c r="Q1567" s="39" t="s">
        <v>2711</v>
      </c>
      <c r="R1567" s="5"/>
      <c r="S1567" s="5"/>
      <c r="T1567" s="5"/>
      <c r="U1567" s="5"/>
      <c r="V1567" s="5"/>
      <c r="W1567" s="5"/>
      <c r="X1567" s="5"/>
      <c r="Y1567" s="5"/>
      <c r="Z1567" s="5"/>
      <c r="AA1567" s="5"/>
      <c r="AB1567" s="5"/>
      <c r="AC1567" s="5"/>
      <c r="AD1567" s="5"/>
      <c r="AE1567" s="5"/>
      <c r="AF1567" s="5"/>
      <c r="AG1567" s="5"/>
      <c r="AH1567" s="5"/>
      <c r="AI1567" s="5"/>
      <c r="AJ1567" s="5"/>
      <c r="AK1567" s="5"/>
      <c r="AL1567" s="5">
        <v>1</v>
      </c>
      <c r="AM1567" s="5">
        <v>1</v>
      </c>
      <c r="AN1567" s="5">
        <v>1</v>
      </c>
      <c r="AO1567" s="5"/>
      <c r="AP1567" s="5"/>
      <c r="AQ1567" s="5">
        <v>1</v>
      </c>
      <c r="AR1567" s="5"/>
      <c r="AS1567" s="5"/>
      <c r="AT1567" s="5"/>
      <c r="AU1567" s="5"/>
      <c r="AV1567" s="5"/>
      <c r="AW1567" s="5"/>
      <c r="AX1567" s="5"/>
      <c r="AY1567" s="5"/>
      <c r="AZ1567" s="5"/>
      <c r="BA1567" s="5"/>
      <c r="BB1567" s="5"/>
      <c r="BC1567" s="5"/>
      <c r="BD1567" s="5"/>
      <c r="BE1567" s="5"/>
      <c r="BF1567" s="5"/>
      <c r="BG1567" s="5"/>
      <c r="BH1567" s="5"/>
      <c r="BI1567" s="5"/>
      <c r="BJ1567" s="5"/>
      <c r="BK1567" s="5"/>
      <c r="BL1567" s="5"/>
      <c r="BM1567" s="5"/>
      <c r="BN1567" s="5"/>
      <c r="BO1567" s="5"/>
      <c r="BP1567" s="5"/>
      <c r="BQ1567" s="5"/>
      <c r="BR1567" s="5"/>
      <c r="BS1567" s="5"/>
      <c r="BT1567" s="5"/>
      <c r="BU1567" s="5"/>
      <c r="BV1567" s="5"/>
      <c r="BW1567" s="5"/>
      <c r="BX1567" s="5"/>
      <c r="BY1567" s="5"/>
      <c r="BZ1567" s="5"/>
      <c r="CA1567" s="5"/>
      <c r="CB1567" s="5"/>
      <c r="CC1567" s="5"/>
      <c r="CD1567" s="5"/>
      <c r="CE1567" s="5"/>
      <c r="CF1567" s="5"/>
      <c r="CG1567" s="5"/>
      <c r="CH1567" s="5"/>
      <c r="CI1567" s="5"/>
      <c r="CJ1567" s="5"/>
      <c r="CK1567" s="5"/>
      <c r="CL1567" s="5"/>
      <c r="CM1567" s="5"/>
      <c r="CN1567" s="5"/>
      <c r="CO1567" s="5"/>
      <c r="CP1567" s="5"/>
      <c r="CQ1567" s="5"/>
      <c r="CR1567" s="5"/>
      <c r="CS1567" s="5"/>
      <c r="CT1567" s="5"/>
      <c r="CU1567" s="5"/>
      <c r="CV1567" s="5"/>
      <c r="CW1567" s="5"/>
      <c r="CX1567" s="5"/>
      <c r="CY1567" s="5"/>
      <c r="CZ1567" s="5"/>
      <c r="DA1567" s="5"/>
      <c r="DB1567" s="5"/>
      <c r="DC1567" s="5"/>
      <c r="DD1567" s="5"/>
      <c r="DE1567" s="5"/>
      <c r="DF1567" s="5"/>
      <c r="DG1567" s="5"/>
      <c r="DH1567" s="5"/>
      <c r="DI1567" s="5"/>
      <c r="DJ1567" s="5"/>
      <c r="DK1567" s="5"/>
      <c r="DL1567" s="5"/>
      <c r="DM1567" s="5"/>
      <c r="DN1567" s="5"/>
      <c r="DO1567" s="5"/>
      <c r="DP1567" s="5"/>
      <c r="DQ1567" s="5"/>
      <c r="DR1567" s="5" t="s">
        <v>1233</v>
      </c>
      <c r="DS1567" s="6"/>
      <c r="DT1567" s="6"/>
      <c r="DU1567" s="5"/>
      <c r="DV1567" s="5"/>
      <c r="DW1567" s="5"/>
      <c r="DX1567" s="5" t="s">
        <v>135</v>
      </c>
      <c r="DY1567" s="5"/>
      <c r="DZ1567" s="5"/>
      <c r="EA1567" s="5"/>
      <c r="EB1567" s="5"/>
      <c r="EC1567" s="5"/>
      <c r="ED1567" s="5"/>
      <c r="EE1567" s="5"/>
      <c r="EF1567" s="5"/>
    </row>
    <row r="1568" spans="1:136" s="42" customFormat="1" ht="30">
      <c r="A1568" s="41"/>
      <c r="B1568" s="41"/>
      <c r="C1568" s="41"/>
      <c r="D1568" s="41" t="s">
        <v>2712</v>
      </c>
      <c r="E1568" s="42" t="s">
        <v>1479</v>
      </c>
      <c r="F1568" s="41" t="s">
        <v>2705</v>
      </c>
      <c r="G1568" s="41" t="s">
        <v>135</v>
      </c>
      <c r="H1568" s="41"/>
      <c r="I1568" s="41" t="s">
        <v>135</v>
      </c>
      <c r="J1568" s="5"/>
      <c r="K1568" s="5"/>
      <c r="L1568" s="5"/>
      <c r="M1568" s="5"/>
      <c r="N1568" s="5"/>
      <c r="O1568" s="5"/>
      <c r="P1568" s="5">
        <v>1</v>
      </c>
      <c r="Q1568" s="39" t="s">
        <v>2713</v>
      </c>
      <c r="R1568" s="5"/>
      <c r="S1568" s="5"/>
      <c r="T1568" s="5"/>
      <c r="U1568" s="5"/>
      <c r="V1568" s="5"/>
      <c r="W1568" s="5"/>
      <c r="X1568" s="5"/>
      <c r="Y1568" s="5"/>
      <c r="Z1568" s="5"/>
      <c r="AA1568" s="5"/>
      <c r="AB1568" s="5"/>
      <c r="AC1568" s="5"/>
      <c r="AD1568" s="5"/>
      <c r="AE1568" s="5"/>
      <c r="AF1568" s="5"/>
      <c r="AG1568" s="5"/>
      <c r="AH1568" s="5"/>
      <c r="AI1568" s="5"/>
      <c r="AJ1568" s="5"/>
      <c r="AK1568" s="5"/>
      <c r="AL1568" s="5">
        <v>1</v>
      </c>
      <c r="AM1568" s="5">
        <v>1</v>
      </c>
      <c r="AN1568" s="5">
        <v>1</v>
      </c>
      <c r="AO1568" s="5"/>
      <c r="AP1568" s="5"/>
      <c r="AQ1568" s="5">
        <v>1</v>
      </c>
      <c r="AR1568" s="5"/>
      <c r="AS1568" s="5"/>
      <c r="AT1568" s="5"/>
      <c r="AU1568" s="5"/>
      <c r="AV1568" s="5"/>
      <c r="AW1568" s="5"/>
      <c r="AX1568" s="5"/>
      <c r="AY1568" s="5"/>
      <c r="AZ1568" s="5"/>
      <c r="BA1568" s="5"/>
      <c r="BB1568" s="5"/>
      <c r="BC1568" s="5"/>
      <c r="BD1568" s="5"/>
      <c r="BE1568" s="5"/>
      <c r="BF1568" s="5"/>
      <c r="BG1568" s="5"/>
      <c r="BH1568" s="5"/>
      <c r="BI1568" s="5"/>
      <c r="BJ1568" s="5"/>
      <c r="BK1568" s="5"/>
      <c r="BL1568" s="5"/>
      <c r="BM1568" s="5"/>
      <c r="BN1568" s="5"/>
      <c r="BO1568" s="5"/>
      <c r="BP1568" s="5"/>
      <c r="BQ1568" s="5"/>
      <c r="BR1568" s="5"/>
      <c r="BS1568" s="5"/>
      <c r="BT1568" s="5"/>
      <c r="BU1568" s="5"/>
      <c r="BV1568" s="5"/>
      <c r="BW1568" s="5"/>
      <c r="BX1568" s="5"/>
      <c r="BY1568" s="5"/>
      <c r="BZ1568" s="5"/>
      <c r="CA1568" s="5"/>
      <c r="CB1568" s="5"/>
      <c r="CC1568" s="5"/>
      <c r="CD1568" s="5"/>
      <c r="CE1568" s="5"/>
      <c r="CF1568" s="5"/>
      <c r="CG1568" s="5"/>
      <c r="CH1568" s="5"/>
      <c r="CI1568" s="5"/>
      <c r="CJ1568" s="5"/>
      <c r="CK1568" s="5"/>
      <c r="CL1568" s="5"/>
      <c r="CM1568" s="5"/>
      <c r="CN1568" s="5"/>
      <c r="CO1568" s="5"/>
      <c r="CP1568" s="5"/>
      <c r="CQ1568" s="5"/>
      <c r="CR1568" s="5"/>
      <c r="CS1568" s="5"/>
      <c r="CT1568" s="5"/>
      <c r="CU1568" s="5"/>
      <c r="CV1568" s="5"/>
      <c r="CW1568" s="5"/>
      <c r="CX1568" s="5"/>
      <c r="CY1568" s="5"/>
      <c r="CZ1568" s="5"/>
      <c r="DA1568" s="5"/>
      <c r="DB1568" s="5"/>
      <c r="DC1568" s="5"/>
      <c r="DD1568" s="5"/>
      <c r="DE1568" s="5"/>
      <c r="DF1568" s="5"/>
      <c r="DG1568" s="5"/>
      <c r="DH1568" s="5"/>
      <c r="DI1568" s="5"/>
      <c r="DJ1568" s="5"/>
      <c r="DK1568" s="5"/>
      <c r="DL1568" s="5"/>
      <c r="DM1568" s="5"/>
      <c r="DN1568" s="5"/>
      <c r="DO1568" s="5"/>
      <c r="DP1568" s="5"/>
      <c r="DQ1568" s="5"/>
      <c r="DR1568" s="5" t="s">
        <v>1233</v>
      </c>
      <c r="DS1568" s="6"/>
      <c r="DT1568" s="6"/>
      <c r="DU1568" s="5"/>
      <c r="DV1568" s="5"/>
      <c r="DW1568" s="5"/>
      <c r="DX1568" s="5" t="s">
        <v>135</v>
      </c>
      <c r="DY1568" s="5"/>
      <c r="DZ1568" s="5"/>
      <c r="EA1568" s="5"/>
      <c r="EB1568" s="5"/>
      <c r="EC1568" s="5"/>
      <c r="ED1568" s="5"/>
      <c r="EE1568" s="5"/>
      <c r="EF1568" s="5"/>
    </row>
    <row r="1569" spans="1:136" s="42" customFormat="1" ht="30">
      <c r="A1569" s="41"/>
      <c r="B1569" s="41"/>
      <c r="C1569" s="41"/>
      <c r="D1569" s="41" t="s">
        <v>2714</v>
      </c>
      <c r="E1569" s="42" t="s">
        <v>2715</v>
      </c>
      <c r="F1569" s="41" t="s">
        <v>2705</v>
      </c>
      <c r="G1569" s="41" t="s">
        <v>135</v>
      </c>
      <c r="H1569" s="41"/>
      <c r="I1569" s="41" t="s">
        <v>135</v>
      </c>
      <c r="J1569" s="5"/>
      <c r="K1569" s="5"/>
      <c r="L1569" s="5"/>
      <c r="M1569" s="5"/>
      <c r="N1569" s="5"/>
      <c r="O1569" s="5"/>
      <c r="P1569" s="5">
        <v>1</v>
      </c>
      <c r="Q1569" s="39" t="s">
        <v>2716</v>
      </c>
      <c r="R1569" s="5">
        <v>1</v>
      </c>
      <c r="S1569" s="5">
        <v>1</v>
      </c>
      <c r="T1569" s="5"/>
      <c r="U1569" s="5"/>
      <c r="V1569" s="5"/>
      <c r="W1569" s="5"/>
      <c r="X1569" s="5"/>
      <c r="Y1569" s="5"/>
      <c r="Z1569" s="5"/>
      <c r="AA1569" s="5"/>
      <c r="AB1569" s="5"/>
      <c r="AC1569" s="5"/>
      <c r="AD1569" s="5"/>
      <c r="AE1569" s="5"/>
      <c r="AF1569" s="5"/>
      <c r="AG1569" s="5"/>
      <c r="AH1569" s="5"/>
      <c r="AI1569" s="5"/>
      <c r="AJ1569" s="5"/>
      <c r="AK1569" s="5"/>
      <c r="AL1569" s="5">
        <v>1</v>
      </c>
      <c r="AM1569" s="5"/>
      <c r="AN1569" s="5">
        <v>1</v>
      </c>
      <c r="AO1569" s="5"/>
      <c r="AP1569" s="5"/>
      <c r="AQ1569" s="5">
        <v>1</v>
      </c>
      <c r="AR1569" s="5"/>
      <c r="AS1569" s="5"/>
      <c r="AT1569" s="5"/>
      <c r="AU1569" s="5"/>
      <c r="AV1569" s="5"/>
      <c r="AW1569" s="5"/>
      <c r="AX1569" s="5"/>
      <c r="AY1569" s="5"/>
      <c r="AZ1569" s="5"/>
      <c r="BA1569" s="5"/>
      <c r="BB1569" s="5"/>
      <c r="BC1569" s="5"/>
      <c r="BD1569" s="5"/>
      <c r="BE1569" s="5"/>
      <c r="BF1569" s="5"/>
      <c r="BG1569" s="5"/>
      <c r="BH1569" s="5"/>
      <c r="BI1569" s="5"/>
      <c r="BJ1569" s="5"/>
      <c r="BK1569" s="5"/>
      <c r="BL1569" s="5"/>
      <c r="BM1569" s="5"/>
      <c r="BN1569" s="5"/>
      <c r="BO1569" s="5"/>
      <c r="BP1569" s="5"/>
      <c r="BQ1569" s="5"/>
      <c r="BR1569" s="5"/>
      <c r="BS1569" s="5"/>
      <c r="BT1569" s="5"/>
      <c r="BU1569" s="5"/>
      <c r="BV1569" s="5"/>
      <c r="BW1569" s="5"/>
      <c r="BX1569" s="5"/>
      <c r="BY1569" s="5"/>
      <c r="BZ1569" s="5"/>
      <c r="CA1569" s="5"/>
      <c r="CB1569" s="5"/>
      <c r="CC1569" s="5"/>
      <c r="CD1569" s="5"/>
      <c r="CE1569" s="5"/>
      <c r="CF1569" s="5"/>
      <c r="CG1569" s="5"/>
      <c r="CH1569" s="5"/>
      <c r="CI1569" s="5"/>
      <c r="CJ1569" s="5"/>
      <c r="CK1569" s="5"/>
      <c r="CL1569" s="5"/>
      <c r="CM1569" s="5"/>
      <c r="CN1569" s="5"/>
      <c r="CO1569" s="5"/>
      <c r="CP1569" s="5"/>
      <c r="CQ1569" s="5"/>
      <c r="CR1569" s="5"/>
      <c r="CS1569" s="5"/>
      <c r="CT1569" s="5"/>
      <c r="CU1569" s="5"/>
      <c r="CV1569" s="5"/>
      <c r="CW1569" s="5"/>
      <c r="CX1569" s="5"/>
      <c r="CY1569" s="5"/>
      <c r="CZ1569" s="5"/>
      <c r="DA1569" s="5"/>
      <c r="DB1569" s="5"/>
      <c r="DC1569" s="5"/>
      <c r="DD1569" s="5"/>
      <c r="DE1569" s="5"/>
      <c r="DF1569" s="5"/>
      <c r="DG1569" s="5"/>
      <c r="DH1569" s="5"/>
      <c r="DI1569" s="5"/>
      <c r="DJ1569" s="5"/>
      <c r="DK1569" s="5"/>
      <c r="DL1569" s="5"/>
      <c r="DM1569" s="5"/>
      <c r="DN1569" s="5"/>
      <c r="DO1569" s="5"/>
      <c r="DP1569" s="5"/>
      <c r="DQ1569" s="5"/>
      <c r="DR1569" s="5" t="s">
        <v>1233</v>
      </c>
      <c r="DS1569" s="6"/>
      <c r="DT1569" s="6"/>
      <c r="DU1569" s="5"/>
      <c r="DV1569" s="5"/>
      <c r="DW1569" s="5"/>
      <c r="DX1569" s="5" t="s">
        <v>135</v>
      </c>
      <c r="DY1569" s="5"/>
      <c r="DZ1569" s="5"/>
      <c r="EA1569" s="5"/>
      <c r="EB1569" s="5"/>
      <c r="EC1569" s="5"/>
      <c r="ED1569" s="5"/>
      <c r="EE1569" s="5"/>
      <c r="EF1569" s="5"/>
    </row>
    <row r="1570" spans="1:136" s="42" customFormat="1" ht="45">
      <c r="A1570" s="41"/>
      <c r="B1570" s="41"/>
      <c r="C1570" s="41"/>
      <c r="D1570" s="41" t="s">
        <v>2717</v>
      </c>
      <c r="E1570" s="42" t="s">
        <v>2718</v>
      </c>
      <c r="F1570" s="41" t="s">
        <v>2705</v>
      </c>
      <c r="G1570" s="41" t="s">
        <v>135</v>
      </c>
      <c r="H1570" s="41"/>
      <c r="I1570" s="41" t="s">
        <v>135</v>
      </c>
      <c r="J1570" s="5"/>
      <c r="K1570" s="5"/>
      <c r="L1570" s="5"/>
      <c r="M1570" s="5"/>
      <c r="N1570" s="5"/>
      <c r="O1570" s="5"/>
      <c r="P1570" s="5">
        <v>1</v>
      </c>
      <c r="Q1570" s="39" t="s">
        <v>2719</v>
      </c>
      <c r="R1570" s="5">
        <v>1</v>
      </c>
      <c r="S1570" s="5">
        <v>1</v>
      </c>
      <c r="T1570" s="5"/>
      <c r="U1570" s="5"/>
      <c r="V1570" s="5"/>
      <c r="W1570" s="5"/>
      <c r="X1570" s="5"/>
      <c r="Y1570" s="5"/>
      <c r="Z1570" s="5"/>
      <c r="AA1570" s="5"/>
      <c r="AB1570" s="5"/>
      <c r="AC1570" s="5"/>
      <c r="AD1570" s="5"/>
      <c r="AE1570" s="5"/>
      <c r="AF1570" s="5"/>
      <c r="AG1570" s="5"/>
      <c r="AH1570" s="5"/>
      <c r="AI1570" s="5"/>
      <c r="AJ1570" s="5"/>
      <c r="AK1570" s="5"/>
      <c r="AL1570" s="5">
        <v>1</v>
      </c>
      <c r="AM1570" s="5"/>
      <c r="AN1570" s="5">
        <v>1</v>
      </c>
      <c r="AO1570" s="5"/>
      <c r="AP1570" s="5"/>
      <c r="AQ1570" s="5">
        <v>1</v>
      </c>
      <c r="AR1570" s="5"/>
      <c r="AS1570" s="5"/>
      <c r="AT1570" s="5"/>
      <c r="AU1570" s="5"/>
      <c r="AV1570" s="5"/>
      <c r="AW1570" s="5"/>
      <c r="AX1570" s="5"/>
      <c r="AY1570" s="5"/>
      <c r="AZ1570" s="5"/>
      <c r="BA1570" s="5"/>
      <c r="BB1570" s="5"/>
      <c r="BC1570" s="5"/>
      <c r="BD1570" s="5"/>
      <c r="BE1570" s="5"/>
      <c r="BF1570" s="5"/>
      <c r="BG1570" s="5"/>
      <c r="BH1570" s="5"/>
      <c r="BI1570" s="5"/>
      <c r="BJ1570" s="5"/>
      <c r="BK1570" s="5"/>
      <c r="BL1570" s="5"/>
      <c r="BM1570" s="5"/>
      <c r="BN1570" s="5"/>
      <c r="BO1570" s="5"/>
      <c r="BP1570" s="5"/>
      <c r="BQ1570" s="5"/>
      <c r="BR1570" s="5"/>
      <c r="BS1570" s="5"/>
      <c r="BT1570" s="5"/>
      <c r="BU1570" s="5"/>
      <c r="BV1570" s="5"/>
      <c r="BW1570" s="5"/>
      <c r="BX1570" s="5"/>
      <c r="BY1570" s="5"/>
      <c r="BZ1570" s="5"/>
      <c r="CA1570" s="5"/>
      <c r="CB1570" s="5"/>
      <c r="CC1570" s="5"/>
      <c r="CD1570" s="5"/>
      <c r="CE1570" s="5"/>
      <c r="CF1570" s="5"/>
      <c r="CG1570" s="5"/>
      <c r="CH1570" s="5"/>
      <c r="CI1570" s="5"/>
      <c r="CJ1570" s="5"/>
      <c r="CK1570" s="5"/>
      <c r="CL1570" s="5"/>
      <c r="CM1570" s="5"/>
      <c r="CN1570" s="5"/>
      <c r="CO1570" s="5"/>
      <c r="CP1570" s="5"/>
      <c r="CQ1570" s="5"/>
      <c r="CR1570" s="5"/>
      <c r="CS1570" s="5"/>
      <c r="CT1570" s="5"/>
      <c r="CU1570" s="5"/>
      <c r="CV1570" s="5"/>
      <c r="CW1570" s="5"/>
      <c r="CX1570" s="5"/>
      <c r="CY1570" s="5"/>
      <c r="CZ1570" s="5"/>
      <c r="DA1570" s="5"/>
      <c r="DB1570" s="5"/>
      <c r="DC1570" s="5"/>
      <c r="DD1570" s="5"/>
      <c r="DE1570" s="5"/>
      <c r="DF1570" s="5"/>
      <c r="DG1570" s="5"/>
      <c r="DH1570" s="5"/>
      <c r="DI1570" s="5"/>
      <c r="DJ1570" s="5"/>
      <c r="DK1570" s="5"/>
      <c r="DL1570" s="5"/>
      <c r="DM1570" s="5"/>
      <c r="DN1570" s="5"/>
      <c r="DO1570" s="5"/>
      <c r="DP1570" s="5"/>
      <c r="DQ1570" s="5"/>
      <c r="DR1570" s="5" t="s">
        <v>1233</v>
      </c>
      <c r="DS1570" s="6"/>
      <c r="DT1570" s="6"/>
      <c r="DU1570" s="5"/>
      <c r="DV1570" s="5"/>
      <c r="DW1570" s="5"/>
      <c r="DX1570" s="5" t="s">
        <v>135</v>
      </c>
      <c r="DY1570" s="5"/>
      <c r="DZ1570" s="5"/>
      <c r="EA1570" s="5"/>
      <c r="EB1570" s="5"/>
      <c r="EC1570" s="5"/>
      <c r="ED1570" s="5"/>
      <c r="EE1570" s="5"/>
      <c r="EF1570" s="5"/>
    </row>
    <row r="1571" spans="1:136" s="42" customFormat="1">
      <c r="A1571" s="41"/>
      <c r="B1571" s="41"/>
      <c r="C1571" s="41"/>
      <c r="D1571" s="41" t="s">
        <v>2720</v>
      </c>
      <c r="E1571" s="42" t="s">
        <v>413</v>
      </c>
      <c r="F1571" s="41" t="s">
        <v>2705</v>
      </c>
      <c r="G1571" s="41" t="s">
        <v>135</v>
      </c>
      <c r="H1571" s="41"/>
      <c r="I1571" s="41" t="s">
        <v>135</v>
      </c>
      <c r="J1571" s="5"/>
      <c r="K1571" s="5"/>
      <c r="L1571" s="5"/>
      <c r="M1571" s="5"/>
      <c r="N1571" s="5"/>
      <c r="O1571" s="5"/>
      <c r="P1571" s="5">
        <v>1</v>
      </c>
      <c r="Q1571" s="39" t="s">
        <v>2721</v>
      </c>
      <c r="R1571" s="5"/>
      <c r="S1571" s="5"/>
      <c r="T1571" s="5"/>
      <c r="U1571" s="5"/>
      <c r="V1571" s="5"/>
      <c r="W1571" s="5"/>
      <c r="X1571" s="5"/>
      <c r="Y1571" s="5"/>
      <c r="Z1571" s="5"/>
      <c r="AA1571" s="5"/>
      <c r="AB1571" s="5"/>
      <c r="AC1571" s="5"/>
      <c r="AD1571" s="5"/>
      <c r="AE1571" s="5"/>
      <c r="AF1571" s="5"/>
      <c r="AG1571" s="5"/>
      <c r="AH1571" s="5"/>
      <c r="AI1571" s="5"/>
      <c r="AJ1571" s="5"/>
      <c r="AK1571" s="5"/>
      <c r="AL1571" s="5">
        <v>1</v>
      </c>
      <c r="AM1571" s="5">
        <v>1</v>
      </c>
      <c r="AN1571" s="5">
        <v>2</v>
      </c>
      <c r="AO1571" s="5"/>
      <c r="AP1571" s="5"/>
      <c r="AQ1571" s="5">
        <v>1</v>
      </c>
      <c r="AR1571" s="5"/>
      <c r="AS1571" s="5"/>
      <c r="AT1571" s="5"/>
      <c r="AU1571" s="5"/>
      <c r="AV1571" s="5"/>
      <c r="AW1571" s="5"/>
      <c r="AX1571" s="5"/>
      <c r="AY1571" s="5"/>
      <c r="AZ1571" s="5"/>
      <c r="BA1571" s="5"/>
      <c r="BB1571" s="5"/>
      <c r="BC1571" s="5"/>
      <c r="BD1571" s="5"/>
      <c r="BE1571" s="5"/>
      <c r="BF1571" s="5"/>
      <c r="BG1571" s="5"/>
      <c r="BH1571" s="5"/>
      <c r="BI1571" s="5"/>
      <c r="BJ1571" s="5"/>
      <c r="BK1571" s="5"/>
      <c r="BL1571" s="5"/>
      <c r="BM1571" s="5"/>
      <c r="BN1571" s="5"/>
      <c r="BO1571" s="5"/>
      <c r="BP1571" s="5"/>
      <c r="BQ1571" s="5"/>
      <c r="BR1571" s="5"/>
      <c r="BS1571" s="5"/>
      <c r="BT1571" s="5"/>
      <c r="BU1571" s="5"/>
      <c r="BV1571" s="5"/>
      <c r="BW1571" s="5"/>
      <c r="BX1571" s="5"/>
      <c r="BY1571" s="5"/>
      <c r="BZ1571" s="5"/>
      <c r="CA1571" s="5"/>
      <c r="CB1571" s="5"/>
      <c r="CC1571" s="5"/>
      <c r="CD1571" s="5"/>
      <c r="CE1571" s="5"/>
      <c r="CF1571" s="5"/>
      <c r="CG1571" s="5"/>
      <c r="CH1571" s="5"/>
      <c r="CI1571" s="5"/>
      <c r="CJ1571" s="5"/>
      <c r="CK1571" s="5"/>
      <c r="CL1571" s="5"/>
      <c r="CM1571" s="5"/>
      <c r="CN1571" s="5"/>
      <c r="CO1571" s="5"/>
      <c r="CP1571" s="5"/>
      <c r="CQ1571" s="5"/>
      <c r="CR1571" s="5"/>
      <c r="CS1571" s="5"/>
      <c r="CT1571" s="5"/>
      <c r="CU1571" s="5"/>
      <c r="CV1571" s="5"/>
      <c r="CW1571" s="5"/>
      <c r="CX1571" s="5"/>
      <c r="CY1571" s="5"/>
      <c r="CZ1571" s="5"/>
      <c r="DA1571" s="5"/>
      <c r="DB1571" s="5"/>
      <c r="DC1571" s="5"/>
      <c r="DD1571" s="5"/>
      <c r="DE1571" s="5"/>
      <c r="DF1571" s="5"/>
      <c r="DG1571" s="5"/>
      <c r="DH1571" s="5"/>
      <c r="DI1571" s="5"/>
      <c r="DJ1571" s="5"/>
      <c r="DK1571" s="5"/>
      <c r="DL1571" s="5"/>
      <c r="DM1571" s="5"/>
      <c r="DN1571" s="5"/>
      <c r="DO1571" s="5"/>
      <c r="DP1571" s="5"/>
      <c r="DQ1571" s="5"/>
      <c r="DR1571" s="5" t="s">
        <v>1233</v>
      </c>
      <c r="DS1571" s="6"/>
      <c r="DT1571" s="6"/>
      <c r="DU1571" s="5"/>
      <c r="DV1571" s="5"/>
      <c r="DW1571" s="5"/>
      <c r="DX1571" s="5" t="s">
        <v>135</v>
      </c>
      <c r="DY1571" s="5"/>
      <c r="DZ1571" s="5"/>
      <c r="EA1571" s="5"/>
      <c r="EB1571" s="5"/>
      <c r="EC1571" s="5"/>
      <c r="ED1571" s="5"/>
      <c r="EE1571" s="5"/>
      <c r="EF1571" s="5"/>
    </row>
    <row r="1572" spans="1:136" s="42" customFormat="1" ht="75">
      <c r="A1572" s="46" t="s">
        <v>2722</v>
      </c>
      <c r="B1572" s="41">
        <v>1</v>
      </c>
      <c r="C1572" s="41">
        <v>1</v>
      </c>
      <c r="D1572" s="41" t="s">
        <v>2723</v>
      </c>
      <c r="E1572" s="42" t="s">
        <v>1083</v>
      </c>
      <c r="F1572" s="41" t="s">
        <v>2724</v>
      </c>
      <c r="G1572" s="41"/>
      <c r="H1572" s="41" t="s">
        <v>135</v>
      </c>
      <c r="I1572" s="41"/>
      <c r="J1572" s="5"/>
      <c r="K1572" s="5"/>
      <c r="L1572" s="5"/>
      <c r="M1572" s="5"/>
      <c r="N1572" s="5"/>
      <c r="O1572" s="5"/>
      <c r="P1572" s="5">
        <v>1</v>
      </c>
      <c r="Q1572" s="39" t="s">
        <v>2725</v>
      </c>
      <c r="R1572" s="5">
        <v>1</v>
      </c>
      <c r="S1572" s="5"/>
      <c r="T1572" s="5"/>
      <c r="U1572" s="5"/>
      <c r="V1572" s="5"/>
      <c r="W1572" s="5"/>
      <c r="X1572" s="5"/>
      <c r="Y1572" s="5"/>
      <c r="Z1572" s="5"/>
      <c r="AA1572" s="5"/>
      <c r="AB1572" s="5"/>
      <c r="AC1572" s="5"/>
      <c r="AD1572" s="5"/>
      <c r="AE1572" s="5"/>
      <c r="AF1572" s="5"/>
      <c r="AG1572" s="5"/>
      <c r="AH1572" s="5"/>
      <c r="AI1572" s="5">
        <v>1</v>
      </c>
      <c r="AJ1572" s="5"/>
      <c r="AK1572" s="5"/>
      <c r="AL1572" s="5"/>
      <c r="AM1572" s="5"/>
      <c r="AN1572" s="5"/>
      <c r="AO1572" s="5"/>
      <c r="AP1572" s="5"/>
      <c r="AQ1572" s="5"/>
      <c r="AR1572" s="5"/>
      <c r="AS1572" s="5"/>
      <c r="AT1572" s="5"/>
      <c r="AU1572" s="5"/>
      <c r="AV1572" s="5"/>
      <c r="AW1572" s="5"/>
      <c r="AX1572" s="5"/>
      <c r="AY1572" s="5"/>
      <c r="AZ1572" s="5"/>
      <c r="BA1572" s="5"/>
      <c r="BB1572" s="5"/>
      <c r="BC1572" s="5"/>
      <c r="BD1572" s="5"/>
      <c r="BE1572" s="5"/>
      <c r="BF1572" s="5"/>
      <c r="BG1572" s="5"/>
      <c r="BH1572" s="5"/>
      <c r="BI1572" s="5"/>
      <c r="BJ1572" s="5"/>
      <c r="BK1572" s="5"/>
      <c r="BL1572" s="5"/>
      <c r="BM1572" s="5"/>
      <c r="BN1572" s="5"/>
      <c r="BO1572" s="5"/>
      <c r="BP1572" s="5"/>
      <c r="BQ1572" s="5"/>
      <c r="BR1572" s="5"/>
      <c r="BS1572" s="5"/>
      <c r="BT1572" s="5"/>
      <c r="BU1572" s="5"/>
      <c r="BV1572" s="5"/>
      <c r="BW1572" s="5"/>
      <c r="BX1572" s="5"/>
      <c r="BY1572" s="5"/>
      <c r="BZ1572" s="5"/>
      <c r="CA1572" s="5"/>
      <c r="CB1572" s="5"/>
      <c r="CC1572" s="5"/>
      <c r="CD1572" s="5"/>
      <c r="CE1572" s="5"/>
      <c r="CF1572" s="5"/>
      <c r="CG1572" s="5"/>
      <c r="CH1572" s="5"/>
      <c r="CI1572" s="5"/>
      <c r="CJ1572" s="5"/>
      <c r="CK1572" s="5">
        <v>1</v>
      </c>
      <c r="CL1572" s="5"/>
      <c r="CM1572" s="5"/>
      <c r="CN1572" s="5"/>
      <c r="CO1572" s="5"/>
      <c r="CP1572" s="5">
        <v>1</v>
      </c>
      <c r="CQ1572" s="5"/>
      <c r="CR1572" s="5"/>
      <c r="CS1572" s="5"/>
      <c r="CT1572" s="5"/>
      <c r="CU1572" s="5"/>
      <c r="CV1572" s="5"/>
      <c r="CW1572" s="5"/>
      <c r="CX1572" s="5"/>
      <c r="CY1572" s="5"/>
      <c r="CZ1572" s="5"/>
      <c r="DA1572" s="5"/>
      <c r="DB1572" s="5"/>
      <c r="DC1572" s="5"/>
      <c r="DD1572" s="5"/>
      <c r="DE1572" s="5"/>
      <c r="DF1572" s="5"/>
      <c r="DG1572" s="5"/>
      <c r="DH1572" s="5"/>
      <c r="DI1572" s="5"/>
      <c r="DJ1572" s="5"/>
      <c r="DK1572" s="5"/>
      <c r="DL1572" s="5"/>
      <c r="DM1572" s="5"/>
      <c r="DN1572" s="5"/>
      <c r="DO1572" s="5"/>
      <c r="DP1572" s="5"/>
      <c r="DQ1572" s="5"/>
      <c r="DR1572" s="5" t="s">
        <v>1233</v>
      </c>
      <c r="DS1572" s="6">
        <v>1</v>
      </c>
      <c r="DT1572" s="6">
        <v>0</v>
      </c>
      <c r="DU1572" s="5">
        <v>0</v>
      </c>
      <c r="DV1572" s="5"/>
      <c r="DW1572" s="5" t="s">
        <v>135</v>
      </c>
      <c r="DX1572" s="5"/>
      <c r="DY1572" s="5"/>
      <c r="DZ1572" s="5"/>
      <c r="EA1572" s="5"/>
      <c r="EB1572" s="5"/>
      <c r="EC1572" s="5"/>
      <c r="ED1572" s="5"/>
      <c r="EE1572" s="5"/>
      <c r="EF1572" s="5"/>
    </row>
    <row r="1573" spans="1:136" s="42" customFormat="1" ht="225">
      <c r="A1573" s="46" t="s">
        <v>2726</v>
      </c>
      <c r="B1573" s="41">
        <v>3</v>
      </c>
      <c r="C1573" s="41">
        <v>2</v>
      </c>
      <c r="D1573" s="41" t="s">
        <v>2727</v>
      </c>
      <c r="E1573" s="42" t="s">
        <v>2728</v>
      </c>
      <c r="F1573" s="41" t="s">
        <v>2729</v>
      </c>
      <c r="G1573" s="41"/>
      <c r="H1573" s="41" t="s">
        <v>135</v>
      </c>
      <c r="I1573" s="41"/>
      <c r="J1573" s="5"/>
      <c r="K1573" s="5"/>
      <c r="L1573" s="5"/>
      <c r="M1573" s="5"/>
      <c r="N1573" s="5"/>
      <c r="O1573" s="5"/>
      <c r="P1573" s="5">
        <v>1</v>
      </c>
      <c r="Q1573" s="39" t="s">
        <v>2730</v>
      </c>
      <c r="R1573" s="5">
        <v>1</v>
      </c>
      <c r="S1573" s="5">
        <v>1</v>
      </c>
      <c r="T1573" s="5">
        <v>1</v>
      </c>
      <c r="U1573" s="5"/>
      <c r="V1573" s="5"/>
      <c r="W1573" s="5"/>
      <c r="X1573" s="5"/>
      <c r="Y1573" s="5"/>
      <c r="Z1573" s="5"/>
      <c r="AA1573" s="5"/>
      <c r="AB1573" s="5"/>
      <c r="AC1573" s="5"/>
      <c r="AD1573" s="5"/>
      <c r="AE1573" s="5"/>
      <c r="AF1573" s="5"/>
      <c r="AG1573" s="5"/>
      <c r="AH1573" s="5"/>
      <c r="AI1573" s="5"/>
      <c r="AJ1573" s="5"/>
      <c r="AK1573" s="5"/>
      <c r="AL1573" s="5"/>
      <c r="AM1573" s="5"/>
      <c r="AN1573" s="5"/>
      <c r="AO1573" s="5"/>
      <c r="AP1573" s="5"/>
      <c r="AQ1573" s="5"/>
      <c r="AR1573" s="5"/>
      <c r="AS1573" s="5"/>
      <c r="AT1573" s="5"/>
      <c r="AU1573" s="5"/>
      <c r="AV1573" s="5"/>
      <c r="AW1573" s="5"/>
      <c r="AX1573" s="5"/>
      <c r="AY1573" s="5"/>
      <c r="AZ1573" s="5"/>
      <c r="BA1573" s="5"/>
      <c r="BB1573" s="5"/>
      <c r="BC1573" s="5"/>
      <c r="BD1573" s="5"/>
      <c r="BE1573" s="5"/>
      <c r="BF1573" s="5"/>
      <c r="BG1573" s="5"/>
      <c r="BH1573" s="5"/>
      <c r="BI1573" s="5"/>
      <c r="BJ1573" s="5"/>
      <c r="BK1573" s="5"/>
      <c r="BL1573" s="5"/>
      <c r="BM1573" s="5"/>
      <c r="BN1573" s="5"/>
      <c r="BO1573" s="5"/>
      <c r="BP1573" s="5"/>
      <c r="BQ1573" s="5"/>
      <c r="BR1573" s="5"/>
      <c r="BS1573" s="5"/>
      <c r="BT1573" s="5"/>
      <c r="BU1573" s="5"/>
      <c r="BV1573" s="5"/>
      <c r="BW1573" s="5"/>
      <c r="BX1573" s="5"/>
      <c r="BY1573" s="5"/>
      <c r="BZ1573" s="5"/>
      <c r="CA1573" s="5"/>
      <c r="CB1573" s="5"/>
      <c r="CC1573" s="5"/>
      <c r="CD1573" s="5"/>
      <c r="CE1573" s="5"/>
      <c r="CF1573" s="5"/>
      <c r="CG1573" s="5"/>
      <c r="CH1573" s="5"/>
      <c r="CI1573" s="5"/>
      <c r="CJ1573" s="5"/>
      <c r="CK1573" s="5"/>
      <c r="CL1573" s="5"/>
      <c r="CM1573" s="5"/>
      <c r="CN1573" s="5"/>
      <c r="CO1573" s="5"/>
      <c r="CP1573" s="5"/>
      <c r="CQ1573" s="5"/>
      <c r="CR1573" s="5"/>
      <c r="CS1573" s="5"/>
      <c r="CT1573" s="5"/>
      <c r="CU1573" s="5"/>
      <c r="CV1573" s="5"/>
      <c r="CW1573" s="5"/>
      <c r="CX1573" s="5"/>
      <c r="CY1573" s="5"/>
      <c r="CZ1573" s="5"/>
      <c r="DA1573" s="5"/>
      <c r="DB1573" s="5"/>
      <c r="DC1573" s="5"/>
      <c r="DD1573" s="5"/>
      <c r="DE1573" s="5"/>
      <c r="DF1573" s="5"/>
      <c r="DG1573" s="5"/>
      <c r="DH1573" s="5"/>
      <c r="DI1573" s="5"/>
      <c r="DJ1573" s="5"/>
      <c r="DK1573" s="5"/>
      <c r="DL1573" s="5"/>
      <c r="DM1573" s="5"/>
      <c r="DN1573" s="5"/>
      <c r="DO1573" s="5"/>
      <c r="DP1573" s="5"/>
      <c r="DQ1573" s="5"/>
      <c r="DR1573" s="5" t="s">
        <v>135</v>
      </c>
      <c r="DS1573" s="6">
        <v>3</v>
      </c>
      <c r="DT1573" s="6">
        <v>1</v>
      </c>
      <c r="DU1573" s="5">
        <v>2</v>
      </c>
      <c r="DV1573" s="5"/>
      <c r="DW1573" s="5" t="s">
        <v>135</v>
      </c>
      <c r="DX1573" s="5"/>
      <c r="DY1573" s="5" t="s">
        <v>2731</v>
      </c>
      <c r="DZ1573" s="5"/>
      <c r="EA1573" s="5"/>
      <c r="EB1573" s="5"/>
      <c r="EC1573" s="5"/>
      <c r="ED1573" s="5"/>
      <c r="EE1573" s="5"/>
      <c r="EF1573" s="5"/>
    </row>
    <row r="1574" spans="1:136" s="42" customFormat="1" ht="240">
      <c r="A1574" s="41"/>
      <c r="B1574" s="41"/>
      <c r="C1574" s="41"/>
      <c r="D1574" s="41" t="s">
        <v>2732</v>
      </c>
      <c r="E1574" s="42" t="s">
        <v>2733</v>
      </c>
      <c r="F1574" s="41" t="s">
        <v>2729</v>
      </c>
      <c r="G1574" s="41"/>
      <c r="H1574" s="41" t="s">
        <v>135</v>
      </c>
      <c r="I1574" s="41"/>
      <c r="J1574" s="5">
        <v>1</v>
      </c>
      <c r="K1574" s="5">
        <v>1</v>
      </c>
      <c r="L1574" s="5"/>
      <c r="M1574" s="5"/>
      <c r="N1574" s="5"/>
      <c r="O1574" s="5"/>
      <c r="P1574" s="5">
        <v>1</v>
      </c>
      <c r="Q1574" s="39" t="s">
        <v>2734</v>
      </c>
      <c r="R1574" s="5"/>
      <c r="S1574" s="5"/>
      <c r="T1574" s="5"/>
      <c r="U1574" s="5"/>
      <c r="V1574" s="5"/>
      <c r="W1574" s="5"/>
      <c r="X1574" s="5"/>
      <c r="Y1574" s="5"/>
      <c r="Z1574" s="5"/>
      <c r="AA1574" s="5"/>
      <c r="AB1574" s="5"/>
      <c r="AC1574" s="5"/>
      <c r="AD1574" s="5"/>
      <c r="AE1574" s="5"/>
      <c r="AF1574" s="5"/>
      <c r="AG1574" s="5"/>
      <c r="AH1574" s="5"/>
      <c r="AI1574" s="5"/>
      <c r="AJ1574" s="5"/>
      <c r="AK1574" s="5"/>
      <c r="AL1574" s="5">
        <v>1</v>
      </c>
      <c r="AM1574" s="5"/>
      <c r="AN1574" s="5"/>
      <c r="AO1574" s="5"/>
      <c r="AP1574" s="5"/>
      <c r="AQ1574" s="5"/>
      <c r="AR1574" s="5"/>
      <c r="AS1574" s="5"/>
      <c r="AT1574" s="5"/>
      <c r="AU1574" s="5"/>
      <c r="AV1574" s="5"/>
      <c r="AW1574" s="5"/>
      <c r="AX1574" s="5"/>
      <c r="AY1574" s="5"/>
      <c r="AZ1574" s="5"/>
      <c r="BA1574" s="5"/>
      <c r="BB1574" s="5"/>
      <c r="BC1574" s="5"/>
      <c r="BD1574" s="5"/>
      <c r="BE1574" s="5"/>
      <c r="BF1574" s="5"/>
      <c r="BG1574" s="5"/>
      <c r="BH1574" s="5"/>
      <c r="BI1574" s="5"/>
      <c r="BJ1574" s="5"/>
      <c r="BK1574" s="5"/>
      <c r="BL1574" s="5"/>
      <c r="BM1574" s="5"/>
      <c r="BN1574" s="5"/>
      <c r="BO1574" s="5"/>
      <c r="BP1574" s="5"/>
      <c r="BQ1574" s="5"/>
      <c r="BR1574" s="5"/>
      <c r="BS1574" s="5"/>
      <c r="BT1574" s="5"/>
      <c r="BU1574" s="5"/>
      <c r="BV1574" s="5"/>
      <c r="BW1574" s="5"/>
      <c r="BX1574" s="5"/>
      <c r="BY1574" s="5"/>
      <c r="BZ1574" s="5"/>
      <c r="CA1574" s="5"/>
      <c r="CB1574" s="5"/>
      <c r="CC1574" s="5"/>
      <c r="CD1574" s="5"/>
      <c r="CE1574" s="5"/>
      <c r="CF1574" s="5"/>
      <c r="CG1574" s="5"/>
      <c r="CH1574" s="5"/>
      <c r="CI1574" s="5"/>
      <c r="CJ1574" s="5"/>
      <c r="CK1574" s="5"/>
      <c r="CL1574" s="5"/>
      <c r="CM1574" s="5"/>
      <c r="CN1574" s="5"/>
      <c r="CO1574" s="5"/>
      <c r="CP1574" s="5"/>
      <c r="CQ1574" s="5"/>
      <c r="CR1574" s="5"/>
      <c r="CS1574" s="5"/>
      <c r="CT1574" s="5"/>
      <c r="CU1574" s="5"/>
      <c r="CV1574" s="5"/>
      <c r="CW1574" s="5"/>
      <c r="CX1574" s="5"/>
      <c r="CY1574" s="5"/>
      <c r="CZ1574" s="5"/>
      <c r="DA1574" s="5"/>
      <c r="DB1574" s="5"/>
      <c r="DC1574" s="5"/>
      <c r="DD1574" s="5"/>
      <c r="DE1574" s="5"/>
      <c r="DF1574" s="5"/>
      <c r="DG1574" s="5"/>
      <c r="DH1574" s="5"/>
      <c r="DI1574" s="5"/>
      <c r="DJ1574" s="5"/>
      <c r="DK1574" s="5"/>
      <c r="DL1574" s="5"/>
      <c r="DM1574" s="5"/>
      <c r="DN1574" s="5"/>
      <c r="DO1574" s="5"/>
      <c r="DP1574" s="5"/>
      <c r="DQ1574" s="5"/>
      <c r="DR1574" s="5" t="s">
        <v>135</v>
      </c>
      <c r="DS1574" s="6"/>
      <c r="DT1574" s="6"/>
      <c r="DU1574" s="5"/>
      <c r="DV1574" s="5"/>
      <c r="DW1574" s="5" t="s">
        <v>135</v>
      </c>
      <c r="DX1574" s="5"/>
      <c r="DY1574" s="5" t="s">
        <v>2731</v>
      </c>
      <c r="DZ1574" s="5"/>
      <c r="EA1574" s="5"/>
      <c r="EB1574" s="5"/>
      <c r="EC1574" s="5"/>
      <c r="ED1574" s="5"/>
      <c r="EE1574" s="5"/>
      <c r="EF1574" s="5"/>
    </row>
    <row r="1575" spans="1:136" s="42" customFormat="1" ht="90">
      <c r="A1575" s="46" t="s">
        <v>2735</v>
      </c>
      <c r="B1575" s="41">
        <v>1</v>
      </c>
      <c r="C1575" s="41">
        <v>1</v>
      </c>
      <c r="D1575" s="41" t="s">
        <v>2736</v>
      </c>
      <c r="E1575" s="42" t="s">
        <v>2737</v>
      </c>
      <c r="F1575" s="41" t="s">
        <v>1465</v>
      </c>
      <c r="G1575" s="41"/>
      <c r="H1575" s="41" t="s">
        <v>135</v>
      </c>
      <c r="I1575" s="41"/>
      <c r="J1575" s="5"/>
      <c r="K1575" s="5"/>
      <c r="L1575" s="5"/>
      <c r="M1575" s="5"/>
      <c r="N1575" s="5"/>
      <c r="O1575" s="5"/>
      <c r="P1575" s="5">
        <v>1</v>
      </c>
      <c r="Q1575" s="39" t="s">
        <v>2738</v>
      </c>
      <c r="R1575" s="5"/>
      <c r="S1575" s="5"/>
      <c r="T1575" s="5"/>
      <c r="U1575" s="5"/>
      <c r="V1575" s="5"/>
      <c r="W1575" s="5"/>
      <c r="X1575" s="5"/>
      <c r="Y1575" s="5"/>
      <c r="Z1575" s="5"/>
      <c r="AA1575" s="5"/>
      <c r="AB1575" s="5"/>
      <c r="AC1575" s="5"/>
      <c r="AD1575" s="5"/>
      <c r="AE1575" s="5"/>
      <c r="AF1575" s="5"/>
      <c r="AG1575" s="5"/>
      <c r="AH1575" s="5"/>
      <c r="AI1575" s="5"/>
      <c r="AJ1575" s="5"/>
      <c r="AK1575" s="5"/>
      <c r="AL1575" s="5"/>
      <c r="AM1575" s="5"/>
      <c r="AN1575" s="5"/>
      <c r="AO1575" s="5"/>
      <c r="AP1575" s="5"/>
      <c r="AQ1575" s="5"/>
      <c r="AR1575" s="5"/>
      <c r="AS1575" s="5"/>
      <c r="AT1575" s="5"/>
      <c r="AU1575" s="5"/>
      <c r="AV1575" s="5"/>
      <c r="AW1575" s="5"/>
      <c r="AX1575" s="5"/>
      <c r="AY1575" s="5"/>
      <c r="AZ1575" s="5"/>
      <c r="BA1575" s="5"/>
      <c r="BB1575" s="5"/>
      <c r="BC1575" s="5"/>
      <c r="BD1575" s="5"/>
      <c r="BE1575" s="5"/>
      <c r="BF1575" s="5"/>
      <c r="BG1575" s="5"/>
      <c r="BH1575" s="5"/>
      <c r="BI1575" s="5"/>
      <c r="BJ1575" s="5"/>
      <c r="BK1575" s="5"/>
      <c r="BL1575" s="5"/>
      <c r="BM1575" s="5"/>
      <c r="BN1575" s="5"/>
      <c r="BO1575" s="5"/>
      <c r="BP1575" s="5"/>
      <c r="BQ1575" s="5"/>
      <c r="BR1575" s="5"/>
      <c r="BS1575" s="5"/>
      <c r="BT1575" s="5"/>
      <c r="BU1575" s="5"/>
      <c r="BV1575" s="5"/>
      <c r="BW1575" s="5"/>
      <c r="BX1575" s="5"/>
      <c r="BY1575" s="5"/>
      <c r="BZ1575" s="5"/>
      <c r="CA1575" s="5"/>
      <c r="CB1575" s="5"/>
      <c r="CC1575" s="5"/>
      <c r="CD1575" s="5"/>
      <c r="CE1575" s="5"/>
      <c r="CF1575" s="5"/>
      <c r="CG1575" s="5"/>
      <c r="CH1575" s="5"/>
      <c r="CI1575" s="5"/>
      <c r="CJ1575" s="5"/>
      <c r="CK1575" s="5"/>
      <c r="CL1575" s="5"/>
      <c r="CM1575" s="5"/>
      <c r="CN1575" s="5"/>
      <c r="CO1575" s="5"/>
      <c r="CP1575" s="5"/>
      <c r="CQ1575" s="5"/>
      <c r="CR1575" s="5"/>
      <c r="CS1575" s="5"/>
      <c r="CT1575" s="5"/>
      <c r="CU1575" s="5"/>
      <c r="CV1575" s="5"/>
      <c r="CW1575" s="5"/>
      <c r="CX1575" s="5"/>
      <c r="CY1575" s="5"/>
      <c r="CZ1575" s="5"/>
      <c r="DA1575" s="5"/>
      <c r="DB1575" s="5"/>
      <c r="DC1575" s="5"/>
      <c r="DD1575" s="5"/>
      <c r="DE1575" s="5"/>
      <c r="DF1575" s="5"/>
      <c r="DG1575" s="5"/>
      <c r="DH1575" s="5"/>
      <c r="DI1575" s="5">
        <v>1</v>
      </c>
      <c r="DJ1575" s="5"/>
      <c r="DK1575" s="5"/>
      <c r="DL1575" s="5"/>
      <c r="DM1575" s="5"/>
      <c r="DN1575" s="5"/>
      <c r="DO1575" s="5"/>
      <c r="DP1575" s="5"/>
      <c r="DQ1575" s="5" t="s">
        <v>135</v>
      </c>
      <c r="DR1575" s="5" t="s">
        <v>1233</v>
      </c>
      <c r="DS1575" s="6">
        <v>1</v>
      </c>
      <c r="DT1575" s="6">
        <v>0</v>
      </c>
      <c r="DU1575" s="5">
        <v>0</v>
      </c>
      <c r="DV1575" s="5"/>
      <c r="DW1575" s="5" t="s">
        <v>135</v>
      </c>
      <c r="DX1575" s="5"/>
      <c r="DY1575" s="5"/>
      <c r="DZ1575" s="5"/>
      <c r="EA1575" s="5"/>
      <c r="EB1575" s="5"/>
      <c r="EC1575" s="5"/>
      <c r="ED1575" s="5"/>
      <c r="EE1575" s="5"/>
      <c r="EF1575" s="5"/>
    </row>
    <row r="1576" spans="1:136" s="42" customFormat="1">
      <c r="A1576" s="41"/>
      <c r="B1576" s="41"/>
      <c r="C1576" s="41"/>
      <c r="D1576" s="41"/>
      <c r="F1576" s="41"/>
      <c r="G1576" s="41"/>
      <c r="H1576" s="41"/>
      <c r="I1576" s="41"/>
      <c r="J1576" s="5"/>
      <c r="K1576" s="5"/>
      <c r="L1576" s="5"/>
      <c r="M1576" s="5"/>
      <c r="N1576" s="5"/>
      <c r="O1576" s="5"/>
      <c r="P1576" s="5"/>
      <c r="Q1576" s="39"/>
      <c r="R1576" s="5"/>
      <c r="S1576" s="5"/>
      <c r="T1576" s="5"/>
      <c r="U1576" s="5"/>
      <c r="V1576" s="5"/>
      <c r="W1576" s="5"/>
      <c r="X1576" s="5"/>
      <c r="Y1576" s="5"/>
      <c r="Z1576" s="5"/>
      <c r="AA1576" s="5"/>
      <c r="AB1576" s="5"/>
      <c r="AC1576" s="5"/>
      <c r="AD1576" s="5"/>
      <c r="AE1576" s="5"/>
      <c r="AF1576" s="5"/>
      <c r="AG1576" s="5"/>
      <c r="AH1576" s="5"/>
      <c r="AI1576" s="5"/>
      <c r="AJ1576" s="5"/>
      <c r="AK1576" s="5"/>
      <c r="AL1576" s="5"/>
      <c r="AM1576" s="5"/>
      <c r="AN1576" s="5"/>
      <c r="AO1576" s="5"/>
      <c r="AP1576" s="5"/>
      <c r="AQ1576" s="5"/>
      <c r="AR1576" s="5"/>
      <c r="AS1576" s="5"/>
      <c r="AT1576" s="5"/>
      <c r="AU1576" s="5"/>
      <c r="AV1576" s="5"/>
      <c r="AW1576" s="5"/>
      <c r="AX1576" s="5"/>
      <c r="AY1576" s="5"/>
      <c r="AZ1576" s="5"/>
      <c r="BA1576" s="5"/>
      <c r="BB1576" s="5"/>
      <c r="BC1576" s="5"/>
      <c r="BD1576" s="5"/>
      <c r="BE1576" s="5"/>
      <c r="BF1576" s="5"/>
      <c r="BG1576" s="5"/>
      <c r="BH1576" s="5"/>
      <c r="BI1576" s="5"/>
      <c r="BJ1576" s="5"/>
      <c r="BK1576" s="5"/>
      <c r="BL1576" s="5"/>
      <c r="BM1576" s="5"/>
      <c r="BN1576" s="5"/>
      <c r="BO1576" s="5"/>
      <c r="BP1576" s="5"/>
      <c r="BQ1576" s="5"/>
      <c r="BR1576" s="5"/>
      <c r="BS1576" s="5"/>
      <c r="BT1576" s="5"/>
      <c r="BU1576" s="5"/>
      <c r="BV1576" s="5"/>
      <c r="BW1576" s="5"/>
      <c r="BX1576" s="5"/>
      <c r="BY1576" s="5"/>
      <c r="BZ1576" s="5"/>
      <c r="CA1576" s="5"/>
      <c r="CB1576" s="5"/>
      <c r="CC1576" s="5"/>
      <c r="CD1576" s="5"/>
      <c r="CE1576" s="5"/>
      <c r="CF1576" s="5"/>
      <c r="CG1576" s="5"/>
      <c r="CH1576" s="5"/>
      <c r="CI1576" s="5"/>
      <c r="CJ1576" s="5"/>
      <c r="CK1576" s="5"/>
      <c r="CL1576" s="5"/>
      <c r="CM1576" s="5"/>
      <c r="CN1576" s="5"/>
      <c r="CO1576" s="5"/>
      <c r="CP1576" s="5"/>
      <c r="CQ1576" s="5"/>
      <c r="CR1576" s="5"/>
      <c r="CS1576" s="5"/>
      <c r="CT1576" s="5"/>
      <c r="CU1576" s="5"/>
      <c r="CV1576" s="5"/>
      <c r="CW1576" s="5"/>
      <c r="CX1576" s="5"/>
      <c r="CY1576" s="5"/>
      <c r="CZ1576" s="5"/>
      <c r="DA1576" s="5"/>
      <c r="DB1576" s="5"/>
      <c r="DC1576" s="5"/>
      <c r="DD1576" s="5"/>
      <c r="DE1576" s="5"/>
      <c r="DF1576" s="5"/>
      <c r="DG1576" s="5"/>
      <c r="DH1576" s="5"/>
      <c r="DI1576" s="5"/>
      <c r="DJ1576" s="5"/>
      <c r="DK1576" s="5"/>
      <c r="DL1576" s="5"/>
      <c r="DM1576" s="5"/>
      <c r="DN1576" s="5"/>
      <c r="DO1576" s="5"/>
      <c r="DP1576" s="5"/>
      <c r="DQ1576" s="5"/>
      <c r="DR1576" s="5"/>
      <c r="DS1576" s="6"/>
      <c r="DT1576" s="6"/>
      <c r="DU1576" s="5"/>
      <c r="DV1576" s="5"/>
      <c r="DW1576" s="5"/>
      <c r="DX1576" s="5"/>
      <c r="DY1576" s="5"/>
      <c r="DZ1576" s="5"/>
      <c r="EA1576" s="5"/>
      <c r="EB1576" s="5"/>
      <c r="EC1576" s="5"/>
      <c r="ED1576" s="5"/>
      <c r="EE1576" s="5"/>
      <c r="EF1576" s="5"/>
    </row>
    <row r="1577" spans="1:136" s="42" customFormat="1" ht="195">
      <c r="A1577" s="46" t="s">
        <v>2739</v>
      </c>
      <c r="B1577" s="41">
        <v>4</v>
      </c>
      <c r="C1577" s="41">
        <v>1</v>
      </c>
      <c r="D1577" s="41" t="s">
        <v>2740</v>
      </c>
      <c r="E1577" s="42" t="s">
        <v>2505</v>
      </c>
      <c r="F1577" s="41" t="s">
        <v>2741</v>
      </c>
      <c r="G1577" s="41"/>
      <c r="H1577" s="41" t="s">
        <v>135</v>
      </c>
      <c r="I1577" s="41"/>
      <c r="J1577" s="5"/>
      <c r="K1577" s="5"/>
      <c r="L1577" s="5"/>
      <c r="M1577" s="5"/>
      <c r="N1577" s="5"/>
      <c r="O1577" s="5"/>
      <c r="P1577" s="5">
        <v>1</v>
      </c>
      <c r="Q1577" s="39" t="s">
        <v>2742</v>
      </c>
      <c r="R1577" s="5"/>
      <c r="S1577" s="5"/>
      <c r="T1577" s="5"/>
      <c r="U1577" s="5"/>
      <c r="V1577" s="5"/>
      <c r="W1577" s="5"/>
      <c r="X1577" s="5"/>
      <c r="Y1577" s="5"/>
      <c r="Z1577" s="5"/>
      <c r="AA1577" s="5"/>
      <c r="AB1577" s="5"/>
      <c r="AC1577" s="5"/>
      <c r="AD1577" s="5"/>
      <c r="AE1577" s="5"/>
      <c r="AF1577" s="5"/>
      <c r="AG1577" s="5"/>
      <c r="AH1577" s="5"/>
      <c r="AI1577" s="5"/>
      <c r="AJ1577" s="5"/>
      <c r="AK1577" s="5"/>
      <c r="AL1577" s="5"/>
      <c r="AM1577" s="5"/>
      <c r="AN1577" s="5"/>
      <c r="AO1577" s="5"/>
      <c r="AP1577" s="5"/>
      <c r="AQ1577" s="5"/>
      <c r="AR1577" s="5"/>
      <c r="AS1577" s="5"/>
      <c r="AT1577" s="5"/>
      <c r="AU1577" s="5"/>
      <c r="AV1577" s="5">
        <v>1</v>
      </c>
      <c r="AW1577" s="5"/>
      <c r="AX1577" s="5"/>
      <c r="AY1577" s="5"/>
      <c r="AZ1577" s="5"/>
      <c r="BA1577" s="5"/>
      <c r="BB1577" s="5"/>
      <c r="BC1577" s="5"/>
      <c r="BD1577" s="5"/>
      <c r="BE1577" s="5"/>
      <c r="BF1577" s="5"/>
      <c r="BG1577" s="5"/>
      <c r="BH1577" s="5"/>
      <c r="BI1577" s="5"/>
      <c r="BJ1577" s="5"/>
      <c r="BK1577" s="5"/>
      <c r="BL1577" s="5"/>
      <c r="BM1577" s="5"/>
      <c r="BN1577" s="5"/>
      <c r="BO1577" s="5"/>
      <c r="BP1577" s="5"/>
      <c r="BQ1577" s="5"/>
      <c r="BR1577" s="5"/>
      <c r="BS1577" s="5"/>
      <c r="BT1577" s="5"/>
      <c r="BU1577" s="5"/>
      <c r="BV1577" s="5"/>
      <c r="BW1577" s="5"/>
      <c r="BX1577" s="5"/>
      <c r="BY1577" s="5"/>
      <c r="BZ1577" s="5"/>
      <c r="CA1577" s="5"/>
      <c r="CB1577" s="5"/>
      <c r="CC1577" s="5"/>
      <c r="CD1577" s="5"/>
      <c r="CE1577" s="5"/>
      <c r="CF1577" s="5"/>
      <c r="CG1577" s="5"/>
      <c r="CH1577" s="5"/>
      <c r="CI1577" s="5"/>
      <c r="CJ1577" s="5"/>
      <c r="CK1577" s="5"/>
      <c r="CL1577" s="5"/>
      <c r="CM1577" s="5"/>
      <c r="CN1577" s="5"/>
      <c r="CO1577" s="5"/>
      <c r="CP1577" s="5"/>
      <c r="CQ1577" s="5"/>
      <c r="CR1577" s="5"/>
      <c r="CS1577" s="5"/>
      <c r="CT1577" s="5"/>
      <c r="CU1577" s="5"/>
      <c r="CV1577" s="5"/>
      <c r="CW1577" s="5"/>
      <c r="CX1577" s="5"/>
      <c r="CY1577" s="5"/>
      <c r="CZ1577" s="5"/>
      <c r="DA1577" s="5"/>
      <c r="DB1577" s="5"/>
      <c r="DC1577" s="5"/>
      <c r="DD1577" s="5"/>
      <c r="DE1577" s="5"/>
      <c r="DF1577" s="5"/>
      <c r="DG1577" s="5"/>
      <c r="DH1577" s="5"/>
      <c r="DI1577" s="5"/>
      <c r="DJ1577" s="5"/>
      <c r="DK1577" s="5"/>
      <c r="DL1577" s="5"/>
      <c r="DM1577" s="5"/>
      <c r="DN1577" s="5"/>
      <c r="DO1577" s="5"/>
      <c r="DP1577" s="5"/>
      <c r="DQ1577" s="5"/>
      <c r="DR1577" s="5" t="s">
        <v>135</v>
      </c>
      <c r="DS1577" s="6">
        <v>4</v>
      </c>
      <c r="DT1577" s="6">
        <v>3</v>
      </c>
      <c r="DU1577" s="5">
        <v>0</v>
      </c>
      <c r="DV1577" s="5"/>
      <c r="DW1577" s="5"/>
      <c r="DX1577" s="5" t="s">
        <v>135</v>
      </c>
      <c r="DY1577" s="5"/>
      <c r="DZ1577" s="5"/>
      <c r="EA1577" s="5"/>
      <c r="EB1577" s="5"/>
      <c r="EC1577" s="5"/>
      <c r="ED1577" s="5"/>
      <c r="EE1577" s="5"/>
      <c r="EF1577" s="5"/>
    </row>
    <row r="1578" spans="1:136" s="42" customFormat="1" ht="195">
      <c r="A1578" s="41"/>
      <c r="B1578" s="41"/>
      <c r="C1578" s="41"/>
      <c r="D1578" s="41" t="s">
        <v>2740</v>
      </c>
      <c r="E1578" s="42" t="s">
        <v>2505</v>
      </c>
      <c r="F1578" s="41" t="s">
        <v>2741</v>
      </c>
      <c r="G1578" s="41"/>
      <c r="H1578" s="41" t="s">
        <v>135</v>
      </c>
      <c r="I1578" s="41"/>
      <c r="J1578" s="5"/>
      <c r="K1578" s="5"/>
      <c r="L1578" s="5"/>
      <c r="M1578" s="5"/>
      <c r="N1578" s="5"/>
      <c r="O1578" s="5"/>
      <c r="P1578" s="5">
        <v>1</v>
      </c>
      <c r="Q1578" s="39" t="s">
        <v>2742</v>
      </c>
      <c r="R1578" s="5"/>
      <c r="S1578" s="5"/>
      <c r="T1578" s="5"/>
      <c r="U1578" s="5"/>
      <c r="V1578" s="5"/>
      <c r="W1578" s="5"/>
      <c r="X1578" s="5"/>
      <c r="Y1578" s="5"/>
      <c r="Z1578" s="5"/>
      <c r="AA1578" s="5"/>
      <c r="AB1578" s="5"/>
      <c r="AC1578" s="5"/>
      <c r="AD1578" s="5"/>
      <c r="AE1578" s="5"/>
      <c r="AF1578" s="5"/>
      <c r="AG1578" s="5"/>
      <c r="AH1578" s="5"/>
      <c r="AI1578" s="5"/>
      <c r="AJ1578" s="5"/>
      <c r="AK1578" s="5"/>
      <c r="AL1578" s="5"/>
      <c r="AM1578" s="5"/>
      <c r="AN1578" s="5"/>
      <c r="AO1578" s="5"/>
      <c r="AP1578" s="5"/>
      <c r="AQ1578" s="5"/>
      <c r="AR1578" s="5"/>
      <c r="AS1578" s="5"/>
      <c r="AT1578" s="5"/>
      <c r="AU1578" s="5"/>
      <c r="AV1578" s="5">
        <v>1</v>
      </c>
      <c r="AW1578" s="5"/>
      <c r="AX1578" s="5"/>
      <c r="AY1578" s="5"/>
      <c r="AZ1578" s="5"/>
      <c r="BA1578" s="5"/>
      <c r="BB1578" s="5"/>
      <c r="BC1578" s="5"/>
      <c r="BD1578" s="5"/>
      <c r="BE1578" s="5"/>
      <c r="BF1578" s="5"/>
      <c r="BG1578" s="5"/>
      <c r="BH1578" s="5"/>
      <c r="BI1578" s="5"/>
      <c r="BJ1578" s="5"/>
      <c r="BK1578" s="5"/>
      <c r="BL1578" s="5"/>
      <c r="BM1578" s="5"/>
      <c r="BN1578" s="5"/>
      <c r="BO1578" s="5"/>
      <c r="BP1578" s="5"/>
      <c r="BQ1578" s="5"/>
      <c r="BR1578" s="5"/>
      <c r="BS1578" s="5"/>
      <c r="BT1578" s="5"/>
      <c r="BU1578" s="5"/>
      <c r="BV1578" s="5"/>
      <c r="BW1578" s="5"/>
      <c r="BX1578" s="5"/>
      <c r="BY1578" s="5"/>
      <c r="BZ1578" s="5"/>
      <c r="CA1578" s="5"/>
      <c r="CB1578" s="5"/>
      <c r="CC1578" s="5"/>
      <c r="CD1578" s="5"/>
      <c r="CE1578" s="5"/>
      <c r="CF1578" s="5"/>
      <c r="CG1578" s="5"/>
      <c r="CH1578" s="5"/>
      <c r="CI1578" s="5"/>
      <c r="CJ1578" s="5"/>
      <c r="CK1578" s="5"/>
      <c r="CL1578" s="5"/>
      <c r="CM1578" s="5"/>
      <c r="CN1578" s="5"/>
      <c r="CO1578" s="5"/>
      <c r="CP1578" s="5"/>
      <c r="CQ1578" s="5"/>
      <c r="CR1578" s="5"/>
      <c r="CS1578" s="5"/>
      <c r="CT1578" s="5"/>
      <c r="CU1578" s="5"/>
      <c r="CV1578" s="5"/>
      <c r="CW1578" s="5"/>
      <c r="CX1578" s="5"/>
      <c r="CY1578" s="5"/>
      <c r="CZ1578" s="5"/>
      <c r="DA1578" s="5"/>
      <c r="DB1578" s="5"/>
      <c r="DC1578" s="5"/>
      <c r="DD1578" s="5"/>
      <c r="DE1578" s="5"/>
      <c r="DF1578" s="5"/>
      <c r="DG1578" s="5"/>
      <c r="DH1578" s="5"/>
      <c r="DI1578" s="5"/>
      <c r="DJ1578" s="5"/>
      <c r="DK1578" s="5"/>
      <c r="DL1578" s="5"/>
      <c r="DM1578" s="5"/>
      <c r="DN1578" s="5"/>
      <c r="DO1578" s="5"/>
      <c r="DP1578" s="5"/>
      <c r="DQ1578" s="5"/>
      <c r="DR1578" s="5" t="s">
        <v>1233</v>
      </c>
      <c r="DS1578" s="6"/>
      <c r="DT1578" s="6"/>
      <c r="DU1578" s="5"/>
      <c r="DV1578" s="5"/>
      <c r="DW1578" s="5"/>
      <c r="DX1578" s="5" t="s">
        <v>135</v>
      </c>
      <c r="DY1578" s="5"/>
      <c r="DZ1578" s="5"/>
      <c r="EA1578" s="5"/>
      <c r="EB1578" s="5"/>
      <c r="EC1578" s="5"/>
      <c r="ED1578" s="5"/>
      <c r="EE1578" s="5"/>
      <c r="EF1578" s="5"/>
    </row>
    <row r="1579" spans="1:136" s="42" customFormat="1">
      <c r="A1579" s="41"/>
      <c r="B1579" s="41"/>
      <c r="C1579" s="41"/>
      <c r="D1579" s="41"/>
      <c r="F1579" s="41"/>
      <c r="G1579" s="41"/>
      <c r="H1579" s="41"/>
      <c r="I1579" s="41"/>
      <c r="J1579" s="5"/>
      <c r="K1579" s="5"/>
      <c r="L1579" s="5"/>
      <c r="M1579" s="5"/>
      <c r="N1579" s="5"/>
      <c r="O1579" s="5"/>
      <c r="P1579" s="5"/>
      <c r="Q1579" s="39"/>
      <c r="R1579" s="5"/>
      <c r="S1579" s="5"/>
      <c r="T1579" s="5"/>
      <c r="U1579" s="5"/>
      <c r="V1579" s="5"/>
      <c r="W1579" s="5"/>
      <c r="X1579" s="5"/>
      <c r="Y1579" s="5"/>
      <c r="Z1579" s="5"/>
      <c r="AA1579" s="5"/>
      <c r="AB1579" s="5"/>
      <c r="AC1579" s="5"/>
      <c r="AD1579" s="5"/>
      <c r="AE1579" s="5"/>
      <c r="AF1579" s="5"/>
      <c r="AG1579" s="5"/>
      <c r="AH1579" s="5"/>
      <c r="AI1579" s="5"/>
      <c r="AJ1579" s="5"/>
      <c r="AK1579" s="5"/>
      <c r="AL1579" s="5"/>
      <c r="AM1579" s="5"/>
      <c r="AN1579" s="5"/>
      <c r="AO1579" s="5"/>
      <c r="AP1579" s="5"/>
      <c r="AQ1579" s="5"/>
      <c r="AR1579" s="5"/>
      <c r="AS1579" s="5"/>
      <c r="AT1579" s="5"/>
      <c r="AU1579" s="5"/>
      <c r="AV1579" s="5"/>
      <c r="AW1579" s="5"/>
      <c r="AX1579" s="5"/>
      <c r="AY1579" s="5"/>
      <c r="AZ1579" s="5"/>
      <c r="BA1579" s="5"/>
      <c r="BB1579" s="5"/>
      <c r="BC1579" s="5"/>
      <c r="BD1579" s="5"/>
      <c r="BE1579" s="5"/>
      <c r="BF1579" s="5"/>
      <c r="BG1579" s="5"/>
      <c r="BH1579" s="5"/>
      <c r="BI1579" s="5"/>
      <c r="BJ1579" s="5"/>
      <c r="BK1579" s="5"/>
      <c r="BL1579" s="5"/>
      <c r="BM1579" s="5"/>
      <c r="BN1579" s="5"/>
      <c r="BO1579" s="5"/>
      <c r="BP1579" s="5"/>
      <c r="BQ1579" s="5"/>
      <c r="BR1579" s="5"/>
      <c r="BS1579" s="5"/>
      <c r="BT1579" s="5"/>
      <c r="BU1579" s="5"/>
      <c r="BV1579" s="5"/>
      <c r="BW1579" s="5"/>
      <c r="BX1579" s="5"/>
      <c r="BY1579" s="5"/>
      <c r="BZ1579" s="5"/>
      <c r="CA1579" s="5"/>
      <c r="CB1579" s="5"/>
      <c r="CC1579" s="5"/>
      <c r="CD1579" s="5"/>
      <c r="CE1579" s="5"/>
      <c r="CF1579" s="5"/>
      <c r="CG1579" s="5"/>
      <c r="CH1579" s="5"/>
      <c r="CI1579" s="5"/>
      <c r="CJ1579" s="5"/>
      <c r="CK1579" s="5"/>
      <c r="CL1579" s="5"/>
      <c r="CM1579" s="5"/>
      <c r="CN1579" s="5"/>
      <c r="CO1579" s="5"/>
      <c r="CP1579" s="5"/>
      <c r="CQ1579" s="5"/>
      <c r="CR1579" s="5"/>
      <c r="CS1579" s="5"/>
      <c r="CT1579" s="5"/>
      <c r="CU1579" s="5"/>
      <c r="CV1579" s="5"/>
      <c r="CW1579" s="5"/>
      <c r="CX1579" s="5"/>
      <c r="CY1579" s="5"/>
      <c r="CZ1579" s="5"/>
      <c r="DA1579" s="5"/>
      <c r="DB1579" s="5"/>
      <c r="DC1579" s="5"/>
      <c r="DD1579" s="5"/>
      <c r="DE1579" s="5"/>
      <c r="DF1579" s="5"/>
      <c r="DG1579" s="5"/>
      <c r="DH1579" s="5"/>
      <c r="DI1579" s="5"/>
      <c r="DJ1579" s="5"/>
      <c r="DK1579" s="5"/>
      <c r="DL1579" s="5"/>
      <c r="DM1579" s="5"/>
      <c r="DN1579" s="5"/>
      <c r="DO1579" s="5"/>
      <c r="DP1579" s="5"/>
      <c r="DQ1579" s="5"/>
      <c r="DR1579" s="5"/>
      <c r="DS1579" s="6"/>
      <c r="DT1579" s="6"/>
      <c r="DU1579" s="5"/>
      <c r="DV1579" s="5"/>
      <c r="DW1579" s="5"/>
      <c r="DX1579" s="5"/>
      <c r="DY1579" s="5"/>
      <c r="DZ1579" s="5"/>
      <c r="EA1579" s="5"/>
      <c r="EB1579" s="5"/>
      <c r="EC1579" s="5"/>
      <c r="ED1579" s="5"/>
      <c r="EE1579" s="5"/>
      <c r="EF1579" s="5"/>
    </row>
    <row r="1580" spans="1:136" s="42" customFormat="1" ht="90">
      <c r="A1580" s="46" t="s">
        <v>2743</v>
      </c>
      <c r="B1580" s="41">
        <v>15</v>
      </c>
      <c r="C1580" s="41"/>
      <c r="F1580" s="41"/>
      <c r="G1580" s="41"/>
      <c r="H1580" s="41"/>
      <c r="I1580" s="41"/>
      <c r="J1580" s="5"/>
      <c r="K1580" s="5"/>
      <c r="L1580" s="5"/>
      <c r="M1580" s="5"/>
      <c r="N1580" s="5"/>
      <c r="O1580" s="5"/>
      <c r="P1580" s="5"/>
      <c r="Q1580" s="39"/>
      <c r="R1580" s="5"/>
      <c r="S1580" s="5"/>
      <c r="T1580" s="5"/>
      <c r="U1580" s="5"/>
      <c r="V1580" s="5"/>
      <c r="W1580" s="5"/>
      <c r="X1580" s="5"/>
      <c r="Y1580" s="5"/>
      <c r="Z1580" s="5"/>
      <c r="AA1580" s="5"/>
      <c r="AB1580" s="5"/>
      <c r="AC1580" s="5"/>
      <c r="AD1580" s="5"/>
      <c r="AE1580" s="5"/>
      <c r="AF1580" s="5"/>
      <c r="AG1580" s="5"/>
      <c r="AH1580" s="5"/>
      <c r="AI1580" s="5"/>
      <c r="AJ1580" s="5"/>
      <c r="AK1580" s="5"/>
      <c r="AL1580" s="5"/>
      <c r="AM1580" s="5"/>
      <c r="AN1580" s="5"/>
      <c r="AO1580" s="5"/>
      <c r="AP1580" s="5"/>
      <c r="AQ1580" s="5"/>
      <c r="AR1580" s="5"/>
      <c r="AS1580" s="5"/>
      <c r="AT1580" s="5"/>
      <c r="AU1580" s="5"/>
      <c r="AV1580" s="5"/>
      <c r="AW1580" s="5"/>
      <c r="AX1580" s="5"/>
      <c r="AY1580" s="5"/>
      <c r="AZ1580" s="5"/>
      <c r="BA1580" s="5"/>
      <c r="BB1580" s="5"/>
      <c r="BC1580" s="5"/>
      <c r="BD1580" s="5"/>
      <c r="BE1580" s="5"/>
      <c r="BF1580" s="5"/>
      <c r="BG1580" s="5"/>
      <c r="BH1580" s="5"/>
      <c r="BI1580" s="5"/>
      <c r="BJ1580" s="5"/>
      <c r="BK1580" s="5"/>
      <c r="BL1580" s="5"/>
      <c r="BM1580" s="5"/>
      <c r="BN1580" s="5"/>
      <c r="BO1580" s="5"/>
      <c r="BP1580" s="5"/>
      <c r="BQ1580" s="5"/>
      <c r="BR1580" s="5"/>
      <c r="BS1580" s="5"/>
      <c r="BT1580" s="5"/>
      <c r="BU1580" s="5"/>
      <c r="BV1580" s="5"/>
      <c r="BW1580" s="5"/>
      <c r="BX1580" s="5"/>
      <c r="BY1580" s="5"/>
      <c r="BZ1580" s="5"/>
      <c r="CA1580" s="5"/>
      <c r="CB1580" s="5"/>
      <c r="CC1580" s="5"/>
      <c r="CD1580" s="5"/>
      <c r="CE1580" s="5"/>
      <c r="CF1580" s="5"/>
      <c r="CG1580" s="5"/>
      <c r="CH1580" s="5"/>
      <c r="CI1580" s="5"/>
      <c r="CJ1580" s="5"/>
      <c r="CK1580" s="5"/>
      <c r="CL1580" s="5"/>
      <c r="CM1580" s="5"/>
      <c r="CN1580" s="5"/>
      <c r="CO1580" s="5"/>
      <c r="CP1580" s="5"/>
      <c r="CQ1580" s="5"/>
      <c r="CR1580" s="5"/>
      <c r="CS1580" s="5"/>
      <c r="CT1580" s="5"/>
      <c r="CU1580" s="5"/>
      <c r="CV1580" s="5"/>
      <c r="CW1580" s="5"/>
      <c r="CX1580" s="5"/>
      <c r="CY1580" s="5"/>
      <c r="CZ1580" s="5"/>
      <c r="DA1580" s="5"/>
      <c r="DB1580" s="5"/>
      <c r="DC1580" s="5"/>
      <c r="DD1580" s="5"/>
      <c r="DE1580" s="5"/>
      <c r="DF1580" s="5"/>
      <c r="DG1580" s="5"/>
      <c r="DH1580" s="5"/>
      <c r="DI1580" s="5"/>
      <c r="DJ1580" s="5"/>
      <c r="DK1580" s="5"/>
      <c r="DL1580" s="5"/>
      <c r="DM1580" s="5"/>
      <c r="DN1580" s="5"/>
      <c r="DO1580" s="5"/>
      <c r="DP1580" s="5"/>
      <c r="DQ1580" s="5"/>
      <c r="DR1580" s="5" t="s">
        <v>1233</v>
      </c>
      <c r="DS1580" s="6">
        <v>15</v>
      </c>
      <c r="DT1580" s="6">
        <v>2</v>
      </c>
      <c r="DU1580" s="5">
        <v>0</v>
      </c>
      <c r="DV1580" s="5"/>
      <c r="DW1580" s="5" t="s">
        <v>135</v>
      </c>
      <c r="DX1580" s="5"/>
      <c r="DY1580" s="5"/>
      <c r="DZ1580" s="5"/>
      <c r="EA1580" s="5"/>
      <c r="EB1580" s="5"/>
      <c r="EC1580" s="5"/>
      <c r="ED1580" s="5"/>
      <c r="EE1580" s="5"/>
      <c r="EF1580" s="5"/>
    </row>
    <row r="1581" spans="1:136" s="42" customFormat="1" ht="30">
      <c r="A1581" s="41"/>
      <c r="B1581" s="41">
        <v>13</v>
      </c>
      <c r="C1581" s="41">
        <v>11</v>
      </c>
      <c r="D1581" s="41" t="s">
        <v>2744</v>
      </c>
      <c r="E1581" s="42" t="s">
        <v>220</v>
      </c>
      <c r="F1581" s="41" t="s">
        <v>4634</v>
      </c>
      <c r="H1581" s="41" t="s">
        <v>135</v>
      </c>
      <c r="I1581" s="41"/>
      <c r="J1581" s="5">
        <v>11</v>
      </c>
      <c r="K1581" s="5">
        <v>10</v>
      </c>
      <c r="L1581" s="5">
        <v>1</v>
      </c>
      <c r="M1581" s="5"/>
      <c r="N1581" s="5"/>
      <c r="O1581" s="5"/>
      <c r="P1581" s="5">
        <v>9</v>
      </c>
      <c r="Q1581" s="39" t="s">
        <v>2745</v>
      </c>
      <c r="R1581" s="5">
        <v>9</v>
      </c>
      <c r="S1581" s="5"/>
      <c r="T1581" s="5"/>
      <c r="U1581" s="5"/>
      <c r="V1581" s="5"/>
      <c r="W1581" s="5"/>
      <c r="X1581" s="5"/>
      <c r="Y1581" s="5"/>
      <c r="Z1581" s="5"/>
      <c r="AA1581" s="5"/>
      <c r="AB1581" s="5"/>
      <c r="AC1581" s="5"/>
      <c r="AD1581" s="5"/>
      <c r="AE1581" s="5"/>
      <c r="AF1581" s="5"/>
      <c r="AG1581" s="5"/>
      <c r="AH1581" s="5"/>
      <c r="AI1581" s="5"/>
      <c r="AJ1581" s="5"/>
      <c r="AK1581" s="5"/>
      <c r="AL1581" s="5"/>
      <c r="AM1581" s="5"/>
      <c r="AN1581" s="5"/>
      <c r="AO1581" s="5"/>
      <c r="AP1581" s="5"/>
      <c r="AQ1581" s="5"/>
      <c r="AR1581" s="5"/>
      <c r="AS1581" s="5"/>
      <c r="AT1581" s="5"/>
      <c r="AU1581" s="5"/>
      <c r="AV1581" s="5"/>
      <c r="AW1581" s="5"/>
      <c r="AX1581" s="5"/>
      <c r="AY1581" s="5"/>
      <c r="AZ1581" s="5"/>
      <c r="BA1581" s="5"/>
      <c r="BB1581" s="5"/>
      <c r="BC1581" s="5"/>
      <c r="BD1581" s="5"/>
      <c r="BE1581" s="5"/>
      <c r="BF1581" s="5"/>
      <c r="BG1581" s="5"/>
      <c r="BH1581" s="5"/>
      <c r="BI1581" s="5"/>
      <c r="BJ1581" s="5"/>
      <c r="BK1581" s="5"/>
      <c r="BL1581" s="5"/>
      <c r="BM1581" s="5"/>
      <c r="BN1581" s="5"/>
      <c r="BO1581" s="5"/>
      <c r="BP1581" s="5"/>
      <c r="BQ1581" s="5"/>
      <c r="BR1581" s="5"/>
      <c r="BS1581" s="5"/>
      <c r="BT1581" s="5"/>
      <c r="BU1581" s="5"/>
      <c r="BV1581" s="5"/>
      <c r="BW1581" s="5"/>
      <c r="BX1581" s="5"/>
      <c r="BY1581" s="5"/>
      <c r="BZ1581" s="5"/>
      <c r="CA1581" s="5"/>
      <c r="CB1581" s="5"/>
      <c r="CC1581" s="5"/>
      <c r="CD1581" s="5"/>
      <c r="CE1581" s="5"/>
      <c r="CF1581" s="5"/>
      <c r="CG1581" s="5"/>
      <c r="CH1581" s="5"/>
      <c r="CI1581" s="5"/>
      <c r="CJ1581" s="5"/>
      <c r="CK1581" s="5"/>
      <c r="CL1581" s="5"/>
      <c r="CM1581" s="5"/>
      <c r="CN1581" s="5"/>
      <c r="CO1581" s="5"/>
      <c r="CP1581" s="5"/>
      <c r="CQ1581" s="5"/>
      <c r="CR1581" s="5"/>
      <c r="CS1581" s="5"/>
      <c r="CT1581" s="5"/>
      <c r="CU1581" s="5"/>
      <c r="CV1581" s="5"/>
      <c r="CW1581" s="5"/>
      <c r="CX1581" s="5"/>
      <c r="CY1581" s="5"/>
      <c r="CZ1581" s="5"/>
      <c r="DA1581" s="5"/>
      <c r="DB1581" s="5"/>
      <c r="DC1581" s="5"/>
      <c r="DD1581" s="5"/>
      <c r="DE1581" s="5"/>
      <c r="DF1581" s="5"/>
      <c r="DG1581" s="5"/>
      <c r="DH1581" s="5"/>
      <c r="DI1581" s="5"/>
      <c r="DJ1581" s="5"/>
      <c r="DK1581" s="5"/>
      <c r="DL1581" s="5"/>
      <c r="DM1581" s="5"/>
      <c r="DN1581" s="5"/>
      <c r="DO1581" s="5"/>
      <c r="DP1581" s="5"/>
      <c r="DQ1581" s="5"/>
      <c r="DR1581" s="5" t="s">
        <v>1233</v>
      </c>
      <c r="DS1581" s="6"/>
      <c r="DT1581" s="6"/>
      <c r="DU1581" s="5"/>
      <c r="DV1581" s="5"/>
      <c r="DW1581" s="5" t="s">
        <v>135</v>
      </c>
      <c r="DX1581" s="5"/>
      <c r="DY1581" s="5"/>
      <c r="DZ1581" s="5"/>
      <c r="EA1581" s="5"/>
      <c r="EB1581" s="5"/>
      <c r="EC1581" s="5"/>
      <c r="ED1581" s="5"/>
      <c r="EE1581" s="5"/>
      <c r="EF1581" s="5"/>
    </row>
    <row r="1582" spans="1:136" s="42" customFormat="1" ht="30">
      <c r="A1582" s="41"/>
      <c r="B1582" s="41">
        <v>7</v>
      </c>
      <c r="C1582" s="41">
        <v>6</v>
      </c>
      <c r="D1582" s="41" t="s">
        <v>2746</v>
      </c>
      <c r="E1582" s="42" t="s">
        <v>569</v>
      </c>
      <c r="F1582" s="41" t="s">
        <v>4634</v>
      </c>
      <c r="H1582" s="41" t="s">
        <v>135</v>
      </c>
      <c r="I1582" s="41"/>
      <c r="J1582" s="5">
        <v>6</v>
      </c>
      <c r="K1582" s="5">
        <v>6</v>
      </c>
      <c r="L1582" s="5"/>
      <c r="M1582" s="5"/>
      <c r="N1582" s="5"/>
      <c r="O1582" s="5"/>
      <c r="P1582" s="5">
        <v>6</v>
      </c>
      <c r="Q1582" s="39" t="s">
        <v>2745</v>
      </c>
      <c r="R1582" s="5">
        <v>6</v>
      </c>
      <c r="S1582" s="5"/>
      <c r="T1582" s="5"/>
      <c r="U1582" s="5"/>
      <c r="V1582" s="5"/>
      <c r="W1582" s="5"/>
      <c r="X1582" s="5"/>
      <c r="Y1582" s="5"/>
      <c r="Z1582" s="5"/>
      <c r="AA1582" s="5"/>
      <c r="AB1582" s="5"/>
      <c r="AC1582" s="5"/>
      <c r="AD1582" s="5"/>
      <c r="AE1582" s="5"/>
      <c r="AF1582" s="5"/>
      <c r="AG1582" s="5"/>
      <c r="AH1582" s="5"/>
      <c r="AI1582" s="5"/>
      <c r="AJ1582" s="5"/>
      <c r="AK1582" s="5"/>
      <c r="AL1582" s="5"/>
      <c r="AM1582" s="5"/>
      <c r="AN1582" s="5"/>
      <c r="AO1582" s="5"/>
      <c r="AP1582" s="5"/>
      <c r="AQ1582" s="5"/>
      <c r="AR1582" s="5"/>
      <c r="AS1582" s="5"/>
      <c r="AT1582" s="5"/>
      <c r="AU1582" s="5"/>
      <c r="AV1582" s="5"/>
      <c r="AW1582" s="5"/>
      <c r="AX1582" s="5"/>
      <c r="AY1582" s="5"/>
      <c r="AZ1582" s="5"/>
      <c r="BA1582" s="5"/>
      <c r="BB1582" s="5"/>
      <c r="BC1582" s="5"/>
      <c r="BD1582" s="5"/>
      <c r="BE1582" s="5"/>
      <c r="BF1582" s="5"/>
      <c r="BG1582" s="5"/>
      <c r="BH1582" s="5"/>
      <c r="BI1582" s="5"/>
      <c r="BJ1582" s="5"/>
      <c r="BK1582" s="5"/>
      <c r="BL1582" s="5"/>
      <c r="BM1582" s="5"/>
      <c r="BN1582" s="5"/>
      <c r="BO1582" s="5"/>
      <c r="BP1582" s="5"/>
      <c r="BQ1582" s="5"/>
      <c r="BR1582" s="5"/>
      <c r="BS1582" s="5"/>
      <c r="BT1582" s="5"/>
      <c r="BU1582" s="5"/>
      <c r="BV1582" s="5"/>
      <c r="BW1582" s="5"/>
      <c r="BX1582" s="5"/>
      <c r="BY1582" s="5"/>
      <c r="BZ1582" s="5"/>
      <c r="CA1582" s="5"/>
      <c r="CB1582" s="5"/>
      <c r="CC1582" s="5"/>
      <c r="CD1582" s="5"/>
      <c r="CE1582" s="5"/>
      <c r="CF1582" s="5"/>
      <c r="CG1582" s="5"/>
      <c r="CH1582" s="5"/>
      <c r="CI1582" s="5"/>
      <c r="CJ1582" s="5"/>
      <c r="CK1582" s="5"/>
      <c r="CL1582" s="5"/>
      <c r="CM1582" s="5"/>
      <c r="CN1582" s="5"/>
      <c r="CO1582" s="5"/>
      <c r="CP1582" s="5"/>
      <c r="CQ1582" s="5"/>
      <c r="CR1582" s="5"/>
      <c r="CS1582" s="5"/>
      <c r="CT1582" s="5"/>
      <c r="CU1582" s="5"/>
      <c r="CV1582" s="5"/>
      <c r="CW1582" s="5"/>
      <c r="CX1582" s="5"/>
      <c r="CY1582" s="5"/>
      <c r="CZ1582" s="5"/>
      <c r="DA1582" s="5"/>
      <c r="DB1582" s="5"/>
      <c r="DC1582" s="5"/>
      <c r="DD1582" s="5"/>
      <c r="DE1582" s="5"/>
      <c r="DF1582" s="5"/>
      <c r="DG1582" s="5"/>
      <c r="DH1582" s="5"/>
      <c r="DI1582" s="5"/>
      <c r="DJ1582" s="5"/>
      <c r="DK1582" s="5"/>
      <c r="DL1582" s="5"/>
      <c r="DM1582" s="5"/>
      <c r="DN1582" s="5"/>
      <c r="DO1582" s="5"/>
      <c r="DP1582" s="5"/>
      <c r="DQ1582" s="5"/>
      <c r="DR1582" s="5" t="s">
        <v>1233</v>
      </c>
      <c r="DS1582" s="6"/>
      <c r="DT1582" s="6"/>
      <c r="DU1582" s="5"/>
      <c r="DV1582" s="5"/>
      <c r="DW1582" s="5" t="s">
        <v>135</v>
      </c>
      <c r="DX1582" s="5"/>
      <c r="DY1582" s="5"/>
      <c r="DZ1582" s="5"/>
      <c r="EA1582" s="5"/>
      <c r="EB1582" s="5"/>
      <c r="EC1582" s="5"/>
      <c r="ED1582" s="5"/>
      <c r="EE1582" s="5"/>
      <c r="EF1582" s="5"/>
    </row>
    <row r="1583" spans="1:136" s="42" customFormat="1" ht="30">
      <c r="A1583" s="41"/>
      <c r="B1583" s="41">
        <v>4</v>
      </c>
      <c r="C1583" s="41">
        <v>4</v>
      </c>
      <c r="D1583" s="41" t="s">
        <v>2747</v>
      </c>
      <c r="E1583" s="42" t="s">
        <v>2084</v>
      </c>
      <c r="F1583" s="41" t="s">
        <v>4634</v>
      </c>
      <c r="H1583" s="41" t="s">
        <v>135</v>
      </c>
      <c r="I1583" s="41"/>
      <c r="J1583" s="5">
        <v>4</v>
      </c>
      <c r="K1583" s="5">
        <v>4</v>
      </c>
      <c r="L1583" s="5"/>
      <c r="M1583" s="5"/>
      <c r="N1583" s="5"/>
      <c r="O1583" s="5"/>
      <c r="P1583" s="5">
        <v>4</v>
      </c>
      <c r="Q1583" s="39" t="s">
        <v>2745</v>
      </c>
      <c r="R1583" s="5">
        <v>4</v>
      </c>
      <c r="S1583" s="5"/>
      <c r="T1583" s="5"/>
      <c r="U1583" s="5"/>
      <c r="V1583" s="5"/>
      <c r="W1583" s="5"/>
      <c r="X1583" s="5"/>
      <c r="Y1583" s="5"/>
      <c r="Z1583" s="5"/>
      <c r="AA1583" s="5"/>
      <c r="AB1583" s="5"/>
      <c r="AC1583" s="5"/>
      <c r="AD1583" s="5"/>
      <c r="AE1583" s="5"/>
      <c r="AF1583" s="5"/>
      <c r="AG1583" s="5"/>
      <c r="AH1583" s="5"/>
      <c r="AI1583" s="5"/>
      <c r="AJ1583" s="5"/>
      <c r="AK1583" s="5"/>
      <c r="AL1583" s="5"/>
      <c r="AM1583" s="5"/>
      <c r="AN1583" s="5"/>
      <c r="AO1583" s="5"/>
      <c r="AP1583" s="5"/>
      <c r="AQ1583" s="5"/>
      <c r="AR1583" s="5"/>
      <c r="AS1583" s="5"/>
      <c r="AT1583" s="5"/>
      <c r="AU1583" s="5"/>
      <c r="AV1583" s="5"/>
      <c r="AW1583" s="5"/>
      <c r="AX1583" s="5"/>
      <c r="AY1583" s="5"/>
      <c r="AZ1583" s="5"/>
      <c r="BA1583" s="5"/>
      <c r="BB1583" s="5"/>
      <c r="BC1583" s="5"/>
      <c r="BD1583" s="5"/>
      <c r="BE1583" s="5"/>
      <c r="BF1583" s="5"/>
      <c r="BG1583" s="5"/>
      <c r="BH1583" s="5"/>
      <c r="BI1583" s="5"/>
      <c r="BJ1583" s="5"/>
      <c r="BK1583" s="5"/>
      <c r="BL1583" s="5"/>
      <c r="BM1583" s="5"/>
      <c r="BN1583" s="5"/>
      <c r="BO1583" s="5"/>
      <c r="BP1583" s="5"/>
      <c r="BQ1583" s="5"/>
      <c r="BR1583" s="5"/>
      <c r="BS1583" s="5"/>
      <c r="BT1583" s="5"/>
      <c r="BU1583" s="5"/>
      <c r="BV1583" s="5"/>
      <c r="BW1583" s="5"/>
      <c r="BX1583" s="5"/>
      <c r="BY1583" s="5"/>
      <c r="BZ1583" s="5"/>
      <c r="CA1583" s="5"/>
      <c r="CB1583" s="5"/>
      <c r="CC1583" s="5"/>
      <c r="CD1583" s="5"/>
      <c r="CE1583" s="5"/>
      <c r="CF1583" s="5"/>
      <c r="CG1583" s="5"/>
      <c r="CH1583" s="5"/>
      <c r="CI1583" s="5"/>
      <c r="CJ1583" s="5"/>
      <c r="CK1583" s="5"/>
      <c r="CL1583" s="5"/>
      <c r="CM1583" s="5"/>
      <c r="CN1583" s="5"/>
      <c r="CO1583" s="5"/>
      <c r="CP1583" s="5"/>
      <c r="CQ1583" s="5"/>
      <c r="CR1583" s="5"/>
      <c r="CS1583" s="5"/>
      <c r="CT1583" s="5"/>
      <c r="CU1583" s="5"/>
      <c r="CV1583" s="5"/>
      <c r="CW1583" s="5"/>
      <c r="CX1583" s="5"/>
      <c r="CY1583" s="5"/>
      <c r="CZ1583" s="5"/>
      <c r="DA1583" s="5"/>
      <c r="DB1583" s="5"/>
      <c r="DC1583" s="5"/>
      <c r="DD1583" s="5"/>
      <c r="DE1583" s="5"/>
      <c r="DF1583" s="5"/>
      <c r="DG1583" s="5"/>
      <c r="DH1583" s="5"/>
      <c r="DI1583" s="5"/>
      <c r="DJ1583" s="5"/>
      <c r="DK1583" s="5"/>
      <c r="DL1583" s="5"/>
      <c r="DM1583" s="5"/>
      <c r="DN1583" s="5"/>
      <c r="DO1583" s="5"/>
      <c r="DP1583" s="5"/>
      <c r="DQ1583" s="5"/>
      <c r="DR1583" s="5" t="s">
        <v>1233</v>
      </c>
      <c r="DS1583" s="6"/>
      <c r="DT1583" s="6"/>
      <c r="DU1583" s="5"/>
      <c r="DV1583" s="5"/>
      <c r="DW1583" s="5" t="s">
        <v>135</v>
      </c>
      <c r="DX1583" s="5"/>
      <c r="DY1583" s="5"/>
      <c r="DZ1583" s="5"/>
      <c r="EA1583" s="5"/>
      <c r="EB1583" s="5"/>
      <c r="EC1583" s="5"/>
      <c r="ED1583" s="5"/>
      <c r="EE1583" s="5"/>
      <c r="EF1583" s="5"/>
    </row>
    <row r="1584" spans="1:136" s="42" customFormat="1" ht="30">
      <c r="A1584" s="41"/>
      <c r="B1584" s="41">
        <v>5</v>
      </c>
      <c r="C1584" s="41">
        <v>5</v>
      </c>
      <c r="D1584" s="41" t="s">
        <v>2748</v>
      </c>
      <c r="E1584" s="42" t="s">
        <v>257</v>
      </c>
      <c r="F1584" s="41" t="s">
        <v>4634</v>
      </c>
      <c r="H1584" s="41" t="s">
        <v>135</v>
      </c>
      <c r="I1584" s="41"/>
      <c r="J1584" s="5">
        <v>5</v>
      </c>
      <c r="K1584" s="5">
        <v>3</v>
      </c>
      <c r="L1584" s="5">
        <v>2</v>
      </c>
      <c r="M1584" s="5"/>
      <c r="N1584" s="5"/>
      <c r="O1584" s="5"/>
      <c r="P1584" s="5">
        <v>3</v>
      </c>
      <c r="Q1584" s="39" t="s">
        <v>2745</v>
      </c>
      <c r="R1584" s="5">
        <v>3</v>
      </c>
      <c r="S1584" s="5"/>
      <c r="T1584" s="5"/>
      <c r="U1584" s="5"/>
      <c r="V1584" s="5"/>
      <c r="W1584" s="5"/>
      <c r="X1584" s="5"/>
      <c r="Y1584" s="5"/>
      <c r="Z1584" s="5"/>
      <c r="AA1584" s="5"/>
      <c r="AB1584" s="5"/>
      <c r="AC1584" s="5"/>
      <c r="AD1584" s="5"/>
      <c r="AE1584" s="5"/>
      <c r="AF1584" s="5"/>
      <c r="AG1584" s="5"/>
      <c r="AH1584" s="5"/>
      <c r="AI1584" s="5"/>
      <c r="AJ1584" s="5"/>
      <c r="AK1584" s="5"/>
      <c r="AL1584" s="5"/>
      <c r="AM1584" s="5"/>
      <c r="AN1584" s="5"/>
      <c r="AO1584" s="5"/>
      <c r="AP1584" s="5"/>
      <c r="AQ1584" s="5"/>
      <c r="AR1584" s="5"/>
      <c r="AS1584" s="5"/>
      <c r="AT1584" s="5"/>
      <c r="AU1584" s="5"/>
      <c r="AV1584" s="5"/>
      <c r="AW1584" s="5"/>
      <c r="AX1584" s="5"/>
      <c r="AY1584" s="5"/>
      <c r="AZ1584" s="5"/>
      <c r="BA1584" s="5"/>
      <c r="BB1584" s="5"/>
      <c r="BC1584" s="5"/>
      <c r="BD1584" s="5"/>
      <c r="BE1584" s="5"/>
      <c r="BF1584" s="5"/>
      <c r="BG1584" s="5"/>
      <c r="BH1584" s="5"/>
      <c r="BI1584" s="5"/>
      <c r="BJ1584" s="5"/>
      <c r="BK1584" s="5"/>
      <c r="BL1584" s="5"/>
      <c r="BM1584" s="5"/>
      <c r="BN1584" s="5"/>
      <c r="BO1584" s="5"/>
      <c r="BP1584" s="5"/>
      <c r="BQ1584" s="5"/>
      <c r="BR1584" s="5"/>
      <c r="BS1584" s="5"/>
      <c r="BT1584" s="5"/>
      <c r="BU1584" s="5"/>
      <c r="BV1584" s="5"/>
      <c r="BW1584" s="5"/>
      <c r="BX1584" s="5"/>
      <c r="BY1584" s="5"/>
      <c r="BZ1584" s="5"/>
      <c r="CA1584" s="5"/>
      <c r="CB1584" s="5"/>
      <c r="CC1584" s="5"/>
      <c r="CD1584" s="5"/>
      <c r="CE1584" s="5"/>
      <c r="CF1584" s="5"/>
      <c r="CG1584" s="5"/>
      <c r="CH1584" s="5"/>
      <c r="CI1584" s="5"/>
      <c r="CJ1584" s="5"/>
      <c r="CK1584" s="5"/>
      <c r="CL1584" s="5"/>
      <c r="CM1584" s="5"/>
      <c r="CN1584" s="5"/>
      <c r="CO1584" s="5"/>
      <c r="CP1584" s="5"/>
      <c r="CQ1584" s="5"/>
      <c r="CR1584" s="5"/>
      <c r="CS1584" s="5"/>
      <c r="CT1584" s="5"/>
      <c r="CU1584" s="5"/>
      <c r="CV1584" s="5"/>
      <c r="CW1584" s="5"/>
      <c r="CX1584" s="5"/>
      <c r="CY1584" s="5"/>
      <c r="CZ1584" s="5"/>
      <c r="DA1584" s="5"/>
      <c r="DB1584" s="5"/>
      <c r="DC1584" s="5"/>
      <c r="DD1584" s="5"/>
      <c r="DE1584" s="5"/>
      <c r="DF1584" s="5"/>
      <c r="DG1584" s="5"/>
      <c r="DH1584" s="5"/>
      <c r="DI1584" s="5"/>
      <c r="DJ1584" s="5"/>
      <c r="DK1584" s="5"/>
      <c r="DL1584" s="5"/>
      <c r="DM1584" s="5"/>
      <c r="DN1584" s="5"/>
      <c r="DO1584" s="5"/>
      <c r="DP1584" s="5"/>
      <c r="DQ1584" s="5"/>
      <c r="DR1584" s="5" t="s">
        <v>1233</v>
      </c>
      <c r="DS1584" s="6"/>
      <c r="DT1584" s="6"/>
      <c r="DU1584" s="5"/>
      <c r="DV1584" s="5"/>
      <c r="DW1584" s="5" t="s">
        <v>135</v>
      </c>
      <c r="DX1584" s="5"/>
      <c r="DY1584" s="5"/>
      <c r="DZ1584" s="5"/>
      <c r="EA1584" s="5"/>
      <c r="EB1584" s="5"/>
      <c r="EC1584" s="5"/>
      <c r="ED1584" s="5"/>
      <c r="EE1584" s="5"/>
      <c r="EF1584" s="5"/>
    </row>
    <row r="1585" spans="1:136" s="42" customFormat="1">
      <c r="A1585" s="41"/>
      <c r="B1585" s="41"/>
      <c r="C1585" s="41"/>
      <c r="D1585" s="41"/>
      <c r="F1585" s="41"/>
      <c r="G1585" s="41"/>
      <c r="H1585" s="41"/>
      <c r="I1585" s="41"/>
      <c r="J1585" s="5"/>
      <c r="K1585" s="5"/>
      <c r="L1585" s="5"/>
      <c r="M1585" s="5"/>
      <c r="N1585" s="5"/>
      <c r="O1585" s="5"/>
      <c r="P1585" s="5"/>
      <c r="Q1585" s="39"/>
      <c r="R1585" s="5"/>
      <c r="S1585" s="5"/>
      <c r="T1585" s="5"/>
      <c r="U1585" s="5"/>
      <c r="V1585" s="5"/>
      <c r="W1585" s="5"/>
      <c r="X1585" s="5"/>
      <c r="Y1585" s="5"/>
      <c r="Z1585" s="5"/>
      <c r="AA1585" s="5"/>
      <c r="AB1585" s="5"/>
      <c r="AC1585" s="5"/>
      <c r="AD1585" s="5"/>
      <c r="AE1585" s="5"/>
      <c r="AF1585" s="5"/>
      <c r="AG1585" s="5"/>
      <c r="AH1585" s="5"/>
      <c r="AI1585" s="5"/>
      <c r="AJ1585" s="5"/>
      <c r="AK1585" s="5"/>
      <c r="AL1585" s="5"/>
      <c r="AM1585" s="5"/>
      <c r="AN1585" s="5"/>
      <c r="AO1585" s="5"/>
      <c r="AP1585" s="5"/>
      <c r="AQ1585" s="5"/>
      <c r="AR1585" s="5"/>
      <c r="AS1585" s="5"/>
      <c r="AT1585" s="5"/>
      <c r="AU1585" s="5"/>
      <c r="AV1585" s="5"/>
      <c r="AW1585" s="5"/>
      <c r="AX1585" s="5"/>
      <c r="AY1585" s="5"/>
      <c r="AZ1585" s="5"/>
      <c r="BA1585" s="5"/>
      <c r="BB1585" s="5"/>
      <c r="BC1585" s="5"/>
      <c r="BD1585" s="5"/>
      <c r="BE1585" s="5"/>
      <c r="BF1585" s="5"/>
      <c r="BG1585" s="5"/>
      <c r="BH1585" s="5"/>
      <c r="BI1585" s="5"/>
      <c r="BJ1585" s="5"/>
      <c r="BK1585" s="5"/>
      <c r="BL1585" s="5"/>
      <c r="BM1585" s="5"/>
      <c r="BN1585" s="5"/>
      <c r="BO1585" s="5"/>
      <c r="BP1585" s="5"/>
      <c r="BQ1585" s="5"/>
      <c r="BR1585" s="5"/>
      <c r="BS1585" s="5"/>
      <c r="BT1585" s="5"/>
      <c r="BU1585" s="5"/>
      <c r="BV1585" s="5"/>
      <c r="BW1585" s="5"/>
      <c r="BX1585" s="5"/>
      <c r="BY1585" s="5"/>
      <c r="BZ1585" s="5"/>
      <c r="CA1585" s="5"/>
      <c r="CB1585" s="5"/>
      <c r="CC1585" s="5"/>
      <c r="CD1585" s="5"/>
      <c r="CE1585" s="5"/>
      <c r="CF1585" s="5"/>
      <c r="CG1585" s="5"/>
      <c r="CH1585" s="5"/>
      <c r="CI1585" s="5"/>
      <c r="CJ1585" s="5"/>
      <c r="CK1585" s="5"/>
      <c r="CL1585" s="5"/>
      <c r="CM1585" s="5"/>
      <c r="CN1585" s="5"/>
      <c r="CO1585" s="5"/>
      <c r="CP1585" s="5"/>
      <c r="CQ1585" s="5"/>
      <c r="CR1585" s="5"/>
      <c r="CS1585" s="5"/>
      <c r="CT1585" s="5"/>
      <c r="CU1585" s="5"/>
      <c r="CV1585" s="5"/>
      <c r="CW1585" s="5"/>
      <c r="CX1585" s="5"/>
      <c r="CY1585" s="5"/>
      <c r="CZ1585" s="5"/>
      <c r="DA1585" s="5"/>
      <c r="DB1585" s="5"/>
      <c r="DC1585" s="5"/>
      <c r="DD1585" s="5"/>
      <c r="DE1585" s="5"/>
      <c r="DF1585" s="5"/>
      <c r="DG1585" s="5"/>
      <c r="DH1585" s="5"/>
      <c r="DI1585" s="5"/>
      <c r="DJ1585" s="5"/>
      <c r="DK1585" s="5"/>
      <c r="DL1585" s="5"/>
      <c r="DM1585" s="5"/>
      <c r="DN1585" s="5"/>
      <c r="DO1585" s="5"/>
      <c r="DP1585" s="5"/>
      <c r="DQ1585" s="5"/>
      <c r="DR1585" s="5"/>
      <c r="DS1585" s="6"/>
      <c r="DT1585" s="6"/>
      <c r="DU1585" s="5"/>
      <c r="DV1585" s="5"/>
      <c r="DW1585" s="5"/>
      <c r="DX1585" s="5"/>
      <c r="DY1585" s="5"/>
      <c r="DZ1585" s="5"/>
      <c r="EA1585" s="5"/>
      <c r="EB1585" s="5"/>
      <c r="EC1585" s="5"/>
      <c r="ED1585" s="5"/>
      <c r="EE1585" s="5"/>
      <c r="EF1585" s="5"/>
    </row>
    <row r="1586" spans="1:136" s="42" customFormat="1">
      <c r="A1586" s="41"/>
      <c r="B1586" s="41"/>
      <c r="C1586" s="41"/>
      <c r="D1586" s="41"/>
      <c r="F1586" s="41"/>
      <c r="G1586" s="41"/>
      <c r="H1586" s="41"/>
      <c r="I1586" s="41"/>
      <c r="J1586" s="5"/>
      <c r="K1586" s="5"/>
      <c r="L1586" s="5"/>
      <c r="M1586" s="5"/>
      <c r="N1586" s="5"/>
      <c r="O1586" s="5"/>
      <c r="P1586" s="5"/>
      <c r="Q1586" s="39"/>
      <c r="R1586" s="5"/>
      <c r="S1586" s="5"/>
      <c r="T1586" s="5"/>
      <c r="U1586" s="5"/>
      <c r="V1586" s="5"/>
      <c r="W1586" s="5"/>
      <c r="X1586" s="5"/>
      <c r="Y1586" s="5"/>
      <c r="Z1586" s="5"/>
      <c r="AA1586" s="5"/>
      <c r="AB1586" s="5"/>
      <c r="AC1586" s="5"/>
      <c r="AD1586" s="5"/>
      <c r="AE1586" s="5"/>
      <c r="AF1586" s="5"/>
      <c r="AG1586" s="5"/>
      <c r="AH1586" s="5"/>
      <c r="AI1586" s="5"/>
      <c r="AJ1586" s="5"/>
      <c r="AK1586" s="5"/>
      <c r="AL1586" s="5"/>
      <c r="AM1586" s="5"/>
      <c r="AN1586" s="5"/>
      <c r="AO1586" s="5"/>
      <c r="AP1586" s="5"/>
      <c r="AQ1586" s="5"/>
      <c r="AR1586" s="5"/>
      <c r="AS1586" s="5"/>
      <c r="AT1586" s="5"/>
      <c r="AU1586" s="5"/>
      <c r="AV1586" s="5"/>
      <c r="AW1586" s="5"/>
      <c r="AX1586" s="5"/>
      <c r="AY1586" s="5"/>
      <c r="AZ1586" s="5"/>
      <c r="BA1586" s="5"/>
      <c r="BB1586" s="5"/>
      <c r="BC1586" s="5"/>
      <c r="BD1586" s="5"/>
      <c r="BE1586" s="5"/>
      <c r="BF1586" s="5"/>
      <c r="BG1586" s="5"/>
      <c r="BH1586" s="5"/>
      <c r="BI1586" s="5"/>
      <c r="BJ1586" s="5"/>
      <c r="BK1586" s="5"/>
      <c r="BL1586" s="5"/>
      <c r="BM1586" s="5"/>
      <c r="BN1586" s="5"/>
      <c r="BO1586" s="5"/>
      <c r="BP1586" s="5"/>
      <c r="BQ1586" s="5"/>
      <c r="BR1586" s="5"/>
      <c r="BS1586" s="5"/>
      <c r="BT1586" s="5"/>
      <c r="BU1586" s="5"/>
      <c r="BV1586" s="5"/>
      <c r="BW1586" s="5"/>
      <c r="BX1586" s="5"/>
      <c r="BY1586" s="5"/>
      <c r="BZ1586" s="5"/>
      <c r="CA1586" s="5"/>
      <c r="CB1586" s="5"/>
      <c r="CC1586" s="5"/>
      <c r="CD1586" s="5"/>
      <c r="CE1586" s="5"/>
      <c r="CF1586" s="5"/>
      <c r="CG1586" s="5"/>
      <c r="CH1586" s="5"/>
      <c r="CI1586" s="5"/>
      <c r="CJ1586" s="5"/>
      <c r="CK1586" s="5"/>
      <c r="CL1586" s="5"/>
      <c r="CM1586" s="5"/>
      <c r="CN1586" s="5"/>
      <c r="CO1586" s="5"/>
      <c r="CP1586" s="5"/>
      <c r="CQ1586" s="5"/>
      <c r="CR1586" s="5"/>
      <c r="CS1586" s="5"/>
      <c r="CT1586" s="5"/>
      <c r="CU1586" s="5"/>
      <c r="CV1586" s="5"/>
      <c r="CW1586" s="5"/>
      <c r="CX1586" s="5"/>
      <c r="CY1586" s="5"/>
      <c r="CZ1586" s="5"/>
      <c r="DA1586" s="5"/>
      <c r="DB1586" s="5"/>
      <c r="DC1586" s="5"/>
      <c r="DD1586" s="5"/>
      <c r="DE1586" s="5"/>
      <c r="DF1586" s="5"/>
      <c r="DG1586" s="5"/>
      <c r="DH1586" s="5"/>
      <c r="DI1586" s="5"/>
      <c r="DJ1586" s="5"/>
      <c r="DK1586" s="5"/>
      <c r="DL1586" s="5"/>
      <c r="DM1586" s="5"/>
      <c r="DN1586" s="5"/>
      <c r="DO1586" s="5"/>
      <c r="DP1586" s="5"/>
      <c r="DQ1586" s="5"/>
      <c r="DR1586" s="5"/>
      <c r="DS1586" s="6"/>
      <c r="DT1586" s="6"/>
      <c r="DU1586" s="5"/>
      <c r="DV1586" s="5"/>
      <c r="DW1586" s="5"/>
      <c r="DX1586" s="5"/>
      <c r="DY1586" s="5"/>
      <c r="DZ1586" s="5"/>
      <c r="EA1586" s="5"/>
      <c r="EB1586" s="5"/>
      <c r="EC1586" s="5"/>
      <c r="ED1586" s="5"/>
      <c r="EE1586" s="5"/>
      <c r="EF1586" s="5"/>
    </row>
    <row r="1587" spans="1:136" s="42" customFormat="1">
      <c r="A1587" s="41"/>
      <c r="B1587" s="41"/>
      <c r="C1587" s="41"/>
      <c r="D1587" s="41"/>
      <c r="F1587" s="41"/>
      <c r="G1587" s="41"/>
      <c r="H1587" s="41"/>
      <c r="I1587" s="41"/>
      <c r="J1587" s="5"/>
      <c r="K1587" s="5"/>
      <c r="L1587" s="5"/>
      <c r="M1587" s="5"/>
      <c r="N1587" s="5"/>
      <c r="O1587" s="5"/>
      <c r="P1587" s="5"/>
      <c r="Q1587" s="39"/>
      <c r="R1587" s="5"/>
      <c r="S1587" s="5"/>
      <c r="T1587" s="5"/>
      <c r="U1587" s="5"/>
      <c r="V1587" s="5"/>
      <c r="W1587" s="5"/>
      <c r="X1587" s="5"/>
      <c r="Y1587" s="5"/>
      <c r="Z1587" s="5"/>
      <c r="AA1587" s="5"/>
      <c r="AB1587" s="5"/>
      <c r="AC1587" s="5"/>
      <c r="AD1587" s="5"/>
      <c r="AE1587" s="5"/>
      <c r="AF1587" s="5"/>
      <c r="AG1587" s="5"/>
      <c r="AH1587" s="5"/>
      <c r="AI1587" s="5"/>
      <c r="AJ1587" s="5"/>
      <c r="AK1587" s="5"/>
      <c r="AL1587" s="5"/>
      <c r="AM1587" s="5"/>
      <c r="AN1587" s="5"/>
      <c r="AO1587" s="5"/>
      <c r="AP1587" s="5"/>
      <c r="AQ1587" s="5"/>
      <c r="AR1587" s="5"/>
      <c r="AS1587" s="5"/>
      <c r="AT1587" s="5"/>
      <c r="AU1587" s="5"/>
      <c r="AV1587" s="5"/>
      <c r="AW1587" s="5"/>
      <c r="AX1587" s="5"/>
      <c r="AY1587" s="5"/>
      <c r="AZ1587" s="5"/>
      <c r="BA1587" s="5"/>
      <c r="BB1587" s="5"/>
      <c r="BC1587" s="5"/>
      <c r="BD1587" s="5"/>
      <c r="BE1587" s="5"/>
      <c r="BF1587" s="5"/>
      <c r="BG1587" s="5"/>
      <c r="BH1587" s="5"/>
      <c r="BI1587" s="5"/>
      <c r="BJ1587" s="5"/>
      <c r="BK1587" s="5"/>
      <c r="BL1587" s="5"/>
      <c r="BM1587" s="5"/>
      <c r="BN1587" s="5"/>
      <c r="BO1587" s="5"/>
      <c r="BP1587" s="5"/>
      <c r="BQ1587" s="5"/>
      <c r="BR1587" s="5"/>
      <c r="BS1587" s="5"/>
      <c r="BT1587" s="5"/>
      <c r="BU1587" s="5"/>
      <c r="BV1587" s="5"/>
      <c r="BW1587" s="5"/>
      <c r="BX1587" s="5"/>
      <c r="BY1587" s="5"/>
      <c r="BZ1587" s="5"/>
      <c r="CA1587" s="5"/>
      <c r="CB1587" s="5"/>
      <c r="CC1587" s="5"/>
      <c r="CD1587" s="5"/>
      <c r="CE1587" s="5"/>
      <c r="CF1587" s="5"/>
      <c r="CG1587" s="5"/>
      <c r="CH1587" s="5"/>
      <c r="CI1587" s="5"/>
      <c r="CJ1587" s="5"/>
      <c r="CK1587" s="5"/>
      <c r="CL1587" s="5"/>
      <c r="CM1587" s="5"/>
      <c r="CN1587" s="5"/>
      <c r="CO1587" s="5"/>
      <c r="CP1587" s="5"/>
      <c r="CQ1587" s="5"/>
      <c r="CR1587" s="5"/>
      <c r="CS1587" s="5"/>
      <c r="CT1587" s="5"/>
      <c r="CU1587" s="5"/>
      <c r="CV1587" s="5"/>
      <c r="CW1587" s="5"/>
      <c r="CX1587" s="5"/>
      <c r="CY1587" s="5"/>
      <c r="CZ1587" s="5"/>
      <c r="DA1587" s="5"/>
      <c r="DB1587" s="5"/>
      <c r="DC1587" s="5"/>
      <c r="DD1587" s="5"/>
      <c r="DE1587" s="5"/>
      <c r="DF1587" s="5"/>
      <c r="DG1587" s="5"/>
      <c r="DH1587" s="5"/>
      <c r="DI1587" s="5"/>
      <c r="DJ1587" s="5"/>
      <c r="DK1587" s="5"/>
      <c r="DL1587" s="5"/>
      <c r="DM1587" s="5"/>
      <c r="DN1587" s="5"/>
      <c r="DO1587" s="5"/>
      <c r="DP1587" s="5"/>
      <c r="DQ1587" s="5"/>
      <c r="DR1587" s="5"/>
      <c r="DS1587" s="6"/>
      <c r="DT1587" s="6"/>
      <c r="DU1587" s="5"/>
      <c r="DV1587" s="5"/>
      <c r="DW1587" s="5"/>
      <c r="DX1587" s="5"/>
      <c r="DY1587" s="5"/>
      <c r="DZ1587" s="5"/>
      <c r="EA1587" s="5"/>
      <c r="EB1587" s="5"/>
      <c r="EC1587" s="5"/>
      <c r="ED1587" s="5"/>
      <c r="EE1587" s="5"/>
      <c r="EF1587" s="5"/>
    </row>
    <row r="1588" spans="1:136" s="42" customFormat="1" ht="120">
      <c r="A1588" s="46" t="s">
        <v>2749</v>
      </c>
      <c r="B1588" s="41">
        <v>9</v>
      </c>
      <c r="C1588" s="41">
        <v>5</v>
      </c>
      <c r="D1588" s="41" t="s">
        <v>2750</v>
      </c>
      <c r="E1588" s="42" t="s">
        <v>2751</v>
      </c>
      <c r="F1588" s="41" t="s">
        <v>2752</v>
      </c>
      <c r="G1588" s="41"/>
      <c r="H1588" s="41" t="s">
        <v>135</v>
      </c>
      <c r="I1588" s="41"/>
      <c r="J1588" s="5"/>
      <c r="K1588" s="5"/>
      <c r="L1588" s="5"/>
      <c r="M1588" s="5"/>
      <c r="N1588" s="5"/>
      <c r="O1588" s="5"/>
      <c r="P1588" s="5">
        <v>1</v>
      </c>
      <c r="Q1588" s="39" t="s">
        <v>2753</v>
      </c>
      <c r="R1588" s="5"/>
      <c r="S1588" s="5"/>
      <c r="T1588" s="5"/>
      <c r="U1588" s="5"/>
      <c r="V1588" s="5"/>
      <c r="W1588" s="5"/>
      <c r="X1588" s="5"/>
      <c r="Y1588" s="5"/>
      <c r="Z1588" s="5"/>
      <c r="AA1588" s="5"/>
      <c r="AB1588" s="5"/>
      <c r="AC1588" s="5"/>
      <c r="AD1588" s="5"/>
      <c r="AE1588" s="5"/>
      <c r="AF1588" s="5"/>
      <c r="AG1588" s="5"/>
      <c r="AH1588" s="5"/>
      <c r="AI1588" s="5"/>
      <c r="AJ1588" s="5"/>
      <c r="AK1588" s="5"/>
      <c r="AL1588" s="5"/>
      <c r="AM1588" s="5"/>
      <c r="AN1588" s="5"/>
      <c r="AO1588" s="5"/>
      <c r="AP1588" s="5"/>
      <c r="AQ1588" s="5"/>
      <c r="AR1588" s="5"/>
      <c r="AS1588" s="5"/>
      <c r="AT1588" s="5"/>
      <c r="AU1588" s="5"/>
      <c r="AV1588" s="5"/>
      <c r="AW1588" s="5"/>
      <c r="AX1588" s="5"/>
      <c r="AY1588" s="5"/>
      <c r="AZ1588" s="5"/>
      <c r="BA1588" s="5"/>
      <c r="BB1588" s="5"/>
      <c r="BC1588" s="5"/>
      <c r="BD1588" s="5"/>
      <c r="BE1588" s="5"/>
      <c r="BF1588" s="5"/>
      <c r="BG1588" s="5"/>
      <c r="BH1588" s="5"/>
      <c r="BI1588" s="5"/>
      <c r="BJ1588" s="5"/>
      <c r="BK1588" s="5"/>
      <c r="BL1588" s="5"/>
      <c r="BM1588" s="5"/>
      <c r="BN1588" s="5"/>
      <c r="BO1588" s="5"/>
      <c r="BP1588" s="5"/>
      <c r="BQ1588" s="5"/>
      <c r="BR1588" s="5"/>
      <c r="BS1588" s="5"/>
      <c r="BT1588" s="5"/>
      <c r="BU1588" s="5"/>
      <c r="BV1588" s="5"/>
      <c r="BW1588" s="5"/>
      <c r="BX1588" s="5"/>
      <c r="BY1588" s="5"/>
      <c r="BZ1588" s="5"/>
      <c r="CA1588" s="5"/>
      <c r="CB1588" s="5"/>
      <c r="CC1588" s="5"/>
      <c r="CD1588" s="5"/>
      <c r="CE1588" s="5"/>
      <c r="CF1588" s="5"/>
      <c r="CG1588" s="5"/>
      <c r="CH1588" s="5"/>
      <c r="CI1588" s="5"/>
      <c r="CJ1588" s="5"/>
      <c r="CK1588" s="5">
        <v>1</v>
      </c>
      <c r="CL1588" s="5"/>
      <c r="CM1588" s="5"/>
      <c r="CN1588" s="5"/>
      <c r="CO1588" s="5"/>
      <c r="CP1588" s="5"/>
      <c r="CQ1588" s="5"/>
      <c r="CR1588" s="5"/>
      <c r="CS1588" s="5"/>
      <c r="CT1588" s="5"/>
      <c r="CU1588" s="5"/>
      <c r="CV1588" s="5"/>
      <c r="CW1588" s="5"/>
      <c r="CX1588" s="5"/>
      <c r="CY1588" s="5"/>
      <c r="CZ1588" s="5"/>
      <c r="DA1588" s="5"/>
      <c r="DB1588" s="5"/>
      <c r="DC1588" s="5"/>
      <c r="DD1588" s="5"/>
      <c r="DE1588" s="5"/>
      <c r="DF1588" s="5"/>
      <c r="DG1588" s="5"/>
      <c r="DH1588" s="5"/>
      <c r="DI1588" s="5"/>
      <c r="DJ1588" s="5"/>
      <c r="DK1588" s="5"/>
      <c r="DL1588" s="5"/>
      <c r="DM1588" s="5"/>
      <c r="DN1588" s="5"/>
      <c r="DO1588" s="5"/>
      <c r="DP1588" s="5"/>
      <c r="DQ1588" s="5"/>
      <c r="DR1588" s="5" t="s">
        <v>135</v>
      </c>
      <c r="DS1588" s="6">
        <v>9</v>
      </c>
      <c r="DT1588" s="6">
        <v>4</v>
      </c>
      <c r="DU1588" s="5">
        <v>0</v>
      </c>
      <c r="DV1588" s="5"/>
      <c r="DW1588" s="5" t="s">
        <v>135</v>
      </c>
      <c r="DX1588" s="5"/>
      <c r="DY1588" s="5" t="s">
        <v>2754</v>
      </c>
      <c r="DZ1588" s="5"/>
      <c r="EA1588" s="5"/>
      <c r="EB1588" s="5"/>
      <c r="EC1588" s="5"/>
      <c r="ED1588" s="5"/>
      <c r="EE1588" s="5"/>
      <c r="EF1588" s="5"/>
    </row>
    <row r="1589" spans="1:136" s="42" customFormat="1">
      <c r="A1589" s="41"/>
      <c r="B1589" s="41"/>
      <c r="C1589" s="41"/>
      <c r="D1589" s="41" t="s">
        <v>572</v>
      </c>
      <c r="E1589" s="42" t="s">
        <v>572</v>
      </c>
      <c r="F1589" s="41" t="s">
        <v>2752</v>
      </c>
      <c r="G1589" s="41"/>
      <c r="H1589" s="41" t="s">
        <v>135</v>
      </c>
      <c r="I1589" s="41"/>
      <c r="J1589" s="5"/>
      <c r="K1589" s="5"/>
      <c r="L1589" s="5"/>
      <c r="M1589" s="5"/>
      <c r="N1589" s="5"/>
      <c r="O1589" s="5"/>
      <c r="P1589" s="5">
        <v>1</v>
      </c>
      <c r="Q1589" s="39" t="s">
        <v>2755</v>
      </c>
      <c r="R1589" s="5"/>
      <c r="S1589" s="5"/>
      <c r="T1589" s="5"/>
      <c r="U1589" s="5"/>
      <c r="V1589" s="5"/>
      <c r="W1589" s="5"/>
      <c r="X1589" s="5"/>
      <c r="Y1589" s="5"/>
      <c r="Z1589" s="5"/>
      <c r="AA1589" s="5"/>
      <c r="AB1589" s="5"/>
      <c r="AC1589" s="5"/>
      <c r="AD1589" s="5"/>
      <c r="AE1589" s="5"/>
      <c r="AF1589" s="5"/>
      <c r="AG1589" s="5"/>
      <c r="AH1589" s="5"/>
      <c r="AI1589" s="5"/>
      <c r="AJ1589" s="5"/>
      <c r="AK1589" s="5"/>
      <c r="AL1589" s="5"/>
      <c r="AM1589" s="5"/>
      <c r="AN1589" s="5"/>
      <c r="AO1589" s="5"/>
      <c r="AP1589" s="5"/>
      <c r="AQ1589" s="5"/>
      <c r="AR1589" s="5"/>
      <c r="AS1589" s="5"/>
      <c r="AT1589" s="5"/>
      <c r="AU1589" s="5"/>
      <c r="AV1589" s="5"/>
      <c r="AW1589" s="5"/>
      <c r="AX1589" s="5"/>
      <c r="AY1589" s="5"/>
      <c r="AZ1589" s="5"/>
      <c r="BA1589" s="5"/>
      <c r="BB1589" s="5"/>
      <c r="BC1589" s="5"/>
      <c r="BD1589" s="5"/>
      <c r="BE1589" s="5"/>
      <c r="BF1589" s="5"/>
      <c r="BG1589" s="5"/>
      <c r="BH1589" s="5"/>
      <c r="BI1589" s="5"/>
      <c r="BJ1589" s="5"/>
      <c r="BK1589" s="5"/>
      <c r="BL1589" s="5"/>
      <c r="BM1589" s="5"/>
      <c r="BN1589" s="5"/>
      <c r="BO1589" s="5"/>
      <c r="BP1589" s="5"/>
      <c r="BQ1589" s="5"/>
      <c r="BR1589" s="5"/>
      <c r="BS1589" s="5"/>
      <c r="BT1589" s="5"/>
      <c r="BU1589" s="5"/>
      <c r="BV1589" s="5"/>
      <c r="BW1589" s="5"/>
      <c r="BX1589" s="5"/>
      <c r="BY1589" s="5"/>
      <c r="BZ1589" s="5"/>
      <c r="CA1589" s="5"/>
      <c r="CB1589" s="5">
        <v>1</v>
      </c>
      <c r="CC1589" s="5"/>
      <c r="CD1589" s="5"/>
      <c r="CE1589" s="5">
        <v>1</v>
      </c>
      <c r="CF1589" s="5">
        <v>1</v>
      </c>
      <c r="CG1589" s="5"/>
      <c r="CH1589" s="5"/>
      <c r="CI1589" s="5"/>
      <c r="CJ1589" s="5"/>
      <c r="CK1589" s="5">
        <v>1</v>
      </c>
      <c r="CL1589" s="5">
        <v>1</v>
      </c>
      <c r="CM1589" s="5"/>
      <c r="CN1589" s="5">
        <v>1</v>
      </c>
      <c r="CO1589" s="5"/>
      <c r="CP1589" s="5"/>
      <c r="CQ1589" s="5"/>
      <c r="CR1589" s="5"/>
      <c r="CS1589" s="5"/>
      <c r="CT1589" s="5"/>
      <c r="CU1589" s="5"/>
      <c r="CV1589" s="5"/>
      <c r="CW1589" s="5"/>
      <c r="CX1589" s="5"/>
      <c r="CY1589" s="5"/>
      <c r="CZ1589" s="5"/>
      <c r="DA1589" s="5"/>
      <c r="DB1589" s="5"/>
      <c r="DC1589" s="5"/>
      <c r="DD1589" s="5"/>
      <c r="DE1589" s="5"/>
      <c r="DF1589" s="5"/>
      <c r="DG1589" s="5"/>
      <c r="DH1589" s="5"/>
      <c r="DI1589" s="5"/>
      <c r="DJ1589" s="5"/>
      <c r="DK1589" s="5"/>
      <c r="DL1589" s="5"/>
      <c r="DM1589" s="5"/>
      <c r="DN1589" s="5"/>
      <c r="DO1589" s="5"/>
      <c r="DP1589" s="5"/>
      <c r="DQ1589" s="5"/>
      <c r="DR1589" s="5" t="s">
        <v>1233</v>
      </c>
      <c r="DS1589" s="6"/>
      <c r="DT1589" s="6"/>
      <c r="DU1589" s="5"/>
      <c r="DV1589" s="5"/>
      <c r="DW1589" s="5" t="s">
        <v>135</v>
      </c>
      <c r="DX1589" s="5"/>
      <c r="DY1589" s="5" t="s">
        <v>2754</v>
      </c>
      <c r="DZ1589" s="5"/>
      <c r="EA1589" s="5"/>
      <c r="EB1589" s="5"/>
      <c r="EC1589" s="5"/>
      <c r="ED1589" s="5"/>
      <c r="EE1589" s="5"/>
      <c r="EF1589" s="5"/>
    </row>
    <row r="1590" spans="1:136" s="42" customFormat="1" ht="30">
      <c r="A1590" s="41"/>
      <c r="B1590" s="41"/>
      <c r="C1590" s="41"/>
      <c r="D1590" s="41" t="s">
        <v>2750</v>
      </c>
      <c r="E1590" s="42" t="s">
        <v>2751</v>
      </c>
      <c r="F1590" s="41" t="s">
        <v>2752</v>
      </c>
      <c r="G1590" s="41"/>
      <c r="H1590" s="41" t="s">
        <v>135</v>
      </c>
      <c r="I1590" s="41"/>
      <c r="J1590" s="5"/>
      <c r="K1590" s="5"/>
      <c r="L1590" s="5"/>
      <c r="M1590" s="5"/>
      <c r="N1590" s="5"/>
      <c r="O1590" s="5"/>
      <c r="P1590" s="5">
        <v>1</v>
      </c>
      <c r="Q1590" s="39" t="s">
        <v>2756</v>
      </c>
      <c r="R1590" s="5"/>
      <c r="S1590" s="5"/>
      <c r="T1590" s="5"/>
      <c r="U1590" s="5"/>
      <c r="V1590" s="5"/>
      <c r="W1590" s="5"/>
      <c r="X1590" s="5"/>
      <c r="Y1590" s="5"/>
      <c r="Z1590" s="5"/>
      <c r="AA1590" s="5"/>
      <c r="AB1590" s="5"/>
      <c r="AC1590" s="5"/>
      <c r="AD1590" s="5"/>
      <c r="AE1590" s="5"/>
      <c r="AF1590" s="5"/>
      <c r="AG1590" s="5"/>
      <c r="AH1590" s="5"/>
      <c r="AI1590" s="5"/>
      <c r="AJ1590" s="5"/>
      <c r="AK1590" s="5"/>
      <c r="AL1590" s="5"/>
      <c r="AM1590" s="5"/>
      <c r="AN1590" s="5"/>
      <c r="AO1590" s="5"/>
      <c r="AP1590" s="5"/>
      <c r="AQ1590" s="5"/>
      <c r="AR1590" s="5"/>
      <c r="AS1590" s="5"/>
      <c r="AT1590" s="5"/>
      <c r="AU1590" s="5"/>
      <c r="AV1590" s="5"/>
      <c r="AW1590" s="5"/>
      <c r="AX1590" s="5"/>
      <c r="AY1590" s="5"/>
      <c r="AZ1590" s="5"/>
      <c r="BA1590" s="5"/>
      <c r="BB1590" s="5"/>
      <c r="BC1590" s="5"/>
      <c r="BD1590" s="5"/>
      <c r="BE1590" s="5"/>
      <c r="BF1590" s="5"/>
      <c r="BG1590" s="5"/>
      <c r="BH1590" s="5"/>
      <c r="BI1590" s="5"/>
      <c r="BJ1590" s="5"/>
      <c r="BK1590" s="5"/>
      <c r="BL1590" s="5"/>
      <c r="BM1590" s="5"/>
      <c r="BN1590" s="5"/>
      <c r="BO1590" s="5"/>
      <c r="BP1590" s="5"/>
      <c r="BQ1590" s="5"/>
      <c r="BR1590" s="5"/>
      <c r="BS1590" s="5"/>
      <c r="BT1590" s="5"/>
      <c r="BU1590" s="5"/>
      <c r="BV1590" s="5"/>
      <c r="BW1590" s="5"/>
      <c r="BX1590" s="5"/>
      <c r="BY1590" s="5"/>
      <c r="BZ1590" s="5"/>
      <c r="CA1590" s="5"/>
      <c r="CB1590" s="5">
        <v>1</v>
      </c>
      <c r="CC1590" s="5"/>
      <c r="CD1590" s="5"/>
      <c r="CE1590" s="5">
        <v>1</v>
      </c>
      <c r="CF1590" s="5"/>
      <c r="CG1590" s="5"/>
      <c r="CH1590" s="5"/>
      <c r="CI1590" s="5"/>
      <c r="CJ1590" s="5"/>
      <c r="CK1590" s="5">
        <v>1</v>
      </c>
      <c r="CL1590" s="5">
        <v>1</v>
      </c>
      <c r="CM1590" s="5"/>
      <c r="CN1590" s="5"/>
      <c r="CO1590" s="5"/>
      <c r="CP1590" s="5"/>
      <c r="CQ1590" s="5"/>
      <c r="CR1590" s="5"/>
      <c r="CS1590" s="5"/>
      <c r="CT1590" s="5"/>
      <c r="CU1590" s="5"/>
      <c r="CV1590" s="5"/>
      <c r="CW1590" s="5"/>
      <c r="CX1590" s="5"/>
      <c r="CY1590" s="5"/>
      <c r="CZ1590" s="5"/>
      <c r="DA1590" s="5"/>
      <c r="DB1590" s="5"/>
      <c r="DC1590" s="5"/>
      <c r="DD1590" s="5"/>
      <c r="DE1590" s="5"/>
      <c r="DF1590" s="5"/>
      <c r="DG1590" s="5"/>
      <c r="DH1590" s="5"/>
      <c r="DI1590" s="5"/>
      <c r="DJ1590" s="5"/>
      <c r="DK1590" s="5"/>
      <c r="DL1590" s="5"/>
      <c r="DM1590" s="5"/>
      <c r="DN1590" s="5"/>
      <c r="DO1590" s="5"/>
      <c r="DP1590" s="5"/>
      <c r="DQ1590" s="5"/>
      <c r="DR1590" s="5" t="s">
        <v>135</v>
      </c>
      <c r="DS1590" s="6"/>
      <c r="DT1590" s="6"/>
      <c r="DU1590" s="5"/>
      <c r="DV1590" s="5"/>
      <c r="DW1590" s="5" t="s">
        <v>135</v>
      </c>
      <c r="DX1590" s="5"/>
      <c r="DY1590" s="5" t="s">
        <v>2754</v>
      </c>
      <c r="DZ1590" s="5"/>
      <c r="EA1590" s="5"/>
      <c r="EB1590" s="5"/>
      <c r="EC1590" s="5"/>
      <c r="ED1590" s="5"/>
      <c r="EE1590" s="5"/>
      <c r="EF1590" s="5"/>
    </row>
    <row r="1591" spans="1:136" s="42" customFormat="1">
      <c r="A1591" s="41"/>
      <c r="B1591" s="41"/>
      <c r="C1591" s="41"/>
      <c r="D1591" s="41" t="s">
        <v>2757</v>
      </c>
      <c r="E1591" s="41" t="s">
        <v>198</v>
      </c>
      <c r="F1591" s="41" t="s">
        <v>2758</v>
      </c>
      <c r="G1591" s="41"/>
      <c r="H1591" s="41" t="s">
        <v>2758</v>
      </c>
      <c r="I1591" s="41"/>
      <c r="K1591" s="5"/>
      <c r="L1591" s="5"/>
      <c r="M1591" s="5"/>
      <c r="N1591" s="5"/>
      <c r="O1591" s="5"/>
      <c r="P1591" s="5">
        <v>1</v>
      </c>
      <c r="Q1591" s="39" t="s">
        <v>2759</v>
      </c>
      <c r="R1591" s="5"/>
      <c r="S1591" s="5"/>
      <c r="T1591" s="5"/>
      <c r="U1591" s="5"/>
      <c r="V1591" s="5"/>
      <c r="W1591" s="5"/>
      <c r="X1591" s="5"/>
      <c r="Y1591" s="5"/>
      <c r="Z1591" s="5"/>
      <c r="AA1591" s="5"/>
      <c r="AB1591" s="5"/>
      <c r="AC1591" s="5"/>
      <c r="AD1591" s="5"/>
      <c r="AE1591" s="5"/>
      <c r="AF1591" s="5"/>
      <c r="AG1591" s="5"/>
      <c r="AH1591" s="5"/>
      <c r="AI1591" s="5"/>
      <c r="AJ1591" s="5"/>
      <c r="AK1591" s="5"/>
      <c r="AL1591" s="5"/>
      <c r="AM1591" s="5"/>
      <c r="AN1591" s="5"/>
      <c r="AO1591" s="5"/>
      <c r="AP1591" s="5"/>
      <c r="AQ1591" s="5"/>
      <c r="AR1591" s="5"/>
      <c r="AS1591" s="5"/>
      <c r="AT1591" s="5"/>
      <c r="AU1591" s="5"/>
      <c r="AV1591" s="5"/>
      <c r="AW1591" s="5"/>
      <c r="AX1591" s="5"/>
      <c r="AY1591" s="5"/>
      <c r="AZ1591" s="5"/>
      <c r="BA1591" s="5"/>
      <c r="BB1591" s="5"/>
      <c r="BC1591" s="5"/>
      <c r="BD1591" s="5"/>
      <c r="BE1591" s="5"/>
      <c r="BF1591" s="5"/>
      <c r="BG1591" s="5"/>
      <c r="BH1591" s="5"/>
      <c r="BI1591" s="5"/>
      <c r="BJ1591" s="5"/>
      <c r="BK1591" s="5"/>
      <c r="BL1591" s="5"/>
      <c r="BM1591" s="5"/>
      <c r="BN1591" s="5"/>
      <c r="BO1591" s="5"/>
      <c r="BP1591" s="5"/>
      <c r="BQ1591" s="5"/>
      <c r="BR1591" s="5"/>
      <c r="BS1591" s="5"/>
      <c r="BT1591" s="5"/>
      <c r="BU1591" s="5"/>
      <c r="BV1591" s="5"/>
      <c r="BW1591" s="5"/>
      <c r="BX1591" s="5"/>
      <c r="BY1591" s="5"/>
      <c r="BZ1591" s="5"/>
      <c r="CA1591" s="5"/>
      <c r="CB1591" s="5">
        <v>1</v>
      </c>
      <c r="CC1591" s="5"/>
      <c r="CD1591" s="5"/>
      <c r="CE1591" s="5">
        <v>1</v>
      </c>
      <c r="CF1591" s="5">
        <v>1</v>
      </c>
      <c r="CG1591" s="5"/>
      <c r="CH1591" s="5"/>
      <c r="CI1591" s="5"/>
      <c r="CJ1591" s="5"/>
      <c r="CK1591" s="5"/>
      <c r="CL1591" s="5"/>
      <c r="CM1591" s="5"/>
      <c r="CN1591" s="5"/>
      <c r="CO1591" s="5"/>
      <c r="CP1591" s="5"/>
      <c r="CQ1591" s="5"/>
      <c r="CR1591" s="5"/>
      <c r="CS1591" s="5"/>
      <c r="CT1591" s="5"/>
      <c r="CU1591" s="5"/>
      <c r="CV1591" s="5"/>
      <c r="CW1591" s="5"/>
      <c r="CX1591" s="5"/>
      <c r="CY1591" s="5"/>
      <c r="CZ1591" s="5"/>
      <c r="DA1591" s="5"/>
      <c r="DB1591" s="5"/>
      <c r="DC1591" s="5"/>
      <c r="DD1591" s="5"/>
      <c r="DE1591" s="5"/>
      <c r="DF1591" s="5"/>
      <c r="DG1591" s="5"/>
      <c r="DH1591" s="5"/>
      <c r="DI1591" s="5"/>
      <c r="DJ1591" s="5"/>
      <c r="DK1591" s="5"/>
      <c r="DL1591" s="5"/>
      <c r="DM1591" s="5"/>
      <c r="DN1591" s="5"/>
      <c r="DO1591" s="5"/>
      <c r="DP1591" s="5"/>
      <c r="DQ1591" s="5"/>
      <c r="DR1591" s="5" t="s">
        <v>135</v>
      </c>
      <c r="DS1591" s="6"/>
      <c r="DT1591" s="6"/>
      <c r="DU1591" s="5"/>
      <c r="DV1591" s="5"/>
      <c r="DW1591" s="5" t="s">
        <v>135</v>
      </c>
      <c r="DX1591" s="5"/>
      <c r="DY1591" s="5" t="s">
        <v>2754</v>
      </c>
      <c r="DZ1591" s="5"/>
      <c r="EA1591" s="5"/>
      <c r="EB1591" s="5"/>
      <c r="EC1591" s="5"/>
      <c r="ED1591" s="5"/>
      <c r="EE1591" s="5"/>
      <c r="EF1591" s="5"/>
    </row>
    <row r="1592" spans="1:136" s="42" customFormat="1" ht="90">
      <c r="A1592" s="41"/>
      <c r="B1592" s="41"/>
      <c r="C1592" s="41"/>
      <c r="D1592" s="41" t="s">
        <v>2757</v>
      </c>
      <c r="E1592" s="41" t="s">
        <v>198</v>
      </c>
      <c r="F1592" s="41" t="s">
        <v>2758</v>
      </c>
      <c r="G1592" s="41"/>
      <c r="H1592" s="41" t="s">
        <v>2758</v>
      </c>
      <c r="I1592" s="41"/>
      <c r="J1592" s="5"/>
      <c r="K1592" s="5"/>
      <c r="L1592" s="5"/>
      <c r="M1592" s="5"/>
      <c r="N1592" s="5"/>
      <c r="O1592" s="5"/>
      <c r="P1592" s="5">
        <v>1</v>
      </c>
      <c r="Q1592" s="39" t="s">
        <v>2760</v>
      </c>
      <c r="R1592" s="5">
        <v>1</v>
      </c>
      <c r="S1592" s="5"/>
      <c r="T1592" s="5">
        <v>1</v>
      </c>
      <c r="U1592" s="5"/>
      <c r="V1592" s="5">
        <v>1</v>
      </c>
      <c r="W1592" s="5"/>
      <c r="X1592" s="5"/>
      <c r="Y1592" s="5"/>
      <c r="Z1592" s="5"/>
      <c r="AA1592" s="5">
        <v>1</v>
      </c>
      <c r="AB1592" s="5"/>
      <c r="AC1592" s="5"/>
      <c r="AD1592" s="5"/>
      <c r="AE1592" s="5"/>
      <c r="AF1592" s="5"/>
      <c r="AG1592" s="5"/>
      <c r="AH1592" s="5"/>
      <c r="AI1592" s="5"/>
      <c r="AJ1592" s="5"/>
      <c r="AK1592" s="5"/>
      <c r="AL1592" s="5"/>
      <c r="AM1592" s="5"/>
      <c r="AN1592" s="5"/>
      <c r="AO1592" s="5"/>
      <c r="AP1592" s="5"/>
      <c r="AQ1592" s="5"/>
      <c r="AR1592" s="5"/>
      <c r="AS1592" s="5"/>
      <c r="AT1592" s="5"/>
      <c r="AU1592" s="5"/>
      <c r="AV1592" s="5"/>
      <c r="AW1592" s="5"/>
      <c r="AX1592" s="5"/>
      <c r="AY1592" s="5"/>
      <c r="AZ1592" s="5"/>
      <c r="BA1592" s="5"/>
      <c r="BB1592" s="5"/>
      <c r="BC1592" s="5"/>
      <c r="BD1592" s="5"/>
      <c r="BE1592" s="5"/>
      <c r="BF1592" s="5"/>
      <c r="BG1592" s="5"/>
      <c r="BH1592" s="5"/>
      <c r="BI1592" s="5"/>
      <c r="BJ1592" s="5"/>
      <c r="BK1592" s="5"/>
      <c r="BL1592" s="5"/>
      <c r="BM1592" s="5"/>
      <c r="BN1592" s="5"/>
      <c r="BO1592" s="5"/>
      <c r="BP1592" s="5"/>
      <c r="BQ1592" s="5"/>
      <c r="BR1592" s="5"/>
      <c r="BS1592" s="5"/>
      <c r="BT1592" s="5"/>
      <c r="BU1592" s="5"/>
      <c r="BV1592" s="5"/>
      <c r="BW1592" s="5"/>
      <c r="BX1592" s="5"/>
      <c r="BY1592" s="5"/>
      <c r="BZ1592" s="5"/>
      <c r="CA1592" s="5"/>
      <c r="CB1592" s="5"/>
      <c r="CC1592" s="5"/>
      <c r="CD1592" s="5"/>
      <c r="CE1592" s="5"/>
      <c r="CF1592" s="5"/>
      <c r="CG1592" s="5"/>
      <c r="CH1592" s="5"/>
      <c r="CI1592" s="5"/>
      <c r="CJ1592" s="5"/>
      <c r="CK1592" s="5"/>
      <c r="CL1592" s="5"/>
      <c r="CM1592" s="5"/>
      <c r="CN1592" s="5"/>
      <c r="CO1592" s="5"/>
      <c r="CP1592" s="5"/>
      <c r="CQ1592" s="5"/>
      <c r="CR1592" s="5"/>
      <c r="CS1592" s="5"/>
      <c r="CT1592" s="5"/>
      <c r="CU1592" s="5"/>
      <c r="CV1592" s="5"/>
      <c r="CW1592" s="5"/>
      <c r="CX1592" s="5"/>
      <c r="CY1592" s="5"/>
      <c r="CZ1592" s="5"/>
      <c r="DA1592" s="5"/>
      <c r="DB1592" s="5"/>
      <c r="DC1592" s="5"/>
      <c r="DD1592" s="5"/>
      <c r="DE1592" s="5"/>
      <c r="DF1592" s="5"/>
      <c r="DG1592" s="5"/>
      <c r="DH1592" s="5"/>
      <c r="DI1592" s="5"/>
      <c r="DJ1592" s="5"/>
      <c r="DK1592" s="5"/>
      <c r="DL1592" s="5"/>
      <c r="DM1592" s="5"/>
      <c r="DN1592" s="5"/>
      <c r="DO1592" s="5"/>
      <c r="DP1592" s="5">
        <v>1</v>
      </c>
      <c r="DQ1592" s="5"/>
      <c r="DR1592" s="5" t="s">
        <v>1233</v>
      </c>
      <c r="DS1592" s="6"/>
      <c r="DT1592" s="6"/>
      <c r="DU1592" s="5"/>
      <c r="DV1592" s="5"/>
      <c r="DW1592" s="5" t="s">
        <v>135</v>
      </c>
      <c r="DX1592" s="5"/>
      <c r="DY1592" s="5" t="s">
        <v>2754</v>
      </c>
      <c r="DZ1592" s="5"/>
      <c r="EA1592" s="5"/>
      <c r="EB1592" s="5"/>
      <c r="EC1592" s="5"/>
      <c r="ED1592" s="5"/>
      <c r="EE1592" s="5"/>
      <c r="EF1592" s="5"/>
    </row>
    <row r="1593" spans="1:136" s="42" customFormat="1" ht="45">
      <c r="A1593" s="46" t="s">
        <v>2761</v>
      </c>
      <c r="B1593" s="41">
        <v>64</v>
      </c>
      <c r="C1593" s="41">
        <v>21</v>
      </c>
      <c r="D1593" s="41" t="s">
        <v>2762</v>
      </c>
      <c r="E1593" s="42" t="s">
        <v>2763</v>
      </c>
      <c r="F1593" s="41" t="s">
        <v>2764</v>
      </c>
      <c r="G1593" s="41"/>
      <c r="H1593" s="41" t="s">
        <v>135</v>
      </c>
      <c r="I1593" s="41"/>
      <c r="J1593" s="5"/>
      <c r="K1593" s="5"/>
      <c r="L1593" s="5"/>
      <c r="M1593" s="5"/>
      <c r="N1593" s="5"/>
      <c r="O1593" s="5"/>
      <c r="P1593" s="5">
        <v>21</v>
      </c>
      <c r="Q1593" s="39" t="s">
        <v>2765</v>
      </c>
      <c r="R1593" s="5">
        <v>13</v>
      </c>
      <c r="S1593" s="5"/>
      <c r="T1593" s="5"/>
      <c r="U1593" s="5"/>
      <c r="V1593" s="5"/>
      <c r="W1593" s="5"/>
      <c r="X1593" s="5"/>
      <c r="Y1593" s="5"/>
      <c r="Z1593" s="5"/>
      <c r="AA1593" s="5"/>
      <c r="AB1593" s="5"/>
      <c r="AC1593" s="5"/>
      <c r="AD1593" s="5"/>
      <c r="AE1593" s="5"/>
      <c r="AF1593" s="5"/>
      <c r="AG1593" s="5"/>
      <c r="AH1593" s="5"/>
      <c r="AI1593" s="5"/>
      <c r="AJ1593" s="5"/>
      <c r="AK1593" s="5"/>
      <c r="AL1593" s="5">
        <v>8</v>
      </c>
      <c r="AM1593" s="5"/>
      <c r="AN1593" s="5"/>
      <c r="AO1593" s="5"/>
      <c r="AP1593" s="5"/>
      <c r="AQ1593" s="5"/>
      <c r="AR1593" s="5"/>
      <c r="AS1593" s="5"/>
      <c r="AT1593" s="5"/>
      <c r="AU1593" s="5"/>
      <c r="AV1593" s="5"/>
      <c r="AW1593" s="5"/>
      <c r="AX1593" s="5"/>
      <c r="AY1593" s="5"/>
      <c r="AZ1593" s="5"/>
      <c r="BA1593" s="5"/>
      <c r="BB1593" s="5"/>
      <c r="BC1593" s="5"/>
      <c r="BD1593" s="5"/>
      <c r="BE1593" s="5"/>
      <c r="BF1593" s="5"/>
      <c r="BG1593" s="5"/>
      <c r="BH1593" s="5"/>
      <c r="BI1593" s="5"/>
      <c r="BJ1593" s="5"/>
      <c r="BK1593" s="5"/>
      <c r="BL1593" s="5"/>
      <c r="BM1593" s="5"/>
      <c r="BN1593" s="5"/>
      <c r="BO1593" s="5"/>
      <c r="BP1593" s="5"/>
      <c r="BQ1593" s="5"/>
      <c r="BR1593" s="5"/>
      <c r="BS1593" s="5"/>
      <c r="BT1593" s="5"/>
      <c r="BU1593" s="5"/>
      <c r="BV1593" s="5"/>
      <c r="BW1593" s="5"/>
      <c r="BX1593" s="5"/>
      <c r="BY1593" s="5"/>
      <c r="BZ1593" s="5"/>
      <c r="CA1593" s="5"/>
      <c r="CB1593" s="5"/>
      <c r="CC1593" s="5"/>
      <c r="CD1593" s="5"/>
      <c r="CE1593" s="5"/>
      <c r="CF1593" s="5"/>
      <c r="CG1593" s="5"/>
      <c r="CH1593" s="5"/>
      <c r="CI1593" s="5"/>
      <c r="CJ1593" s="5"/>
      <c r="CK1593" s="5"/>
      <c r="CL1593" s="5"/>
      <c r="CM1593" s="5"/>
      <c r="CN1593" s="5"/>
      <c r="CO1593" s="5"/>
      <c r="CP1593" s="5"/>
      <c r="CQ1593" s="5"/>
      <c r="CR1593" s="5"/>
      <c r="CS1593" s="5"/>
      <c r="CT1593" s="5"/>
      <c r="CU1593" s="5"/>
      <c r="CV1593" s="5"/>
      <c r="CW1593" s="5"/>
      <c r="CX1593" s="5"/>
      <c r="CY1593" s="5"/>
      <c r="CZ1593" s="5"/>
      <c r="DA1593" s="5"/>
      <c r="DB1593" s="5"/>
      <c r="DC1593" s="5"/>
      <c r="DD1593" s="5"/>
      <c r="DE1593" s="5"/>
      <c r="DF1593" s="5"/>
      <c r="DG1593" s="5"/>
      <c r="DH1593" s="5"/>
      <c r="DI1593" s="5"/>
      <c r="DJ1593" s="5"/>
      <c r="DK1593" s="5"/>
      <c r="DL1593" s="5"/>
      <c r="DM1593" s="5"/>
      <c r="DN1593" s="5"/>
      <c r="DO1593" s="5"/>
      <c r="DP1593" s="5"/>
      <c r="DQ1593" s="5"/>
      <c r="DR1593" s="5" t="s">
        <v>1233</v>
      </c>
      <c r="DS1593" s="6">
        <v>64</v>
      </c>
      <c r="DT1593" s="6">
        <f>64-21</f>
        <v>43</v>
      </c>
      <c r="DU1593" s="5">
        <v>0</v>
      </c>
      <c r="DV1593" s="5"/>
      <c r="DW1593" s="5" t="s">
        <v>135</v>
      </c>
      <c r="DX1593" s="5"/>
      <c r="DY1593" s="5"/>
      <c r="DZ1593" s="5"/>
      <c r="EA1593" s="5"/>
      <c r="EB1593" s="5"/>
      <c r="EC1593" s="5"/>
      <c r="ED1593" s="5"/>
      <c r="EE1593" s="5"/>
      <c r="EF1593" s="5"/>
    </row>
    <row r="1594" spans="1:136" s="42" customFormat="1">
      <c r="A1594" s="41"/>
      <c r="B1594" s="41"/>
      <c r="C1594" s="41"/>
      <c r="D1594" s="41"/>
      <c r="F1594" s="41"/>
      <c r="G1594" s="41"/>
      <c r="H1594" s="41"/>
      <c r="I1594" s="41"/>
      <c r="J1594" s="5"/>
      <c r="K1594" s="5"/>
      <c r="L1594" s="5"/>
      <c r="M1594" s="5"/>
      <c r="N1594" s="5"/>
      <c r="O1594" s="5"/>
      <c r="P1594" s="5"/>
      <c r="Q1594" s="39"/>
      <c r="R1594" s="5"/>
      <c r="S1594" s="5"/>
      <c r="T1594" s="5"/>
      <c r="U1594" s="5"/>
      <c r="V1594" s="5"/>
      <c r="W1594" s="5"/>
      <c r="X1594" s="5"/>
      <c r="Y1594" s="5"/>
      <c r="Z1594" s="5"/>
      <c r="AA1594" s="5"/>
      <c r="AB1594" s="5"/>
      <c r="AC1594" s="5"/>
      <c r="AD1594" s="5"/>
      <c r="AE1594" s="5"/>
      <c r="AF1594" s="5"/>
      <c r="AG1594" s="5"/>
      <c r="AH1594" s="5"/>
      <c r="AI1594" s="5"/>
      <c r="AJ1594" s="5"/>
      <c r="AK1594" s="5"/>
      <c r="AL1594" s="5"/>
      <c r="AM1594" s="5"/>
      <c r="AN1594" s="5"/>
      <c r="AO1594" s="5"/>
      <c r="AP1594" s="5"/>
      <c r="AQ1594" s="5"/>
      <c r="AR1594" s="5"/>
      <c r="AS1594" s="5"/>
      <c r="AT1594" s="5"/>
      <c r="AU1594" s="5"/>
      <c r="AV1594" s="5"/>
      <c r="AW1594" s="5"/>
      <c r="AX1594" s="5"/>
      <c r="AY1594" s="5"/>
      <c r="AZ1594" s="5"/>
      <c r="BA1594" s="5"/>
      <c r="BB1594" s="5"/>
      <c r="BC1594" s="5"/>
      <c r="BD1594" s="5"/>
      <c r="BE1594" s="5"/>
      <c r="BF1594" s="5"/>
      <c r="BG1594" s="5"/>
      <c r="BH1594" s="5"/>
      <c r="BI1594" s="5"/>
      <c r="BJ1594" s="5"/>
      <c r="BK1594" s="5"/>
      <c r="BL1594" s="5"/>
      <c r="BM1594" s="5"/>
      <c r="BN1594" s="5"/>
      <c r="BO1594" s="5"/>
      <c r="BP1594" s="5"/>
      <c r="BQ1594" s="5"/>
      <c r="BR1594" s="5"/>
      <c r="BS1594" s="5"/>
      <c r="BT1594" s="5"/>
      <c r="BU1594" s="5"/>
      <c r="BV1594" s="5"/>
      <c r="BW1594" s="5"/>
      <c r="BX1594" s="5"/>
      <c r="BY1594" s="5"/>
      <c r="BZ1594" s="5"/>
      <c r="CA1594" s="5"/>
      <c r="CB1594" s="5"/>
      <c r="CC1594" s="5"/>
      <c r="CD1594" s="5"/>
      <c r="CE1594" s="5"/>
      <c r="CF1594" s="5"/>
      <c r="CG1594" s="5"/>
      <c r="CH1594" s="5"/>
      <c r="CI1594" s="5"/>
      <c r="CJ1594" s="5"/>
      <c r="CK1594" s="5"/>
      <c r="CL1594" s="5"/>
      <c r="CM1594" s="5"/>
      <c r="CN1594" s="5"/>
      <c r="CO1594" s="5"/>
      <c r="CP1594" s="5"/>
      <c r="CQ1594" s="5"/>
      <c r="CR1594" s="5"/>
      <c r="CS1594" s="5"/>
      <c r="CT1594" s="5"/>
      <c r="CU1594" s="5"/>
      <c r="CV1594" s="5"/>
      <c r="CW1594" s="5"/>
      <c r="CX1594" s="5"/>
      <c r="CY1594" s="5"/>
      <c r="CZ1594" s="5"/>
      <c r="DA1594" s="5"/>
      <c r="DB1594" s="5"/>
      <c r="DC1594" s="5"/>
      <c r="DD1594" s="5"/>
      <c r="DE1594" s="5"/>
      <c r="DF1594" s="5"/>
      <c r="DG1594" s="5"/>
      <c r="DH1594" s="5"/>
      <c r="DI1594" s="5"/>
      <c r="DJ1594" s="5"/>
      <c r="DK1594" s="5"/>
      <c r="DL1594" s="5"/>
      <c r="DM1594" s="5"/>
      <c r="DN1594" s="5"/>
      <c r="DO1594" s="5"/>
      <c r="DP1594" s="5"/>
      <c r="DQ1594" s="5"/>
      <c r="DR1594" s="5"/>
      <c r="DS1594" s="6"/>
      <c r="DT1594" s="6"/>
      <c r="DU1594" s="5"/>
      <c r="DV1594" s="5"/>
      <c r="DW1594" s="5"/>
      <c r="DX1594" s="5"/>
      <c r="DY1594" s="5"/>
      <c r="DZ1594" s="5"/>
      <c r="EA1594" s="5"/>
      <c r="EB1594" s="5"/>
      <c r="EC1594" s="5"/>
      <c r="ED1594" s="5"/>
      <c r="EE1594" s="5"/>
      <c r="EF1594" s="5"/>
    </row>
    <row r="1595" spans="1:136" s="42" customFormat="1" ht="60">
      <c r="A1595" s="46" t="s">
        <v>2766</v>
      </c>
      <c r="B1595" s="41">
        <v>1</v>
      </c>
      <c r="C1595" s="41">
        <v>1</v>
      </c>
      <c r="D1595" s="41" t="s">
        <v>2767</v>
      </c>
      <c r="E1595" s="42" t="s">
        <v>595</v>
      </c>
      <c r="F1595" s="39" t="s">
        <v>2768</v>
      </c>
      <c r="G1595" s="41" t="s">
        <v>135</v>
      </c>
      <c r="H1595" s="41" t="s">
        <v>135</v>
      </c>
      <c r="I1595" s="41"/>
      <c r="J1595" s="5"/>
      <c r="K1595" s="5"/>
      <c r="L1595" s="5"/>
      <c r="M1595" s="5"/>
      <c r="N1595" s="5"/>
      <c r="O1595" s="5"/>
      <c r="P1595" s="5">
        <v>1</v>
      </c>
      <c r="Q1595" s="39" t="s">
        <v>2769</v>
      </c>
      <c r="R1595" s="5">
        <v>1</v>
      </c>
      <c r="S1595" s="5">
        <v>1</v>
      </c>
      <c r="T1595" s="5"/>
      <c r="U1595" s="5"/>
      <c r="V1595" s="5"/>
      <c r="W1595" s="5"/>
      <c r="X1595" s="5"/>
      <c r="Y1595" s="5"/>
      <c r="Z1595" s="5"/>
      <c r="AA1595" s="5">
        <v>1</v>
      </c>
      <c r="AB1595" s="5"/>
      <c r="AC1595" s="5"/>
      <c r="AD1595" s="5"/>
      <c r="AE1595" s="5"/>
      <c r="AF1595" s="5"/>
      <c r="AG1595" s="5"/>
      <c r="AH1595" s="5">
        <v>1</v>
      </c>
      <c r="AI1595" s="5"/>
      <c r="AJ1595" s="5"/>
      <c r="AK1595" s="5"/>
      <c r="AL1595" s="5"/>
      <c r="AM1595" s="5"/>
      <c r="AN1595" s="5"/>
      <c r="AO1595" s="5"/>
      <c r="AP1595" s="5"/>
      <c r="AQ1595" s="5"/>
      <c r="AR1595" s="5"/>
      <c r="AS1595" s="5"/>
      <c r="AT1595" s="5"/>
      <c r="AU1595" s="5"/>
      <c r="AV1595" s="5"/>
      <c r="AW1595" s="5"/>
      <c r="AX1595" s="5"/>
      <c r="AY1595" s="5"/>
      <c r="AZ1595" s="5"/>
      <c r="BA1595" s="5"/>
      <c r="BB1595" s="5"/>
      <c r="BC1595" s="5"/>
      <c r="BD1595" s="5"/>
      <c r="BE1595" s="5"/>
      <c r="BF1595" s="5"/>
      <c r="BG1595" s="5"/>
      <c r="BH1595" s="5"/>
      <c r="BI1595" s="5"/>
      <c r="BJ1595" s="5"/>
      <c r="BK1595" s="5"/>
      <c r="BL1595" s="5"/>
      <c r="BM1595" s="5"/>
      <c r="BN1595" s="5"/>
      <c r="BO1595" s="5"/>
      <c r="BP1595" s="5"/>
      <c r="BQ1595" s="5"/>
      <c r="BR1595" s="5"/>
      <c r="BS1595" s="5"/>
      <c r="BT1595" s="5"/>
      <c r="BU1595" s="5"/>
      <c r="BV1595" s="5"/>
      <c r="BW1595" s="5"/>
      <c r="BX1595" s="5"/>
      <c r="BY1595" s="5"/>
      <c r="BZ1595" s="5"/>
      <c r="CA1595" s="5"/>
      <c r="CB1595" s="5"/>
      <c r="CC1595" s="5"/>
      <c r="CD1595" s="5"/>
      <c r="CE1595" s="5"/>
      <c r="CF1595" s="5"/>
      <c r="CG1595" s="5"/>
      <c r="CH1595" s="5"/>
      <c r="CI1595" s="5"/>
      <c r="CJ1595" s="5"/>
      <c r="CK1595" s="5"/>
      <c r="CL1595" s="5"/>
      <c r="CM1595" s="5"/>
      <c r="CN1595" s="5"/>
      <c r="CO1595" s="5"/>
      <c r="CP1595" s="5"/>
      <c r="CQ1595" s="5"/>
      <c r="CR1595" s="5"/>
      <c r="CS1595" s="5"/>
      <c r="CT1595" s="5"/>
      <c r="CU1595" s="5"/>
      <c r="CV1595" s="5"/>
      <c r="CW1595" s="5"/>
      <c r="CX1595" s="5"/>
      <c r="CY1595" s="5"/>
      <c r="CZ1595" s="5"/>
      <c r="DA1595" s="5"/>
      <c r="DB1595" s="5"/>
      <c r="DC1595" s="5"/>
      <c r="DD1595" s="5"/>
      <c r="DE1595" s="5"/>
      <c r="DF1595" s="5"/>
      <c r="DG1595" s="5"/>
      <c r="DH1595" s="5"/>
      <c r="DI1595" s="5"/>
      <c r="DJ1595" s="5"/>
      <c r="DK1595" s="5"/>
      <c r="DL1595" s="5"/>
      <c r="DM1595" s="5"/>
      <c r="DN1595" s="5"/>
      <c r="DO1595" s="5"/>
      <c r="DP1595" s="5"/>
      <c r="DQ1595" s="5"/>
      <c r="DR1595" s="5" t="s">
        <v>1233</v>
      </c>
      <c r="DS1595" s="6">
        <v>1</v>
      </c>
      <c r="DT1595" s="6">
        <v>0</v>
      </c>
      <c r="DU1595" s="5">
        <v>1</v>
      </c>
      <c r="DV1595" s="5"/>
      <c r="DW1595" s="5" t="s">
        <v>135</v>
      </c>
      <c r="DX1595" s="5"/>
      <c r="DY1595" s="5"/>
      <c r="DZ1595" s="5"/>
      <c r="EA1595" s="5"/>
      <c r="EB1595" s="5"/>
      <c r="EC1595" s="5"/>
      <c r="ED1595" s="5"/>
      <c r="EE1595" s="5"/>
      <c r="EF1595" s="5"/>
    </row>
    <row r="1596" spans="1:136" s="42" customFormat="1" ht="60">
      <c r="A1596" s="41"/>
      <c r="B1596" s="41"/>
      <c r="C1596" s="41"/>
      <c r="D1596" s="41" t="s">
        <v>2770</v>
      </c>
      <c r="E1596" s="42" t="s">
        <v>2771</v>
      </c>
      <c r="F1596" s="39" t="s">
        <v>2768</v>
      </c>
      <c r="G1596" s="41" t="s">
        <v>135</v>
      </c>
      <c r="H1596" s="41" t="s">
        <v>135</v>
      </c>
      <c r="I1596" s="41"/>
      <c r="J1596" s="5"/>
      <c r="K1596" s="5"/>
      <c r="L1596" s="5"/>
      <c r="M1596" s="5"/>
      <c r="N1596" s="5"/>
      <c r="O1596" s="5"/>
      <c r="P1596" s="5">
        <v>1</v>
      </c>
      <c r="Q1596" s="39" t="s">
        <v>2769</v>
      </c>
      <c r="R1596" s="5">
        <v>1</v>
      </c>
      <c r="S1596" s="5">
        <v>1</v>
      </c>
      <c r="T1596" s="5"/>
      <c r="U1596" s="5"/>
      <c r="V1596" s="5"/>
      <c r="W1596" s="5"/>
      <c r="X1596" s="5"/>
      <c r="Y1596" s="5"/>
      <c r="Z1596" s="5"/>
      <c r="AA1596" s="5">
        <v>1</v>
      </c>
      <c r="AB1596" s="5"/>
      <c r="AC1596" s="5"/>
      <c r="AD1596" s="5"/>
      <c r="AE1596" s="5"/>
      <c r="AF1596" s="5"/>
      <c r="AG1596" s="5"/>
      <c r="AH1596" s="5">
        <v>1</v>
      </c>
      <c r="AI1596" s="5"/>
      <c r="AJ1596" s="5"/>
      <c r="AK1596" s="5"/>
      <c r="AL1596" s="5"/>
      <c r="AM1596" s="5"/>
      <c r="AN1596" s="5"/>
      <c r="AO1596" s="5"/>
      <c r="AP1596" s="5"/>
      <c r="AQ1596" s="5"/>
      <c r="AR1596" s="5"/>
      <c r="AS1596" s="5"/>
      <c r="AT1596" s="5"/>
      <c r="AU1596" s="5"/>
      <c r="AV1596" s="5"/>
      <c r="AW1596" s="5"/>
      <c r="AX1596" s="5"/>
      <c r="AY1596" s="5"/>
      <c r="AZ1596" s="5"/>
      <c r="BA1596" s="5"/>
      <c r="BB1596" s="5"/>
      <c r="BC1596" s="5"/>
      <c r="BD1596" s="5"/>
      <c r="BE1596" s="5"/>
      <c r="BF1596" s="5"/>
      <c r="BG1596" s="5"/>
      <c r="BH1596" s="5"/>
      <c r="BI1596" s="5"/>
      <c r="BJ1596" s="5"/>
      <c r="BK1596" s="5"/>
      <c r="BL1596" s="5"/>
      <c r="BM1596" s="5"/>
      <c r="BN1596" s="5"/>
      <c r="BO1596" s="5"/>
      <c r="BP1596" s="5"/>
      <c r="BQ1596" s="5"/>
      <c r="BR1596" s="5"/>
      <c r="BS1596" s="5"/>
      <c r="BT1596" s="5"/>
      <c r="BU1596" s="5"/>
      <c r="BV1596" s="5"/>
      <c r="BW1596" s="5"/>
      <c r="BX1596" s="5"/>
      <c r="BY1596" s="5"/>
      <c r="BZ1596" s="5"/>
      <c r="CA1596" s="5"/>
      <c r="CB1596" s="5"/>
      <c r="CC1596" s="5"/>
      <c r="CD1596" s="5"/>
      <c r="CE1596" s="5"/>
      <c r="CF1596" s="5"/>
      <c r="CG1596" s="5"/>
      <c r="CH1596" s="5"/>
      <c r="CI1596" s="5"/>
      <c r="CJ1596" s="5"/>
      <c r="CK1596" s="5"/>
      <c r="CL1596" s="5"/>
      <c r="CM1596" s="5"/>
      <c r="CN1596" s="5"/>
      <c r="CO1596" s="5"/>
      <c r="CP1596" s="5"/>
      <c r="CQ1596" s="5"/>
      <c r="CR1596" s="5"/>
      <c r="CS1596" s="5"/>
      <c r="CT1596" s="5"/>
      <c r="CU1596" s="5"/>
      <c r="CV1596" s="5"/>
      <c r="CW1596" s="5"/>
      <c r="CX1596" s="5"/>
      <c r="CY1596" s="5"/>
      <c r="CZ1596" s="5"/>
      <c r="DA1596" s="5"/>
      <c r="DB1596" s="5"/>
      <c r="DC1596" s="5"/>
      <c r="DD1596" s="5"/>
      <c r="DE1596" s="5"/>
      <c r="DF1596" s="5"/>
      <c r="DG1596" s="5"/>
      <c r="DH1596" s="5"/>
      <c r="DI1596" s="5"/>
      <c r="DJ1596" s="5"/>
      <c r="DK1596" s="5"/>
      <c r="DL1596" s="5"/>
      <c r="DM1596" s="5"/>
      <c r="DN1596" s="5"/>
      <c r="DO1596" s="5"/>
      <c r="DP1596" s="5"/>
      <c r="DQ1596" s="5"/>
      <c r="DR1596" s="5" t="s">
        <v>1233</v>
      </c>
      <c r="DS1596" s="6"/>
      <c r="DT1596" s="6"/>
      <c r="DU1596" s="5"/>
      <c r="DV1596" s="5"/>
      <c r="DW1596" s="5" t="s">
        <v>135</v>
      </c>
      <c r="DX1596" s="5"/>
      <c r="DY1596" s="5"/>
      <c r="DZ1596" s="5"/>
      <c r="EA1596" s="5"/>
      <c r="EB1596" s="5"/>
      <c r="EC1596" s="5"/>
      <c r="ED1596" s="5"/>
      <c r="EE1596" s="5"/>
      <c r="EF1596" s="5"/>
    </row>
    <row r="1597" spans="1:136" s="42" customFormat="1" ht="60">
      <c r="A1597" s="41"/>
      <c r="B1597" s="41"/>
      <c r="C1597" s="41"/>
      <c r="D1597" s="41" t="s">
        <v>2772</v>
      </c>
      <c r="E1597" s="42" t="s">
        <v>257</v>
      </c>
      <c r="F1597" s="39" t="s">
        <v>2768</v>
      </c>
      <c r="G1597" s="41" t="s">
        <v>135</v>
      </c>
      <c r="H1597" s="41" t="s">
        <v>135</v>
      </c>
      <c r="I1597" s="41"/>
      <c r="J1597" s="5"/>
      <c r="K1597" s="5"/>
      <c r="L1597" s="5"/>
      <c r="M1597" s="5"/>
      <c r="N1597" s="5"/>
      <c r="O1597" s="5"/>
      <c r="P1597" s="5">
        <v>1</v>
      </c>
      <c r="Q1597" s="39" t="s">
        <v>2769</v>
      </c>
      <c r="R1597" s="5">
        <v>1</v>
      </c>
      <c r="S1597" s="5">
        <v>1</v>
      </c>
      <c r="T1597" s="5"/>
      <c r="U1597" s="5"/>
      <c r="V1597" s="5"/>
      <c r="W1597" s="5"/>
      <c r="X1597" s="5"/>
      <c r="Y1597" s="5"/>
      <c r="Z1597" s="5"/>
      <c r="AA1597" s="5">
        <v>1</v>
      </c>
      <c r="AB1597" s="5"/>
      <c r="AC1597" s="5"/>
      <c r="AD1597" s="5"/>
      <c r="AE1597" s="5"/>
      <c r="AF1597" s="5"/>
      <c r="AG1597" s="5"/>
      <c r="AH1597" s="5">
        <v>1</v>
      </c>
      <c r="AI1597" s="5"/>
      <c r="AJ1597" s="5"/>
      <c r="AK1597" s="5"/>
      <c r="AL1597" s="5"/>
      <c r="AM1597" s="5"/>
      <c r="AN1597" s="5"/>
      <c r="AO1597" s="5"/>
      <c r="AP1597" s="5"/>
      <c r="AQ1597" s="5"/>
      <c r="AR1597" s="5"/>
      <c r="AS1597" s="5"/>
      <c r="AT1597" s="5"/>
      <c r="AU1597" s="5"/>
      <c r="AV1597" s="5"/>
      <c r="AW1597" s="5"/>
      <c r="AX1597" s="5"/>
      <c r="AY1597" s="5"/>
      <c r="AZ1597" s="5"/>
      <c r="BA1597" s="5"/>
      <c r="BB1597" s="5"/>
      <c r="BC1597" s="5"/>
      <c r="BD1597" s="5"/>
      <c r="BE1597" s="5"/>
      <c r="BF1597" s="5"/>
      <c r="BG1597" s="5"/>
      <c r="BH1597" s="5"/>
      <c r="BI1597" s="5"/>
      <c r="BJ1597" s="5"/>
      <c r="BK1597" s="5"/>
      <c r="BL1597" s="5"/>
      <c r="BM1597" s="5"/>
      <c r="BN1597" s="5"/>
      <c r="BO1597" s="5"/>
      <c r="BP1597" s="5"/>
      <c r="BQ1597" s="5"/>
      <c r="BR1597" s="5"/>
      <c r="BS1597" s="5"/>
      <c r="BT1597" s="5"/>
      <c r="BU1597" s="5"/>
      <c r="BV1597" s="5"/>
      <c r="BW1597" s="5"/>
      <c r="BX1597" s="5"/>
      <c r="BY1597" s="5"/>
      <c r="BZ1597" s="5"/>
      <c r="CA1597" s="5"/>
      <c r="CB1597" s="5"/>
      <c r="CC1597" s="5"/>
      <c r="CD1597" s="5"/>
      <c r="CE1597" s="5"/>
      <c r="CF1597" s="5"/>
      <c r="CG1597" s="5"/>
      <c r="CH1597" s="5"/>
      <c r="CI1597" s="5"/>
      <c r="CJ1597" s="5"/>
      <c r="CK1597" s="5"/>
      <c r="CL1597" s="5"/>
      <c r="CM1597" s="5"/>
      <c r="CN1597" s="5"/>
      <c r="CO1597" s="5"/>
      <c r="CP1597" s="5"/>
      <c r="CQ1597" s="5"/>
      <c r="CR1597" s="5"/>
      <c r="CS1597" s="5"/>
      <c r="CT1597" s="5"/>
      <c r="CU1597" s="5"/>
      <c r="CV1597" s="5"/>
      <c r="CW1597" s="5"/>
      <c r="CX1597" s="5"/>
      <c r="CY1597" s="5"/>
      <c r="CZ1597" s="5"/>
      <c r="DA1597" s="5"/>
      <c r="DB1597" s="5"/>
      <c r="DC1597" s="5"/>
      <c r="DD1597" s="5"/>
      <c r="DE1597" s="5"/>
      <c r="DF1597" s="5"/>
      <c r="DG1597" s="5"/>
      <c r="DH1597" s="5"/>
      <c r="DI1597" s="5"/>
      <c r="DJ1597" s="5"/>
      <c r="DK1597" s="5"/>
      <c r="DL1597" s="5"/>
      <c r="DM1597" s="5"/>
      <c r="DN1597" s="5"/>
      <c r="DO1597" s="5"/>
      <c r="DP1597" s="5"/>
      <c r="DQ1597" s="5"/>
      <c r="DR1597" s="5" t="s">
        <v>1233</v>
      </c>
      <c r="DS1597" s="6"/>
      <c r="DT1597" s="6"/>
      <c r="DU1597" s="5"/>
      <c r="DV1597" s="5"/>
      <c r="DW1597" s="5" t="s">
        <v>135</v>
      </c>
      <c r="DX1597" s="5"/>
      <c r="DY1597" s="5"/>
      <c r="DZ1597" s="5"/>
      <c r="EA1597" s="5"/>
      <c r="EB1597" s="5"/>
      <c r="EC1597" s="5"/>
      <c r="ED1597" s="5"/>
      <c r="EE1597" s="5"/>
      <c r="EF1597" s="5"/>
    </row>
    <row r="1598" spans="1:136" s="42" customFormat="1" ht="60">
      <c r="A1598" s="41"/>
      <c r="B1598" s="41"/>
      <c r="C1598" s="41"/>
      <c r="D1598" s="41" t="s">
        <v>2773</v>
      </c>
      <c r="E1598" s="42" t="s">
        <v>204</v>
      </c>
      <c r="F1598" s="39" t="s">
        <v>2768</v>
      </c>
      <c r="G1598" s="41" t="s">
        <v>135</v>
      </c>
      <c r="H1598" s="41" t="s">
        <v>135</v>
      </c>
      <c r="I1598" s="41"/>
      <c r="J1598" s="5"/>
      <c r="K1598" s="5"/>
      <c r="L1598" s="5"/>
      <c r="M1598" s="5"/>
      <c r="N1598" s="5"/>
      <c r="O1598" s="5"/>
      <c r="P1598" s="5">
        <v>1</v>
      </c>
      <c r="Q1598" s="39" t="s">
        <v>2769</v>
      </c>
      <c r="R1598" s="5">
        <v>1</v>
      </c>
      <c r="S1598" s="5">
        <v>1</v>
      </c>
      <c r="T1598" s="5"/>
      <c r="U1598" s="5"/>
      <c r="V1598" s="5"/>
      <c r="W1598" s="5"/>
      <c r="X1598" s="5"/>
      <c r="Y1598" s="5"/>
      <c r="Z1598" s="5"/>
      <c r="AA1598" s="5">
        <v>1</v>
      </c>
      <c r="AB1598" s="5"/>
      <c r="AC1598" s="5"/>
      <c r="AD1598" s="5"/>
      <c r="AE1598" s="5"/>
      <c r="AF1598" s="5"/>
      <c r="AG1598" s="5"/>
      <c r="AH1598" s="5">
        <v>1</v>
      </c>
      <c r="AI1598" s="5"/>
      <c r="AJ1598" s="5"/>
      <c r="AK1598" s="5"/>
      <c r="AL1598" s="5"/>
      <c r="AM1598" s="5"/>
      <c r="AN1598" s="5"/>
      <c r="AO1598" s="5"/>
      <c r="AP1598" s="5"/>
      <c r="AQ1598" s="5"/>
      <c r="AR1598" s="5"/>
      <c r="AS1598" s="5"/>
      <c r="AT1598" s="5"/>
      <c r="AU1598" s="5"/>
      <c r="AV1598" s="5"/>
      <c r="AW1598" s="5"/>
      <c r="AX1598" s="5"/>
      <c r="AY1598" s="5"/>
      <c r="AZ1598" s="5"/>
      <c r="BA1598" s="5"/>
      <c r="BB1598" s="5"/>
      <c r="BC1598" s="5"/>
      <c r="BD1598" s="5"/>
      <c r="BE1598" s="5"/>
      <c r="BF1598" s="5"/>
      <c r="BG1598" s="5"/>
      <c r="BH1598" s="5"/>
      <c r="BI1598" s="5"/>
      <c r="BJ1598" s="5"/>
      <c r="BK1598" s="5"/>
      <c r="BL1598" s="5"/>
      <c r="BM1598" s="5"/>
      <c r="BN1598" s="5"/>
      <c r="BO1598" s="5"/>
      <c r="BP1598" s="5"/>
      <c r="BQ1598" s="5"/>
      <c r="BR1598" s="5"/>
      <c r="BS1598" s="5"/>
      <c r="BT1598" s="5"/>
      <c r="BU1598" s="5"/>
      <c r="BV1598" s="5"/>
      <c r="BW1598" s="5"/>
      <c r="BX1598" s="5"/>
      <c r="BY1598" s="5"/>
      <c r="BZ1598" s="5"/>
      <c r="CA1598" s="5"/>
      <c r="CB1598" s="5"/>
      <c r="CC1598" s="5"/>
      <c r="CD1598" s="5"/>
      <c r="CE1598" s="5"/>
      <c r="CF1598" s="5"/>
      <c r="CG1598" s="5"/>
      <c r="CH1598" s="5"/>
      <c r="CI1598" s="5"/>
      <c r="CJ1598" s="5"/>
      <c r="CK1598" s="5"/>
      <c r="CL1598" s="5"/>
      <c r="CM1598" s="5"/>
      <c r="CN1598" s="5"/>
      <c r="CO1598" s="5"/>
      <c r="CP1598" s="5"/>
      <c r="CQ1598" s="5"/>
      <c r="CR1598" s="5"/>
      <c r="CS1598" s="5"/>
      <c r="CT1598" s="5"/>
      <c r="CU1598" s="5"/>
      <c r="CV1598" s="5"/>
      <c r="CW1598" s="5"/>
      <c r="CX1598" s="5"/>
      <c r="CY1598" s="5"/>
      <c r="CZ1598" s="5"/>
      <c r="DA1598" s="5"/>
      <c r="DB1598" s="5"/>
      <c r="DC1598" s="5"/>
      <c r="DD1598" s="5"/>
      <c r="DE1598" s="5"/>
      <c r="DF1598" s="5"/>
      <c r="DG1598" s="5"/>
      <c r="DH1598" s="5"/>
      <c r="DI1598" s="5"/>
      <c r="DJ1598" s="5"/>
      <c r="DK1598" s="5"/>
      <c r="DL1598" s="5"/>
      <c r="DM1598" s="5"/>
      <c r="DN1598" s="5"/>
      <c r="DO1598" s="5"/>
      <c r="DP1598" s="5"/>
      <c r="DQ1598" s="5"/>
      <c r="DR1598" s="5" t="s">
        <v>1233</v>
      </c>
      <c r="DS1598" s="6"/>
      <c r="DT1598" s="6"/>
      <c r="DU1598" s="5"/>
      <c r="DV1598" s="5"/>
      <c r="DW1598" s="5" t="s">
        <v>135</v>
      </c>
      <c r="DX1598" s="5"/>
      <c r="DY1598" s="5"/>
      <c r="DZ1598" s="5"/>
      <c r="EA1598" s="5"/>
      <c r="EB1598" s="5"/>
      <c r="EC1598" s="5"/>
      <c r="ED1598" s="5"/>
      <c r="EE1598" s="5"/>
      <c r="EF1598" s="5"/>
    </row>
    <row r="1599" spans="1:136" s="42" customFormat="1" ht="105">
      <c r="A1599" s="46" t="s">
        <v>2774</v>
      </c>
      <c r="B1599" s="41">
        <f>4+2</f>
        <v>6</v>
      </c>
      <c r="C1599" s="41">
        <v>15</v>
      </c>
      <c r="D1599" s="41" t="s">
        <v>2775</v>
      </c>
      <c r="E1599" s="42" t="s">
        <v>162</v>
      </c>
      <c r="F1599" s="41" t="s">
        <v>2776</v>
      </c>
      <c r="G1599" s="41" t="s">
        <v>135</v>
      </c>
      <c r="H1599" s="41"/>
      <c r="I1599" s="41"/>
      <c r="J1599" s="5">
        <v>6</v>
      </c>
      <c r="K1599" s="5">
        <v>6</v>
      </c>
      <c r="L1599" s="5"/>
      <c r="M1599" s="5"/>
      <c r="N1599" s="5"/>
      <c r="O1599" s="5"/>
      <c r="P1599" s="5">
        <v>6</v>
      </c>
      <c r="Q1599" s="39" t="s">
        <v>2777</v>
      </c>
      <c r="R1599" s="5"/>
      <c r="S1599" s="5"/>
      <c r="T1599" s="5"/>
      <c r="U1599" s="5"/>
      <c r="V1599" s="5"/>
      <c r="W1599" s="5"/>
      <c r="X1599" s="5"/>
      <c r="Y1599" s="5"/>
      <c r="Z1599" s="5"/>
      <c r="AA1599" s="5"/>
      <c r="AB1599" s="5"/>
      <c r="AC1599" s="5"/>
      <c r="AD1599" s="5"/>
      <c r="AE1599" s="5"/>
      <c r="AF1599" s="5"/>
      <c r="AG1599" s="5"/>
      <c r="AH1599" s="5"/>
      <c r="AI1599" s="5"/>
      <c r="AJ1599" s="5"/>
      <c r="AK1599" s="5"/>
      <c r="AL1599" s="5">
        <v>5</v>
      </c>
      <c r="AM1599" s="5"/>
      <c r="AN1599" s="5">
        <v>1</v>
      </c>
      <c r="AO1599" s="5">
        <v>1</v>
      </c>
      <c r="AP1599" s="5"/>
      <c r="AQ1599" s="5"/>
      <c r="AR1599" s="5"/>
      <c r="AS1599" s="5"/>
      <c r="AT1599" s="5"/>
      <c r="AU1599" s="5"/>
      <c r="AV1599" s="5"/>
      <c r="AW1599" s="5"/>
      <c r="AX1599" s="5"/>
      <c r="AY1599" s="5"/>
      <c r="AZ1599" s="5"/>
      <c r="BA1599" s="5"/>
      <c r="BB1599" s="5"/>
      <c r="BC1599" s="5"/>
      <c r="BD1599" s="5"/>
      <c r="BE1599" s="5"/>
      <c r="BF1599" s="5"/>
      <c r="BG1599" s="5"/>
      <c r="BH1599" s="5"/>
      <c r="BI1599" s="5"/>
      <c r="BJ1599" s="5"/>
      <c r="BK1599" s="5"/>
      <c r="BL1599" s="5"/>
      <c r="BM1599" s="5"/>
      <c r="BN1599" s="5"/>
      <c r="BO1599" s="5"/>
      <c r="BP1599" s="5"/>
      <c r="BQ1599" s="5"/>
      <c r="BR1599" s="5"/>
      <c r="BS1599" s="5">
        <v>4</v>
      </c>
      <c r="BT1599" s="5"/>
      <c r="BU1599" s="5"/>
      <c r="BV1599" s="5"/>
      <c r="BW1599" s="5"/>
      <c r="BX1599" s="5"/>
      <c r="BY1599" s="5"/>
      <c r="BZ1599" s="5"/>
      <c r="CA1599" s="5"/>
      <c r="CB1599" s="5">
        <v>1</v>
      </c>
      <c r="CC1599" s="5">
        <v>1</v>
      </c>
      <c r="CD1599" s="5">
        <v>1</v>
      </c>
      <c r="CE1599" s="5">
        <v>1</v>
      </c>
      <c r="CF1599" s="5">
        <v>1</v>
      </c>
      <c r="CG1599" s="5"/>
      <c r="CH1599" s="5"/>
      <c r="CI1599" s="5"/>
      <c r="CJ1599" s="5"/>
      <c r="CK1599" s="5"/>
      <c r="CL1599" s="5"/>
      <c r="CM1599" s="5"/>
      <c r="CN1599" s="5"/>
      <c r="CO1599" s="5"/>
      <c r="CP1599" s="5"/>
      <c r="CQ1599" s="5"/>
      <c r="CR1599" s="5"/>
      <c r="CS1599" s="5"/>
      <c r="CT1599" s="5"/>
      <c r="CU1599" s="5"/>
      <c r="CV1599" s="5"/>
      <c r="CW1599" s="5"/>
      <c r="CX1599" s="5"/>
      <c r="CY1599" s="5"/>
      <c r="CZ1599" s="5"/>
      <c r="DA1599" s="5"/>
      <c r="DB1599" s="5"/>
      <c r="DC1599" s="5"/>
      <c r="DD1599" s="5"/>
      <c r="DE1599" s="5"/>
      <c r="DF1599" s="5"/>
      <c r="DG1599" s="5"/>
      <c r="DH1599" s="5"/>
      <c r="DI1599" s="5"/>
      <c r="DJ1599" s="5"/>
      <c r="DK1599" s="5"/>
      <c r="DL1599" s="5"/>
      <c r="DM1599" s="5"/>
      <c r="DN1599" s="5"/>
      <c r="DO1599" s="5"/>
      <c r="DP1599" s="5"/>
      <c r="DQ1599" s="5"/>
      <c r="DR1599" s="5" t="s">
        <v>1233</v>
      </c>
      <c r="DS1599" s="6"/>
      <c r="DT1599" s="6"/>
      <c r="DU1599" s="5"/>
      <c r="DV1599" s="5"/>
      <c r="DW1599" s="5" t="s">
        <v>135</v>
      </c>
      <c r="DX1599" s="5"/>
      <c r="DY1599" s="5"/>
      <c r="DZ1599" s="5"/>
      <c r="EA1599" s="5"/>
      <c r="EB1599" s="5"/>
      <c r="EC1599" s="5"/>
      <c r="ED1599" s="5"/>
      <c r="EE1599" s="5"/>
      <c r="EF1599" s="5"/>
    </row>
    <row r="1600" spans="1:136" s="42" customFormat="1">
      <c r="A1600" s="41"/>
      <c r="B1600" s="41">
        <v>1</v>
      </c>
      <c r="C1600" s="41"/>
      <c r="D1600" s="41" t="s">
        <v>2778</v>
      </c>
      <c r="E1600" s="42" t="s">
        <v>155</v>
      </c>
      <c r="F1600" s="41" t="s">
        <v>2776</v>
      </c>
      <c r="G1600" s="41" t="s">
        <v>135</v>
      </c>
      <c r="H1600" s="41"/>
      <c r="I1600" s="41"/>
      <c r="J1600" s="5">
        <v>1</v>
      </c>
      <c r="K1600" s="5">
        <v>1</v>
      </c>
      <c r="L1600" s="5"/>
      <c r="M1600" s="5"/>
      <c r="N1600" s="5"/>
      <c r="O1600" s="5"/>
      <c r="P1600" s="5">
        <v>1</v>
      </c>
      <c r="Q1600" s="39" t="s">
        <v>2779</v>
      </c>
      <c r="R1600" s="5"/>
      <c r="S1600" s="5"/>
      <c r="T1600" s="5"/>
      <c r="U1600" s="5"/>
      <c r="V1600" s="5"/>
      <c r="W1600" s="5"/>
      <c r="X1600" s="5"/>
      <c r="Y1600" s="5"/>
      <c r="Z1600" s="5"/>
      <c r="AA1600" s="5"/>
      <c r="AB1600" s="5"/>
      <c r="AC1600" s="5"/>
      <c r="AD1600" s="5"/>
      <c r="AE1600" s="5"/>
      <c r="AF1600" s="5"/>
      <c r="AG1600" s="5"/>
      <c r="AH1600" s="5"/>
      <c r="AI1600" s="5"/>
      <c r="AJ1600" s="5"/>
      <c r="AK1600" s="5"/>
      <c r="AL1600" s="5">
        <v>1</v>
      </c>
      <c r="AM1600" s="5"/>
      <c r="AN1600" s="5"/>
      <c r="AO1600" s="5"/>
      <c r="AP1600" s="5"/>
      <c r="AQ1600" s="5"/>
      <c r="AR1600" s="5"/>
      <c r="AS1600" s="5"/>
      <c r="AT1600" s="5"/>
      <c r="AU1600" s="5"/>
      <c r="AV1600" s="5"/>
      <c r="AW1600" s="5"/>
      <c r="AX1600" s="5"/>
      <c r="AY1600" s="5"/>
      <c r="AZ1600" s="5"/>
      <c r="BA1600" s="5"/>
      <c r="BB1600" s="5"/>
      <c r="BC1600" s="5"/>
      <c r="BD1600" s="5"/>
      <c r="BE1600" s="5"/>
      <c r="BF1600" s="5"/>
      <c r="BG1600" s="5"/>
      <c r="BH1600" s="5"/>
      <c r="BI1600" s="5"/>
      <c r="BJ1600" s="5"/>
      <c r="BK1600" s="5"/>
      <c r="BL1600" s="5"/>
      <c r="BM1600" s="5"/>
      <c r="BN1600" s="5"/>
      <c r="BO1600" s="5"/>
      <c r="BP1600" s="5"/>
      <c r="BQ1600" s="5"/>
      <c r="BR1600" s="5"/>
      <c r="BS1600" s="5">
        <v>1</v>
      </c>
      <c r="BT1600" s="5"/>
      <c r="BU1600" s="5"/>
      <c r="BV1600" s="5"/>
      <c r="BW1600" s="5"/>
      <c r="BX1600" s="5"/>
      <c r="BY1600" s="5"/>
      <c r="BZ1600" s="5"/>
      <c r="CA1600" s="5"/>
      <c r="CB1600" s="5"/>
      <c r="CC1600" s="5"/>
      <c r="CD1600" s="5"/>
      <c r="CE1600" s="5"/>
      <c r="CF1600" s="5"/>
      <c r="CG1600" s="5"/>
      <c r="CH1600" s="5"/>
      <c r="CI1600" s="5"/>
      <c r="CJ1600" s="5"/>
      <c r="CK1600" s="5"/>
      <c r="CL1600" s="5"/>
      <c r="CM1600" s="5"/>
      <c r="CN1600" s="5"/>
      <c r="CO1600" s="5"/>
      <c r="CP1600" s="5"/>
      <c r="CQ1600" s="5"/>
      <c r="CR1600" s="5"/>
      <c r="CS1600" s="5"/>
      <c r="CT1600" s="5"/>
      <c r="CU1600" s="5"/>
      <c r="CV1600" s="5"/>
      <c r="CW1600" s="5"/>
      <c r="CX1600" s="5"/>
      <c r="CY1600" s="5"/>
      <c r="CZ1600" s="5"/>
      <c r="DA1600" s="5"/>
      <c r="DB1600" s="5"/>
      <c r="DC1600" s="5"/>
      <c r="DD1600" s="5"/>
      <c r="DE1600" s="5"/>
      <c r="DF1600" s="5"/>
      <c r="DG1600" s="5"/>
      <c r="DH1600" s="5"/>
      <c r="DI1600" s="5"/>
      <c r="DJ1600" s="5"/>
      <c r="DK1600" s="5"/>
      <c r="DL1600" s="5"/>
      <c r="DM1600" s="5"/>
      <c r="DN1600" s="5"/>
      <c r="DO1600" s="5"/>
      <c r="DP1600" s="5"/>
      <c r="DQ1600" s="5"/>
      <c r="DR1600" s="5" t="s">
        <v>1233</v>
      </c>
      <c r="DS1600" s="6"/>
      <c r="DT1600" s="6"/>
      <c r="DU1600" s="5"/>
      <c r="DV1600" s="5"/>
      <c r="DW1600" s="5" t="s">
        <v>135</v>
      </c>
      <c r="DX1600" s="5"/>
      <c r="DY1600" s="5"/>
      <c r="DZ1600" s="5"/>
      <c r="EA1600" s="5"/>
      <c r="EB1600" s="5"/>
      <c r="EC1600" s="5"/>
      <c r="ED1600" s="5"/>
      <c r="EE1600" s="5"/>
      <c r="EF1600" s="5"/>
    </row>
    <row r="1601" spans="1:136" s="42" customFormat="1">
      <c r="A1601" s="41"/>
      <c r="B1601" s="41">
        <f>1+5</f>
        <v>6</v>
      </c>
      <c r="C1601" s="41"/>
      <c r="D1601" s="5" t="s">
        <v>314</v>
      </c>
      <c r="E1601" s="42" t="s">
        <v>314</v>
      </c>
      <c r="F1601" s="41" t="s">
        <v>2776</v>
      </c>
      <c r="G1601" s="41" t="s">
        <v>135</v>
      </c>
      <c r="H1601" s="41"/>
      <c r="I1601" s="41"/>
      <c r="J1601" s="5"/>
      <c r="K1601" s="5"/>
      <c r="L1601" s="5"/>
      <c r="M1601" s="5"/>
      <c r="N1601" s="5"/>
      <c r="O1601" s="5"/>
      <c r="P1601" s="5">
        <v>6</v>
      </c>
      <c r="Q1601" s="39" t="s">
        <v>2780</v>
      </c>
      <c r="R1601" s="5">
        <v>1</v>
      </c>
      <c r="S1601" s="5"/>
      <c r="T1601" s="5">
        <v>1</v>
      </c>
      <c r="U1601" s="5">
        <v>1</v>
      </c>
      <c r="V1601" s="5"/>
      <c r="W1601" s="5"/>
      <c r="X1601" s="5"/>
      <c r="Y1601" s="5"/>
      <c r="Z1601" s="5"/>
      <c r="AA1601" s="5"/>
      <c r="AB1601" s="5"/>
      <c r="AC1601" s="5"/>
      <c r="AD1601" s="5"/>
      <c r="AE1601" s="5"/>
      <c r="AF1601" s="5"/>
      <c r="AG1601" s="5"/>
      <c r="AH1601" s="5"/>
      <c r="AI1601" s="5"/>
      <c r="AJ1601" s="5"/>
      <c r="AK1601" s="5"/>
      <c r="AL1601" s="5">
        <f>1+2</f>
        <v>3</v>
      </c>
      <c r="AM1601" s="5"/>
      <c r="AN1601" s="5">
        <v>2</v>
      </c>
      <c r="AO1601" s="5">
        <v>1</v>
      </c>
      <c r="AP1601" s="5"/>
      <c r="AQ1601" s="5"/>
      <c r="AR1601" s="5"/>
      <c r="AS1601" s="5"/>
      <c r="AT1601" s="5"/>
      <c r="AU1601" s="5"/>
      <c r="AV1601" s="5"/>
      <c r="AW1601" s="5"/>
      <c r="AX1601" s="5"/>
      <c r="AY1601" s="5"/>
      <c r="AZ1601" s="5"/>
      <c r="BA1601" s="5"/>
      <c r="BB1601" s="5"/>
      <c r="BC1601" s="5"/>
      <c r="BD1601" s="5"/>
      <c r="BE1601" s="5"/>
      <c r="BF1601" s="5"/>
      <c r="BG1601" s="5"/>
      <c r="BH1601" s="5"/>
      <c r="BI1601" s="5"/>
      <c r="BJ1601" s="5"/>
      <c r="BK1601" s="5"/>
      <c r="BL1601" s="5"/>
      <c r="BM1601" s="5"/>
      <c r="BN1601" s="5"/>
      <c r="BO1601" s="5"/>
      <c r="BP1601" s="5"/>
      <c r="BQ1601" s="5"/>
      <c r="BR1601" s="5"/>
      <c r="BS1601" s="5">
        <v>1</v>
      </c>
      <c r="BT1601" s="5"/>
      <c r="BU1601" s="5"/>
      <c r="BV1601" s="5"/>
      <c r="BW1601" s="5"/>
      <c r="BX1601" s="5"/>
      <c r="BY1601" s="5"/>
      <c r="BZ1601" s="5"/>
      <c r="CA1601" s="5"/>
      <c r="CB1601" s="5">
        <v>3</v>
      </c>
      <c r="CC1601" s="5">
        <v>1</v>
      </c>
      <c r="CD1601" s="5">
        <v>1</v>
      </c>
      <c r="CE1601" s="5">
        <v>1</v>
      </c>
      <c r="CF1601" s="5">
        <v>1</v>
      </c>
      <c r="CG1601" s="5">
        <v>1</v>
      </c>
      <c r="CH1601" s="5"/>
      <c r="CI1601" s="5"/>
      <c r="CJ1601" s="5"/>
      <c r="CK1601" s="5"/>
      <c r="CL1601" s="5"/>
      <c r="CM1601" s="5"/>
      <c r="CN1601" s="5"/>
      <c r="CO1601" s="5"/>
      <c r="CP1601" s="5"/>
      <c r="CQ1601" s="5"/>
      <c r="CR1601" s="5"/>
      <c r="CS1601" s="5"/>
      <c r="CT1601" s="5"/>
      <c r="CU1601" s="5"/>
      <c r="CV1601" s="5"/>
      <c r="CW1601" s="5"/>
      <c r="CX1601" s="5"/>
      <c r="CY1601" s="5"/>
      <c r="CZ1601" s="5"/>
      <c r="DA1601" s="5"/>
      <c r="DB1601" s="5"/>
      <c r="DC1601" s="5"/>
      <c r="DD1601" s="5"/>
      <c r="DE1601" s="5"/>
      <c r="DF1601" s="5"/>
      <c r="DG1601" s="5"/>
      <c r="DH1601" s="5"/>
      <c r="DI1601" s="5"/>
      <c r="DJ1601" s="5"/>
      <c r="DK1601" s="5"/>
      <c r="DL1601" s="5"/>
      <c r="DM1601" s="5"/>
      <c r="DN1601" s="5"/>
      <c r="DO1601" s="5"/>
      <c r="DP1601" s="5"/>
      <c r="DQ1601" s="5"/>
      <c r="DR1601" s="5" t="s">
        <v>1233</v>
      </c>
      <c r="DS1601" s="6"/>
      <c r="DT1601" s="6"/>
      <c r="DU1601" s="5"/>
      <c r="DV1601" s="5"/>
      <c r="DW1601" s="5" t="s">
        <v>135</v>
      </c>
      <c r="DX1601" s="5"/>
      <c r="DY1601" s="5"/>
      <c r="DZ1601" s="5"/>
      <c r="EA1601" s="5"/>
      <c r="EB1601" s="5"/>
      <c r="EC1601" s="5"/>
      <c r="ED1601" s="5"/>
      <c r="EE1601" s="5"/>
      <c r="EF1601" s="5"/>
    </row>
    <row r="1602" spans="1:136" s="42" customFormat="1">
      <c r="A1602" s="41"/>
      <c r="B1602" s="41">
        <f>2+2</f>
        <v>4</v>
      </c>
      <c r="C1602" s="41"/>
      <c r="D1602" s="41" t="s">
        <v>2781</v>
      </c>
      <c r="E1602" s="42" t="s">
        <v>169</v>
      </c>
      <c r="F1602" s="41" t="s">
        <v>2776</v>
      </c>
      <c r="G1602" s="41" t="s">
        <v>135</v>
      </c>
      <c r="H1602" s="41"/>
      <c r="I1602" s="41"/>
      <c r="J1602" s="5">
        <v>4</v>
      </c>
      <c r="K1602" s="5">
        <v>4</v>
      </c>
      <c r="L1602" s="5"/>
      <c r="M1602" s="5"/>
      <c r="N1602" s="5"/>
      <c r="O1602" s="5"/>
      <c r="P1602" s="5">
        <v>4</v>
      </c>
      <c r="Q1602" s="39" t="s">
        <v>2782</v>
      </c>
      <c r="R1602" s="5"/>
      <c r="S1602" s="5"/>
      <c r="T1602" s="5"/>
      <c r="U1602" s="5"/>
      <c r="V1602" s="5"/>
      <c r="W1602" s="5"/>
      <c r="X1602" s="5"/>
      <c r="Y1602" s="5"/>
      <c r="Z1602" s="5"/>
      <c r="AA1602" s="5"/>
      <c r="AB1602" s="5"/>
      <c r="AC1602" s="5"/>
      <c r="AD1602" s="5"/>
      <c r="AE1602" s="5"/>
      <c r="AF1602" s="5"/>
      <c r="AG1602" s="5"/>
      <c r="AH1602" s="5"/>
      <c r="AI1602" s="5"/>
      <c r="AJ1602" s="5"/>
      <c r="AK1602" s="5"/>
      <c r="AL1602" s="5">
        <v>3</v>
      </c>
      <c r="AM1602" s="5"/>
      <c r="AN1602" s="5">
        <v>1</v>
      </c>
      <c r="AO1602" s="5">
        <v>1</v>
      </c>
      <c r="AP1602" s="5"/>
      <c r="AQ1602" s="5"/>
      <c r="AR1602" s="5"/>
      <c r="AS1602" s="5"/>
      <c r="AT1602" s="5"/>
      <c r="AU1602" s="5"/>
      <c r="AV1602" s="5"/>
      <c r="AW1602" s="5"/>
      <c r="AX1602" s="5"/>
      <c r="AY1602" s="5"/>
      <c r="AZ1602" s="5"/>
      <c r="BA1602" s="5"/>
      <c r="BB1602" s="5"/>
      <c r="BC1602" s="5"/>
      <c r="BD1602" s="5"/>
      <c r="BE1602" s="5"/>
      <c r="BF1602" s="5"/>
      <c r="BG1602" s="5"/>
      <c r="BH1602" s="5"/>
      <c r="BI1602" s="5"/>
      <c r="BJ1602" s="5"/>
      <c r="BK1602" s="5"/>
      <c r="BL1602" s="5"/>
      <c r="BM1602" s="5"/>
      <c r="BN1602" s="5"/>
      <c r="BO1602" s="5"/>
      <c r="BP1602" s="5"/>
      <c r="BQ1602" s="5"/>
      <c r="BR1602" s="5"/>
      <c r="BS1602" s="5">
        <v>2</v>
      </c>
      <c r="BT1602" s="5"/>
      <c r="BU1602" s="5"/>
      <c r="BV1602" s="5"/>
      <c r="BW1602" s="5"/>
      <c r="BX1602" s="5"/>
      <c r="BY1602" s="5"/>
      <c r="BZ1602" s="5"/>
      <c r="CA1602" s="5"/>
      <c r="CB1602" s="5">
        <v>1</v>
      </c>
      <c r="CC1602" s="5">
        <v>1</v>
      </c>
      <c r="CD1602" s="5">
        <v>1</v>
      </c>
      <c r="CE1602" s="5">
        <v>1</v>
      </c>
      <c r="CF1602" s="5">
        <v>1</v>
      </c>
      <c r="CG1602" s="5"/>
      <c r="CH1602" s="5"/>
      <c r="CI1602" s="5"/>
      <c r="CJ1602" s="5"/>
      <c r="CK1602" s="5"/>
      <c r="CL1602" s="5"/>
      <c r="CM1602" s="5"/>
      <c r="CN1602" s="5"/>
      <c r="CO1602" s="5"/>
      <c r="CP1602" s="5"/>
      <c r="CQ1602" s="5"/>
      <c r="CR1602" s="5"/>
      <c r="CS1602" s="5"/>
      <c r="CT1602" s="5"/>
      <c r="CU1602" s="5"/>
      <c r="CV1602" s="5"/>
      <c r="CW1602" s="5"/>
      <c r="CX1602" s="5"/>
      <c r="CY1602" s="5"/>
      <c r="CZ1602" s="5"/>
      <c r="DA1602" s="5"/>
      <c r="DB1602" s="5"/>
      <c r="DC1602" s="5"/>
      <c r="DD1602" s="5"/>
      <c r="DE1602" s="5"/>
      <c r="DF1602" s="5"/>
      <c r="DG1602" s="5"/>
      <c r="DH1602" s="5"/>
      <c r="DI1602" s="5"/>
      <c r="DJ1602" s="5"/>
      <c r="DK1602" s="5"/>
      <c r="DL1602" s="5"/>
      <c r="DM1602" s="5"/>
      <c r="DN1602" s="5"/>
      <c r="DO1602" s="5"/>
      <c r="DP1602" s="5"/>
      <c r="DQ1602" s="5"/>
      <c r="DR1602" s="5" t="s">
        <v>1233</v>
      </c>
      <c r="DS1602" s="6"/>
      <c r="DT1602" s="6"/>
      <c r="DU1602" s="5"/>
      <c r="DV1602" s="5"/>
      <c r="DW1602" s="5" t="s">
        <v>135</v>
      </c>
      <c r="DX1602" s="5"/>
      <c r="DY1602" s="5"/>
      <c r="DZ1602" s="5"/>
      <c r="EA1602" s="5"/>
      <c r="EB1602" s="5"/>
      <c r="EC1602" s="5"/>
      <c r="ED1602" s="5"/>
      <c r="EE1602" s="5"/>
      <c r="EF1602" s="5"/>
    </row>
    <row r="1603" spans="1:136" s="42" customFormat="1">
      <c r="A1603" s="41"/>
      <c r="B1603" s="41">
        <f>4+1</f>
        <v>5</v>
      </c>
      <c r="C1603" s="41"/>
      <c r="D1603" s="41" t="s">
        <v>2783</v>
      </c>
      <c r="E1603" s="42" t="s">
        <v>171</v>
      </c>
      <c r="F1603" s="41" t="s">
        <v>2776</v>
      </c>
      <c r="G1603" s="41" t="s">
        <v>135</v>
      </c>
      <c r="H1603" s="41"/>
      <c r="I1603" s="41"/>
      <c r="J1603" s="5"/>
      <c r="K1603" s="5"/>
      <c r="L1603" s="5"/>
      <c r="M1603" s="5"/>
      <c r="N1603" s="5"/>
      <c r="O1603" s="5"/>
      <c r="P1603" s="5">
        <v>5</v>
      </c>
      <c r="Q1603" s="39" t="s">
        <v>2784</v>
      </c>
      <c r="R1603" s="5"/>
      <c r="S1603" s="5"/>
      <c r="T1603" s="5"/>
      <c r="U1603" s="5"/>
      <c r="V1603" s="5"/>
      <c r="W1603" s="5"/>
      <c r="X1603" s="5"/>
      <c r="Y1603" s="5"/>
      <c r="Z1603" s="5"/>
      <c r="AA1603" s="5"/>
      <c r="AB1603" s="5"/>
      <c r="AC1603" s="5"/>
      <c r="AD1603" s="5"/>
      <c r="AE1603" s="5"/>
      <c r="AF1603" s="5"/>
      <c r="AG1603" s="5"/>
      <c r="AH1603" s="5"/>
      <c r="AI1603" s="5"/>
      <c r="AJ1603" s="5"/>
      <c r="AK1603" s="5"/>
      <c r="AL1603" s="5">
        <v>4</v>
      </c>
      <c r="AM1603" s="5"/>
      <c r="AN1603" s="5"/>
      <c r="AO1603" s="5"/>
      <c r="AP1603" s="5"/>
      <c r="AQ1603" s="5"/>
      <c r="AR1603" s="5"/>
      <c r="AS1603" s="5"/>
      <c r="AT1603" s="5"/>
      <c r="AU1603" s="5"/>
      <c r="AV1603" s="5"/>
      <c r="AW1603" s="5"/>
      <c r="AX1603" s="5"/>
      <c r="AY1603" s="5"/>
      <c r="AZ1603" s="5"/>
      <c r="BA1603" s="5"/>
      <c r="BB1603" s="5"/>
      <c r="BC1603" s="5"/>
      <c r="BD1603" s="5"/>
      <c r="BE1603" s="5"/>
      <c r="BF1603" s="5"/>
      <c r="BG1603" s="5"/>
      <c r="BH1603" s="5"/>
      <c r="BI1603" s="5"/>
      <c r="BJ1603" s="5"/>
      <c r="BK1603" s="5"/>
      <c r="BL1603" s="5"/>
      <c r="BM1603" s="5"/>
      <c r="BN1603" s="5"/>
      <c r="BO1603" s="5"/>
      <c r="BP1603" s="5"/>
      <c r="BQ1603" s="5"/>
      <c r="BR1603" s="5"/>
      <c r="BS1603" s="5">
        <v>4</v>
      </c>
      <c r="BT1603" s="5"/>
      <c r="BU1603" s="5"/>
      <c r="BV1603" s="5"/>
      <c r="BW1603" s="5"/>
      <c r="BX1603" s="5"/>
      <c r="BY1603" s="5"/>
      <c r="BZ1603" s="5"/>
      <c r="CA1603" s="5"/>
      <c r="CB1603" s="5">
        <v>1</v>
      </c>
      <c r="CC1603" s="5">
        <v>1</v>
      </c>
      <c r="CD1603" s="5">
        <v>1</v>
      </c>
      <c r="CE1603" s="5">
        <v>1</v>
      </c>
      <c r="CF1603" s="5">
        <v>1</v>
      </c>
      <c r="CG1603" s="5"/>
      <c r="CH1603" s="5"/>
      <c r="CI1603" s="5"/>
      <c r="CJ1603" s="5"/>
      <c r="CK1603" s="5"/>
      <c r="CL1603" s="5"/>
      <c r="CM1603" s="5"/>
      <c r="CN1603" s="5"/>
      <c r="CO1603" s="5"/>
      <c r="CP1603" s="5"/>
      <c r="CQ1603" s="5"/>
      <c r="CR1603" s="5"/>
      <c r="CS1603" s="5"/>
      <c r="CT1603" s="5"/>
      <c r="CU1603" s="5"/>
      <c r="CV1603" s="5"/>
      <c r="CW1603" s="5"/>
      <c r="CX1603" s="5"/>
      <c r="CY1603" s="5"/>
      <c r="CZ1603" s="5"/>
      <c r="DA1603" s="5"/>
      <c r="DB1603" s="5"/>
      <c r="DC1603" s="5"/>
      <c r="DD1603" s="5"/>
      <c r="DE1603" s="5"/>
      <c r="DF1603" s="5"/>
      <c r="DG1603" s="5"/>
      <c r="DH1603" s="5"/>
      <c r="DI1603" s="5"/>
      <c r="DJ1603" s="5"/>
      <c r="DK1603" s="5"/>
      <c r="DL1603" s="5"/>
      <c r="DM1603" s="5"/>
      <c r="DN1603" s="5"/>
      <c r="DO1603" s="5"/>
      <c r="DP1603" s="5"/>
      <c r="DQ1603" s="5"/>
      <c r="DR1603" s="5" t="s">
        <v>1233</v>
      </c>
      <c r="DS1603" s="6"/>
      <c r="DT1603" s="6"/>
      <c r="DU1603" s="5"/>
      <c r="DV1603" s="5"/>
      <c r="DW1603" s="5" t="s">
        <v>135</v>
      </c>
      <c r="DX1603" s="5"/>
      <c r="DY1603" s="5"/>
      <c r="DZ1603" s="5"/>
      <c r="EA1603" s="5"/>
      <c r="EB1603" s="5"/>
      <c r="EC1603" s="5"/>
      <c r="ED1603" s="5"/>
      <c r="EE1603" s="5"/>
      <c r="EF1603" s="5"/>
    </row>
    <row r="1604" spans="1:136" s="42" customFormat="1">
      <c r="A1604" s="41"/>
      <c r="B1604" s="41">
        <f>4+7</f>
        <v>11</v>
      </c>
      <c r="C1604" s="41"/>
      <c r="D1604" s="41" t="s">
        <v>131</v>
      </c>
      <c r="E1604" s="42" t="s">
        <v>132</v>
      </c>
      <c r="F1604" s="41" t="s">
        <v>2776</v>
      </c>
      <c r="G1604" s="41" t="s">
        <v>135</v>
      </c>
      <c r="H1604" s="41"/>
      <c r="I1604" s="41"/>
      <c r="J1604" s="5"/>
      <c r="K1604" s="5"/>
      <c r="L1604" s="5"/>
      <c r="M1604" s="5"/>
      <c r="N1604" s="5"/>
      <c r="O1604" s="5"/>
      <c r="P1604" s="5">
        <f>4+7</f>
        <v>11</v>
      </c>
      <c r="Q1604" s="39" t="s">
        <v>2785</v>
      </c>
      <c r="R1604" s="5">
        <v>1</v>
      </c>
      <c r="S1604" s="5"/>
      <c r="T1604" s="5">
        <v>1</v>
      </c>
      <c r="U1604" s="5">
        <v>1</v>
      </c>
      <c r="V1604" s="5"/>
      <c r="W1604" s="5"/>
      <c r="X1604" s="5"/>
      <c r="Y1604" s="5"/>
      <c r="Z1604" s="5"/>
      <c r="AA1604" s="5"/>
      <c r="AB1604" s="5"/>
      <c r="AC1604" s="5"/>
      <c r="AD1604" s="5"/>
      <c r="AE1604" s="5"/>
      <c r="AF1604" s="5"/>
      <c r="AG1604" s="5"/>
      <c r="AH1604" s="5"/>
      <c r="AI1604" s="5"/>
      <c r="AJ1604" s="5"/>
      <c r="AK1604" s="5"/>
      <c r="AL1604" s="5">
        <f>4+3+1</f>
        <v>8</v>
      </c>
      <c r="AM1604" s="5"/>
      <c r="AN1604" s="5">
        <f>3+1</f>
        <v>4</v>
      </c>
      <c r="AO1604" s="5">
        <v>3</v>
      </c>
      <c r="AP1604" s="5"/>
      <c r="AQ1604" s="5"/>
      <c r="AR1604" s="5"/>
      <c r="AS1604" s="5"/>
      <c r="AT1604" s="5"/>
      <c r="AU1604" s="5"/>
      <c r="AV1604" s="5"/>
      <c r="AW1604" s="5"/>
      <c r="AX1604" s="5"/>
      <c r="AY1604" s="5"/>
      <c r="AZ1604" s="5"/>
      <c r="BA1604" s="5"/>
      <c r="BB1604" s="5"/>
      <c r="BC1604" s="5"/>
      <c r="BD1604" s="5"/>
      <c r="BE1604" s="5"/>
      <c r="BF1604" s="5"/>
      <c r="BG1604" s="5"/>
      <c r="BH1604" s="5"/>
      <c r="BI1604" s="5"/>
      <c r="BJ1604" s="5"/>
      <c r="BK1604" s="5"/>
      <c r="BL1604" s="5"/>
      <c r="BM1604" s="5"/>
      <c r="BN1604" s="5"/>
      <c r="BO1604" s="5"/>
      <c r="BP1604" s="5"/>
      <c r="BQ1604" s="5"/>
      <c r="BR1604" s="5"/>
      <c r="BS1604" s="5">
        <v>4</v>
      </c>
      <c r="BT1604" s="5"/>
      <c r="BU1604" s="5"/>
      <c r="BV1604" s="5"/>
      <c r="BW1604" s="5"/>
      <c r="BX1604" s="5"/>
      <c r="BY1604" s="5"/>
      <c r="BZ1604" s="5"/>
      <c r="CA1604" s="5"/>
      <c r="CB1604" s="5">
        <f>1+1+1</f>
        <v>3</v>
      </c>
      <c r="CC1604" s="5">
        <v>1</v>
      </c>
      <c r="CD1604" s="5">
        <v>1</v>
      </c>
      <c r="CE1604" s="5">
        <v>1</v>
      </c>
      <c r="CF1604" s="5">
        <v>1</v>
      </c>
      <c r="CG1604" s="5">
        <v>1</v>
      </c>
      <c r="CH1604" s="5"/>
      <c r="CI1604" s="5"/>
      <c r="CJ1604" s="5"/>
      <c r="CK1604" s="5"/>
      <c r="CL1604" s="5"/>
      <c r="CM1604" s="5"/>
      <c r="CN1604" s="5"/>
      <c r="CO1604" s="5"/>
      <c r="CP1604" s="5"/>
      <c r="CQ1604" s="5"/>
      <c r="CR1604" s="5"/>
      <c r="CS1604" s="5"/>
      <c r="CT1604" s="5"/>
      <c r="CU1604" s="5"/>
      <c r="CV1604" s="5"/>
      <c r="CW1604" s="5"/>
      <c r="CX1604" s="5"/>
      <c r="CY1604" s="5"/>
      <c r="CZ1604" s="5"/>
      <c r="DA1604" s="5"/>
      <c r="DB1604" s="5"/>
      <c r="DC1604" s="5"/>
      <c r="DD1604" s="5"/>
      <c r="DE1604" s="5"/>
      <c r="DF1604" s="5"/>
      <c r="DG1604" s="5"/>
      <c r="DH1604" s="5"/>
      <c r="DI1604" s="5"/>
      <c r="DJ1604" s="5"/>
      <c r="DK1604" s="5"/>
      <c r="DL1604" s="5"/>
      <c r="DM1604" s="5"/>
      <c r="DN1604" s="5"/>
      <c r="DO1604" s="5"/>
      <c r="DP1604" s="5"/>
      <c r="DQ1604" s="5"/>
      <c r="DR1604" s="5" t="s">
        <v>1233</v>
      </c>
      <c r="DS1604" s="6"/>
      <c r="DT1604" s="6"/>
      <c r="DU1604" s="5"/>
      <c r="DV1604" s="5"/>
      <c r="DW1604" s="5" t="s">
        <v>135</v>
      </c>
      <c r="DX1604" s="5"/>
      <c r="DY1604" s="5"/>
      <c r="DZ1604" s="5"/>
      <c r="EA1604" s="5"/>
      <c r="EB1604" s="5"/>
      <c r="EC1604" s="5"/>
      <c r="ED1604" s="5"/>
      <c r="EE1604" s="5"/>
      <c r="EF1604" s="5"/>
    </row>
    <row r="1605" spans="1:136" s="42" customFormat="1">
      <c r="A1605" s="41"/>
      <c r="B1605" s="41">
        <f>5+3</f>
        <v>8</v>
      </c>
      <c r="C1605" s="41"/>
      <c r="D1605" s="41" t="s">
        <v>2786</v>
      </c>
      <c r="E1605" s="42" t="s">
        <v>232</v>
      </c>
      <c r="F1605" s="41" t="s">
        <v>2776</v>
      </c>
      <c r="G1605" s="41" t="s">
        <v>135</v>
      </c>
      <c r="H1605" s="41"/>
      <c r="I1605" s="41"/>
      <c r="J1605" s="5"/>
      <c r="K1605" s="5"/>
      <c r="L1605" s="5"/>
      <c r="M1605" s="5">
        <v>5</v>
      </c>
      <c r="N1605" s="5"/>
      <c r="O1605" s="5"/>
      <c r="P1605" s="5">
        <v>8</v>
      </c>
      <c r="Q1605" s="39" t="s">
        <v>2787</v>
      </c>
      <c r="R1605" s="5">
        <v>1</v>
      </c>
      <c r="S1605" s="5"/>
      <c r="T1605" s="5">
        <v>1</v>
      </c>
      <c r="U1605" s="5">
        <v>1</v>
      </c>
      <c r="V1605" s="5"/>
      <c r="W1605" s="5"/>
      <c r="X1605" s="5"/>
      <c r="Y1605" s="5"/>
      <c r="Z1605" s="5"/>
      <c r="AA1605" s="5"/>
      <c r="AB1605" s="5"/>
      <c r="AC1605" s="5"/>
      <c r="AD1605" s="5"/>
      <c r="AE1605" s="5"/>
      <c r="AF1605" s="5"/>
      <c r="AG1605" s="5"/>
      <c r="AH1605" s="5"/>
      <c r="AI1605" s="5"/>
      <c r="AJ1605" s="5"/>
      <c r="AK1605" s="5"/>
      <c r="AL1605" s="5">
        <f>5+2</f>
        <v>7</v>
      </c>
      <c r="AM1605" s="5"/>
      <c r="AN1605" s="5">
        <v>2</v>
      </c>
      <c r="AO1605" s="5">
        <v>2</v>
      </c>
      <c r="AP1605" s="5"/>
      <c r="AQ1605" s="5"/>
      <c r="AR1605" s="5"/>
      <c r="AS1605" s="5"/>
      <c r="AT1605" s="5"/>
      <c r="AU1605" s="5"/>
      <c r="AV1605" s="5"/>
      <c r="AW1605" s="5"/>
      <c r="AX1605" s="5"/>
      <c r="AY1605" s="5"/>
      <c r="AZ1605" s="5"/>
      <c r="BA1605" s="5"/>
      <c r="BB1605" s="5"/>
      <c r="BC1605" s="5"/>
      <c r="BD1605" s="5"/>
      <c r="BE1605" s="5"/>
      <c r="BF1605" s="5"/>
      <c r="BG1605" s="5"/>
      <c r="BH1605" s="5"/>
      <c r="BI1605" s="5"/>
      <c r="BJ1605" s="5"/>
      <c r="BK1605" s="5"/>
      <c r="BL1605" s="5"/>
      <c r="BM1605" s="5"/>
      <c r="BN1605" s="5"/>
      <c r="BO1605" s="5"/>
      <c r="BP1605" s="5"/>
      <c r="BQ1605" s="5"/>
      <c r="BR1605" s="5"/>
      <c r="BS1605" s="5">
        <v>5</v>
      </c>
      <c r="BT1605" s="5"/>
      <c r="BU1605" s="5"/>
      <c r="BV1605" s="5"/>
      <c r="BW1605" s="5"/>
      <c r="BX1605" s="5"/>
      <c r="BY1605" s="5"/>
      <c r="BZ1605" s="5"/>
      <c r="CA1605" s="5"/>
      <c r="CB1605" s="5">
        <v>1</v>
      </c>
      <c r="CC1605" s="5"/>
      <c r="CD1605" s="5"/>
      <c r="CE1605" s="5"/>
      <c r="CF1605" s="5"/>
      <c r="CG1605" s="5">
        <v>1</v>
      </c>
      <c r="CH1605" s="5"/>
      <c r="CI1605" s="5"/>
      <c r="CJ1605" s="5"/>
      <c r="CK1605" s="5"/>
      <c r="CL1605" s="5"/>
      <c r="CM1605" s="5"/>
      <c r="CN1605" s="5"/>
      <c r="CO1605" s="5"/>
      <c r="CP1605" s="5"/>
      <c r="CQ1605" s="5"/>
      <c r="CR1605" s="5"/>
      <c r="CS1605" s="5"/>
      <c r="CT1605" s="5"/>
      <c r="CU1605" s="5"/>
      <c r="CV1605" s="5"/>
      <c r="CW1605" s="5"/>
      <c r="CX1605" s="5"/>
      <c r="CY1605" s="5"/>
      <c r="CZ1605" s="5"/>
      <c r="DA1605" s="5"/>
      <c r="DB1605" s="5"/>
      <c r="DC1605" s="5"/>
      <c r="DD1605" s="5"/>
      <c r="DE1605" s="5"/>
      <c r="DF1605" s="5"/>
      <c r="DG1605" s="5"/>
      <c r="DH1605" s="5"/>
      <c r="DI1605" s="5"/>
      <c r="DJ1605" s="5"/>
      <c r="DK1605" s="5"/>
      <c r="DL1605" s="5"/>
      <c r="DM1605" s="5"/>
      <c r="DN1605" s="5"/>
      <c r="DO1605" s="5"/>
      <c r="DP1605" s="5"/>
      <c r="DQ1605" s="5"/>
      <c r="DR1605" s="5" t="s">
        <v>1233</v>
      </c>
      <c r="DS1605" s="6"/>
      <c r="DT1605" s="6"/>
      <c r="DU1605" s="5"/>
      <c r="DV1605" s="5"/>
      <c r="DW1605" s="5" t="s">
        <v>135</v>
      </c>
      <c r="DX1605" s="5"/>
      <c r="DY1605" s="5"/>
      <c r="DZ1605" s="5"/>
      <c r="EA1605" s="5"/>
      <c r="EB1605" s="5"/>
      <c r="EC1605" s="5"/>
      <c r="ED1605" s="5"/>
      <c r="EE1605" s="5"/>
      <c r="EF1605" s="5"/>
    </row>
    <row r="1606" spans="1:136" s="42" customFormat="1">
      <c r="A1606" s="41"/>
      <c r="B1606" s="41"/>
      <c r="C1606" s="41"/>
      <c r="D1606" s="41"/>
      <c r="F1606" s="41"/>
      <c r="G1606" s="41"/>
      <c r="H1606" s="41"/>
      <c r="I1606" s="41"/>
      <c r="J1606" s="5"/>
      <c r="K1606" s="5"/>
      <c r="L1606" s="5"/>
      <c r="M1606" s="5"/>
      <c r="N1606" s="5"/>
      <c r="O1606" s="5"/>
      <c r="P1606" s="5"/>
      <c r="Q1606" s="39"/>
      <c r="R1606" s="5"/>
      <c r="S1606" s="5"/>
      <c r="T1606" s="5"/>
      <c r="U1606" s="5"/>
      <c r="V1606" s="5"/>
      <c r="W1606" s="5"/>
      <c r="X1606" s="5"/>
      <c r="Y1606" s="5"/>
      <c r="Z1606" s="5"/>
      <c r="AA1606" s="5"/>
      <c r="AB1606" s="5"/>
      <c r="AC1606" s="5"/>
      <c r="AD1606" s="5"/>
      <c r="AE1606" s="5"/>
      <c r="AF1606" s="5"/>
      <c r="AG1606" s="5"/>
      <c r="AH1606" s="5"/>
      <c r="AI1606" s="5"/>
      <c r="AJ1606" s="5"/>
      <c r="AK1606" s="5"/>
      <c r="AL1606" s="5"/>
      <c r="AM1606" s="5"/>
      <c r="AN1606" s="5"/>
      <c r="AO1606" s="5"/>
      <c r="AP1606" s="5"/>
      <c r="AQ1606" s="5"/>
      <c r="AR1606" s="5"/>
      <c r="AS1606" s="5"/>
      <c r="AT1606" s="5"/>
      <c r="AU1606" s="5"/>
      <c r="AV1606" s="5"/>
      <c r="AW1606" s="5"/>
      <c r="AX1606" s="5"/>
      <c r="AY1606" s="5"/>
      <c r="AZ1606" s="5"/>
      <c r="BA1606" s="5"/>
      <c r="BB1606" s="5"/>
      <c r="BC1606" s="5"/>
      <c r="BD1606" s="5"/>
      <c r="BE1606" s="5"/>
      <c r="BF1606" s="5"/>
      <c r="BG1606" s="5"/>
      <c r="BH1606" s="5"/>
      <c r="BI1606" s="5"/>
      <c r="BJ1606" s="5"/>
      <c r="BK1606" s="5"/>
      <c r="BL1606" s="5"/>
      <c r="BM1606" s="5"/>
      <c r="BN1606" s="5"/>
      <c r="BO1606" s="5"/>
      <c r="BP1606" s="5"/>
      <c r="BQ1606" s="5"/>
      <c r="BR1606" s="5"/>
      <c r="BS1606" s="5"/>
      <c r="BT1606" s="5"/>
      <c r="BU1606" s="5"/>
      <c r="BV1606" s="5"/>
      <c r="BW1606" s="5"/>
      <c r="BX1606" s="5"/>
      <c r="BY1606" s="5"/>
      <c r="BZ1606" s="5"/>
      <c r="CA1606" s="5"/>
      <c r="CB1606" s="5"/>
      <c r="CC1606" s="5"/>
      <c r="CD1606" s="5"/>
      <c r="CE1606" s="5"/>
      <c r="CF1606" s="5"/>
      <c r="CG1606" s="5"/>
      <c r="CH1606" s="5"/>
      <c r="CI1606" s="5"/>
      <c r="CJ1606" s="5"/>
      <c r="CK1606" s="5"/>
      <c r="CL1606" s="5"/>
      <c r="CM1606" s="5"/>
      <c r="CN1606" s="5"/>
      <c r="CO1606" s="5"/>
      <c r="CP1606" s="5"/>
      <c r="CQ1606" s="5"/>
      <c r="CR1606" s="5"/>
      <c r="CS1606" s="5"/>
      <c r="CT1606" s="5"/>
      <c r="CU1606" s="5"/>
      <c r="CV1606" s="5"/>
      <c r="CW1606" s="5"/>
      <c r="CX1606" s="5"/>
      <c r="CY1606" s="5"/>
      <c r="CZ1606" s="5"/>
      <c r="DA1606" s="5"/>
      <c r="DB1606" s="5"/>
      <c r="DC1606" s="5"/>
      <c r="DD1606" s="5"/>
      <c r="DE1606" s="5"/>
      <c r="DF1606" s="5"/>
      <c r="DG1606" s="5"/>
      <c r="DH1606" s="5"/>
      <c r="DI1606" s="5"/>
      <c r="DJ1606" s="5"/>
      <c r="DK1606" s="5"/>
      <c r="DL1606" s="5"/>
      <c r="DM1606" s="5"/>
      <c r="DN1606" s="5"/>
      <c r="DO1606" s="5"/>
      <c r="DP1606" s="5"/>
      <c r="DQ1606" s="5"/>
      <c r="DR1606" s="5"/>
      <c r="DS1606" s="6"/>
      <c r="DT1606" s="6"/>
      <c r="DU1606" s="5"/>
      <c r="DV1606" s="5"/>
      <c r="DW1606" s="5"/>
      <c r="DX1606" s="5"/>
      <c r="DY1606" s="5"/>
      <c r="DZ1606" s="5"/>
      <c r="EA1606" s="5"/>
      <c r="EB1606" s="5"/>
      <c r="EC1606" s="5"/>
      <c r="ED1606" s="5"/>
      <c r="EE1606" s="5"/>
      <c r="EF1606" s="5"/>
    </row>
    <row r="1607" spans="1:136" s="42" customFormat="1" ht="75">
      <c r="A1607" s="41"/>
      <c r="B1607" s="41">
        <f>2+7-3</f>
        <v>6</v>
      </c>
      <c r="C1607" s="41"/>
      <c r="D1607" s="41" t="s">
        <v>2788</v>
      </c>
      <c r="E1607" s="42" t="s">
        <v>165</v>
      </c>
      <c r="F1607" s="41" t="s">
        <v>2776</v>
      </c>
      <c r="G1607" s="41" t="s">
        <v>135</v>
      </c>
      <c r="H1607" s="41"/>
      <c r="I1607" s="41"/>
      <c r="J1607" s="5">
        <v>1</v>
      </c>
      <c r="K1607" s="5">
        <v>1</v>
      </c>
      <c r="L1607" s="5"/>
      <c r="M1607" s="5">
        <f>1+7</f>
        <v>8</v>
      </c>
      <c r="N1607" s="5"/>
      <c r="O1607" s="5"/>
      <c r="P1607" s="5">
        <f>2+7-3</f>
        <v>6</v>
      </c>
      <c r="Q1607" s="39" t="s">
        <v>2789</v>
      </c>
      <c r="R1607" s="5">
        <v>1</v>
      </c>
      <c r="S1607" s="5"/>
      <c r="T1607" s="5">
        <v>1</v>
      </c>
      <c r="U1607" s="5"/>
      <c r="V1607" s="5"/>
      <c r="W1607" s="5"/>
      <c r="X1607" s="5"/>
      <c r="Y1607" s="5"/>
      <c r="Z1607" s="5"/>
      <c r="AA1607" s="5"/>
      <c r="AB1607" s="5"/>
      <c r="AC1607" s="5"/>
      <c r="AD1607" s="5"/>
      <c r="AE1607" s="5"/>
      <c r="AF1607" s="5"/>
      <c r="AG1607" s="5"/>
      <c r="AH1607" s="5"/>
      <c r="AI1607" s="5"/>
      <c r="AJ1607" s="5"/>
      <c r="AK1607" s="5"/>
      <c r="AL1607" s="5">
        <v>3</v>
      </c>
      <c r="AM1607" s="5"/>
      <c r="AN1607" s="5">
        <v>3</v>
      </c>
      <c r="AO1607" s="5">
        <v>1</v>
      </c>
      <c r="AP1607" s="5"/>
      <c r="AQ1607" s="5"/>
      <c r="AR1607" s="5"/>
      <c r="AS1607" s="5"/>
      <c r="AT1607" s="5"/>
      <c r="AU1607" s="5"/>
      <c r="AV1607" s="5"/>
      <c r="AW1607" s="5"/>
      <c r="AX1607" s="5"/>
      <c r="AY1607" s="5"/>
      <c r="AZ1607" s="5"/>
      <c r="BA1607" s="5"/>
      <c r="BB1607" s="5"/>
      <c r="BC1607" s="5"/>
      <c r="BD1607" s="5"/>
      <c r="BE1607" s="5"/>
      <c r="BF1607" s="5"/>
      <c r="BG1607" s="5"/>
      <c r="BH1607" s="5"/>
      <c r="BI1607" s="5"/>
      <c r="BJ1607" s="5"/>
      <c r="BK1607" s="5"/>
      <c r="BL1607" s="5"/>
      <c r="BM1607" s="5"/>
      <c r="BN1607" s="5"/>
      <c r="BO1607" s="5"/>
      <c r="BP1607" s="5"/>
      <c r="BQ1607" s="5"/>
      <c r="BR1607" s="5"/>
      <c r="BS1607" s="5">
        <v>2</v>
      </c>
      <c r="BT1607" s="5"/>
      <c r="BU1607" s="5"/>
      <c r="BV1607" s="5"/>
      <c r="BW1607" s="5"/>
      <c r="BX1607" s="5"/>
      <c r="BY1607" s="5"/>
      <c r="BZ1607" s="5"/>
      <c r="CA1607" s="5"/>
      <c r="CB1607" s="5">
        <v>2</v>
      </c>
      <c r="CC1607" s="5"/>
      <c r="CD1607" s="5"/>
      <c r="CE1607" s="5"/>
      <c r="CF1607" s="5"/>
      <c r="CG1607" s="5">
        <v>1</v>
      </c>
      <c r="CH1607" s="5"/>
      <c r="CI1607" s="5"/>
      <c r="CJ1607" s="5"/>
      <c r="CK1607" s="5"/>
      <c r="CL1607" s="5"/>
      <c r="CM1607" s="5"/>
      <c r="CN1607" s="5"/>
      <c r="CO1607" s="5"/>
      <c r="CP1607" s="5"/>
      <c r="CQ1607" s="5"/>
      <c r="CR1607" s="5"/>
      <c r="CS1607" s="5"/>
      <c r="CT1607" s="5"/>
      <c r="CU1607" s="5"/>
      <c r="CV1607" s="5"/>
      <c r="CW1607" s="5"/>
      <c r="CX1607" s="5"/>
      <c r="CY1607" s="5"/>
      <c r="CZ1607" s="5"/>
      <c r="DA1607" s="5"/>
      <c r="DB1607" s="5"/>
      <c r="DC1607" s="5"/>
      <c r="DD1607" s="5"/>
      <c r="DE1607" s="5"/>
      <c r="DF1607" s="5"/>
      <c r="DG1607" s="5"/>
      <c r="DH1607" s="5"/>
      <c r="DI1607" s="5"/>
      <c r="DJ1607" s="5"/>
      <c r="DK1607" s="5"/>
      <c r="DL1607" s="5"/>
      <c r="DM1607" s="5"/>
      <c r="DN1607" s="5"/>
      <c r="DO1607" s="5"/>
      <c r="DP1607" s="5"/>
      <c r="DQ1607" s="5"/>
      <c r="DR1607" s="5" t="s">
        <v>1233</v>
      </c>
      <c r="DS1607" s="6"/>
      <c r="DT1607" s="6"/>
      <c r="DU1607" s="5"/>
      <c r="DV1607" s="5"/>
      <c r="DW1607" s="5" t="s">
        <v>135</v>
      </c>
      <c r="DX1607" s="5"/>
      <c r="DY1607" s="5"/>
      <c r="DZ1607" s="5"/>
      <c r="EA1607" s="5"/>
      <c r="EB1607" s="5"/>
      <c r="EC1607" s="5"/>
      <c r="ED1607" s="5"/>
      <c r="EE1607" s="5"/>
      <c r="EF1607" s="5"/>
    </row>
    <row r="1608" spans="1:136" s="42" customFormat="1">
      <c r="A1608" s="41"/>
      <c r="B1608" s="41">
        <v>5</v>
      </c>
      <c r="C1608" s="41"/>
      <c r="D1608" s="41" t="s">
        <v>2790</v>
      </c>
      <c r="E1608" s="42" t="s">
        <v>190</v>
      </c>
      <c r="F1608" s="41" t="s">
        <v>2776</v>
      </c>
      <c r="G1608" s="41" t="s">
        <v>135</v>
      </c>
      <c r="H1608" s="41"/>
      <c r="I1608" s="41"/>
      <c r="J1608" s="5">
        <v>5</v>
      </c>
      <c r="K1608" s="5">
        <v>5</v>
      </c>
      <c r="L1608" s="5"/>
      <c r="M1608" s="5"/>
      <c r="N1608" s="5"/>
      <c r="O1608" s="5"/>
      <c r="P1608" s="5">
        <v>5</v>
      </c>
      <c r="Q1608" s="39" t="s">
        <v>2791</v>
      </c>
      <c r="R1608" s="5"/>
      <c r="S1608" s="5"/>
      <c r="T1608" s="5"/>
      <c r="U1608" s="5"/>
      <c r="V1608" s="5"/>
      <c r="W1608" s="5"/>
      <c r="X1608" s="5"/>
      <c r="Y1608" s="5"/>
      <c r="Z1608" s="5"/>
      <c r="AA1608" s="5"/>
      <c r="AB1608" s="5"/>
      <c r="AC1608" s="5"/>
      <c r="AD1608" s="5"/>
      <c r="AE1608" s="5"/>
      <c r="AF1608" s="5"/>
      <c r="AG1608" s="5"/>
      <c r="AH1608" s="5"/>
      <c r="AI1608" s="5"/>
      <c r="AJ1608" s="5"/>
      <c r="AK1608" s="5"/>
      <c r="AL1608" s="5">
        <v>5</v>
      </c>
      <c r="AM1608" s="5"/>
      <c r="AN1608" s="5">
        <v>1</v>
      </c>
      <c r="AO1608" s="5">
        <v>1</v>
      </c>
      <c r="AP1608" s="5"/>
      <c r="AQ1608" s="5"/>
      <c r="AR1608" s="5"/>
      <c r="AS1608" s="5"/>
      <c r="AT1608" s="5"/>
      <c r="AU1608" s="5"/>
      <c r="AV1608" s="5"/>
      <c r="AW1608" s="5"/>
      <c r="AX1608" s="5"/>
      <c r="AY1608" s="5"/>
      <c r="AZ1608" s="5"/>
      <c r="BA1608" s="5"/>
      <c r="BB1608" s="5"/>
      <c r="BC1608" s="5"/>
      <c r="BD1608" s="5"/>
      <c r="BE1608" s="5"/>
      <c r="BF1608" s="5"/>
      <c r="BG1608" s="5"/>
      <c r="BH1608" s="5"/>
      <c r="BI1608" s="5"/>
      <c r="BJ1608" s="5"/>
      <c r="BK1608" s="5"/>
      <c r="BL1608" s="5"/>
      <c r="BM1608" s="5"/>
      <c r="BN1608" s="5"/>
      <c r="BO1608" s="5"/>
      <c r="BP1608" s="5"/>
      <c r="BQ1608" s="5"/>
      <c r="BR1608" s="5"/>
      <c r="BS1608" s="5">
        <v>4</v>
      </c>
      <c r="BT1608" s="5"/>
      <c r="BU1608" s="5"/>
      <c r="BV1608" s="5"/>
      <c r="BW1608" s="5"/>
      <c r="BX1608" s="5"/>
      <c r="BY1608" s="5"/>
      <c r="BZ1608" s="5"/>
      <c r="CA1608" s="5"/>
      <c r="CB1608" s="5"/>
      <c r="CC1608" s="5"/>
      <c r="CD1608" s="5"/>
      <c r="CE1608" s="5"/>
      <c r="CF1608" s="5"/>
      <c r="CG1608" s="5"/>
      <c r="CH1608" s="5"/>
      <c r="CI1608" s="5"/>
      <c r="CJ1608" s="5"/>
      <c r="CK1608" s="5"/>
      <c r="CL1608" s="5"/>
      <c r="CM1608" s="5"/>
      <c r="CN1608" s="5"/>
      <c r="CO1608" s="5"/>
      <c r="CP1608" s="5"/>
      <c r="CQ1608" s="5"/>
      <c r="CR1608" s="5"/>
      <c r="CS1608" s="5"/>
      <c r="CT1608" s="5"/>
      <c r="CU1608" s="5"/>
      <c r="CV1608" s="5"/>
      <c r="CW1608" s="5"/>
      <c r="CX1608" s="5"/>
      <c r="CY1608" s="5"/>
      <c r="CZ1608" s="5"/>
      <c r="DA1608" s="5"/>
      <c r="DB1608" s="5"/>
      <c r="DC1608" s="5"/>
      <c r="DD1608" s="5"/>
      <c r="DE1608" s="5"/>
      <c r="DF1608" s="5"/>
      <c r="DG1608" s="5"/>
      <c r="DH1608" s="5"/>
      <c r="DI1608" s="5"/>
      <c r="DJ1608" s="5"/>
      <c r="DK1608" s="5"/>
      <c r="DL1608" s="5"/>
      <c r="DM1608" s="5"/>
      <c r="DN1608" s="5"/>
      <c r="DO1608" s="5"/>
      <c r="DP1608" s="5"/>
      <c r="DQ1608" s="5"/>
      <c r="DR1608" s="5" t="s">
        <v>1233</v>
      </c>
      <c r="DS1608" s="6"/>
      <c r="DT1608" s="6"/>
      <c r="DU1608" s="5"/>
      <c r="DV1608" s="5"/>
      <c r="DW1608" s="5" t="s">
        <v>135</v>
      </c>
      <c r="DX1608" s="5"/>
      <c r="DY1608" s="5"/>
      <c r="DZ1608" s="5"/>
      <c r="EA1608" s="5"/>
      <c r="EB1608" s="5"/>
      <c r="EC1608" s="5"/>
      <c r="ED1608" s="5"/>
      <c r="EE1608" s="5"/>
      <c r="EF1608" s="5"/>
    </row>
    <row r="1609" spans="1:136" s="42" customFormat="1">
      <c r="A1609" s="41"/>
      <c r="B1609" s="41">
        <f>4+3</f>
        <v>7</v>
      </c>
      <c r="C1609" s="41"/>
      <c r="D1609" s="41" t="s">
        <v>2792</v>
      </c>
      <c r="E1609" s="42" t="s">
        <v>360</v>
      </c>
      <c r="F1609" s="41" t="s">
        <v>2776</v>
      </c>
      <c r="G1609" s="41" t="s">
        <v>135</v>
      </c>
      <c r="H1609" s="41"/>
      <c r="I1609" s="41"/>
      <c r="J1609" s="5">
        <f>4+2</f>
        <v>6</v>
      </c>
      <c r="K1609" s="5">
        <f>3+2</f>
        <v>5</v>
      </c>
      <c r="L1609" s="5">
        <v>1</v>
      </c>
      <c r="M1609" s="5"/>
      <c r="N1609" s="5"/>
      <c r="O1609" s="5"/>
      <c r="P1609" s="5">
        <f>4+3</f>
        <v>7</v>
      </c>
      <c r="Q1609" s="39" t="s">
        <v>2793</v>
      </c>
      <c r="R1609" s="5">
        <v>1</v>
      </c>
      <c r="S1609" s="5"/>
      <c r="T1609" s="5">
        <v>1</v>
      </c>
      <c r="U1609" s="5">
        <v>1</v>
      </c>
      <c r="V1609" s="5"/>
      <c r="W1609" s="5"/>
      <c r="X1609" s="5"/>
      <c r="Y1609" s="5"/>
      <c r="Z1609" s="5"/>
      <c r="AA1609" s="5"/>
      <c r="AB1609" s="5"/>
      <c r="AC1609" s="5"/>
      <c r="AD1609" s="5"/>
      <c r="AE1609" s="5"/>
      <c r="AF1609" s="5"/>
      <c r="AG1609" s="5"/>
      <c r="AH1609" s="5"/>
      <c r="AI1609" s="5"/>
      <c r="AJ1609" s="5"/>
      <c r="AK1609" s="5"/>
      <c r="AL1609" s="5">
        <v>5</v>
      </c>
      <c r="AM1609" s="5"/>
      <c r="AN1609" s="5">
        <v>1</v>
      </c>
      <c r="AO1609" s="5">
        <v>1</v>
      </c>
      <c r="AP1609" s="5"/>
      <c r="AQ1609" s="5"/>
      <c r="AR1609" s="5"/>
      <c r="AS1609" s="5"/>
      <c r="AT1609" s="5"/>
      <c r="AU1609" s="5"/>
      <c r="AV1609" s="5"/>
      <c r="AW1609" s="5"/>
      <c r="AX1609" s="5"/>
      <c r="AY1609" s="5"/>
      <c r="AZ1609" s="5"/>
      <c r="BA1609" s="5"/>
      <c r="BB1609" s="5"/>
      <c r="BC1609" s="5"/>
      <c r="BD1609" s="5"/>
      <c r="BE1609" s="5"/>
      <c r="BF1609" s="5"/>
      <c r="BG1609" s="5"/>
      <c r="BH1609" s="5"/>
      <c r="BI1609" s="5"/>
      <c r="BJ1609" s="5"/>
      <c r="BK1609" s="5"/>
      <c r="BL1609" s="5"/>
      <c r="BM1609" s="5"/>
      <c r="BN1609" s="5"/>
      <c r="BO1609" s="5"/>
      <c r="BP1609" s="5"/>
      <c r="BQ1609" s="5"/>
      <c r="BR1609" s="5"/>
      <c r="BS1609" s="5">
        <v>4</v>
      </c>
      <c r="BT1609" s="5"/>
      <c r="BU1609" s="5"/>
      <c r="BV1609" s="5"/>
      <c r="BW1609" s="5"/>
      <c r="BX1609" s="5"/>
      <c r="BY1609" s="5"/>
      <c r="BZ1609" s="5"/>
      <c r="CA1609" s="5"/>
      <c r="CB1609" s="5">
        <v>2</v>
      </c>
      <c r="CC1609" s="5">
        <v>1</v>
      </c>
      <c r="CD1609" s="5">
        <v>1</v>
      </c>
      <c r="CE1609" s="5">
        <v>1</v>
      </c>
      <c r="CF1609" s="5">
        <v>1</v>
      </c>
      <c r="CG1609" s="5">
        <v>1</v>
      </c>
      <c r="CH1609" s="5"/>
      <c r="CI1609" s="5"/>
      <c r="CJ1609" s="5"/>
      <c r="CK1609" s="5"/>
      <c r="CL1609" s="5"/>
      <c r="CM1609" s="5"/>
      <c r="CN1609" s="5"/>
      <c r="CO1609" s="5"/>
      <c r="CP1609" s="5"/>
      <c r="CQ1609" s="5"/>
      <c r="CR1609" s="5"/>
      <c r="CS1609" s="5"/>
      <c r="CT1609" s="5"/>
      <c r="CU1609" s="5"/>
      <c r="CV1609" s="5"/>
      <c r="CW1609" s="5"/>
      <c r="CX1609" s="5"/>
      <c r="CY1609" s="5"/>
      <c r="CZ1609" s="5"/>
      <c r="DA1609" s="5"/>
      <c r="DB1609" s="5"/>
      <c r="DC1609" s="5"/>
      <c r="DD1609" s="5"/>
      <c r="DE1609" s="5"/>
      <c r="DF1609" s="5"/>
      <c r="DG1609" s="5"/>
      <c r="DH1609" s="5"/>
      <c r="DI1609" s="5"/>
      <c r="DJ1609" s="5"/>
      <c r="DK1609" s="5"/>
      <c r="DL1609" s="5"/>
      <c r="DM1609" s="5"/>
      <c r="DN1609" s="5"/>
      <c r="DO1609" s="5"/>
      <c r="DP1609" s="5"/>
      <c r="DQ1609" s="5"/>
      <c r="DR1609" s="5" t="s">
        <v>1233</v>
      </c>
      <c r="DS1609" s="6"/>
      <c r="DT1609" s="6"/>
      <c r="DU1609" s="5"/>
      <c r="DV1609" s="5"/>
      <c r="DW1609" s="5" t="s">
        <v>135</v>
      </c>
      <c r="DX1609" s="5"/>
      <c r="DY1609" s="5"/>
      <c r="DZ1609" s="5"/>
      <c r="EA1609" s="5"/>
      <c r="EB1609" s="5"/>
      <c r="EC1609" s="5"/>
      <c r="ED1609" s="5"/>
      <c r="EE1609" s="5"/>
      <c r="EF1609" s="5"/>
    </row>
    <row r="1610" spans="1:136" s="42" customFormat="1">
      <c r="A1610" s="41"/>
      <c r="B1610" s="41">
        <v>2</v>
      </c>
      <c r="C1610" s="41"/>
      <c r="D1610" s="41" t="s">
        <v>2794</v>
      </c>
      <c r="E1610" s="42" t="s">
        <v>517</v>
      </c>
      <c r="F1610" s="41" t="s">
        <v>2776</v>
      </c>
      <c r="G1610" s="41" t="s">
        <v>135</v>
      </c>
      <c r="H1610" s="41"/>
      <c r="I1610" s="41"/>
      <c r="J1610" s="5"/>
      <c r="K1610" s="5"/>
      <c r="L1610" s="5"/>
      <c r="M1610" s="5">
        <v>2</v>
      </c>
      <c r="N1610" s="5"/>
      <c r="O1610" s="5"/>
      <c r="P1610" s="5">
        <v>2</v>
      </c>
      <c r="Q1610" s="39" t="s">
        <v>2795</v>
      </c>
      <c r="R1610" s="5">
        <v>1</v>
      </c>
      <c r="S1610" s="5"/>
      <c r="T1610" s="5">
        <v>1</v>
      </c>
      <c r="U1610" s="5">
        <v>1</v>
      </c>
      <c r="V1610" s="5"/>
      <c r="W1610" s="5"/>
      <c r="X1610" s="5"/>
      <c r="Y1610" s="5"/>
      <c r="Z1610" s="5"/>
      <c r="AA1610" s="5"/>
      <c r="AB1610" s="5"/>
      <c r="AC1610" s="5"/>
      <c r="AD1610" s="5"/>
      <c r="AE1610" s="5"/>
      <c r="AF1610" s="5"/>
      <c r="AG1610" s="5"/>
      <c r="AH1610" s="5"/>
      <c r="AI1610" s="5"/>
      <c r="AJ1610" s="5"/>
      <c r="AK1610" s="5"/>
      <c r="AL1610" s="5">
        <v>1</v>
      </c>
      <c r="AM1610" s="5"/>
      <c r="AN1610" s="5"/>
      <c r="AO1610" s="5"/>
      <c r="AP1610" s="5"/>
      <c r="AQ1610" s="5"/>
      <c r="AR1610" s="5"/>
      <c r="AS1610" s="5"/>
      <c r="AT1610" s="5"/>
      <c r="AU1610" s="5"/>
      <c r="AV1610" s="5"/>
      <c r="AW1610" s="5"/>
      <c r="AX1610" s="5"/>
      <c r="AY1610" s="5"/>
      <c r="AZ1610" s="5"/>
      <c r="BA1610" s="5"/>
      <c r="BB1610" s="5"/>
      <c r="BC1610" s="5"/>
      <c r="BD1610" s="5"/>
      <c r="BE1610" s="5"/>
      <c r="BF1610" s="5"/>
      <c r="BG1610" s="5"/>
      <c r="BH1610" s="5"/>
      <c r="BI1610" s="5"/>
      <c r="BJ1610" s="5"/>
      <c r="BK1610" s="5"/>
      <c r="BL1610" s="5"/>
      <c r="BM1610" s="5"/>
      <c r="BN1610" s="5"/>
      <c r="BO1610" s="5"/>
      <c r="BP1610" s="5"/>
      <c r="BQ1610" s="5"/>
      <c r="BR1610" s="5"/>
      <c r="BS1610" s="5">
        <v>1</v>
      </c>
      <c r="BT1610" s="5"/>
      <c r="BU1610" s="5"/>
      <c r="BV1610" s="5"/>
      <c r="BW1610" s="5"/>
      <c r="BX1610" s="5"/>
      <c r="BY1610" s="5"/>
      <c r="BZ1610" s="5"/>
      <c r="CA1610" s="5"/>
      <c r="CB1610" s="5">
        <v>1</v>
      </c>
      <c r="CC1610" s="5"/>
      <c r="CD1610" s="5"/>
      <c r="CE1610" s="5"/>
      <c r="CF1610" s="5"/>
      <c r="CG1610" s="5">
        <v>1</v>
      </c>
      <c r="CH1610" s="5"/>
      <c r="CI1610" s="5"/>
      <c r="CJ1610" s="5"/>
      <c r="CK1610" s="5"/>
      <c r="CL1610" s="5"/>
      <c r="CM1610" s="5"/>
      <c r="CN1610" s="5"/>
      <c r="CO1610" s="5"/>
      <c r="CP1610" s="5"/>
      <c r="CQ1610" s="5"/>
      <c r="CR1610" s="5"/>
      <c r="CS1610" s="5"/>
      <c r="CT1610" s="5"/>
      <c r="CU1610" s="5"/>
      <c r="CV1610" s="5"/>
      <c r="CW1610" s="5"/>
      <c r="CX1610" s="5"/>
      <c r="CY1610" s="5"/>
      <c r="CZ1610" s="5"/>
      <c r="DA1610" s="5"/>
      <c r="DB1610" s="5"/>
      <c r="DC1610" s="5"/>
      <c r="DD1610" s="5"/>
      <c r="DE1610" s="5"/>
      <c r="DF1610" s="5"/>
      <c r="DG1610" s="5"/>
      <c r="DH1610" s="5"/>
      <c r="DI1610" s="5"/>
      <c r="DJ1610" s="5"/>
      <c r="DK1610" s="5"/>
      <c r="DL1610" s="5"/>
      <c r="DM1610" s="5"/>
      <c r="DN1610" s="5"/>
      <c r="DO1610" s="5"/>
      <c r="DP1610" s="5"/>
      <c r="DQ1610" s="5"/>
      <c r="DR1610" s="5" t="s">
        <v>1233</v>
      </c>
      <c r="DS1610" s="6"/>
      <c r="DT1610" s="6"/>
      <c r="DU1610" s="5"/>
      <c r="DV1610" s="5"/>
      <c r="DW1610" s="5" t="s">
        <v>135</v>
      </c>
      <c r="DX1610" s="5"/>
      <c r="DY1610" s="5"/>
      <c r="DZ1610" s="5"/>
      <c r="EA1610" s="5"/>
      <c r="EB1610" s="5"/>
      <c r="EC1610" s="5"/>
      <c r="ED1610" s="5"/>
      <c r="EE1610" s="5"/>
      <c r="EF1610" s="5"/>
    </row>
    <row r="1611" spans="1:136" s="42" customFormat="1">
      <c r="A1611" s="41"/>
      <c r="B1611" s="41"/>
      <c r="C1611" s="41"/>
      <c r="D1611" s="41"/>
      <c r="F1611" s="41"/>
      <c r="G1611" s="41"/>
      <c r="H1611" s="41"/>
      <c r="I1611" s="41"/>
      <c r="J1611" s="5"/>
      <c r="K1611" s="5"/>
      <c r="L1611" s="5"/>
      <c r="M1611" s="5"/>
      <c r="N1611" s="5"/>
      <c r="O1611" s="5"/>
      <c r="P1611" s="5"/>
      <c r="Q1611" s="39"/>
      <c r="R1611" s="5"/>
      <c r="S1611" s="5"/>
      <c r="T1611" s="5"/>
      <c r="U1611" s="5"/>
      <c r="V1611" s="5"/>
      <c r="W1611" s="5"/>
      <c r="X1611" s="5"/>
      <c r="Y1611" s="5"/>
      <c r="Z1611" s="5"/>
      <c r="AA1611" s="5"/>
      <c r="AB1611" s="5"/>
      <c r="AC1611" s="5"/>
      <c r="AD1611" s="5"/>
      <c r="AE1611" s="5"/>
      <c r="AF1611" s="5"/>
      <c r="AG1611" s="5"/>
      <c r="AH1611" s="5"/>
      <c r="AI1611" s="5"/>
      <c r="AJ1611" s="5"/>
      <c r="AK1611" s="5"/>
      <c r="AL1611" s="5"/>
      <c r="AM1611" s="5"/>
      <c r="AN1611" s="5"/>
      <c r="AO1611" s="5"/>
      <c r="AP1611" s="5"/>
      <c r="AQ1611" s="5"/>
      <c r="AR1611" s="5"/>
      <c r="AS1611" s="5"/>
      <c r="AT1611" s="5"/>
      <c r="AU1611" s="5"/>
      <c r="AV1611" s="5"/>
      <c r="AW1611" s="5"/>
      <c r="AX1611" s="5"/>
      <c r="AY1611" s="5"/>
      <c r="AZ1611" s="5"/>
      <c r="BA1611" s="5"/>
      <c r="BB1611" s="5"/>
      <c r="BC1611" s="5"/>
      <c r="BD1611" s="5"/>
      <c r="BE1611" s="5"/>
      <c r="BF1611" s="5"/>
      <c r="BG1611" s="5"/>
      <c r="BH1611" s="5"/>
      <c r="BI1611" s="5"/>
      <c r="BJ1611" s="5"/>
      <c r="BK1611" s="5"/>
      <c r="BL1611" s="5"/>
      <c r="BM1611" s="5"/>
      <c r="BN1611" s="5"/>
      <c r="BO1611" s="5"/>
      <c r="BP1611" s="5"/>
      <c r="BQ1611" s="5"/>
      <c r="BR1611" s="5"/>
      <c r="BS1611" s="5"/>
      <c r="BT1611" s="5"/>
      <c r="BU1611" s="5"/>
      <c r="BV1611" s="5"/>
      <c r="BW1611" s="5"/>
      <c r="BX1611" s="5"/>
      <c r="BY1611" s="5"/>
      <c r="BZ1611" s="5"/>
      <c r="CA1611" s="5"/>
      <c r="CB1611" s="5"/>
      <c r="CC1611" s="5"/>
      <c r="CD1611" s="5"/>
      <c r="CE1611" s="5"/>
      <c r="CF1611" s="5"/>
      <c r="CG1611" s="5"/>
      <c r="CH1611" s="5"/>
      <c r="CI1611" s="5"/>
      <c r="CJ1611" s="5"/>
      <c r="CK1611" s="5"/>
      <c r="CL1611" s="5"/>
      <c r="CM1611" s="5"/>
      <c r="CN1611" s="5"/>
      <c r="CO1611" s="5"/>
      <c r="CP1611" s="5"/>
      <c r="CQ1611" s="5"/>
      <c r="CR1611" s="5"/>
      <c r="CS1611" s="5"/>
      <c r="CT1611" s="5"/>
      <c r="CU1611" s="5"/>
      <c r="CV1611" s="5"/>
      <c r="CW1611" s="5"/>
      <c r="CX1611" s="5"/>
      <c r="CY1611" s="5"/>
      <c r="CZ1611" s="5"/>
      <c r="DA1611" s="5"/>
      <c r="DB1611" s="5"/>
      <c r="DC1611" s="5"/>
      <c r="DD1611" s="5"/>
      <c r="DE1611" s="5"/>
      <c r="DF1611" s="5"/>
      <c r="DG1611" s="5"/>
      <c r="DH1611" s="5"/>
      <c r="DI1611" s="5"/>
      <c r="DJ1611" s="5"/>
      <c r="DK1611" s="5"/>
      <c r="DL1611" s="5"/>
      <c r="DM1611" s="5"/>
      <c r="DN1611" s="5"/>
      <c r="DO1611" s="5"/>
      <c r="DP1611" s="5"/>
      <c r="DQ1611" s="5"/>
      <c r="DR1611" s="5"/>
      <c r="DS1611" s="6"/>
      <c r="DT1611" s="6"/>
      <c r="DU1611" s="5"/>
      <c r="DV1611" s="5"/>
      <c r="DW1611" s="5"/>
      <c r="DX1611" s="5"/>
      <c r="DY1611" s="5"/>
      <c r="DZ1611" s="5"/>
      <c r="EA1611" s="5"/>
      <c r="EB1611" s="5"/>
      <c r="EC1611" s="5"/>
      <c r="ED1611" s="5"/>
      <c r="EE1611" s="5"/>
      <c r="EF1611" s="5"/>
    </row>
    <row r="1612" spans="1:136" s="42" customFormat="1">
      <c r="A1612" s="41"/>
      <c r="B1612" s="41"/>
      <c r="C1612" s="41"/>
      <c r="D1612" s="41"/>
      <c r="F1612" s="41"/>
      <c r="G1612" s="41"/>
      <c r="H1612" s="41"/>
      <c r="I1612" s="41"/>
      <c r="J1612" s="5"/>
      <c r="K1612" s="5"/>
      <c r="L1612" s="5"/>
      <c r="M1612" s="5"/>
      <c r="N1612" s="5"/>
      <c r="O1612" s="5"/>
      <c r="P1612" s="5"/>
      <c r="Q1612" s="39"/>
      <c r="R1612" s="5"/>
      <c r="S1612" s="5"/>
      <c r="T1612" s="5"/>
      <c r="U1612" s="5"/>
      <c r="V1612" s="5"/>
      <c r="W1612" s="5"/>
      <c r="X1612" s="5"/>
      <c r="Y1612" s="5"/>
      <c r="Z1612" s="5"/>
      <c r="AA1612" s="5"/>
      <c r="AB1612" s="5"/>
      <c r="AC1612" s="5"/>
      <c r="AD1612" s="5"/>
      <c r="AE1612" s="5"/>
      <c r="AF1612" s="5"/>
      <c r="AG1612" s="5"/>
      <c r="AH1612" s="5"/>
      <c r="AI1612" s="5"/>
      <c r="AJ1612" s="5"/>
      <c r="AK1612" s="5"/>
      <c r="AL1612" s="5"/>
      <c r="AM1612" s="5"/>
      <c r="AN1612" s="5"/>
      <c r="AO1612" s="5"/>
      <c r="AP1612" s="5"/>
      <c r="AQ1612" s="5"/>
      <c r="AR1612" s="5"/>
      <c r="AS1612" s="5"/>
      <c r="AT1612" s="5"/>
      <c r="AU1612" s="5"/>
      <c r="AV1612" s="5"/>
      <c r="AW1612" s="5"/>
      <c r="AX1612" s="5"/>
      <c r="AY1612" s="5"/>
      <c r="AZ1612" s="5"/>
      <c r="BA1612" s="5"/>
      <c r="BB1612" s="5"/>
      <c r="BC1612" s="5"/>
      <c r="BD1612" s="5"/>
      <c r="BE1612" s="5"/>
      <c r="BF1612" s="5"/>
      <c r="BG1612" s="5"/>
      <c r="BH1612" s="5"/>
      <c r="BI1612" s="5"/>
      <c r="BJ1612" s="5"/>
      <c r="BK1612" s="5"/>
      <c r="BL1612" s="5"/>
      <c r="BM1612" s="5"/>
      <c r="BN1612" s="5"/>
      <c r="BO1612" s="5"/>
      <c r="BP1612" s="5"/>
      <c r="BQ1612" s="5"/>
      <c r="BR1612" s="5"/>
      <c r="BS1612" s="5"/>
      <c r="BT1612" s="5"/>
      <c r="BU1612" s="5"/>
      <c r="BV1612" s="5"/>
      <c r="BW1612" s="5"/>
      <c r="BX1612" s="5"/>
      <c r="BY1612" s="5"/>
      <c r="BZ1612" s="5"/>
      <c r="CA1612" s="5"/>
      <c r="CB1612" s="5"/>
      <c r="CC1612" s="5"/>
      <c r="CD1612" s="5"/>
      <c r="CE1612" s="5"/>
      <c r="CF1612" s="5"/>
      <c r="CG1612" s="5"/>
      <c r="CH1612" s="5"/>
      <c r="CI1612" s="5"/>
      <c r="CJ1612" s="5"/>
      <c r="CK1612" s="5"/>
      <c r="CL1612" s="5"/>
      <c r="CM1612" s="5"/>
      <c r="CN1612" s="5"/>
      <c r="CO1612" s="5"/>
      <c r="CP1612" s="5"/>
      <c r="CQ1612" s="5"/>
      <c r="CR1612" s="5"/>
      <c r="CS1612" s="5"/>
      <c r="CT1612" s="5"/>
      <c r="CU1612" s="5"/>
      <c r="CV1612" s="5"/>
      <c r="CW1612" s="5"/>
      <c r="CX1612" s="5"/>
      <c r="CY1612" s="5"/>
      <c r="CZ1612" s="5"/>
      <c r="DA1612" s="5"/>
      <c r="DB1612" s="5"/>
      <c r="DC1612" s="5"/>
      <c r="DD1612" s="5"/>
      <c r="DE1612" s="5"/>
      <c r="DF1612" s="5"/>
      <c r="DG1612" s="5"/>
      <c r="DH1612" s="5"/>
      <c r="DI1612" s="5"/>
      <c r="DJ1612" s="5"/>
      <c r="DK1612" s="5"/>
      <c r="DL1612" s="5"/>
      <c r="DM1612" s="5"/>
      <c r="DN1612" s="5"/>
      <c r="DO1612" s="5"/>
      <c r="DP1612" s="5"/>
      <c r="DQ1612" s="5"/>
      <c r="DR1612" s="5"/>
      <c r="DS1612" s="6"/>
      <c r="DT1612" s="6"/>
      <c r="DU1612" s="5"/>
      <c r="DV1612" s="5"/>
      <c r="DW1612" s="5"/>
      <c r="DX1612" s="5"/>
      <c r="DY1612" s="5"/>
      <c r="DZ1612" s="5"/>
      <c r="EA1612" s="5"/>
      <c r="EB1612" s="5"/>
      <c r="EC1612" s="5"/>
      <c r="ED1612" s="5"/>
      <c r="EE1612" s="5"/>
      <c r="EF1612" s="5"/>
    </row>
    <row r="1613" spans="1:136" s="42" customFormat="1">
      <c r="A1613" s="41"/>
      <c r="B1613" s="41">
        <v>3</v>
      </c>
      <c r="C1613" s="41"/>
      <c r="D1613" s="41" t="s">
        <v>2796</v>
      </c>
      <c r="E1613" s="42" t="s">
        <v>165</v>
      </c>
      <c r="F1613" s="41" t="s">
        <v>2776</v>
      </c>
      <c r="G1613" s="41" t="s">
        <v>135</v>
      </c>
      <c r="H1613" s="41"/>
      <c r="I1613" s="41"/>
      <c r="J1613" s="5"/>
      <c r="K1613" s="5"/>
      <c r="L1613" s="5"/>
      <c r="M1613" s="5">
        <v>3</v>
      </c>
      <c r="N1613" s="5"/>
      <c r="O1613" s="5"/>
      <c r="P1613" s="5">
        <v>3</v>
      </c>
      <c r="Q1613" s="39" t="s">
        <v>2797</v>
      </c>
      <c r="R1613" s="5">
        <v>1</v>
      </c>
      <c r="S1613" s="5"/>
      <c r="T1613" s="5">
        <v>1</v>
      </c>
      <c r="U1613" s="5">
        <v>1</v>
      </c>
      <c r="V1613" s="5">
        <v>1</v>
      </c>
      <c r="W1613" s="5"/>
      <c r="X1613" s="5"/>
      <c r="Y1613" s="5"/>
      <c r="Z1613" s="5"/>
      <c r="AA1613" s="5"/>
      <c r="AB1613" s="5"/>
      <c r="AC1613" s="5"/>
      <c r="AD1613" s="5"/>
      <c r="AE1613" s="5"/>
      <c r="AF1613" s="5"/>
      <c r="AG1613" s="5"/>
      <c r="AH1613" s="5"/>
      <c r="AI1613" s="5"/>
      <c r="AJ1613" s="5"/>
      <c r="AK1613" s="5"/>
      <c r="AL1613" s="5">
        <v>3</v>
      </c>
      <c r="AM1613" s="5"/>
      <c r="AN1613" s="5">
        <v>1</v>
      </c>
      <c r="AO1613" s="5">
        <v>1</v>
      </c>
      <c r="AP1613" s="5"/>
      <c r="AQ1613" s="5"/>
      <c r="AR1613" s="5"/>
      <c r="AS1613" s="5"/>
      <c r="AT1613" s="5"/>
      <c r="AU1613" s="5"/>
      <c r="AV1613" s="5"/>
      <c r="AW1613" s="5"/>
      <c r="AX1613" s="5"/>
      <c r="AY1613" s="5"/>
      <c r="AZ1613" s="5"/>
      <c r="BA1613" s="5"/>
      <c r="BB1613" s="5"/>
      <c r="BC1613" s="5"/>
      <c r="BD1613" s="5"/>
      <c r="BE1613" s="5"/>
      <c r="BF1613" s="5"/>
      <c r="BG1613" s="5"/>
      <c r="BH1613" s="5">
        <v>2</v>
      </c>
      <c r="BI1613" s="5"/>
      <c r="BJ1613" s="5"/>
      <c r="BK1613" s="5">
        <v>2</v>
      </c>
      <c r="BL1613" s="5"/>
      <c r="BM1613" s="5"/>
      <c r="BN1613" s="5"/>
      <c r="BO1613" s="5"/>
      <c r="BP1613" s="5"/>
      <c r="BQ1613" s="5"/>
      <c r="BR1613" s="5"/>
      <c r="BS1613" s="5"/>
      <c r="BT1613" s="5"/>
      <c r="BU1613" s="5"/>
      <c r="BV1613" s="5"/>
      <c r="BW1613" s="5"/>
      <c r="BX1613" s="5"/>
      <c r="BY1613" s="5"/>
      <c r="BZ1613" s="5"/>
      <c r="CA1613" s="5"/>
      <c r="CB1613" s="5">
        <v>1</v>
      </c>
      <c r="CC1613" s="5"/>
      <c r="CD1613" s="5"/>
      <c r="CE1613" s="5"/>
      <c r="CF1613" s="5"/>
      <c r="CG1613" s="5">
        <v>1</v>
      </c>
      <c r="CH1613" s="5"/>
      <c r="CI1613" s="5"/>
      <c r="CJ1613" s="5">
        <v>1</v>
      </c>
      <c r="CK1613" s="5"/>
      <c r="CL1613" s="5"/>
      <c r="CM1613" s="5"/>
      <c r="CN1613" s="5"/>
      <c r="CO1613" s="5"/>
      <c r="CP1613" s="5"/>
      <c r="CQ1613" s="5"/>
      <c r="CR1613" s="5"/>
      <c r="CS1613" s="5"/>
      <c r="CT1613" s="5"/>
      <c r="CU1613" s="5">
        <v>1</v>
      </c>
      <c r="CV1613" s="5"/>
      <c r="CW1613" s="5"/>
      <c r="CX1613" s="5"/>
      <c r="CY1613" s="5"/>
      <c r="CZ1613" s="5"/>
      <c r="DA1613" s="5"/>
      <c r="DB1613" s="5"/>
      <c r="DC1613" s="5"/>
      <c r="DD1613" s="5"/>
      <c r="DE1613" s="5"/>
      <c r="DF1613" s="5"/>
      <c r="DG1613" s="5"/>
      <c r="DH1613" s="5"/>
      <c r="DI1613" s="5"/>
      <c r="DJ1613" s="5"/>
      <c r="DK1613" s="5"/>
      <c r="DL1613" s="5"/>
      <c r="DM1613" s="5"/>
      <c r="DN1613" s="5"/>
      <c r="DO1613" s="5"/>
      <c r="DP1613" s="5"/>
      <c r="DQ1613" s="5"/>
      <c r="DR1613" s="5" t="s">
        <v>135</v>
      </c>
      <c r="DS1613" s="6"/>
      <c r="DT1613" s="6"/>
      <c r="DU1613" s="5"/>
      <c r="DV1613" s="5"/>
      <c r="DW1613" s="5" t="s">
        <v>135</v>
      </c>
      <c r="DX1613" s="5"/>
      <c r="DY1613" s="5"/>
      <c r="DZ1613" s="5"/>
      <c r="EA1613" s="5"/>
      <c r="EB1613" s="5"/>
      <c r="EC1613" s="5"/>
      <c r="ED1613" s="5"/>
      <c r="EE1613" s="5"/>
      <c r="EF1613" s="5"/>
    </row>
    <row r="1614" spans="1:136" s="42" customFormat="1" ht="30">
      <c r="A1614" s="41"/>
      <c r="B1614" s="41">
        <v>1</v>
      </c>
      <c r="C1614" s="41"/>
      <c r="D1614" s="41" t="s">
        <v>2798</v>
      </c>
      <c r="E1614" s="42" t="s">
        <v>360</v>
      </c>
      <c r="F1614" s="41" t="s">
        <v>2776</v>
      </c>
      <c r="G1614" s="41" t="s">
        <v>135</v>
      </c>
      <c r="H1614" s="41"/>
      <c r="I1614" s="41"/>
      <c r="J1614" s="5">
        <v>1</v>
      </c>
      <c r="K1614" s="5"/>
      <c r="L1614" s="5">
        <v>1</v>
      </c>
      <c r="M1614" s="5"/>
      <c r="N1614" s="5"/>
      <c r="O1614" s="5"/>
      <c r="P1614" s="5">
        <v>1</v>
      </c>
      <c r="Q1614" s="39" t="s">
        <v>2799</v>
      </c>
      <c r="R1614" s="5"/>
      <c r="S1614" s="5"/>
      <c r="T1614" s="5"/>
      <c r="U1614" s="5"/>
      <c r="V1614" s="5"/>
      <c r="W1614" s="5"/>
      <c r="X1614" s="5"/>
      <c r="Y1614" s="5"/>
      <c r="Z1614" s="5"/>
      <c r="AA1614" s="5"/>
      <c r="AB1614" s="5"/>
      <c r="AC1614" s="5"/>
      <c r="AD1614" s="5"/>
      <c r="AE1614" s="5"/>
      <c r="AF1614" s="5"/>
      <c r="AG1614" s="5"/>
      <c r="AH1614" s="5"/>
      <c r="AI1614" s="5"/>
      <c r="AJ1614" s="5"/>
      <c r="AK1614" s="5"/>
      <c r="AL1614" s="5">
        <v>1</v>
      </c>
      <c r="AM1614" s="5"/>
      <c r="AN1614" s="5">
        <v>1</v>
      </c>
      <c r="AO1614" s="5">
        <v>1</v>
      </c>
      <c r="AP1614" s="5"/>
      <c r="AQ1614" s="5"/>
      <c r="AR1614" s="5"/>
      <c r="AS1614" s="5"/>
      <c r="AT1614" s="5"/>
      <c r="AU1614" s="5"/>
      <c r="AV1614" s="5"/>
      <c r="AW1614" s="5"/>
      <c r="AX1614" s="5"/>
      <c r="AY1614" s="5"/>
      <c r="AZ1614" s="5"/>
      <c r="BA1614" s="5"/>
      <c r="BB1614" s="5"/>
      <c r="BC1614" s="5"/>
      <c r="BD1614" s="5"/>
      <c r="BE1614" s="5"/>
      <c r="BF1614" s="5"/>
      <c r="BG1614" s="5"/>
      <c r="BH1614" s="5"/>
      <c r="BI1614" s="5"/>
      <c r="BJ1614" s="5"/>
      <c r="BK1614" s="5"/>
      <c r="BL1614" s="5"/>
      <c r="BM1614" s="5"/>
      <c r="BN1614" s="5"/>
      <c r="BO1614" s="5"/>
      <c r="BP1614" s="5"/>
      <c r="BQ1614" s="5"/>
      <c r="BR1614" s="5"/>
      <c r="BS1614" s="5"/>
      <c r="BT1614" s="5"/>
      <c r="BU1614" s="5"/>
      <c r="BV1614" s="5"/>
      <c r="BW1614" s="5"/>
      <c r="BX1614" s="5"/>
      <c r="BY1614" s="5"/>
      <c r="BZ1614" s="5"/>
      <c r="CA1614" s="5"/>
      <c r="CB1614" s="5"/>
      <c r="CC1614" s="5"/>
      <c r="CD1614" s="5"/>
      <c r="CE1614" s="5"/>
      <c r="CF1614" s="5"/>
      <c r="CG1614" s="5"/>
      <c r="CH1614" s="5"/>
      <c r="CI1614" s="5"/>
      <c r="CJ1614" s="5"/>
      <c r="CK1614" s="5"/>
      <c r="CL1614" s="5"/>
      <c r="CM1614" s="5"/>
      <c r="CN1614" s="5"/>
      <c r="CO1614" s="5"/>
      <c r="CP1614" s="5"/>
      <c r="CQ1614" s="5"/>
      <c r="CR1614" s="5"/>
      <c r="CS1614" s="5"/>
      <c r="CT1614" s="5"/>
      <c r="CU1614" s="5"/>
      <c r="CV1614" s="5"/>
      <c r="CW1614" s="5"/>
      <c r="CX1614" s="5"/>
      <c r="CY1614" s="5"/>
      <c r="CZ1614" s="5"/>
      <c r="DA1614" s="5"/>
      <c r="DB1614" s="5"/>
      <c r="DC1614" s="5"/>
      <c r="DD1614" s="5"/>
      <c r="DE1614" s="5"/>
      <c r="DF1614" s="5"/>
      <c r="DG1614" s="5"/>
      <c r="DH1614" s="5"/>
      <c r="DI1614" s="5"/>
      <c r="DJ1614" s="5"/>
      <c r="DK1614" s="5"/>
      <c r="DL1614" s="5"/>
      <c r="DM1614" s="5"/>
      <c r="DN1614" s="5"/>
      <c r="DO1614" s="5"/>
      <c r="DP1614" s="5"/>
      <c r="DQ1614" s="5"/>
      <c r="DR1614" s="5" t="s">
        <v>135</v>
      </c>
      <c r="DS1614" s="6"/>
      <c r="DT1614" s="6"/>
      <c r="DU1614" s="5"/>
      <c r="DV1614" s="5"/>
      <c r="DW1614" s="5" t="s">
        <v>135</v>
      </c>
      <c r="DX1614" s="5"/>
      <c r="DY1614" s="5"/>
      <c r="DZ1614" s="5"/>
      <c r="EA1614" s="5"/>
      <c r="EB1614" s="5"/>
      <c r="EC1614" s="5"/>
      <c r="ED1614" s="5"/>
      <c r="EE1614" s="5"/>
      <c r="EF1614" s="5"/>
    </row>
    <row r="1615" spans="1:136" s="42" customFormat="1">
      <c r="A1615" s="41"/>
      <c r="B1615" s="41">
        <v>1</v>
      </c>
      <c r="C1615" s="41"/>
      <c r="D1615" s="41" t="s">
        <v>2800</v>
      </c>
      <c r="E1615" s="42" t="s">
        <v>132</v>
      </c>
      <c r="F1615" s="41" t="s">
        <v>2776</v>
      </c>
      <c r="G1615" s="41" t="s">
        <v>135</v>
      </c>
      <c r="H1615" s="41"/>
      <c r="I1615" s="41"/>
      <c r="J1615" s="5"/>
      <c r="K1615" s="5"/>
      <c r="L1615" s="5"/>
      <c r="M1615" s="5"/>
      <c r="N1615" s="5"/>
      <c r="O1615" s="5"/>
      <c r="P1615" s="5">
        <v>1</v>
      </c>
      <c r="Q1615" s="39" t="s">
        <v>2799</v>
      </c>
      <c r="R1615" s="5"/>
      <c r="S1615" s="5"/>
      <c r="T1615" s="5"/>
      <c r="U1615" s="5"/>
      <c r="V1615" s="5"/>
      <c r="W1615" s="5"/>
      <c r="X1615" s="5"/>
      <c r="Y1615" s="5"/>
      <c r="Z1615" s="5"/>
      <c r="AA1615" s="5"/>
      <c r="AB1615" s="5"/>
      <c r="AC1615" s="5"/>
      <c r="AD1615" s="5"/>
      <c r="AE1615" s="5"/>
      <c r="AF1615" s="5"/>
      <c r="AG1615" s="5"/>
      <c r="AH1615" s="5"/>
      <c r="AI1615" s="5"/>
      <c r="AJ1615" s="5"/>
      <c r="AK1615" s="5"/>
      <c r="AL1615" s="5">
        <v>1</v>
      </c>
      <c r="AM1615" s="5"/>
      <c r="AN1615" s="5">
        <v>1</v>
      </c>
      <c r="AO1615" s="5">
        <v>1</v>
      </c>
      <c r="AP1615" s="5"/>
      <c r="AQ1615" s="5"/>
      <c r="AR1615" s="5"/>
      <c r="AS1615" s="5"/>
      <c r="AT1615" s="5"/>
      <c r="AU1615" s="5"/>
      <c r="AV1615" s="5"/>
      <c r="AW1615" s="5"/>
      <c r="AX1615" s="5"/>
      <c r="AY1615" s="5"/>
      <c r="AZ1615" s="5"/>
      <c r="BA1615" s="5"/>
      <c r="BB1615" s="5"/>
      <c r="BC1615" s="5"/>
      <c r="BD1615" s="5"/>
      <c r="BE1615" s="5"/>
      <c r="BF1615" s="5"/>
      <c r="BG1615" s="5"/>
      <c r="BH1615" s="5"/>
      <c r="BI1615" s="5"/>
      <c r="BJ1615" s="5"/>
      <c r="BK1615" s="5"/>
      <c r="BL1615" s="5"/>
      <c r="BM1615" s="5"/>
      <c r="BN1615" s="5"/>
      <c r="BO1615" s="5"/>
      <c r="BP1615" s="5"/>
      <c r="BQ1615" s="5"/>
      <c r="BR1615" s="5"/>
      <c r="BS1615" s="5"/>
      <c r="BT1615" s="5"/>
      <c r="BU1615" s="5"/>
      <c r="BV1615" s="5"/>
      <c r="BW1615" s="5"/>
      <c r="BX1615" s="5"/>
      <c r="BY1615" s="5"/>
      <c r="BZ1615" s="5"/>
      <c r="CA1615" s="5"/>
      <c r="CB1615" s="5"/>
      <c r="CC1615" s="5"/>
      <c r="CD1615" s="5"/>
      <c r="CE1615" s="5"/>
      <c r="CF1615" s="5"/>
      <c r="CG1615" s="5"/>
      <c r="CH1615" s="5"/>
      <c r="CI1615" s="5"/>
      <c r="CJ1615" s="5"/>
      <c r="CK1615" s="5"/>
      <c r="CL1615" s="5"/>
      <c r="CM1615" s="5"/>
      <c r="CN1615" s="5"/>
      <c r="CO1615" s="5"/>
      <c r="CP1615" s="5"/>
      <c r="CQ1615" s="5"/>
      <c r="CR1615" s="5"/>
      <c r="CS1615" s="5"/>
      <c r="CT1615" s="5"/>
      <c r="CU1615" s="5"/>
      <c r="CV1615" s="5"/>
      <c r="CW1615" s="5"/>
      <c r="CX1615" s="5"/>
      <c r="CY1615" s="5"/>
      <c r="CZ1615" s="5"/>
      <c r="DA1615" s="5"/>
      <c r="DB1615" s="5"/>
      <c r="DC1615" s="5"/>
      <c r="DD1615" s="5"/>
      <c r="DE1615" s="5"/>
      <c r="DF1615" s="5"/>
      <c r="DG1615" s="5"/>
      <c r="DH1615" s="5"/>
      <c r="DI1615" s="5"/>
      <c r="DJ1615" s="5"/>
      <c r="DK1615" s="5"/>
      <c r="DL1615" s="5"/>
      <c r="DM1615" s="5"/>
      <c r="DN1615" s="5"/>
      <c r="DO1615" s="5"/>
      <c r="DP1615" s="5"/>
      <c r="DQ1615" s="5"/>
      <c r="DR1615" s="5" t="s">
        <v>135</v>
      </c>
      <c r="DS1615" s="6"/>
      <c r="DT1615" s="6"/>
      <c r="DU1615" s="5"/>
      <c r="DV1615" s="5"/>
      <c r="DW1615" s="5" t="s">
        <v>135</v>
      </c>
      <c r="DX1615" s="5"/>
      <c r="DY1615" s="5"/>
      <c r="DZ1615" s="5"/>
      <c r="EA1615" s="5"/>
      <c r="EB1615" s="5"/>
      <c r="EC1615" s="5"/>
      <c r="ED1615" s="5"/>
      <c r="EE1615" s="5"/>
      <c r="EF1615" s="5"/>
    </row>
    <row r="1616" spans="1:136" s="42" customFormat="1">
      <c r="A1616" s="41"/>
      <c r="B1616" s="41">
        <v>1</v>
      </c>
      <c r="C1616" s="41"/>
      <c r="D1616" s="41" t="s">
        <v>4626</v>
      </c>
      <c r="E1616" s="42" t="s">
        <v>157</v>
      </c>
      <c r="F1616" s="41" t="s">
        <v>4630</v>
      </c>
      <c r="G1616" s="41" t="s">
        <v>135</v>
      </c>
      <c r="H1616" s="41"/>
      <c r="I1616" s="41"/>
      <c r="J1616" s="5"/>
      <c r="K1616" s="5"/>
      <c r="L1616" s="5"/>
      <c r="M1616" s="5"/>
      <c r="N1616" s="5"/>
      <c r="O1616" s="5"/>
      <c r="P1616" s="5">
        <v>1</v>
      </c>
      <c r="Q1616" s="39" t="s">
        <v>4628</v>
      </c>
      <c r="R1616" s="5"/>
      <c r="S1616" s="5"/>
      <c r="T1616" s="5"/>
      <c r="U1616" s="5"/>
      <c r="V1616" s="5"/>
      <c r="W1616" s="5"/>
      <c r="X1616" s="5"/>
      <c r="Y1616" s="5"/>
      <c r="Z1616" s="5"/>
      <c r="AA1616" s="5"/>
      <c r="AB1616" s="5"/>
      <c r="AC1616" s="5"/>
      <c r="AD1616" s="5"/>
      <c r="AE1616" s="5"/>
      <c r="AF1616" s="5"/>
      <c r="AG1616" s="5"/>
      <c r="AH1616" s="5"/>
      <c r="AI1616" s="5"/>
      <c r="AJ1616" s="5"/>
      <c r="AK1616" s="5"/>
      <c r="AL1616" s="5"/>
      <c r="AM1616" s="5"/>
      <c r="AN1616" s="5"/>
      <c r="AO1616" s="5"/>
      <c r="AP1616" s="5"/>
      <c r="AQ1616" s="5"/>
      <c r="AR1616" s="5"/>
      <c r="AS1616" s="5"/>
      <c r="AT1616" s="5"/>
      <c r="AU1616" s="5"/>
      <c r="AV1616" s="5"/>
      <c r="AW1616" s="5"/>
      <c r="AX1616" s="5"/>
      <c r="AY1616" s="5"/>
      <c r="AZ1616" s="5"/>
      <c r="BA1616" s="5"/>
      <c r="BB1616" s="5"/>
      <c r="BC1616" s="5"/>
      <c r="BD1616" s="5"/>
      <c r="BE1616" s="5"/>
      <c r="BF1616" s="5"/>
      <c r="BG1616" s="5"/>
      <c r="BH1616" s="5"/>
      <c r="BI1616" s="5"/>
      <c r="BJ1616" s="5"/>
      <c r="BK1616" s="5"/>
      <c r="BL1616" s="5"/>
      <c r="BM1616" s="5"/>
      <c r="BN1616" s="5"/>
      <c r="BO1616" s="5"/>
      <c r="BP1616" s="5"/>
      <c r="BQ1616" s="5"/>
      <c r="BR1616" s="5"/>
      <c r="BS1616" s="5"/>
      <c r="BT1616" s="5"/>
      <c r="BU1616" s="5"/>
      <c r="BV1616" s="5"/>
      <c r="BW1616" s="5"/>
      <c r="BX1616" s="5"/>
      <c r="BY1616" s="5"/>
      <c r="BZ1616" s="5"/>
      <c r="CA1616" s="5"/>
      <c r="CB1616" s="5">
        <v>1</v>
      </c>
      <c r="CC1616" s="5">
        <v>1</v>
      </c>
      <c r="CD1616" s="5">
        <v>1</v>
      </c>
      <c r="CE1616" s="5">
        <v>1</v>
      </c>
      <c r="CF1616" s="5">
        <v>1</v>
      </c>
      <c r="CG1616" s="5"/>
      <c r="CH1616" s="5"/>
      <c r="CI1616" s="5"/>
      <c r="CJ1616" s="5"/>
      <c r="CK1616" s="5"/>
      <c r="CL1616" s="5"/>
      <c r="CM1616" s="5"/>
      <c r="CN1616" s="5"/>
      <c r="CO1616" s="5"/>
      <c r="CP1616" s="5"/>
      <c r="CQ1616" s="5"/>
      <c r="CR1616" s="5"/>
      <c r="CS1616" s="5"/>
      <c r="CT1616" s="5"/>
      <c r="CU1616" s="5"/>
      <c r="CV1616" s="5"/>
      <c r="CW1616" s="5"/>
      <c r="CX1616" s="5"/>
      <c r="CY1616" s="5"/>
      <c r="CZ1616" s="5"/>
      <c r="DA1616" s="5"/>
      <c r="DB1616" s="5"/>
      <c r="DC1616" s="5"/>
      <c r="DD1616" s="5"/>
      <c r="DE1616" s="5"/>
      <c r="DF1616" s="5"/>
      <c r="DG1616" s="5"/>
      <c r="DH1616" s="5"/>
      <c r="DI1616" s="5"/>
      <c r="DJ1616" s="5"/>
      <c r="DK1616" s="5"/>
      <c r="DL1616" s="5"/>
      <c r="DM1616" s="5"/>
      <c r="DN1616" s="5"/>
      <c r="DO1616" s="5"/>
      <c r="DP1616" s="5"/>
      <c r="DQ1616" s="5"/>
      <c r="DR1616" s="5" t="s">
        <v>1233</v>
      </c>
      <c r="DS1616" s="6"/>
      <c r="DT1616" s="6"/>
      <c r="DU1616" s="5"/>
      <c r="DV1616" s="5"/>
      <c r="DW1616" s="5" t="s">
        <v>135</v>
      </c>
      <c r="DX1616" s="5"/>
      <c r="DY1616" s="5"/>
      <c r="DZ1616" s="5"/>
      <c r="EA1616" s="5"/>
      <c r="EB1616" s="5"/>
      <c r="EC1616" s="5"/>
      <c r="ED1616" s="5"/>
      <c r="EE1616" s="5"/>
      <c r="EF1616" s="5"/>
    </row>
    <row r="1617" spans="1:136" s="42" customFormat="1">
      <c r="A1617" s="41"/>
      <c r="B1617" s="41">
        <v>1</v>
      </c>
      <c r="C1617" s="41"/>
      <c r="D1617" s="41" t="s">
        <v>4625</v>
      </c>
      <c r="E1617" s="42" t="s">
        <v>4629</v>
      </c>
      <c r="F1617" s="41" t="s">
        <v>2776</v>
      </c>
      <c r="G1617" s="41" t="s">
        <v>135</v>
      </c>
      <c r="H1617" s="41"/>
      <c r="I1617" s="41"/>
      <c r="J1617" s="5"/>
      <c r="K1617" s="5"/>
      <c r="L1617" s="5"/>
      <c r="M1617" s="5"/>
      <c r="N1617" s="5"/>
      <c r="O1617" s="5"/>
      <c r="P1617" s="5">
        <v>1</v>
      </c>
      <c r="Q1617" s="39" t="s">
        <v>4627</v>
      </c>
      <c r="R1617" s="5"/>
      <c r="S1617" s="5"/>
      <c r="T1617" s="5"/>
      <c r="U1617" s="5"/>
      <c r="V1617" s="5"/>
      <c r="W1617" s="5"/>
      <c r="X1617" s="5"/>
      <c r="Y1617" s="5"/>
      <c r="Z1617" s="5"/>
      <c r="AA1617" s="5"/>
      <c r="AB1617" s="5"/>
      <c r="AC1617" s="5"/>
      <c r="AD1617" s="5"/>
      <c r="AE1617" s="5"/>
      <c r="AF1617" s="5"/>
      <c r="AG1617" s="5"/>
      <c r="AH1617" s="5"/>
      <c r="AI1617" s="5"/>
      <c r="AJ1617" s="5"/>
      <c r="AK1617" s="5"/>
      <c r="AL1617" s="5">
        <v>1</v>
      </c>
      <c r="AM1617" s="5"/>
      <c r="AN1617" s="5">
        <v>1</v>
      </c>
      <c r="AO1617" s="5"/>
      <c r="AP1617" s="5"/>
      <c r="AQ1617" s="5"/>
      <c r="AR1617" s="5"/>
      <c r="AS1617" s="5"/>
      <c r="AT1617" s="5"/>
      <c r="AU1617" s="5"/>
      <c r="AV1617" s="5"/>
      <c r="AW1617" s="5"/>
      <c r="AX1617" s="5"/>
      <c r="AY1617" s="5"/>
      <c r="AZ1617" s="5"/>
      <c r="BA1617" s="5"/>
      <c r="BB1617" s="5"/>
      <c r="BC1617" s="5"/>
      <c r="BD1617" s="5"/>
      <c r="BE1617" s="5"/>
      <c r="BF1617" s="5"/>
      <c r="BG1617" s="5"/>
      <c r="BH1617" s="5"/>
      <c r="BI1617" s="5"/>
      <c r="BJ1617" s="5"/>
      <c r="BK1617" s="5"/>
      <c r="BL1617" s="5"/>
      <c r="BM1617" s="5"/>
      <c r="BN1617" s="5"/>
      <c r="BO1617" s="5"/>
      <c r="BP1617" s="5"/>
      <c r="BQ1617" s="5"/>
      <c r="BR1617" s="5"/>
      <c r="BS1617" s="5"/>
      <c r="BT1617" s="5"/>
      <c r="BU1617" s="5"/>
      <c r="BV1617" s="5"/>
      <c r="BW1617" s="5"/>
      <c r="BX1617" s="5"/>
      <c r="BY1617" s="5"/>
      <c r="BZ1617" s="5"/>
      <c r="CA1617" s="5"/>
      <c r="CB1617" s="5"/>
      <c r="CC1617" s="5"/>
      <c r="CD1617" s="5"/>
      <c r="CE1617" s="5"/>
      <c r="CF1617" s="5"/>
      <c r="CG1617" s="5"/>
      <c r="CH1617" s="5"/>
      <c r="CI1617" s="5"/>
      <c r="CJ1617" s="5"/>
      <c r="CK1617" s="5"/>
      <c r="CL1617" s="5"/>
      <c r="CM1617" s="5"/>
      <c r="CN1617" s="5"/>
      <c r="CO1617" s="5"/>
      <c r="CP1617" s="5"/>
      <c r="CQ1617" s="5"/>
      <c r="CR1617" s="5"/>
      <c r="CS1617" s="5"/>
      <c r="CT1617" s="5"/>
      <c r="CU1617" s="5"/>
      <c r="CV1617" s="5"/>
      <c r="CW1617" s="5"/>
      <c r="CX1617" s="5"/>
      <c r="CY1617" s="5"/>
      <c r="CZ1617" s="5"/>
      <c r="DA1617" s="5"/>
      <c r="DB1617" s="5"/>
      <c r="DC1617" s="5"/>
      <c r="DD1617" s="5"/>
      <c r="DE1617" s="5"/>
      <c r="DF1617" s="5"/>
      <c r="DG1617" s="5"/>
      <c r="DH1617" s="5"/>
      <c r="DI1617" s="5"/>
      <c r="DJ1617" s="5"/>
      <c r="DK1617" s="5"/>
      <c r="DL1617" s="5"/>
      <c r="DM1617" s="5"/>
      <c r="DN1617" s="5"/>
      <c r="DO1617" s="5"/>
      <c r="DP1617" s="5"/>
      <c r="DQ1617" s="5"/>
      <c r="DR1617" s="5" t="s">
        <v>1233</v>
      </c>
      <c r="DS1617" s="6"/>
      <c r="DT1617" s="6"/>
      <c r="DU1617" s="5"/>
      <c r="DV1617" s="5"/>
      <c r="DW1617" s="5" t="s">
        <v>135</v>
      </c>
      <c r="DX1617" s="5"/>
      <c r="DY1617" s="5"/>
      <c r="DZ1617" s="5"/>
      <c r="EA1617" s="5"/>
      <c r="EB1617" s="5"/>
      <c r="EC1617" s="5"/>
      <c r="ED1617" s="5"/>
      <c r="EE1617" s="5"/>
      <c r="EF1617" s="5"/>
    </row>
    <row r="1618" spans="1:136" s="42" customFormat="1" ht="90">
      <c r="A1618" s="46" t="s">
        <v>2801</v>
      </c>
      <c r="B1618" s="41">
        <v>17</v>
      </c>
      <c r="C1618" s="41">
        <f>ROUND(0.82*B1618, 0)</f>
        <v>14</v>
      </c>
      <c r="D1618" s="41"/>
      <c r="F1618" s="41"/>
      <c r="G1618" s="41"/>
      <c r="H1618" s="41"/>
      <c r="I1618" s="41"/>
      <c r="J1618" s="5"/>
      <c r="K1618" s="5"/>
      <c r="L1618" s="5"/>
      <c r="M1618" s="5"/>
      <c r="N1618" s="5"/>
      <c r="O1618" s="5"/>
      <c r="P1618" s="5"/>
      <c r="Q1618" s="39"/>
      <c r="R1618" s="5"/>
      <c r="S1618" s="5"/>
      <c r="T1618" s="5"/>
      <c r="U1618" s="5"/>
      <c r="V1618" s="5"/>
      <c r="W1618" s="5"/>
      <c r="X1618" s="5"/>
      <c r="Y1618" s="5"/>
      <c r="Z1618" s="5"/>
      <c r="AA1618" s="5"/>
      <c r="AB1618" s="5"/>
      <c r="AC1618" s="5"/>
      <c r="AD1618" s="5"/>
      <c r="AE1618" s="5"/>
      <c r="AF1618" s="5"/>
      <c r="AG1618" s="5"/>
      <c r="AH1618" s="5"/>
      <c r="AI1618" s="5"/>
      <c r="AJ1618" s="5"/>
      <c r="AK1618" s="5"/>
      <c r="AL1618" s="5"/>
      <c r="AM1618" s="5"/>
      <c r="AN1618" s="5"/>
      <c r="AO1618" s="5"/>
      <c r="AP1618" s="5"/>
      <c r="AQ1618" s="5"/>
      <c r="AR1618" s="5"/>
      <c r="AS1618" s="5"/>
      <c r="AT1618" s="5"/>
      <c r="AU1618" s="5"/>
      <c r="AV1618" s="5"/>
      <c r="AW1618" s="5"/>
      <c r="AX1618" s="5"/>
      <c r="AY1618" s="5"/>
      <c r="AZ1618" s="5"/>
      <c r="BA1618" s="5"/>
      <c r="BB1618" s="5"/>
      <c r="BC1618" s="5"/>
      <c r="BD1618" s="5"/>
      <c r="BE1618" s="5"/>
      <c r="BF1618" s="5"/>
      <c r="BG1618" s="5"/>
      <c r="BH1618" s="5"/>
      <c r="BI1618" s="5"/>
      <c r="BJ1618" s="5"/>
      <c r="BK1618" s="5"/>
      <c r="BL1618" s="5"/>
      <c r="BM1618" s="5"/>
      <c r="BN1618" s="5"/>
      <c r="BO1618" s="5"/>
      <c r="BP1618" s="5"/>
      <c r="BQ1618" s="5"/>
      <c r="BR1618" s="5"/>
      <c r="BS1618" s="5"/>
      <c r="BT1618" s="5"/>
      <c r="BU1618" s="5"/>
      <c r="BV1618" s="5"/>
      <c r="BW1618" s="5"/>
      <c r="BX1618" s="5"/>
      <c r="BY1618" s="5"/>
      <c r="BZ1618" s="5"/>
      <c r="CA1618" s="5"/>
      <c r="CB1618" s="5"/>
      <c r="CC1618" s="5"/>
      <c r="CD1618" s="5"/>
      <c r="CE1618" s="5"/>
      <c r="CF1618" s="5"/>
      <c r="CG1618" s="5"/>
      <c r="CH1618" s="5"/>
      <c r="CI1618" s="5"/>
      <c r="CJ1618" s="5"/>
      <c r="CK1618" s="5"/>
      <c r="CL1618" s="5"/>
      <c r="CM1618" s="5"/>
      <c r="CN1618" s="5"/>
      <c r="CO1618" s="5"/>
      <c r="CP1618" s="5"/>
      <c r="CQ1618" s="5"/>
      <c r="CR1618" s="5"/>
      <c r="CS1618" s="5"/>
      <c r="CT1618" s="5"/>
      <c r="CU1618" s="5"/>
      <c r="CV1618" s="5"/>
      <c r="CW1618" s="5"/>
      <c r="CX1618" s="5"/>
      <c r="CY1618" s="5"/>
      <c r="CZ1618" s="5"/>
      <c r="DA1618" s="5"/>
      <c r="DB1618" s="5"/>
      <c r="DC1618" s="5"/>
      <c r="DD1618" s="5"/>
      <c r="DE1618" s="5"/>
      <c r="DF1618" s="5"/>
      <c r="DG1618" s="5"/>
      <c r="DH1618" s="5"/>
      <c r="DI1618" s="5"/>
      <c r="DJ1618" s="5"/>
      <c r="DK1618" s="5"/>
      <c r="DL1618" s="5"/>
      <c r="DM1618" s="5"/>
      <c r="DN1618" s="5"/>
      <c r="DO1618" s="5"/>
      <c r="DP1618" s="5"/>
      <c r="DQ1618" s="5"/>
      <c r="DR1618" s="5"/>
      <c r="DS1618" s="6">
        <v>17</v>
      </c>
      <c r="DT1618" s="6">
        <v>3</v>
      </c>
      <c r="DU1618" s="5">
        <v>14</v>
      </c>
      <c r="DV1618" s="5"/>
      <c r="DW1618" s="5"/>
      <c r="DX1618" s="5"/>
      <c r="DY1618" s="5"/>
      <c r="DZ1618" s="5"/>
      <c r="EA1618" s="5"/>
      <c r="EB1618" s="5"/>
      <c r="EC1618" s="5"/>
      <c r="ED1618" s="5"/>
      <c r="EE1618" s="5"/>
      <c r="EF1618" s="5"/>
    </row>
    <row r="1619" spans="1:136" s="42" customFormat="1" ht="165">
      <c r="A1619" s="41"/>
      <c r="B1619" s="41">
        <v>17</v>
      </c>
      <c r="C1619" s="41"/>
      <c r="D1619" s="41" t="s">
        <v>2802</v>
      </c>
      <c r="E1619" s="42" t="s">
        <v>157</v>
      </c>
      <c r="F1619" s="46" t="s">
        <v>2803</v>
      </c>
      <c r="G1619" s="41" t="s">
        <v>135</v>
      </c>
      <c r="H1619" s="41"/>
      <c r="I1619" s="41"/>
      <c r="J1619" s="5"/>
      <c r="K1619" s="5"/>
      <c r="L1619" s="5"/>
      <c r="M1619" s="5"/>
      <c r="N1619" s="5"/>
      <c r="O1619" s="5"/>
      <c r="P1619" s="41">
        <v>5</v>
      </c>
      <c r="Q1619" s="39" t="s">
        <v>2804</v>
      </c>
      <c r="R1619" s="5">
        <f>ROUND(0.82*$P1619,0)</f>
        <v>4</v>
      </c>
      <c r="S1619" s="5">
        <f>ROUND(0.82*$P1619,0)</f>
        <v>4</v>
      </c>
      <c r="T1619" s="5"/>
      <c r="U1619" s="5"/>
      <c r="V1619" s="5"/>
      <c r="W1619" s="5"/>
      <c r="X1619" s="5"/>
      <c r="Y1619" s="5"/>
      <c r="Z1619" s="5"/>
      <c r="AA1619" s="5">
        <f>ROUND(0.82*$P1619,0)</f>
        <v>4</v>
      </c>
      <c r="AB1619" s="5"/>
      <c r="AC1619" s="5"/>
      <c r="AD1619" s="5"/>
      <c r="AE1619" s="5"/>
      <c r="AF1619" s="5">
        <f>ROUND(0.82*$P1619,0)</f>
        <v>4</v>
      </c>
      <c r="AG1619" s="5"/>
      <c r="AH1619" s="5">
        <f>ROUND(0.82*$P1619,0)</f>
        <v>4</v>
      </c>
      <c r="AI1619" s="5"/>
      <c r="AJ1619" s="5"/>
      <c r="AK1619" s="5"/>
      <c r="AL1619" s="5"/>
      <c r="AM1619" s="5"/>
      <c r="AN1619" s="5"/>
      <c r="AO1619" s="5"/>
      <c r="AP1619" s="5"/>
      <c r="AQ1619" s="5"/>
      <c r="AR1619" s="5"/>
      <c r="AS1619" s="5"/>
      <c r="AT1619" s="5"/>
      <c r="AU1619" s="5"/>
      <c r="AV1619" s="5"/>
      <c r="AW1619" s="5"/>
      <c r="AX1619" s="5"/>
      <c r="AY1619" s="5"/>
      <c r="AZ1619" s="5"/>
      <c r="BA1619" s="5"/>
      <c r="BB1619" s="5"/>
      <c r="BC1619" s="5"/>
      <c r="BD1619" s="5"/>
      <c r="BE1619" s="5"/>
      <c r="BF1619" s="5"/>
      <c r="BG1619" s="5"/>
      <c r="BH1619" s="5"/>
      <c r="BI1619" s="5"/>
      <c r="BJ1619" s="5"/>
      <c r="BK1619" s="5"/>
      <c r="BL1619" s="5"/>
      <c r="BM1619" s="5"/>
      <c r="BN1619" s="5"/>
      <c r="BO1619" s="5"/>
      <c r="BP1619" s="5"/>
      <c r="BQ1619" s="5"/>
      <c r="BR1619" s="5"/>
      <c r="BS1619" s="5"/>
      <c r="BT1619" s="5"/>
      <c r="BU1619" s="5"/>
      <c r="BV1619" s="5"/>
      <c r="BW1619" s="5"/>
      <c r="BX1619" s="5"/>
      <c r="BY1619" s="5"/>
      <c r="BZ1619" s="5"/>
      <c r="CA1619" s="5"/>
      <c r="CB1619" s="5"/>
      <c r="CC1619" s="5"/>
      <c r="CD1619" s="5"/>
      <c r="CE1619" s="5"/>
      <c r="CF1619" s="5"/>
      <c r="CG1619" s="5"/>
      <c r="CH1619" s="5"/>
      <c r="CI1619" s="5"/>
      <c r="CJ1619" s="5"/>
      <c r="CK1619" s="5"/>
      <c r="CL1619" s="5"/>
      <c r="CM1619" s="5"/>
      <c r="CN1619" s="5"/>
      <c r="CO1619" s="5"/>
      <c r="CP1619" s="5"/>
      <c r="CQ1619" s="5"/>
      <c r="CR1619" s="5"/>
      <c r="CS1619" s="5"/>
      <c r="CT1619" s="5"/>
      <c r="CU1619" s="5"/>
      <c r="CV1619" s="5"/>
      <c r="CW1619" s="5"/>
      <c r="CX1619" s="5"/>
      <c r="CY1619" s="5"/>
      <c r="CZ1619" s="5"/>
      <c r="DA1619" s="5"/>
      <c r="DB1619" s="5"/>
      <c r="DC1619" s="5"/>
      <c r="DD1619" s="5"/>
      <c r="DE1619" s="5"/>
      <c r="DF1619" s="5"/>
      <c r="DG1619" s="5"/>
      <c r="DH1619" s="5"/>
      <c r="DI1619" s="5"/>
      <c r="DJ1619" s="5"/>
      <c r="DK1619" s="5"/>
      <c r="DL1619" s="5"/>
      <c r="DM1619" s="5"/>
      <c r="DN1619" s="5"/>
      <c r="DO1619" s="5"/>
      <c r="DP1619" s="5"/>
      <c r="DQ1619" s="5"/>
      <c r="DR1619" s="5" t="s">
        <v>1233</v>
      </c>
      <c r="DV1619" s="5"/>
      <c r="DW1619" s="5" t="s">
        <v>135</v>
      </c>
      <c r="DX1619" s="5" t="s">
        <v>135</v>
      </c>
      <c r="DY1619" s="5"/>
      <c r="DZ1619" s="5"/>
      <c r="EA1619" s="5"/>
      <c r="EB1619" s="5"/>
      <c r="EC1619" s="5"/>
      <c r="ED1619" s="5"/>
      <c r="EE1619" s="5"/>
      <c r="EF1619" s="5"/>
    </row>
    <row r="1620" spans="1:136" s="42" customFormat="1" ht="165">
      <c r="A1620" s="41"/>
      <c r="B1620" s="41">
        <v>17</v>
      </c>
      <c r="C1620" s="41"/>
      <c r="D1620" s="41" t="s">
        <v>2805</v>
      </c>
      <c r="E1620" s="42" t="s">
        <v>169</v>
      </c>
      <c r="F1620" s="46" t="s">
        <v>2803</v>
      </c>
      <c r="G1620" s="41" t="s">
        <v>135</v>
      </c>
      <c r="H1620" s="41"/>
      <c r="I1620" s="41"/>
      <c r="J1620" s="5"/>
      <c r="K1620" s="5"/>
      <c r="L1620" s="5"/>
      <c r="M1620" s="5"/>
      <c r="N1620" s="5"/>
      <c r="O1620" s="5"/>
      <c r="P1620" s="41">
        <v>1</v>
      </c>
      <c r="Q1620" s="39" t="s">
        <v>2804</v>
      </c>
      <c r="R1620" s="5">
        <f>ROUND(0.82*$P1620,0)</f>
        <v>1</v>
      </c>
      <c r="S1620" s="5">
        <f>ROUND(0.82*$P1620,0)</f>
        <v>1</v>
      </c>
      <c r="T1620" s="5"/>
      <c r="U1620" s="5"/>
      <c r="V1620" s="5"/>
      <c r="W1620" s="5"/>
      <c r="X1620" s="5"/>
      <c r="Y1620" s="5"/>
      <c r="Z1620" s="5"/>
      <c r="AA1620" s="5">
        <f>ROUND(0.82*$P1620,0)</f>
        <v>1</v>
      </c>
      <c r="AB1620" s="5"/>
      <c r="AC1620" s="5"/>
      <c r="AD1620" s="5"/>
      <c r="AE1620" s="5"/>
      <c r="AF1620" s="5">
        <f>ROUND(0.82*$P1620,0)</f>
        <v>1</v>
      </c>
      <c r="AG1620" s="5"/>
      <c r="AH1620" s="5">
        <f>ROUND(0.82*$P1620,0)</f>
        <v>1</v>
      </c>
      <c r="AI1620" s="5"/>
      <c r="AJ1620" s="5"/>
      <c r="AK1620" s="5"/>
      <c r="AL1620" s="5"/>
      <c r="AM1620" s="5"/>
      <c r="AN1620" s="5"/>
      <c r="AO1620" s="5"/>
      <c r="AP1620" s="5"/>
      <c r="AQ1620" s="5"/>
      <c r="AR1620" s="5"/>
      <c r="AS1620" s="5"/>
      <c r="AT1620" s="5"/>
      <c r="AU1620" s="5"/>
      <c r="AV1620" s="5"/>
      <c r="AW1620" s="5"/>
      <c r="AX1620" s="5"/>
      <c r="AY1620" s="5"/>
      <c r="AZ1620" s="5"/>
      <c r="BA1620" s="5"/>
      <c r="BB1620" s="5"/>
      <c r="BC1620" s="5"/>
      <c r="BD1620" s="5"/>
      <c r="BE1620" s="5"/>
      <c r="BF1620" s="5"/>
      <c r="BG1620" s="5"/>
      <c r="BH1620" s="5"/>
      <c r="BI1620" s="5"/>
      <c r="BJ1620" s="5"/>
      <c r="BK1620" s="5"/>
      <c r="BL1620" s="5"/>
      <c r="BM1620" s="5"/>
      <c r="BN1620" s="5"/>
      <c r="BO1620" s="5"/>
      <c r="BP1620" s="5"/>
      <c r="BQ1620" s="5"/>
      <c r="BR1620" s="5"/>
      <c r="BS1620" s="5"/>
      <c r="BT1620" s="5"/>
      <c r="BU1620" s="5"/>
      <c r="BV1620" s="5"/>
      <c r="BW1620" s="5"/>
      <c r="BX1620" s="5"/>
      <c r="BY1620" s="5"/>
      <c r="BZ1620" s="5"/>
      <c r="CA1620" s="5"/>
      <c r="CB1620" s="5"/>
      <c r="CC1620" s="5"/>
      <c r="CD1620" s="5"/>
      <c r="CE1620" s="5"/>
      <c r="CF1620" s="5"/>
      <c r="CG1620" s="5"/>
      <c r="CH1620" s="5"/>
      <c r="CI1620" s="5"/>
      <c r="CJ1620" s="5"/>
      <c r="CK1620" s="5"/>
      <c r="CL1620" s="5"/>
      <c r="CM1620" s="5"/>
      <c r="CN1620" s="5"/>
      <c r="CO1620" s="5"/>
      <c r="CP1620" s="5"/>
      <c r="CQ1620" s="5"/>
      <c r="CR1620" s="5"/>
      <c r="CS1620" s="5"/>
      <c r="CT1620" s="5"/>
      <c r="CU1620" s="5"/>
      <c r="CV1620" s="5"/>
      <c r="CW1620" s="5"/>
      <c r="CX1620" s="5"/>
      <c r="CY1620" s="5"/>
      <c r="CZ1620" s="5"/>
      <c r="DA1620" s="5"/>
      <c r="DB1620" s="5"/>
      <c r="DC1620" s="5"/>
      <c r="DD1620" s="5"/>
      <c r="DE1620" s="5"/>
      <c r="DF1620" s="5"/>
      <c r="DG1620" s="5"/>
      <c r="DH1620" s="5"/>
      <c r="DI1620" s="5"/>
      <c r="DJ1620" s="5"/>
      <c r="DK1620" s="5"/>
      <c r="DL1620" s="5"/>
      <c r="DM1620" s="5"/>
      <c r="DN1620" s="5"/>
      <c r="DO1620" s="5"/>
      <c r="DP1620" s="5"/>
      <c r="DQ1620" s="5"/>
      <c r="DR1620" s="5" t="s">
        <v>1233</v>
      </c>
      <c r="DV1620" s="5"/>
      <c r="DW1620" s="5" t="s">
        <v>135</v>
      </c>
      <c r="DX1620" s="5" t="s">
        <v>135</v>
      </c>
      <c r="DY1620" s="5"/>
      <c r="DZ1620" s="5"/>
      <c r="EA1620" s="5"/>
      <c r="EB1620" s="5"/>
      <c r="EC1620" s="5"/>
      <c r="ED1620" s="5"/>
      <c r="EE1620" s="5"/>
      <c r="EF1620" s="5"/>
    </row>
    <row r="1621" spans="1:136" s="42" customFormat="1">
      <c r="A1621" s="41"/>
      <c r="C1621" s="41"/>
      <c r="D1621" s="41"/>
      <c r="F1621" s="41"/>
      <c r="G1621" s="41"/>
      <c r="H1621" s="41"/>
      <c r="I1621" s="41"/>
      <c r="J1621" s="5"/>
      <c r="K1621" s="5"/>
      <c r="L1621" s="5"/>
      <c r="M1621" s="5"/>
      <c r="N1621" s="5"/>
      <c r="O1621" s="5"/>
      <c r="P1621" s="41"/>
      <c r="Q1621" s="39"/>
      <c r="R1621" s="5"/>
      <c r="S1621" s="5"/>
      <c r="T1621" s="5"/>
      <c r="U1621" s="5"/>
      <c r="V1621" s="5"/>
      <c r="W1621" s="5"/>
      <c r="X1621" s="5"/>
      <c r="Y1621" s="5"/>
      <c r="Z1621" s="5"/>
      <c r="AA1621" s="5"/>
      <c r="AB1621" s="5"/>
      <c r="AC1621" s="5"/>
      <c r="AD1621" s="5"/>
      <c r="AE1621" s="5"/>
      <c r="AF1621" s="5"/>
      <c r="AG1621" s="5"/>
      <c r="AH1621" s="5"/>
      <c r="AI1621" s="5"/>
      <c r="AJ1621" s="5"/>
      <c r="AK1621" s="5"/>
      <c r="AL1621" s="5"/>
      <c r="AM1621" s="5"/>
      <c r="AN1621" s="5"/>
      <c r="AO1621" s="5"/>
      <c r="AP1621" s="5"/>
      <c r="AQ1621" s="5"/>
      <c r="AR1621" s="5"/>
      <c r="AS1621" s="5"/>
      <c r="AT1621" s="5"/>
      <c r="AU1621" s="5"/>
      <c r="AV1621" s="5"/>
      <c r="AW1621" s="5"/>
      <c r="AX1621" s="5"/>
      <c r="AY1621" s="5"/>
      <c r="AZ1621" s="5"/>
      <c r="BA1621" s="5"/>
      <c r="BB1621" s="5"/>
      <c r="BC1621" s="5"/>
      <c r="BD1621" s="5"/>
      <c r="BE1621" s="5"/>
      <c r="BF1621" s="5"/>
      <c r="BG1621" s="5"/>
      <c r="BH1621" s="5"/>
      <c r="BI1621" s="5"/>
      <c r="BJ1621" s="5"/>
      <c r="BK1621" s="5"/>
      <c r="BL1621" s="5"/>
      <c r="BM1621" s="5"/>
      <c r="BN1621" s="5"/>
      <c r="BO1621" s="5"/>
      <c r="BP1621" s="5"/>
      <c r="BQ1621" s="5"/>
      <c r="BR1621" s="5"/>
      <c r="BS1621" s="5"/>
      <c r="BT1621" s="5"/>
      <c r="BU1621" s="5"/>
      <c r="BV1621" s="5"/>
      <c r="BW1621" s="5"/>
      <c r="BX1621" s="5"/>
      <c r="BY1621" s="5"/>
      <c r="BZ1621" s="5"/>
      <c r="CA1621" s="5"/>
      <c r="CB1621" s="5"/>
      <c r="CC1621" s="5"/>
      <c r="CD1621" s="5"/>
      <c r="CE1621" s="5"/>
      <c r="CF1621" s="5"/>
      <c r="CG1621" s="5"/>
      <c r="CH1621" s="5"/>
      <c r="CI1621" s="5"/>
      <c r="CJ1621" s="5"/>
      <c r="CK1621" s="5"/>
      <c r="CL1621" s="5"/>
      <c r="CM1621" s="5"/>
      <c r="CN1621" s="5"/>
      <c r="CO1621" s="5"/>
      <c r="CP1621" s="5"/>
      <c r="CQ1621" s="5"/>
      <c r="CR1621" s="5"/>
      <c r="CS1621" s="5"/>
      <c r="CT1621" s="5"/>
      <c r="CU1621" s="5"/>
      <c r="CV1621" s="5"/>
      <c r="CW1621" s="5"/>
      <c r="CX1621" s="5"/>
      <c r="CY1621" s="5"/>
      <c r="CZ1621" s="5"/>
      <c r="DA1621" s="5"/>
      <c r="DB1621" s="5"/>
      <c r="DC1621" s="5"/>
      <c r="DD1621" s="5"/>
      <c r="DE1621" s="5"/>
      <c r="DF1621" s="5"/>
      <c r="DG1621" s="5"/>
      <c r="DH1621" s="5"/>
      <c r="DI1621" s="5"/>
      <c r="DJ1621" s="5"/>
      <c r="DK1621" s="5"/>
      <c r="DL1621" s="5"/>
      <c r="DM1621" s="5"/>
      <c r="DN1621" s="5"/>
      <c r="DO1621" s="5"/>
      <c r="DP1621" s="5"/>
      <c r="DQ1621" s="5"/>
      <c r="DR1621" s="5"/>
      <c r="DS1621" s="6"/>
      <c r="DT1621" s="6"/>
      <c r="DU1621" s="5"/>
      <c r="DV1621" s="5"/>
      <c r="DW1621" s="5"/>
      <c r="DX1621" s="5"/>
      <c r="DY1621" s="5"/>
      <c r="DZ1621" s="5"/>
      <c r="EA1621" s="5"/>
      <c r="EB1621" s="5"/>
      <c r="EC1621" s="5"/>
      <c r="ED1621" s="5"/>
      <c r="EE1621" s="5"/>
      <c r="EF1621" s="5"/>
    </row>
    <row r="1622" spans="1:136" s="42" customFormat="1" ht="165">
      <c r="A1622" s="41"/>
      <c r="B1622" s="41">
        <v>17</v>
      </c>
      <c r="C1622" s="41"/>
      <c r="D1622" s="41" t="s">
        <v>2806</v>
      </c>
      <c r="E1622" s="42" t="s">
        <v>171</v>
      </c>
      <c r="F1622" s="46" t="s">
        <v>2803</v>
      </c>
      <c r="G1622" s="41" t="s">
        <v>135</v>
      </c>
      <c r="H1622" s="41"/>
      <c r="I1622" s="41"/>
      <c r="J1622" s="5"/>
      <c r="K1622" s="5"/>
      <c r="L1622" s="5"/>
      <c r="M1622" s="5"/>
      <c r="N1622" s="5"/>
      <c r="O1622" s="5"/>
      <c r="P1622" s="41">
        <v>5</v>
      </c>
      <c r="Q1622" s="39" t="s">
        <v>2804</v>
      </c>
      <c r="R1622" s="5">
        <f>ROUND(0.82*$P1622,0)</f>
        <v>4</v>
      </c>
      <c r="S1622" s="5">
        <f>ROUND(0.82*$P1622,0)</f>
        <v>4</v>
      </c>
      <c r="T1622" s="5"/>
      <c r="U1622" s="5"/>
      <c r="V1622" s="5"/>
      <c r="W1622" s="5"/>
      <c r="X1622" s="5"/>
      <c r="Y1622" s="5"/>
      <c r="Z1622" s="5"/>
      <c r="AA1622" s="5">
        <f>ROUND(0.82*$P1622,0)</f>
        <v>4</v>
      </c>
      <c r="AB1622" s="5"/>
      <c r="AC1622" s="5"/>
      <c r="AD1622" s="5"/>
      <c r="AE1622" s="5"/>
      <c r="AF1622" s="5">
        <f>ROUND(0.82*$P1622,0)</f>
        <v>4</v>
      </c>
      <c r="AG1622" s="5"/>
      <c r="AH1622" s="5">
        <f>ROUND(0.82*$P1622,0)</f>
        <v>4</v>
      </c>
      <c r="AI1622" s="5"/>
      <c r="AJ1622" s="5"/>
      <c r="AK1622" s="5"/>
      <c r="AL1622" s="5"/>
      <c r="AM1622" s="5"/>
      <c r="AN1622" s="5"/>
      <c r="AO1622" s="5"/>
      <c r="AP1622" s="5"/>
      <c r="AQ1622" s="5"/>
      <c r="AR1622" s="5"/>
      <c r="AS1622" s="5"/>
      <c r="AT1622" s="5"/>
      <c r="AU1622" s="5"/>
      <c r="AV1622" s="5"/>
      <c r="AW1622" s="5"/>
      <c r="AX1622" s="5"/>
      <c r="AY1622" s="5"/>
      <c r="AZ1622" s="5"/>
      <c r="BA1622" s="5"/>
      <c r="BB1622" s="5"/>
      <c r="BC1622" s="5"/>
      <c r="BD1622" s="5"/>
      <c r="BE1622" s="5"/>
      <c r="BF1622" s="5"/>
      <c r="BG1622" s="5"/>
      <c r="BH1622" s="5"/>
      <c r="BI1622" s="5"/>
      <c r="BJ1622" s="5"/>
      <c r="BK1622" s="5"/>
      <c r="BL1622" s="5"/>
      <c r="BM1622" s="5"/>
      <c r="BN1622" s="5"/>
      <c r="BO1622" s="5"/>
      <c r="BP1622" s="5"/>
      <c r="BQ1622" s="5"/>
      <c r="BR1622" s="5"/>
      <c r="BS1622" s="5"/>
      <c r="BT1622" s="5"/>
      <c r="BU1622" s="5"/>
      <c r="BV1622" s="5"/>
      <c r="BW1622" s="5"/>
      <c r="BX1622" s="5"/>
      <c r="BY1622" s="5"/>
      <c r="BZ1622" s="5"/>
      <c r="CA1622" s="5"/>
      <c r="CB1622" s="5"/>
      <c r="CC1622" s="5"/>
      <c r="CD1622" s="5"/>
      <c r="CE1622" s="5"/>
      <c r="CF1622" s="5"/>
      <c r="CG1622" s="5"/>
      <c r="CH1622" s="5"/>
      <c r="CI1622" s="5"/>
      <c r="CJ1622" s="5"/>
      <c r="CK1622" s="5"/>
      <c r="CL1622" s="5"/>
      <c r="CM1622" s="5"/>
      <c r="CN1622" s="5"/>
      <c r="CO1622" s="5"/>
      <c r="CP1622" s="5"/>
      <c r="CQ1622" s="5"/>
      <c r="CR1622" s="5"/>
      <c r="CS1622" s="5"/>
      <c r="CT1622" s="5"/>
      <c r="CU1622" s="5"/>
      <c r="CV1622" s="5"/>
      <c r="CW1622" s="5"/>
      <c r="CX1622" s="5"/>
      <c r="CY1622" s="5"/>
      <c r="CZ1622" s="5"/>
      <c r="DA1622" s="5"/>
      <c r="DB1622" s="5"/>
      <c r="DC1622" s="5"/>
      <c r="DD1622" s="5"/>
      <c r="DE1622" s="5"/>
      <c r="DF1622" s="5"/>
      <c r="DG1622" s="5"/>
      <c r="DH1622" s="5"/>
      <c r="DI1622" s="5"/>
      <c r="DJ1622" s="5"/>
      <c r="DK1622" s="5"/>
      <c r="DL1622" s="5"/>
      <c r="DM1622" s="5"/>
      <c r="DN1622" s="5"/>
      <c r="DO1622" s="5"/>
      <c r="DP1622" s="5"/>
      <c r="DQ1622" s="5"/>
      <c r="DR1622" s="5" t="s">
        <v>1233</v>
      </c>
      <c r="DV1622" s="5"/>
      <c r="DW1622" s="5" t="s">
        <v>135</v>
      </c>
      <c r="DX1622" s="5" t="s">
        <v>135</v>
      </c>
      <c r="DY1622" s="5"/>
      <c r="DZ1622" s="5"/>
      <c r="EA1622" s="5"/>
      <c r="EB1622" s="5"/>
      <c r="EC1622" s="5"/>
      <c r="ED1622" s="5"/>
      <c r="EE1622" s="5"/>
      <c r="EF1622" s="5"/>
    </row>
    <row r="1623" spans="1:136" s="42" customFormat="1" ht="165">
      <c r="A1623" s="41"/>
      <c r="B1623" s="41">
        <v>17</v>
      </c>
      <c r="C1623" s="41"/>
      <c r="D1623" s="41" t="s">
        <v>2807</v>
      </c>
      <c r="E1623" s="42" t="s">
        <v>157</v>
      </c>
      <c r="F1623" s="46" t="s">
        <v>2803</v>
      </c>
      <c r="G1623" s="41" t="s">
        <v>135</v>
      </c>
      <c r="H1623" s="41"/>
      <c r="I1623" s="41"/>
      <c r="J1623" s="5"/>
      <c r="K1623" s="5"/>
      <c r="L1623" s="5"/>
      <c r="M1623" s="5"/>
      <c r="N1623" s="5"/>
      <c r="O1623" s="5"/>
      <c r="P1623" s="41">
        <v>3</v>
      </c>
      <c r="Q1623" s="39" t="s">
        <v>2804</v>
      </c>
      <c r="R1623" s="5">
        <f>ROUND(0.82*$P1623,0)</f>
        <v>2</v>
      </c>
      <c r="S1623" s="5">
        <f>ROUND(0.82*$P1623,0)</f>
        <v>2</v>
      </c>
      <c r="T1623" s="5"/>
      <c r="U1623" s="5"/>
      <c r="V1623" s="5"/>
      <c r="W1623" s="5"/>
      <c r="X1623" s="5"/>
      <c r="Y1623" s="5"/>
      <c r="Z1623" s="5"/>
      <c r="AA1623" s="5">
        <f>ROUND(0.82*$P1623,0)</f>
        <v>2</v>
      </c>
      <c r="AB1623" s="5"/>
      <c r="AC1623" s="5"/>
      <c r="AD1623" s="5"/>
      <c r="AE1623" s="5"/>
      <c r="AF1623" s="5">
        <f>ROUND(0.82*$P1623,0)</f>
        <v>2</v>
      </c>
      <c r="AG1623" s="5"/>
      <c r="AH1623" s="5">
        <f>ROUND(0.82*$P1623,0)</f>
        <v>2</v>
      </c>
      <c r="AI1623" s="5"/>
      <c r="AJ1623" s="5"/>
      <c r="AK1623" s="5"/>
      <c r="AL1623" s="5"/>
      <c r="AM1623" s="5"/>
      <c r="AN1623" s="5"/>
      <c r="AO1623" s="5"/>
      <c r="AP1623" s="5"/>
      <c r="AQ1623" s="5"/>
      <c r="AR1623" s="5"/>
      <c r="AS1623" s="5"/>
      <c r="AT1623" s="5"/>
      <c r="AU1623" s="5"/>
      <c r="AV1623" s="5"/>
      <c r="AW1623" s="5"/>
      <c r="AX1623" s="5"/>
      <c r="AY1623" s="5"/>
      <c r="AZ1623" s="5"/>
      <c r="BA1623" s="5"/>
      <c r="BB1623" s="5"/>
      <c r="BC1623" s="5"/>
      <c r="BD1623" s="5"/>
      <c r="BE1623" s="5"/>
      <c r="BF1623" s="5"/>
      <c r="BG1623" s="5"/>
      <c r="BH1623" s="5"/>
      <c r="BI1623" s="5"/>
      <c r="BJ1623" s="5"/>
      <c r="BK1623" s="5"/>
      <c r="BL1623" s="5"/>
      <c r="BM1623" s="5"/>
      <c r="BN1623" s="5"/>
      <c r="BO1623" s="5"/>
      <c r="BP1623" s="5"/>
      <c r="BQ1623" s="5"/>
      <c r="BR1623" s="5"/>
      <c r="BS1623" s="5"/>
      <c r="BT1623" s="5"/>
      <c r="BU1623" s="5"/>
      <c r="BV1623" s="5"/>
      <c r="BW1623" s="5"/>
      <c r="BX1623" s="5"/>
      <c r="BY1623" s="5"/>
      <c r="BZ1623" s="5"/>
      <c r="CA1623" s="5"/>
      <c r="CB1623" s="5"/>
      <c r="CC1623" s="5"/>
      <c r="CD1623" s="5"/>
      <c r="CE1623" s="5"/>
      <c r="CF1623" s="5"/>
      <c r="CG1623" s="5"/>
      <c r="CH1623" s="5"/>
      <c r="CI1623" s="5"/>
      <c r="CJ1623" s="5"/>
      <c r="CK1623" s="5"/>
      <c r="CL1623" s="5"/>
      <c r="CM1623" s="5"/>
      <c r="CN1623" s="5"/>
      <c r="CO1623" s="5"/>
      <c r="CP1623" s="5"/>
      <c r="CQ1623" s="5"/>
      <c r="CR1623" s="5"/>
      <c r="CS1623" s="5"/>
      <c r="CT1623" s="5"/>
      <c r="CU1623" s="5"/>
      <c r="CV1623" s="5"/>
      <c r="CW1623" s="5"/>
      <c r="CX1623" s="5"/>
      <c r="CY1623" s="5"/>
      <c r="CZ1623" s="5"/>
      <c r="DA1623" s="5"/>
      <c r="DB1623" s="5"/>
      <c r="DC1623" s="5"/>
      <c r="DD1623" s="5"/>
      <c r="DE1623" s="5"/>
      <c r="DF1623" s="5"/>
      <c r="DG1623" s="5"/>
      <c r="DH1623" s="5"/>
      <c r="DI1623" s="5"/>
      <c r="DJ1623" s="5"/>
      <c r="DK1623" s="5"/>
      <c r="DL1623" s="5"/>
      <c r="DM1623" s="5"/>
      <c r="DN1623" s="5"/>
      <c r="DO1623" s="5"/>
      <c r="DP1623" s="5"/>
      <c r="DQ1623" s="5"/>
      <c r="DR1623" s="5" t="s">
        <v>1233</v>
      </c>
      <c r="DV1623" s="5"/>
      <c r="DW1623" s="5" t="s">
        <v>135</v>
      </c>
      <c r="DX1623" s="5" t="s">
        <v>135</v>
      </c>
      <c r="DY1623" s="5"/>
      <c r="DZ1623" s="5"/>
      <c r="EA1623" s="5"/>
      <c r="EB1623" s="5"/>
      <c r="EC1623" s="5"/>
      <c r="ED1623" s="5"/>
      <c r="EE1623" s="5"/>
      <c r="EF1623" s="5"/>
    </row>
    <row r="1624" spans="1:136" s="42" customFormat="1">
      <c r="A1624" s="41"/>
      <c r="C1624" s="41"/>
      <c r="D1624" s="41"/>
      <c r="F1624" s="41"/>
      <c r="G1624" s="41"/>
      <c r="H1624" s="41"/>
      <c r="I1624" s="41"/>
      <c r="J1624" s="5"/>
      <c r="K1624" s="5"/>
      <c r="L1624" s="5"/>
      <c r="M1624" s="5"/>
      <c r="N1624" s="5"/>
      <c r="O1624" s="5"/>
      <c r="P1624" s="41"/>
      <c r="Q1624" s="39"/>
      <c r="R1624" s="5"/>
      <c r="S1624" s="5"/>
      <c r="T1624" s="5"/>
      <c r="U1624" s="5"/>
      <c r="V1624" s="5"/>
      <c r="W1624" s="5"/>
      <c r="X1624" s="5"/>
      <c r="Y1624" s="5"/>
      <c r="Z1624" s="5"/>
      <c r="AA1624" s="5"/>
      <c r="AB1624" s="5"/>
      <c r="AC1624" s="5"/>
      <c r="AD1624" s="5"/>
      <c r="AE1624" s="5"/>
      <c r="AF1624" s="5"/>
      <c r="AG1624" s="5"/>
      <c r="AH1624" s="5"/>
      <c r="AI1624" s="5"/>
      <c r="AJ1624" s="5"/>
      <c r="AK1624" s="5"/>
      <c r="AL1624" s="5"/>
      <c r="AM1624" s="5"/>
      <c r="AN1624" s="5"/>
      <c r="AO1624" s="5"/>
      <c r="AP1624" s="5"/>
      <c r="AQ1624" s="5"/>
      <c r="AR1624" s="5"/>
      <c r="AS1624" s="5"/>
      <c r="AT1624" s="5"/>
      <c r="AU1624" s="5"/>
      <c r="AV1624" s="5"/>
      <c r="AW1624" s="5"/>
      <c r="AX1624" s="5"/>
      <c r="AY1624" s="5"/>
      <c r="AZ1624" s="5"/>
      <c r="BA1624" s="5"/>
      <c r="BB1624" s="5"/>
      <c r="BC1624" s="5"/>
      <c r="BD1624" s="5"/>
      <c r="BE1624" s="5"/>
      <c r="BF1624" s="5"/>
      <c r="BG1624" s="5"/>
      <c r="BH1624" s="5"/>
      <c r="BI1624" s="5"/>
      <c r="BJ1624" s="5"/>
      <c r="BK1624" s="5"/>
      <c r="BL1624" s="5"/>
      <c r="BM1624" s="5"/>
      <c r="BN1624" s="5"/>
      <c r="BO1624" s="5"/>
      <c r="BP1624" s="5"/>
      <c r="BQ1624" s="5"/>
      <c r="BR1624" s="5"/>
      <c r="BS1624" s="5"/>
      <c r="BT1624" s="5"/>
      <c r="BU1624" s="5"/>
      <c r="BV1624" s="5"/>
      <c r="BW1624" s="5"/>
      <c r="BX1624" s="5"/>
      <c r="BY1624" s="5"/>
      <c r="BZ1624" s="5"/>
      <c r="CA1624" s="5"/>
      <c r="CB1624" s="5"/>
      <c r="CC1624" s="5"/>
      <c r="CD1624" s="5"/>
      <c r="CE1624" s="5"/>
      <c r="CF1624" s="5"/>
      <c r="CG1624" s="5"/>
      <c r="CH1624" s="5"/>
      <c r="CI1624" s="5"/>
      <c r="CJ1624" s="5"/>
      <c r="CK1624" s="5"/>
      <c r="CL1624" s="5"/>
      <c r="CM1624" s="5"/>
      <c r="CN1624" s="5"/>
      <c r="CO1624" s="5"/>
      <c r="CP1624" s="5"/>
      <c r="CQ1624" s="5"/>
      <c r="CR1624" s="5"/>
      <c r="CS1624" s="5"/>
      <c r="CT1624" s="5"/>
      <c r="CU1624" s="5"/>
      <c r="CV1624" s="5"/>
      <c r="CW1624" s="5"/>
      <c r="CX1624" s="5"/>
      <c r="CY1624" s="5"/>
      <c r="CZ1624" s="5"/>
      <c r="DA1624" s="5"/>
      <c r="DB1624" s="5"/>
      <c r="DC1624" s="5"/>
      <c r="DD1624" s="5"/>
      <c r="DE1624" s="5"/>
      <c r="DF1624" s="5"/>
      <c r="DG1624" s="5"/>
      <c r="DH1624" s="5"/>
      <c r="DI1624" s="5"/>
      <c r="DJ1624" s="5"/>
      <c r="DK1624" s="5"/>
      <c r="DL1624" s="5"/>
      <c r="DM1624" s="5"/>
      <c r="DN1624" s="5"/>
      <c r="DO1624" s="5"/>
      <c r="DP1624" s="5"/>
      <c r="DQ1624" s="5"/>
      <c r="DR1624" s="5"/>
      <c r="DS1624" s="6"/>
      <c r="DT1624" s="6"/>
      <c r="DU1624" s="5"/>
      <c r="DV1624" s="5"/>
      <c r="DW1624" s="5"/>
      <c r="DX1624" s="5"/>
      <c r="DY1624" s="5"/>
      <c r="DZ1624" s="5"/>
      <c r="EA1624" s="5"/>
      <c r="EB1624" s="5"/>
      <c r="EC1624" s="5"/>
      <c r="ED1624" s="5"/>
      <c r="EE1624" s="5"/>
      <c r="EF1624" s="5"/>
    </row>
    <row r="1625" spans="1:136" s="42" customFormat="1" ht="165">
      <c r="A1625" s="41"/>
      <c r="B1625" s="41">
        <v>17</v>
      </c>
      <c r="C1625" s="41"/>
      <c r="D1625" s="41" t="s">
        <v>2808</v>
      </c>
      <c r="E1625" s="42" t="s">
        <v>157</v>
      </c>
      <c r="F1625" s="46" t="s">
        <v>2803</v>
      </c>
      <c r="G1625" s="41" t="s">
        <v>135</v>
      </c>
      <c r="H1625" s="41"/>
      <c r="I1625" s="41"/>
      <c r="J1625" s="5"/>
      <c r="K1625" s="5"/>
      <c r="L1625" s="5"/>
      <c r="M1625" s="5"/>
      <c r="N1625" s="5"/>
      <c r="O1625" s="5"/>
      <c r="P1625" s="41">
        <v>2</v>
      </c>
      <c r="Q1625" s="39" t="s">
        <v>2804</v>
      </c>
      <c r="R1625" s="5">
        <f>ROUND(0.82*$P1625,0)</f>
        <v>2</v>
      </c>
      <c r="S1625" s="5">
        <f>ROUND(0.82*$P1625,0)</f>
        <v>2</v>
      </c>
      <c r="T1625" s="5"/>
      <c r="U1625" s="5"/>
      <c r="V1625" s="5"/>
      <c r="W1625" s="5"/>
      <c r="X1625" s="5"/>
      <c r="Y1625" s="5"/>
      <c r="Z1625" s="5"/>
      <c r="AA1625" s="5">
        <f>ROUND(0.82*$P1625,0)</f>
        <v>2</v>
      </c>
      <c r="AB1625" s="5"/>
      <c r="AC1625" s="5"/>
      <c r="AD1625" s="5"/>
      <c r="AE1625" s="5"/>
      <c r="AF1625" s="5">
        <f>ROUND(0.82*$P1625,0)</f>
        <v>2</v>
      </c>
      <c r="AG1625" s="5"/>
      <c r="AH1625" s="5">
        <f>ROUND(0.82*$P1625,0)</f>
        <v>2</v>
      </c>
      <c r="AI1625" s="5"/>
      <c r="AJ1625" s="5"/>
      <c r="AK1625" s="5"/>
      <c r="AL1625" s="5"/>
      <c r="AM1625" s="5"/>
      <c r="AN1625" s="5"/>
      <c r="AO1625" s="5"/>
      <c r="AP1625" s="5"/>
      <c r="AQ1625" s="5"/>
      <c r="AR1625" s="5"/>
      <c r="AS1625" s="5"/>
      <c r="AT1625" s="5"/>
      <c r="AU1625" s="5"/>
      <c r="AV1625" s="5"/>
      <c r="AW1625" s="5"/>
      <c r="AX1625" s="5"/>
      <c r="AY1625" s="5"/>
      <c r="AZ1625" s="5"/>
      <c r="BA1625" s="5"/>
      <c r="BB1625" s="5"/>
      <c r="BC1625" s="5"/>
      <c r="BD1625" s="5"/>
      <c r="BE1625" s="5"/>
      <c r="BF1625" s="5"/>
      <c r="BG1625" s="5"/>
      <c r="BH1625" s="5"/>
      <c r="BI1625" s="5"/>
      <c r="BJ1625" s="5"/>
      <c r="BK1625" s="5"/>
      <c r="BL1625" s="5"/>
      <c r="BM1625" s="5"/>
      <c r="BN1625" s="5"/>
      <c r="BO1625" s="5"/>
      <c r="BP1625" s="5"/>
      <c r="BQ1625" s="5"/>
      <c r="BR1625" s="5"/>
      <c r="BS1625" s="5"/>
      <c r="BT1625" s="5"/>
      <c r="BU1625" s="5"/>
      <c r="BV1625" s="5"/>
      <c r="BW1625" s="5"/>
      <c r="BX1625" s="5"/>
      <c r="BY1625" s="5"/>
      <c r="BZ1625" s="5"/>
      <c r="CA1625" s="5"/>
      <c r="CB1625" s="5"/>
      <c r="CC1625" s="5"/>
      <c r="CD1625" s="5"/>
      <c r="CE1625" s="5"/>
      <c r="CF1625" s="5"/>
      <c r="CG1625" s="5"/>
      <c r="CH1625" s="5"/>
      <c r="CI1625" s="5"/>
      <c r="CJ1625" s="5"/>
      <c r="CK1625" s="5"/>
      <c r="CL1625" s="5"/>
      <c r="CM1625" s="5"/>
      <c r="CN1625" s="5"/>
      <c r="CO1625" s="5"/>
      <c r="CP1625" s="5"/>
      <c r="CQ1625" s="5"/>
      <c r="CR1625" s="5"/>
      <c r="CS1625" s="5"/>
      <c r="CT1625" s="5"/>
      <c r="CU1625" s="5"/>
      <c r="CV1625" s="5"/>
      <c r="CW1625" s="5"/>
      <c r="CX1625" s="5"/>
      <c r="CY1625" s="5"/>
      <c r="CZ1625" s="5"/>
      <c r="DA1625" s="5"/>
      <c r="DB1625" s="5"/>
      <c r="DC1625" s="5"/>
      <c r="DD1625" s="5"/>
      <c r="DE1625" s="5"/>
      <c r="DF1625" s="5"/>
      <c r="DG1625" s="5"/>
      <c r="DH1625" s="5"/>
      <c r="DI1625" s="5"/>
      <c r="DJ1625" s="5"/>
      <c r="DK1625" s="5"/>
      <c r="DL1625" s="5"/>
      <c r="DM1625" s="5"/>
      <c r="DN1625" s="5"/>
      <c r="DO1625" s="5"/>
      <c r="DP1625" s="5"/>
      <c r="DQ1625" s="5"/>
      <c r="DR1625" s="5" t="s">
        <v>1233</v>
      </c>
      <c r="DV1625" s="5"/>
      <c r="DW1625" s="5" t="s">
        <v>135</v>
      </c>
      <c r="DX1625" s="5" t="s">
        <v>135</v>
      </c>
      <c r="DY1625" s="5"/>
      <c r="DZ1625" s="5"/>
      <c r="EA1625" s="5"/>
      <c r="EB1625" s="5"/>
      <c r="EC1625" s="5"/>
      <c r="ED1625" s="5"/>
      <c r="EE1625" s="5"/>
      <c r="EF1625" s="5"/>
    </row>
    <row r="1626" spans="1:136" s="42" customFormat="1">
      <c r="A1626" s="41"/>
      <c r="C1626" s="41"/>
      <c r="D1626" s="41"/>
      <c r="F1626" s="41"/>
      <c r="G1626" s="41"/>
      <c r="H1626" s="41"/>
      <c r="I1626" s="41"/>
      <c r="J1626" s="5"/>
      <c r="K1626" s="5"/>
      <c r="L1626" s="5"/>
      <c r="M1626" s="5"/>
      <c r="N1626" s="5"/>
      <c r="O1626" s="5"/>
      <c r="P1626" s="41"/>
      <c r="Q1626" s="39"/>
      <c r="R1626" s="5"/>
      <c r="S1626" s="5"/>
      <c r="T1626" s="5"/>
      <c r="U1626" s="5"/>
      <c r="V1626" s="5"/>
      <c r="W1626" s="5"/>
      <c r="X1626" s="5"/>
      <c r="Y1626" s="5"/>
      <c r="Z1626" s="5"/>
      <c r="AA1626" s="5"/>
      <c r="AB1626" s="5"/>
      <c r="AC1626" s="5"/>
      <c r="AD1626" s="5"/>
      <c r="AE1626" s="5"/>
      <c r="AF1626" s="5"/>
      <c r="AG1626" s="5"/>
      <c r="AH1626" s="5"/>
      <c r="AI1626" s="5"/>
      <c r="AJ1626" s="5"/>
      <c r="AK1626" s="5"/>
      <c r="AL1626" s="5"/>
      <c r="AM1626" s="5"/>
      <c r="AN1626" s="5"/>
      <c r="AO1626" s="5"/>
      <c r="AP1626" s="5"/>
      <c r="AQ1626" s="5"/>
      <c r="AR1626" s="5"/>
      <c r="AS1626" s="5"/>
      <c r="AT1626" s="5"/>
      <c r="AU1626" s="5"/>
      <c r="AV1626" s="5"/>
      <c r="AW1626" s="5"/>
      <c r="AX1626" s="5"/>
      <c r="AY1626" s="5"/>
      <c r="AZ1626" s="5"/>
      <c r="BA1626" s="5"/>
      <c r="BB1626" s="5"/>
      <c r="BC1626" s="5"/>
      <c r="BD1626" s="5"/>
      <c r="BE1626" s="5"/>
      <c r="BF1626" s="5"/>
      <c r="BG1626" s="5"/>
      <c r="BH1626" s="5"/>
      <c r="BI1626" s="5"/>
      <c r="BJ1626" s="5"/>
      <c r="BK1626" s="5"/>
      <c r="BL1626" s="5"/>
      <c r="BM1626" s="5"/>
      <c r="BN1626" s="5"/>
      <c r="BO1626" s="5"/>
      <c r="BP1626" s="5"/>
      <c r="BQ1626" s="5"/>
      <c r="BR1626" s="5"/>
      <c r="BS1626" s="5"/>
      <c r="BT1626" s="5"/>
      <c r="BU1626" s="5"/>
      <c r="BV1626" s="5"/>
      <c r="BW1626" s="5"/>
      <c r="BX1626" s="5"/>
      <c r="BY1626" s="5"/>
      <c r="BZ1626" s="5"/>
      <c r="CA1626" s="5"/>
      <c r="CB1626" s="5"/>
      <c r="CC1626" s="5"/>
      <c r="CD1626" s="5"/>
      <c r="CE1626" s="5"/>
      <c r="CF1626" s="5"/>
      <c r="CG1626" s="5"/>
      <c r="CH1626" s="5"/>
      <c r="CI1626" s="5"/>
      <c r="CJ1626" s="5"/>
      <c r="CK1626" s="5"/>
      <c r="CL1626" s="5"/>
      <c r="CM1626" s="5"/>
      <c r="CN1626" s="5"/>
      <c r="CO1626" s="5"/>
      <c r="CP1626" s="5"/>
      <c r="CQ1626" s="5"/>
      <c r="CR1626" s="5"/>
      <c r="CS1626" s="5"/>
      <c r="CT1626" s="5"/>
      <c r="CU1626" s="5"/>
      <c r="CV1626" s="5"/>
      <c r="CW1626" s="5"/>
      <c r="CX1626" s="5"/>
      <c r="CY1626" s="5"/>
      <c r="CZ1626" s="5"/>
      <c r="DA1626" s="5"/>
      <c r="DB1626" s="5"/>
      <c r="DC1626" s="5"/>
      <c r="DD1626" s="5"/>
      <c r="DE1626" s="5"/>
      <c r="DF1626" s="5"/>
      <c r="DG1626" s="5"/>
      <c r="DH1626" s="5"/>
      <c r="DI1626" s="5"/>
      <c r="DJ1626" s="5"/>
      <c r="DK1626" s="5"/>
      <c r="DL1626" s="5"/>
      <c r="DM1626" s="5"/>
      <c r="DN1626" s="5"/>
      <c r="DO1626" s="5"/>
      <c r="DP1626" s="5"/>
      <c r="DQ1626" s="5"/>
      <c r="DR1626" s="5"/>
      <c r="DS1626" s="6"/>
      <c r="DT1626" s="6"/>
      <c r="DU1626" s="5"/>
      <c r="DV1626" s="5"/>
      <c r="DW1626" s="5"/>
      <c r="DX1626" s="5"/>
      <c r="DY1626" s="5"/>
      <c r="DZ1626" s="5"/>
      <c r="EA1626" s="5"/>
      <c r="EB1626" s="5"/>
      <c r="EC1626" s="5"/>
      <c r="ED1626" s="5"/>
      <c r="EE1626" s="5"/>
      <c r="EF1626" s="5"/>
    </row>
    <row r="1627" spans="1:136" s="42" customFormat="1" ht="165">
      <c r="A1627" s="41"/>
      <c r="B1627" s="41">
        <v>17</v>
      </c>
      <c r="C1627" s="41"/>
      <c r="D1627" s="41" t="s">
        <v>2809</v>
      </c>
      <c r="E1627" s="42" t="s">
        <v>157</v>
      </c>
      <c r="F1627" s="46" t="s">
        <v>2803</v>
      </c>
      <c r="G1627" s="41" t="s">
        <v>135</v>
      </c>
      <c r="H1627" s="41"/>
      <c r="I1627" s="41"/>
      <c r="J1627" s="5"/>
      <c r="K1627" s="5"/>
      <c r="L1627" s="5"/>
      <c r="M1627" s="5"/>
      <c r="N1627" s="5"/>
      <c r="O1627" s="5"/>
      <c r="P1627" s="41">
        <v>3</v>
      </c>
      <c r="Q1627" s="39" t="s">
        <v>2804</v>
      </c>
      <c r="R1627" s="5">
        <f>ROUND(0.82*$P1627,0)</f>
        <v>2</v>
      </c>
      <c r="S1627" s="5">
        <f>ROUND(0.82*$P1627,0)</f>
        <v>2</v>
      </c>
      <c r="T1627" s="5"/>
      <c r="U1627" s="5"/>
      <c r="V1627" s="5"/>
      <c r="W1627" s="5"/>
      <c r="X1627" s="5"/>
      <c r="Y1627" s="5"/>
      <c r="Z1627" s="5"/>
      <c r="AA1627" s="5">
        <f>ROUND(0.82*$P1627,0)</f>
        <v>2</v>
      </c>
      <c r="AB1627" s="5"/>
      <c r="AC1627" s="5"/>
      <c r="AD1627" s="5"/>
      <c r="AE1627" s="5"/>
      <c r="AF1627" s="5">
        <f>ROUND(0.82*$P1627,0)</f>
        <v>2</v>
      </c>
      <c r="AG1627" s="5"/>
      <c r="AH1627" s="5">
        <f>ROUND(0.82*$P1627,0)</f>
        <v>2</v>
      </c>
      <c r="AI1627" s="5"/>
      <c r="AJ1627" s="5"/>
      <c r="AK1627" s="5"/>
      <c r="AL1627" s="5"/>
      <c r="AM1627" s="5"/>
      <c r="AN1627" s="5"/>
      <c r="AO1627" s="5"/>
      <c r="AP1627" s="5"/>
      <c r="AQ1627" s="5"/>
      <c r="AR1627" s="5"/>
      <c r="AS1627" s="5"/>
      <c r="AT1627" s="5"/>
      <c r="AU1627" s="5"/>
      <c r="AV1627" s="5"/>
      <c r="AW1627" s="5"/>
      <c r="AX1627" s="5"/>
      <c r="AY1627" s="5"/>
      <c r="AZ1627" s="5"/>
      <c r="BA1627" s="5"/>
      <c r="BB1627" s="5"/>
      <c r="BC1627" s="5"/>
      <c r="BD1627" s="5"/>
      <c r="BE1627" s="5"/>
      <c r="BF1627" s="5"/>
      <c r="BG1627" s="5"/>
      <c r="BH1627" s="5"/>
      <c r="BI1627" s="5"/>
      <c r="BJ1627" s="5"/>
      <c r="BK1627" s="5"/>
      <c r="BL1627" s="5"/>
      <c r="BM1627" s="5"/>
      <c r="BN1627" s="5"/>
      <c r="BO1627" s="5"/>
      <c r="BP1627" s="5"/>
      <c r="BQ1627" s="5"/>
      <c r="BR1627" s="5"/>
      <c r="BS1627" s="5"/>
      <c r="BT1627" s="5"/>
      <c r="BU1627" s="5"/>
      <c r="BV1627" s="5"/>
      <c r="BW1627" s="5"/>
      <c r="BX1627" s="5"/>
      <c r="BY1627" s="5"/>
      <c r="BZ1627" s="5"/>
      <c r="CA1627" s="5"/>
      <c r="CB1627" s="5"/>
      <c r="CC1627" s="5"/>
      <c r="CD1627" s="5"/>
      <c r="CE1627" s="5"/>
      <c r="CF1627" s="5"/>
      <c r="CG1627" s="5"/>
      <c r="CH1627" s="5"/>
      <c r="CI1627" s="5"/>
      <c r="CJ1627" s="5"/>
      <c r="CK1627" s="5"/>
      <c r="CL1627" s="5"/>
      <c r="CM1627" s="5"/>
      <c r="CN1627" s="5"/>
      <c r="CO1627" s="5"/>
      <c r="CP1627" s="5"/>
      <c r="CQ1627" s="5"/>
      <c r="CR1627" s="5"/>
      <c r="CS1627" s="5"/>
      <c r="CT1627" s="5"/>
      <c r="CU1627" s="5"/>
      <c r="CV1627" s="5"/>
      <c r="CW1627" s="5"/>
      <c r="CX1627" s="5"/>
      <c r="CY1627" s="5"/>
      <c r="CZ1627" s="5"/>
      <c r="DA1627" s="5"/>
      <c r="DB1627" s="5"/>
      <c r="DC1627" s="5"/>
      <c r="DD1627" s="5"/>
      <c r="DE1627" s="5"/>
      <c r="DF1627" s="5"/>
      <c r="DG1627" s="5"/>
      <c r="DH1627" s="5"/>
      <c r="DI1627" s="5"/>
      <c r="DJ1627" s="5"/>
      <c r="DK1627" s="5"/>
      <c r="DL1627" s="5"/>
      <c r="DM1627" s="5"/>
      <c r="DN1627" s="5"/>
      <c r="DO1627" s="5"/>
      <c r="DP1627" s="5"/>
      <c r="DQ1627" s="5"/>
      <c r="DR1627" s="5" t="s">
        <v>1233</v>
      </c>
      <c r="DV1627" s="5"/>
      <c r="DW1627" s="5" t="s">
        <v>135</v>
      </c>
      <c r="DX1627" s="5" t="s">
        <v>135</v>
      </c>
      <c r="DY1627" s="5"/>
      <c r="DZ1627" s="5"/>
      <c r="EA1627" s="5"/>
      <c r="EB1627" s="5"/>
      <c r="EC1627" s="5"/>
      <c r="ED1627" s="5"/>
      <c r="EE1627" s="5"/>
      <c r="EF1627" s="5"/>
    </row>
    <row r="1628" spans="1:136" s="42" customFormat="1">
      <c r="A1628" s="41"/>
      <c r="C1628" s="41"/>
      <c r="D1628" s="41"/>
      <c r="F1628" s="41"/>
      <c r="G1628" s="41"/>
      <c r="H1628" s="41"/>
      <c r="I1628" s="41"/>
      <c r="J1628" s="5"/>
      <c r="K1628" s="5"/>
      <c r="L1628" s="5"/>
      <c r="M1628" s="5"/>
      <c r="N1628" s="5"/>
      <c r="O1628" s="5"/>
      <c r="P1628" s="41"/>
      <c r="Q1628" s="39"/>
      <c r="R1628" s="5"/>
      <c r="S1628" s="5"/>
      <c r="T1628" s="5"/>
      <c r="U1628" s="5"/>
      <c r="V1628" s="5"/>
      <c r="W1628" s="5"/>
      <c r="X1628" s="5"/>
      <c r="Y1628" s="5"/>
      <c r="Z1628" s="5"/>
      <c r="AA1628" s="5"/>
      <c r="AB1628" s="5"/>
      <c r="AC1628" s="5"/>
      <c r="AD1628" s="5"/>
      <c r="AE1628" s="5"/>
      <c r="AF1628" s="5"/>
      <c r="AG1628" s="5"/>
      <c r="AH1628" s="5"/>
      <c r="AI1628" s="5"/>
      <c r="AJ1628" s="5"/>
      <c r="AK1628" s="5"/>
      <c r="AL1628" s="5"/>
      <c r="AM1628" s="5"/>
      <c r="AN1628" s="5"/>
      <c r="AO1628" s="5"/>
      <c r="AP1628" s="5"/>
      <c r="AQ1628" s="5"/>
      <c r="AR1628" s="5"/>
      <c r="AS1628" s="5"/>
      <c r="AT1628" s="5"/>
      <c r="AU1628" s="5"/>
      <c r="AV1628" s="5"/>
      <c r="AW1628" s="5"/>
      <c r="AX1628" s="5"/>
      <c r="AY1628" s="5"/>
      <c r="AZ1628" s="5"/>
      <c r="BA1628" s="5"/>
      <c r="BB1628" s="5"/>
      <c r="BC1628" s="5"/>
      <c r="BD1628" s="5"/>
      <c r="BE1628" s="5"/>
      <c r="BF1628" s="5"/>
      <c r="BG1628" s="5"/>
      <c r="BH1628" s="5"/>
      <c r="BI1628" s="5"/>
      <c r="BJ1628" s="5"/>
      <c r="BK1628" s="5"/>
      <c r="BL1628" s="5"/>
      <c r="BM1628" s="5"/>
      <c r="BN1628" s="5"/>
      <c r="BO1628" s="5"/>
      <c r="BP1628" s="5"/>
      <c r="BQ1628" s="5"/>
      <c r="BR1628" s="5"/>
      <c r="BS1628" s="5"/>
      <c r="BT1628" s="5"/>
      <c r="BU1628" s="5"/>
      <c r="BV1628" s="5"/>
      <c r="BW1628" s="5"/>
      <c r="BX1628" s="5"/>
      <c r="BY1628" s="5"/>
      <c r="BZ1628" s="5"/>
      <c r="CA1628" s="5"/>
      <c r="CB1628" s="5"/>
      <c r="CC1628" s="5"/>
      <c r="CD1628" s="5"/>
      <c r="CE1628" s="5"/>
      <c r="CF1628" s="5"/>
      <c r="CG1628" s="5"/>
      <c r="CH1628" s="5"/>
      <c r="CI1628" s="5"/>
      <c r="CJ1628" s="5"/>
      <c r="CK1628" s="5"/>
      <c r="CL1628" s="5"/>
      <c r="CM1628" s="5"/>
      <c r="CN1628" s="5"/>
      <c r="CO1628" s="5"/>
      <c r="CP1628" s="5"/>
      <c r="CQ1628" s="5"/>
      <c r="CR1628" s="5"/>
      <c r="CS1628" s="5"/>
      <c r="CT1628" s="5"/>
      <c r="CU1628" s="5"/>
      <c r="CV1628" s="5"/>
      <c r="CW1628" s="5"/>
      <c r="CX1628" s="5"/>
      <c r="CY1628" s="5"/>
      <c r="CZ1628" s="5"/>
      <c r="DA1628" s="5"/>
      <c r="DB1628" s="5"/>
      <c r="DC1628" s="5"/>
      <c r="DD1628" s="5"/>
      <c r="DE1628" s="5"/>
      <c r="DF1628" s="5"/>
      <c r="DG1628" s="5"/>
      <c r="DH1628" s="5"/>
      <c r="DI1628" s="5"/>
      <c r="DJ1628" s="5"/>
      <c r="DK1628" s="5"/>
      <c r="DL1628" s="5"/>
      <c r="DM1628" s="5"/>
      <c r="DN1628" s="5"/>
      <c r="DO1628" s="5"/>
      <c r="DP1628" s="5"/>
      <c r="DQ1628" s="5"/>
      <c r="DR1628" s="5"/>
      <c r="DS1628" s="6"/>
      <c r="DT1628" s="6"/>
      <c r="DU1628" s="5"/>
      <c r="DV1628" s="5"/>
      <c r="DW1628" s="5"/>
      <c r="DX1628" s="5"/>
      <c r="DY1628" s="5"/>
      <c r="DZ1628" s="5"/>
      <c r="EA1628" s="5"/>
      <c r="EB1628" s="5"/>
      <c r="EC1628" s="5"/>
      <c r="ED1628" s="5"/>
      <c r="EE1628" s="5"/>
      <c r="EF1628" s="5"/>
    </row>
    <row r="1629" spans="1:136" s="42" customFormat="1" ht="165">
      <c r="A1629" s="41"/>
      <c r="B1629" s="41">
        <v>17</v>
      </c>
      <c r="C1629" s="41"/>
      <c r="D1629" s="41" t="s">
        <v>2810</v>
      </c>
      <c r="E1629" s="40" t="s">
        <v>2811</v>
      </c>
      <c r="F1629" s="46" t="s">
        <v>2803</v>
      </c>
      <c r="G1629" s="41" t="s">
        <v>135</v>
      </c>
      <c r="H1629" s="41"/>
      <c r="I1629" s="41"/>
      <c r="J1629" s="5"/>
      <c r="K1629" s="5"/>
      <c r="L1629" s="5"/>
      <c r="M1629" s="5"/>
      <c r="N1629" s="5"/>
      <c r="O1629" s="5"/>
      <c r="P1629" s="41">
        <v>2</v>
      </c>
      <c r="Q1629" s="39" t="s">
        <v>2804</v>
      </c>
      <c r="R1629" s="5">
        <f>ROUND(0.82*$P1629,0)</f>
        <v>2</v>
      </c>
      <c r="S1629" s="5">
        <f>ROUND(0.82*$P1629,0)</f>
        <v>2</v>
      </c>
      <c r="T1629" s="5"/>
      <c r="U1629" s="5"/>
      <c r="V1629" s="5"/>
      <c r="W1629" s="5"/>
      <c r="X1629" s="5"/>
      <c r="Y1629" s="5"/>
      <c r="Z1629" s="5"/>
      <c r="AA1629" s="5">
        <f>ROUND(0.82*$P1629,0)</f>
        <v>2</v>
      </c>
      <c r="AB1629" s="5"/>
      <c r="AC1629" s="5"/>
      <c r="AD1629" s="5"/>
      <c r="AE1629" s="5"/>
      <c r="AF1629" s="5">
        <f>ROUND(0.82*$P1629,0)</f>
        <v>2</v>
      </c>
      <c r="AG1629" s="5"/>
      <c r="AH1629" s="5">
        <f>ROUND(0.82*$P1629,0)</f>
        <v>2</v>
      </c>
      <c r="AI1629" s="5"/>
      <c r="AJ1629" s="5"/>
      <c r="AK1629" s="5"/>
      <c r="AL1629" s="5"/>
      <c r="AM1629" s="5"/>
      <c r="AN1629" s="5"/>
      <c r="AO1629" s="5"/>
      <c r="AP1629" s="5"/>
      <c r="AQ1629" s="5"/>
      <c r="AR1629" s="5"/>
      <c r="AS1629" s="5"/>
      <c r="AT1629" s="5"/>
      <c r="AU1629" s="5"/>
      <c r="AV1629" s="5"/>
      <c r="AW1629" s="5"/>
      <c r="AX1629" s="5"/>
      <c r="AY1629" s="5"/>
      <c r="AZ1629" s="5"/>
      <c r="BA1629" s="5"/>
      <c r="BB1629" s="5"/>
      <c r="BC1629" s="5"/>
      <c r="BD1629" s="5"/>
      <c r="BE1629" s="5"/>
      <c r="BF1629" s="5"/>
      <c r="BG1629" s="5"/>
      <c r="BH1629" s="5"/>
      <c r="BI1629" s="5"/>
      <c r="BJ1629" s="5"/>
      <c r="BK1629" s="5"/>
      <c r="BL1629" s="5"/>
      <c r="BM1629" s="5"/>
      <c r="BN1629" s="5"/>
      <c r="BO1629" s="5"/>
      <c r="BP1629" s="5"/>
      <c r="BQ1629" s="5"/>
      <c r="BR1629" s="5"/>
      <c r="BS1629" s="5"/>
      <c r="BT1629" s="5"/>
      <c r="BU1629" s="5"/>
      <c r="BV1629" s="5"/>
      <c r="BW1629" s="5"/>
      <c r="BX1629" s="5"/>
      <c r="BY1629" s="5"/>
      <c r="BZ1629" s="5"/>
      <c r="CA1629" s="5"/>
      <c r="CB1629" s="5"/>
      <c r="CC1629" s="5"/>
      <c r="CD1629" s="5"/>
      <c r="CE1629" s="5"/>
      <c r="CF1629" s="5"/>
      <c r="CG1629" s="5"/>
      <c r="CH1629" s="5"/>
      <c r="CI1629" s="5"/>
      <c r="CJ1629" s="5"/>
      <c r="CK1629" s="5"/>
      <c r="CL1629" s="5"/>
      <c r="CM1629" s="5"/>
      <c r="CN1629" s="5"/>
      <c r="CO1629" s="5"/>
      <c r="CP1629" s="5"/>
      <c r="CQ1629" s="5"/>
      <c r="CR1629" s="5"/>
      <c r="CS1629" s="5"/>
      <c r="CT1629" s="5"/>
      <c r="CU1629" s="5"/>
      <c r="CV1629" s="5"/>
      <c r="CW1629" s="5"/>
      <c r="CX1629" s="5"/>
      <c r="CY1629" s="5"/>
      <c r="CZ1629" s="5"/>
      <c r="DA1629" s="5"/>
      <c r="DB1629" s="5"/>
      <c r="DC1629" s="5"/>
      <c r="DD1629" s="5"/>
      <c r="DE1629" s="5"/>
      <c r="DF1629" s="5"/>
      <c r="DG1629" s="5"/>
      <c r="DH1629" s="5"/>
      <c r="DI1629" s="5"/>
      <c r="DJ1629" s="5"/>
      <c r="DK1629" s="5"/>
      <c r="DL1629" s="5"/>
      <c r="DM1629" s="5"/>
      <c r="DN1629" s="5"/>
      <c r="DO1629" s="5"/>
      <c r="DP1629" s="5"/>
      <c r="DQ1629" s="5"/>
      <c r="DR1629" s="5" t="s">
        <v>1233</v>
      </c>
      <c r="DV1629" s="5"/>
      <c r="DW1629" s="5" t="s">
        <v>135</v>
      </c>
      <c r="DX1629" s="5" t="s">
        <v>135</v>
      </c>
      <c r="DY1629" s="5"/>
      <c r="DZ1629" s="5"/>
      <c r="EA1629" s="5"/>
      <c r="EB1629" s="5"/>
      <c r="EC1629" s="5"/>
      <c r="ED1629" s="5"/>
      <c r="EE1629" s="5"/>
      <c r="EF1629" s="5"/>
    </row>
    <row r="1630" spans="1:136" s="42" customFormat="1">
      <c r="A1630" s="41"/>
      <c r="C1630" s="41"/>
      <c r="D1630" s="41"/>
      <c r="F1630" s="41"/>
      <c r="G1630" s="41"/>
      <c r="H1630" s="41"/>
      <c r="I1630" s="41"/>
      <c r="J1630" s="5"/>
      <c r="K1630" s="5"/>
      <c r="L1630" s="5"/>
      <c r="M1630" s="5"/>
      <c r="N1630" s="5"/>
      <c r="O1630" s="5"/>
      <c r="P1630" s="41"/>
      <c r="Q1630" s="39"/>
      <c r="R1630" s="5"/>
      <c r="S1630" s="5"/>
      <c r="T1630" s="5"/>
      <c r="U1630" s="5"/>
      <c r="V1630" s="5"/>
      <c r="W1630" s="5"/>
      <c r="X1630" s="5"/>
      <c r="Y1630" s="5"/>
      <c r="Z1630" s="5"/>
      <c r="AA1630" s="5"/>
      <c r="AB1630" s="5"/>
      <c r="AC1630" s="5"/>
      <c r="AD1630" s="5"/>
      <c r="AE1630" s="5"/>
      <c r="AF1630" s="5"/>
      <c r="AG1630" s="5"/>
      <c r="AH1630" s="5"/>
      <c r="AI1630" s="5"/>
      <c r="AJ1630" s="5"/>
      <c r="AK1630" s="5"/>
      <c r="AL1630" s="5"/>
      <c r="AM1630" s="5"/>
      <c r="AN1630" s="5"/>
      <c r="AO1630" s="5"/>
      <c r="AP1630" s="5"/>
      <c r="AQ1630" s="5"/>
      <c r="AR1630" s="5"/>
      <c r="AS1630" s="5"/>
      <c r="AT1630" s="5"/>
      <c r="AU1630" s="5"/>
      <c r="AV1630" s="5"/>
      <c r="AW1630" s="5"/>
      <c r="AX1630" s="5"/>
      <c r="AY1630" s="5"/>
      <c r="AZ1630" s="5"/>
      <c r="BA1630" s="5"/>
      <c r="BB1630" s="5"/>
      <c r="BC1630" s="5"/>
      <c r="BD1630" s="5"/>
      <c r="BE1630" s="5"/>
      <c r="BF1630" s="5"/>
      <c r="BG1630" s="5"/>
      <c r="BH1630" s="5"/>
      <c r="BI1630" s="5"/>
      <c r="BJ1630" s="5"/>
      <c r="BK1630" s="5"/>
      <c r="BL1630" s="5"/>
      <c r="BM1630" s="5"/>
      <c r="BN1630" s="5"/>
      <c r="BO1630" s="5"/>
      <c r="BP1630" s="5"/>
      <c r="BQ1630" s="5"/>
      <c r="BR1630" s="5"/>
      <c r="BS1630" s="5"/>
      <c r="BT1630" s="5"/>
      <c r="BU1630" s="5"/>
      <c r="BV1630" s="5"/>
      <c r="BW1630" s="5"/>
      <c r="BX1630" s="5"/>
      <c r="BY1630" s="5"/>
      <c r="BZ1630" s="5"/>
      <c r="CA1630" s="5"/>
      <c r="CB1630" s="5"/>
      <c r="CC1630" s="5"/>
      <c r="CD1630" s="5"/>
      <c r="CE1630" s="5"/>
      <c r="CF1630" s="5"/>
      <c r="CG1630" s="5"/>
      <c r="CH1630" s="5"/>
      <c r="CI1630" s="5"/>
      <c r="CJ1630" s="5"/>
      <c r="CK1630" s="5"/>
      <c r="CL1630" s="5"/>
      <c r="CM1630" s="5"/>
      <c r="CN1630" s="5"/>
      <c r="CO1630" s="5"/>
      <c r="CP1630" s="5"/>
      <c r="CQ1630" s="5"/>
      <c r="CR1630" s="5"/>
      <c r="CS1630" s="5"/>
      <c r="CT1630" s="5"/>
      <c r="CU1630" s="5"/>
      <c r="CV1630" s="5"/>
      <c r="CW1630" s="5"/>
      <c r="CX1630" s="5"/>
      <c r="CY1630" s="5"/>
      <c r="CZ1630" s="5"/>
      <c r="DA1630" s="5"/>
      <c r="DB1630" s="5"/>
      <c r="DC1630" s="5"/>
      <c r="DD1630" s="5"/>
      <c r="DE1630" s="5"/>
      <c r="DF1630" s="5"/>
      <c r="DG1630" s="5"/>
      <c r="DH1630" s="5"/>
      <c r="DI1630" s="5"/>
      <c r="DJ1630" s="5"/>
      <c r="DK1630" s="5"/>
      <c r="DL1630" s="5"/>
      <c r="DM1630" s="5"/>
      <c r="DN1630" s="5"/>
      <c r="DO1630" s="5"/>
      <c r="DP1630" s="5"/>
      <c r="DQ1630" s="5"/>
      <c r="DR1630" s="5"/>
      <c r="DS1630" s="6"/>
      <c r="DT1630" s="6"/>
      <c r="DU1630" s="5"/>
      <c r="DV1630" s="5"/>
      <c r="DW1630" s="5"/>
      <c r="DX1630" s="5"/>
      <c r="DY1630" s="5"/>
      <c r="DZ1630" s="5"/>
      <c r="EA1630" s="5"/>
      <c r="EB1630" s="5"/>
      <c r="EC1630" s="5"/>
      <c r="ED1630" s="5"/>
      <c r="EE1630" s="5"/>
      <c r="EF1630" s="5"/>
    </row>
    <row r="1631" spans="1:136" s="42" customFormat="1" ht="165">
      <c r="A1631" s="41"/>
      <c r="B1631" s="41">
        <v>17</v>
      </c>
      <c r="C1631" s="41"/>
      <c r="D1631" s="41" t="s">
        <v>2812</v>
      </c>
      <c r="E1631" s="42" t="s">
        <v>257</v>
      </c>
      <c r="F1631" s="46" t="s">
        <v>2803</v>
      </c>
      <c r="G1631" s="41" t="s">
        <v>135</v>
      </c>
      <c r="H1631" s="41"/>
      <c r="I1631" s="41"/>
      <c r="J1631" s="5"/>
      <c r="K1631" s="5"/>
      <c r="L1631" s="5"/>
      <c r="M1631" s="5"/>
      <c r="N1631" s="5"/>
      <c r="O1631" s="5"/>
      <c r="P1631" s="41">
        <v>2</v>
      </c>
      <c r="Q1631" s="39" t="s">
        <v>2804</v>
      </c>
      <c r="R1631" s="5">
        <f>ROUND(0.82*$P1631,0)</f>
        <v>2</v>
      </c>
      <c r="S1631" s="5">
        <f>ROUND(0.82*$P1631,0)</f>
        <v>2</v>
      </c>
      <c r="T1631" s="5"/>
      <c r="U1631" s="5"/>
      <c r="V1631" s="5"/>
      <c r="W1631" s="5"/>
      <c r="X1631" s="5"/>
      <c r="Y1631" s="5"/>
      <c r="Z1631" s="5"/>
      <c r="AA1631" s="5">
        <f>ROUND(0.82*$P1631,0)</f>
        <v>2</v>
      </c>
      <c r="AB1631" s="5"/>
      <c r="AC1631" s="5"/>
      <c r="AD1631" s="5"/>
      <c r="AE1631" s="5"/>
      <c r="AF1631" s="5">
        <f>ROUND(0.82*$P1631,0)</f>
        <v>2</v>
      </c>
      <c r="AG1631" s="5"/>
      <c r="AH1631" s="5">
        <f>ROUND(0.82*$P1631,0)</f>
        <v>2</v>
      </c>
      <c r="AI1631" s="5"/>
      <c r="AJ1631" s="5"/>
      <c r="AK1631" s="5"/>
      <c r="AL1631" s="5"/>
      <c r="AM1631" s="5"/>
      <c r="AN1631" s="5"/>
      <c r="AO1631" s="5"/>
      <c r="AP1631" s="5"/>
      <c r="AQ1631" s="5"/>
      <c r="AR1631" s="5"/>
      <c r="AS1631" s="5"/>
      <c r="AT1631" s="5"/>
      <c r="AU1631" s="5"/>
      <c r="AV1631" s="5"/>
      <c r="AW1631" s="5"/>
      <c r="AX1631" s="5"/>
      <c r="AY1631" s="5"/>
      <c r="AZ1631" s="5"/>
      <c r="BA1631" s="5"/>
      <c r="BB1631" s="5"/>
      <c r="BC1631" s="5"/>
      <c r="BD1631" s="5"/>
      <c r="BE1631" s="5"/>
      <c r="BF1631" s="5"/>
      <c r="BG1631" s="5"/>
      <c r="BH1631" s="5"/>
      <c r="BI1631" s="5"/>
      <c r="BJ1631" s="5"/>
      <c r="BK1631" s="5"/>
      <c r="BL1631" s="5"/>
      <c r="BM1631" s="5"/>
      <c r="BN1631" s="5"/>
      <c r="BO1631" s="5"/>
      <c r="BP1631" s="5"/>
      <c r="BQ1631" s="5"/>
      <c r="BR1631" s="5"/>
      <c r="BS1631" s="5"/>
      <c r="BT1631" s="5"/>
      <c r="BU1631" s="5"/>
      <c r="BV1631" s="5"/>
      <c r="BW1631" s="5"/>
      <c r="BX1631" s="5"/>
      <c r="BY1631" s="5"/>
      <c r="BZ1631" s="5"/>
      <c r="CA1631" s="5"/>
      <c r="CB1631" s="5"/>
      <c r="CC1631" s="5"/>
      <c r="CD1631" s="5"/>
      <c r="CE1631" s="5"/>
      <c r="CF1631" s="5"/>
      <c r="CG1631" s="5"/>
      <c r="CH1631" s="5"/>
      <c r="CI1631" s="5"/>
      <c r="CJ1631" s="5"/>
      <c r="CK1631" s="5"/>
      <c r="CL1631" s="5"/>
      <c r="CM1631" s="5"/>
      <c r="CN1631" s="5"/>
      <c r="CO1631" s="5"/>
      <c r="CP1631" s="5"/>
      <c r="CQ1631" s="5"/>
      <c r="CR1631" s="5"/>
      <c r="CS1631" s="5"/>
      <c r="CT1631" s="5"/>
      <c r="CU1631" s="5"/>
      <c r="CV1631" s="5"/>
      <c r="CW1631" s="5"/>
      <c r="CX1631" s="5"/>
      <c r="CY1631" s="5"/>
      <c r="CZ1631" s="5"/>
      <c r="DA1631" s="5"/>
      <c r="DB1631" s="5"/>
      <c r="DC1631" s="5"/>
      <c r="DD1631" s="5"/>
      <c r="DE1631" s="5"/>
      <c r="DF1631" s="5"/>
      <c r="DG1631" s="5"/>
      <c r="DH1631" s="5"/>
      <c r="DI1631" s="5"/>
      <c r="DJ1631" s="5"/>
      <c r="DK1631" s="5"/>
      <c r="DL1631" s="5"/>
      <c r="DM1631" s="5"/>
      <c r="DN1631" s="5"/>
      <c r="DO1631" s="5"/>
      <c r="DP1631" s="5"/>
      <c r="DQ1631" s="5"/>
      <c r="DR1631" s="5" t="s">
        <v>1233</v>
      </c>
      <c r="DV1631" s="5"/>
      <c r="DW1631" s="5" t="s">
        <v>135</v>
      </c>
      <c r="DX1631" s="5" t="s">
        <v>135</v>
      </c>
      <c r="DY1631" s="5"/>
      <c r="DZ1631" s="5"/>
      <c r="EA1631" s="5"/>
      <c r="EB1631" s="5"/>
      <c r="EC1631" s="5"/>
      <c r="ED1631" s="5"/>
      <c r="EE1631" s="5"/>
      <c r="EF1631" s="5"/>
    </row>
    <row r="1632" spans="1:136" s="42" customFormat="1">
      <c r="A1632" s="41"/>
      <c r="C1632" s="41"/>
      <c r="D1632" s="41"/>
      <c r="F1632" s="41"/>
      <c r="G1632" s="41"/>
      <c r="H1632" s="41"/>
      <c r="I1632" s="41"/>
      <c r="J1632" s="5"/>
      <c r="K1632" s="5"/>
      <c r="L1632" s="5"/>
      <c r="M1632" s="5"/>
      <c r="N1632" s="5"/>
      <c r="O1632" s="5"/>
      <c r="P1632" s="41"/>
      <c r="Q1632" s="39"/>
      <c r="R1632" s="5"/>
      <c r="S1632" s="5"/>
      <c r="T1632" s="5"/>
      <c r="U1632" s="5"/>
      <c r="V1632" s="5"/>
      <c r="W1632" s="5"/>
      <c r="X1632" s="5"/>
      <c r="Y1632" s="5"/>
      <c r="Z1632" s="5"/>
      <c r="AA1632" s="5"/>
      <c r="AB1632" s="5"/>
      <c r="AC1632" s="5"/>
      <c r="AD1632" s="5"/>
      <c r="AE1632" s="5"/>
      <c r="AF1632" s="5"/>
      <c r="AG1632" s="5"/>
      <c r="AH1632" s="5"/>
      <c r="AI1632" s="5"/>
      <c r="AJ1632" s="5"/>
      <c r="AK1632" s="5"/>
      <c r="AL1632" s="5"/>
      <c r="AM1632" s="5"/>
      <c r="AN1632" s="5"/>
      <c r="AO1632" s="5"/>
      <c r="AP1632" s="5"/>
      <c r="AQ1632" s="5"/>
      <c r="AR1632" s="5"/>
      <c r="AS1632" s="5"/>
      <c r="AT1632" s="5"/>
      <c r="AU1632" s="5"/>
      <c r="AV1632" s="5"/>
      <c r="AW1632" s="5"/>
      <c r="AX1632" s="5"/>
      <c r="AY1632" s="5"/>
      <c r="AZ1632" s="5"/>
      <c r="BA1632" s="5"/>
      <c r="BB1632" s="5"/>
      <c r="BC1632" s="5"/>
      <c r="BD1632" s="5"/>
      <c r="BE1632" s="5"/>
      <c r="BF1632" s="5"/>
      <c r="BG1632" s="5"/>
      <c r="BH1632" s="5"/>
      <c r="BI1632" s="5"/>
      <c r="BJ1632" s="5"/>
      <c r="BK1632" s="5"/>
      <c r="BL1632" s="5"/>
      <c r="BM1632" s="5"/>
      <c r="BN1632" s="5"/>
      <c r="BO1632" s="5"/>
      <c r="BP1632" s="5"/>
      <c r="BQ1632" s="5"/>
      <c r="BR1632" s="5"/>
      <c r="BS1632" s="5"/>
      <c r="BT1632" s="5"/>
      <c r="BU1632" s="5"/>
      <c r="BV1632" s="5"/>
      <c r="BW1632" s="5"/>
      <c r="BX1632" s="5"/>
      <c r="BY1632" s="5"/>
      <c r="BZ1632" s="5"/>
      <c r="CA1632" s="5"/>
      <c r="CB1632" s="5"/>
      <c r="CC1632" s="5"/>
      <c r="CD1632" s="5"/>
      <c r="CE1632" s="5"/>
      <c r="CF1632" s="5"/>
      <c r="CG1632" s="5"/>
      <c r="CH1632" s="5"/>
      <c r="CI1632" s="5"/>
      <c r="CJ1632" s="5"/>
      <c r="CK1632" s="5"/>
      <c r="CL1632" s="5"/>
      <c r="CM1632" s="5"/>
      <c r="CN1632" s="5"/>
      <c r="CO1632" s="5"/>
      <c r="CP1632" s="5"/>
      <c r="CQ1632" s="5"/>
      <c r="CR1632" s="5"/>
      <c r="CS1632" s="5"/>
      <c r="CT1632" s="5"/>
      <c r="CU1632" s="5"/>
      <c r="CV1632" s="5"/>
      <c r="CW1632" s="5"/>
      <c r="CX1632" s="5"/>
      <c r="CY1632" s="5"/>
      <c r="CZ1632" s="5"/>
      <c r="DA1632" s="5"/>
      <c r="DB1632" s="5"/>
      <c r="DC1632" s="5"/>
      <c r="DD1632" s="5"/>
      <c r="DE1632" s="5"/>
      <c r="DF1632" s="5"/>
      <c r="DG1632" s="5"/>
      <c r="DH1632" s="5"/>
      <c r="DI1632" s="5"/>
      <c r="DJ1632" s="5"/>
      <c r="DK1632" s="5"/>
      <c r="DL1632" s="5"/>
      <c r="DM1632" s="5"/>
      <c r="DN1632" s="5"/>
      <c r="DO1632" s="5"/>
      <c r="DP1632" s="5"/>
      <c r="DQ1632" s="5"/>
      <c r="DR1632" s="5"/>
      <c r="DS1632" s="6"/>
      <c r="DT1632" s="6"/>
      <c r="DU1632" s="5"/>
      <c r="DV1632" s="5"/>
      <c r="DW1632" s="5"/>
      <c r="DX1632" s="5"/>
      <c r="DY1632" s="5"/>
      <c r="DZ1632" s="5"/>
      <c r="EA1632" s="5"/>
      <c r="EB1632" s="5"/>
      <c r="EC1632" s="5"/>
      <c r="ED1632" s="5"/>
      <c r="EE1632" s="5"/>
      <c r="EF1632" s="5"/>
    </row>
    <row r="1633" spans="1:136" s="42" customFormat="1" ht="165">
      <c r="A1633" s="41"/>
      <c r="B1633" s="41">
        <v>17</v>
      </c>
      <c r="C1633" s="41"/>
      <c r="D1633" s="41" t="s">
        <v>2813</v>
      </c>
      <c r="E1633" s="42" t="s">
        <v>2814</v>
      </c>
      <c r="F1633" s="46" t="s">
        <v>2803</v>
      </c>
      <c r="G1633" s="41" t="s">
        <v>135</v>
      </c>
      <c r="H1633" s="41"/>
      <c r="I1633" s="41"/>
      <c r="J1633" s="5"/>
      <c r="K1633" s="5"/>
      <c r="L1633" s="5"/>
      <c r="M1633" s="5"/>
      <c r="N1633" s="5"/>
      <c r="O1633" s="5"/>
      <c r="P1633" s="41">
        <v>2</v>
      </c>
      <c r="Q1633" s="39" t="s">
        <v>2804</v>
      </c>
      <c r="R1633" s="5">
        <f>ROUND(0.82*$P1633,0)</f>
        <v>2</v>
      </c>
      <c r="S1633" s="5">
        <f>ROUND(0.82*$P1633,0)</f>
        <v>2</v>
      </c>
      <c r="T1633" s="5"/>
      <c r="U1633" s="5"/>
      <c r="V1633" s="5"/>
      <c r="W1633" s="5"/>
      <c r="X1633" s="5"/>
      <c r="Y1633" s="5"/>
      <c r="Z1633" s="5"/>
      <c r="AA1633" s="5">
        <f>ROUND(0.82*$P1633,0)</f>
        <v>2</v>
      </c>
      <c r="AB1633" s="5"/>
      <c r="AC1633" s="5"/>
      <c r="AD1633" s="5"/>
      <c r="AE1633" s="5"/>
      <c r="AF1633" s="5">
        <f>ROUND(0.82*$P1633,0)</f>
        <v>2</v>
      </c>
      <c r="AG1633" s="5"/>
      <c r="AH1633" s="5">
        <f>ROUND(0.82*$P1633,0)</f>
        <v>2</v>
      </c>
      <c r="AI1633" s="5"/>
      <c r="AJ1633" s="5"/>
      <c r="AK1633" s="5"/>
      <c r="AL1633" s="5"/>
      <c r="AM1633" s="5"/>
      <c r="AN1633" s="5"/>
      <c r="AO1633" s="5"/>
      <c r="AP1633" s="5"/>
      <c r="AQ1633" s="5"/>
      <c r="AR1633" s="5"/>
      <c r="AS1633" s="5"/>
      <c r="AT1633" s="5"/>
      <c r="AU1633" s="5"/>
      <c r="AV1633" s="5"/>
      <c r="AW1633" s="5"/>
      <c r="AX1633" s="5"/>
      <c r="AY1633" s="5"/>
      <c r="AZ1633" s="5"/>
      <c r="BA1633" s="5"/>
      <c r="BB1633" s="5"/>
      <c r="BC1633" s="5"/>
      <c r="BD1633" s="5"/>
      <c r="BE1633" s="5"/>
      <c r="BF1633" s="5"/>
      <c r="BG1633" s="5"/>
      <c r="BH1633" s="5"/>
      <c r="BI1633" s="5"/>
      <c r="BJ1633" s="5"/>
      <c r="BK1633" s="5"/>
      <c r="BL1633" s="5"/>
      <c r="BM1633" s="5"/>
      <c r="BN1633" s="5"/>
      <c r="BO1633" s="5"/>
      <c r="BP1633" s="5"/>
      <c r="BQ1633" s="5"/>
      <c r="BR1633" s="5"/>
      <c r="BS1633" s="5"/>
      <c r="BT1633" s="5"/>
      <c r="BU1633" s="5"/>
      <c r="BV1633" s="5"/>
      <c r="BW1633" s="5"/>
      <c r="BX1633" s="5"/>
      <c r="BY1633" s="5"/>
      <c r="BZ1633" s="5"/>
      <c r="CA1633" s="5"/>
      <c r="CB1633" s="5"/>
      <c r="CC1633" s="5"/>
      <c r="CD1633" s="5"/>
      <c r="CE1633" s="5"/>
      <c r="CF1633" s="5"/>
      <c r="CG1633" s="5"/>
      <c r="CH1633" s="5"/>
      <c r="CI1633" s="5"/>
      <c r="CJ1633" s="5"/>
      <c r="CK1633" s="5"/>
      <c r="CL1633" s="5"/>
      <c r="CM1633" s="5"/>
      <c r="CN1633" s="5"/>
      <c r="CO1633" s="5"/>
      <c r="CP1633" s="5"/>
      <c r="CQ1633" s="5"/>
      <c r="CR1633" s="5"/>
      <c r="CS1633" s="5"/>
      <c r="CT1633" s="5"/>
      <c r="CU1633" s="5"/>
      <c r="CV1633" s="5"/>
      <c r="CW1633" s="5"/>
      <c r="CX1633" s="5"/>
      <c r="CY1633" s="5"/>
      <c r="CZ1633" s="5"/>
      <c r="DA1633" s="5"/>
      <c r="DB1633" s="5"/>
      <c r="DC1633" s="5"/>
      <c r="DD1633" s="5"/>
      <c r="DE1633" s="5"/>
      <c r="DF1633" s="5"/>
      <c r="DG1633" s="5"/>
      <c r="DH1633" s="5"/>
      <c r="DI1633" s="5"/>
      <c r="DJ1633" s="5"/>
      <c r="DK1633" s="5"/>
      <c r="DL1633" s="5"/>
      <c r="DM1633" s="5"/>
      <c r="DN1633" s="5"/>
      <c r="DO1633" s="5"/>
      <c r="DP1633" s="5"/>
      <c r="DQ1633" s="5"/>
      <c r="DR1633" s="5" t="s">
        <v>1233</v>
      </c>
      <c r="DV1633" s="5"/>
      <c r="DW1633" s="5" t="s">
        <v>135</v>
      </c>
      <c r="DX1633" s="5" t="s">
        <v>135</v>
      </c>
      <c r="DY1633" s="5"/>
      <c r="DZ1633" s="5"/>
      <c r="EA1633" s="5"/>
      <c r="EB1633" s="5"/>
      <c r="EC1633" s="5"/>
      <c r="ED1633" s="5"/>
      <c r="EE1633" s="5"/>
      <c r="EF1633" s="5"/>
    </row>
    <row r="1634" spans="1:136" s="42" customFormat="1">
      <c r="A1634" s="41"/>
      <c r="C1634" s="41"/>
      <c r="D1634" s="41"/>
      <c r="F1634" s="41"/>
      <c r="G1634" s="41"/>
      <c r="H1634" s="41"/>
      <c r="I1634" s="41"/>
      <c r="J1634" s="5"/>
      <c r="K1634" s="5"/>
      <c r="L1634" s="5"/>
      <c r="M1634" s="5"/>
      <c r="N1634" s="5"/>
      <c r="O1634" s="5"/>
      <c r="P1634" s="41"/>
      <c r="Q1634" s="39"/>
      <c r="R1634" s="5"/>
      <c r="S1634" s="5"/>
      <c r="T1634" s="5"/>
      <c r="U1634" s="5"/>
      <c r="V1634" s="5"/>
      <c r="W1634" s="5"/>
      <c r="X1634" s="5"/>
      <c r="Y1634" s="5"/>
      <c r="Z1634" s="5"/>
      <c r="AA1634" s="5"/>
      <c r="AB1634" s="5"/>
      <c r="AC1634" s="5"/>
      <c r="AD1634" s="5"/>
      <c r="AE1634" s="5"/>
      <c r="AF1634" s="5"/>
      <c r="AG1634" s="5"/>
      <c r="AH1634" s="5"/>
      <c r="AI1634" s="5"/>
      <c r="AJ1634" s="5"/>
      <c r="AK1634" s="5"/>
      <c r="AL1634" s="5"/>
      <c r="AM1634" s="5"/>
      <c r="AN1634" s="5"/>
      <c r="AO1634" s="5"/>
      <c r="AP1634" s="5"/>
      <c r="AQ1634" s="5"/>
      <c r="AR1634" s="5"/>
      <c r="AS1634" s="5"/>
      <c r="AT1634" s="5"/>
      <c r="AU1634" s="5"/>
      <c r="AV1634" s="5"/>
      <c r="AW1634" s="5"/>
      <c r="AX1634" s="5"/>
      <c r="AY1634" s="5"/>
      <c r="AZ1634" s="5"/>
      <c r="BA1634" s="5"/>
      <c r="BB1634" s="5"/>
      <c r="BC1634" s="5"/>
      <c r="BD1634" s="5"/>
      <c r="BE1634" s="5"/>
      <c r="BF1634" s="5"/>
      <c r="BG1634" s="5"/>
      <c r="BH1634" s="5"/>
      <c r="BI1634" s="5"/>
      <c r="BJ1634" s="5"/>
      <c r="BK1634" s="5"/>
      <c r="BL1634" s="5"/>
      <c r="BM1634" s="5"/>
      <c r="BN1634" s="5"/>
      <c r="BO1634" s="5"/>
      <c r="BP1634" s="5"/>
      <c r="BQ1634" s="5"/>
      <c r="BR1634" s="5"/>
      <c r="BS1634" s="5"/>
      <c r="BT1634" s="5"/>
      <c r="BU1634" s="5"/>
      <c r="BV1634" s="5"/>
      <c r="BW1634" s="5"/>
      <c r="BX1634" s="5"/>
      <c r="BY1634" s="5"/>
      <c r="BZ1634" s="5"/>
      <c r="CA1634" s="5"/>
      <c r="CB1634" s="5"/>
      <c r="CC1634" s="5"/>
      <c r="CD1634" s="5"/>
      <c r="CE1634" s="5"/>
      <c r="CF1634" s="5"/>
      <c r="CG1634" s="5"/>
      <c r="CH1634" s="5"/>
      <c r="CI1634" s="5"/>
      <c r="CJ1634" s="5"/>
      <c r="CK1634" s="5"/>
      <c r="CL1634" s="5"/>
      <c r="CM1634" s="5"/>
      <c r="CN1634" s="5"/>
      <c r="CO1634" s="5"/>
      <c r="CP1634" s="5"/>
      <c r="CQ1634" s="5"/>
      <c r="CR1634" s="5"/>
      <c r="CS1634" s="5"/>
      <c r="CT1634" s="5"/>
      <c r="CU1634" s="5"/>
      <c r="CV1634" s="5"/>
      <c r="CW1634" s="5"/>
      <c r="CX1634" s="5"/>
      <c r="CY1634" s="5"/>
      <c r="CZ1634" s="5"/>
      <c r="DA1634" s="5"/>
      <c r="DB1634" s="5"/>
      <c r="DC1634" s="5"/>
      <c r="DD1634" s="5"/>
      <c r="DE1634" s="5"/>
      <c r="DF1634" s="5"/>
      <c r="DG1634" s="5"/>
      <c r="DH1634" s="5"/>
      <c r="DI1634" s="5"/>
      <c r="DJ1634" s="5"/>
      <c r="DK1634" s="5"/>
      <c r="DL1634" s="5"/>
      <c r="DM1634" s="5"/>
      <c r="DN1634" s="5"/>
      <c r="DO1634" s="5"/>
      <c r="DP1634" s="5"/>
      <c r="DQ1634" s="5"/>
      <c r="DR1634" s="5"/>
      <c r="DS1634" s="6"/>
      <c r="DT1634" s="6"/>
      <c r="DU1634" s="5"/>
      <c r="DV1634" s="5"/>
      <c r="DW1634" s="5"/>
      <c r="DX1634" s="5"/>
      <c r="DY1634" s="5"/>
      <c r="DZ1634" s="5"/>
      <c r="EA1634" s="5"/>
      <c r="EB1634" s="5"/>
      <c r="EC1634" s="5"/>
      <c r="ED1634" s="5"/>
      <c r="EE1634" s="5"/>
      <c r="EF1634" s="5"/>
    </row>
    <row r="1635" spans="1:136" s="42" customFormat="1" ht="165">
      <c r="A1635" s="41"/>
      <c r="B1635" s="41">
        <v>17</v>
      </c>
      <c r="C1635" s="41"/>
      <c r="D1635" s="41" t="s">
        <v>2815</v>
      </c>
      <c r="E1635" s="42" t="s">
        <v>262</v>
      </c>
      <c r="F1635" s="46" t="s">
        <v>2803</v>
      </c>
      <c r="G1635" s="41" t="s">
        <v>135</v>
      </c>
      <c r="H1635" s="41"/>
      <c r="I1635" s="41"/>
      <c r="J1635" s="5"/>
      <c r="K1635" s="5"/>
      <c r="L1635" s="5"/>
      <c r="M1635" s="5"/>
      <c r="N1635" s="5"/>
      <c r="O1635" s="5"/>
      <c r="P1635" s="41">
        <v>1</v>
      </c>
      <c r="Q1635" s="39" t="s">
        <v>2804</v>
      </c>
      <c r="R1635" s="5">
        <f>ROUND(0.82*$P1635,0)</f>
        <v>1</v>
      </c>
      <c r="S1635" s="5">
        <f>ROUND(0.82*$P1635,0)</f>
        <v>1</v>
      </c>
      <c r="T1635" s="5"/>
      <c r="U1635" s="5"/>
      <c r="V1635" s="5"/>
      <c r="W1635" s="5"/>
      <c r="X1635" s="5"/>
      <c r="Y1635" s="5"/>
      <c r="Z1635" s="5"/>
      <c r="AA1635" s="5">
        <f>ROUND(0.82*$P1635,0)</f>
        <v>1</v>
      </c>
      <c r="AB1635" s="5"/>
      <c r="AC1635" s="5"/>
      <c r="AD1635" s="5"/>
      <c r="AE1635" s="5"/>
      <c r="AF1635" s="5">
        <f>ROUND(0.82*$P1635,0)</f>
        <v>1</v>
      </c>
      <c r="AG1635" s="5"/>
      <c r="AH1635" s="5">
        <f>ROUND(0.82*$P1635,0)</f>
        <v>1</v>
      </c>
      <c r="AI1635" s="5"/>
      <c r="AJ1635" s="5"/>
      <c r="AK1635" s="5"/>
      <c r="AL1635" s="5"/>
      <c r="AM1635" s="5"/>
      <c r="AN1635" s="5"/>
      <c r="AO1635" s="5"/>
      <c r="AP1635" s="5"/>
      <c r="AQ1635" s="5"/>
      <c r="AR1635" s="5"/>
      <c r="AS1635" s="5"/>
      <c r="AT1635" s="5"/>
      <c r="AU1635" s="5"/>
      <c r="AV1635" s="5"/>
      <c r="AW1635" s="5"/>
      <c r="AX1635" s="5"/>
      <c r="AY1635" s="5"/>
      <c r="AZ1635" s="5"/>
      <c r="BA1635" s="5"/>
      <c r="BB1635" s="5"/>
      <c r="BC1635" s="5"/>
      <c r="BD1635" s="5"/>
      <c r="BE1635" s="5"/>
      <c r="BF1635" s="5"/>
      <c r="BG1635" s="5"/>
      <c r="BH1635" s="5"/>
      <c r="BI1635" s="5"/>
      <c r="BJ1635" s="5"/>
      <c r="BK1635" s="5"/>
      <c r="BL1635" s="5"/>
      <c r="BM1635" s="5"/>
      <c r="BN1635" s="5"/>
      <c r="BO1635" s="5"/>
      <c r="BP1635" s="5"/>
      <c r="BQ1635" s="5"/>
      <c r="BR1635" s="5"/>
      <c r="BS1635" s="5"/>
      <c r="BT1635" s="5"/>
      <c r="BU1635" s="5"/>
      <c r="BV1635" s="5"/>
      <c r="BW1635" s="5"/>
      <c r="BX1635" s="5"/>
      <c r="BY1635" s="5"/>
      <c r="BZ1635" s="5"/>
      <c r="CA1635" s="5"/>
      <c r="CB1635" s="5"/>
      <c r="CC1635" s="5"/>
      <c r="CD1635" s="5"/>
      <c r="CE1635" s="5"/>
      <c r="CF1635" s="5"/>
      <c r="CG1635" s="5"/>
      <c r="CH1635" s="5"/>
      <c r="CI1635" s="5"/>
      <c r="CJ1635" s="5"/>
      <c r="CK1635" s="5"/>
      <c r="CL1635" s="5"/>
      <c r="CM1635" s="5"/>
      <c r="CN1635" s="5"/>
      <c r="CO1635" s="5"/>
      <c r="CP1635" s="5"/>
      <c r="CQ1635" s="5"/>
      <c r="CR1635" s="5"/>
      <c r="CS1635" s="5"/>
      <c r="CT1635" s="5"/>
      <c r="CU1635" s="5"/>
      <c r="CV1635" s="5"/>
      <c r="CW1635" s="5"/>
      <c r="CX1635" s="5"/>
      <c r="CY1635" s="5"/>
      <c r="CZ1635" s="5"/>
      <c r="DA1635" s="5"/>
      <c r="DB1635" s="5"/>
      <c r="DC1635" s="5"/>
      <c r="DD1635" s="5"/>
      <c r="DE1635" s="5"/>
      <c r="DF1635" s="5"/>
      <c r="DG1635" s="5"/>
      <c r="DH1635" s="5"/>
      <c r="DI1635" s="5"/>
      <c r="DJ1635" s="5"/>
      <c r="DK1635" s="5"/>
      <c r="DL1635" s="5"/>
      <c r="DM1635" s="5"/>
      <c r="DN1635" s="5"/>
      <c r="DO1635" s="5"/>
      <c r="DP1635" s="5"/>
      <c r="DQ1635" s="5"/>
      <c r="DR1635" s="5" t="s">
        <v>1233</v>
      </c>
      <c r="DV1635" s="5"/>
      <c r="DW1635" s="5" t="s">
        <v>135</v>
      </c>
      <c r="DX1635" s="5" t="s">
        <v>135</v>
      </c>
      <c r="DY1635" s="5"/>
      <c r="DZ1635" s="5"/>
      <c r="EA1635" s="5"/>
      <c r="EB1635" s="5"/>
      <c r="EC1635" s="5"/>
      <c r="ED1635" s="5"/>
      <c r="EE1635" s="5"/>
      <c r="EF1635" s="5"/>
    </row>
    <row r="1636" spans="1:136" s="42" customFormat="1">
      <c r="A1636" s="41"/>
      <c r="C1636" s="41"/>
      <c r="D1636" s="41"/>
      <c r="F1636" s="41"/>
      <c r="G1636" s="41"/>
      <c r="H1636" s="41"/>
      <c r="I1636" s="41"/>
      <c r="J1636" s="5"/>
      <c r="K1636" s="5"/>
      <c r="L1636" s="5"/>
      <c r="M1636" s="5"/>
      <c r="N1636" s="5"/>
      <c r="O1636" s="5"/>
      <c r="P1636" s="41"/>
      <c r="Q1636" s="39"/>
      <c r="R1636" s="5"/>
      <c r="S1636" s="5"/>
      <c r="T1636" s="5"/>
      <c r="U1636" s="5"/>
      <c r="V1636" s="5"/>
      <c r="W1636" s="5"/>
      <c r="X1636" s="5"/>
      <c r="Y1636" s="5"/>
      <c r="Z1636" s="5"/>
      <c r="AA1636" s="5"/>
      <c r="AB1636" s="5"/>
      <c r="AC1636" s="5"/>
      <c r="AD1636" s="5"/>
      <c r="AE1636" s="5"/>
      <c r="AF1636" s="5"/>
      <c r="AG1636" s="5"/>
      <c r="AH1636" s="5"/>
      <c r="AI1636" s="5"/>
      <c r="AJ1636" s="5"/>
      <c r="AK1636" s="5"/>
      <c r="AL1636" s="5"/>
      <c r="AM1636" s="5"/>
      <c r="AN1636" s="5"/>
      <c r="AO1636" s="5"/>
      <c r="AP1636" s="5"/>
      <c r="AQ1636" s="5"/>
      <c r="AR1636" s="5"/>
      <c r="AS1636" s="5"/>
      <c r="AT1636" s="5"/>
      <c r="AU1636" s="5"/>
      <c r="AV1636" s="5"/>
      <c r="AW1636" s="5"/>
      <c r="AX1636" s="5"/>
      <c r="AY1636" s="5"/>
      <c r="AZ1636" s="5"/>
      <c r="BA1636" s="5"/>
      <c r="BB1636" s="5"/>
      <c r="BC1636" s="5"/>
      <c r="BD1636" s="5"/>
      <c r="BE1636" s="5"/>
      <c r="BF1636" s="5"/>
      <c r="BG1636" s="5"/>
      <c r="BH1636" s="5"/>
      <c r="BI1636" s="5"/>
      <c r="BJ1636" s="5"/>
      <c r="BK1636" s="5"/>
      <c r="BL1636" s="5"/>
      <c r="BM1636" s="5"/>
      <c r="BN1636" s="5"/>
      <c r="BO1636" s="5"/>
      <c r="BP1636" s="5"/>
      <c r="BQ1636" s="5"/>
      <c r="BR1636" s="5"/>
      <c r="BS1636" s="5"/>
      <c r="BT1636" s="5"/>
      <c r="BU1636" s="5"/>
      <c r="BV1636" s="5"/>
      <c r="BW1636" s="5"/>
      <c r="BX1636" s="5"/>
      <c r="BY1636" s="5"/>
      <c r="BZ1636" s="5"/>
      <c r="CA1636" s="5"/>
      <c r="CB1636" s="5"/>
      <c r="CC1636" s="5"/>
      <c r="CD1636" s="5"/>
      <c r="CE1636" s="5"/>
      <c r="CF1636" s="5"/>
      <c r="CG1636" s="5"/>
      <c r="CH1636" s="5"/>
      <c r="CI1636" s="5"/>
      <c r="CJ1636" s="5"/>
      <c r="CK1636" s="5"/>
      <c r="CL1636" s="5"/>
      <c r="CM1636" s="5"/>
      <c r="CN1636" s="5"/>
      <c r="CO1636" s="5"/>
      <c r="CP1636" s="5"/>
      <c r="CQ1636" s="5"/>
      <c r="CR1636" s="5"/>
      <c r="CS1636" s="5"/>
      <c r="CT1636" s="5"/>
      <c r="CU1636" s="5"/>
      <c r="CV1636" s="5"/>
      <c r="CW1636" s="5"/>
      <c r="CX1636" s="5"/>
      <c r="CY1636" s="5"/>
      <c r="CZ1636" s="5"/>
      <c r="DA1636" s="5"/>
      <c r="DB1636" s="5"/>
      <c r="DC1636" s="5"/>
      <c r="DD1636" s="5"/>
      <c r="DE1636" s="5"/>
      <c r="DF1636" s="5"/>
      <c r="DG1636" s="5"/>
      <c r="DH1636" s="5"/>
      <c r="DI1636" s="5"/>
      <c r="DJ1636" s="5"/>
      <c r="DK1636" s="5"/>
      <c r="DL1636" s="5"/>
      <c r="DM1636" s="5"/>
      <c r="DN1636" s="5"/>
      <c r="DO1636" s="5"/>
      <c r="DP1636" s="5"/>
      <c r="DQ1636" s="5"/>
      <c r="DR1636" s="5"/>
      <c r="DS1636" s="6"/>
      <c r="DT1636" s="6"/>
      <c r="DU1636" s="5"/>
      <c r="DV1636" s="5"/>
      <c r="DW1636" s="5"/>
      <c r="DX1636" s="5"/>
      <c r="DY1636" s="5"/>
      <c r="DZ1636" s="5"/>
      <c r="EA1636" s="5"/>
      <c r="EB1636" s="5"/>
      <c r="EC1636" s="5"/>
      <c r="ED1636" s="5"/>
      <c r="EE1636" s="5"/>
      <c r="EF1636" s="5"/>
    </row>
    <row r="1637" spans="1:136" s="42" customFormat="1" ht="165">
      <c r="A1637" s="41"/>
      <c r="B1637" s="41">
        <v>17</v>
      </c>
      <c r="C1637" s="41"/>
      <c r="D1637" s="41" t="s">
        <v>2816</v>
      </c>
      <c r="E1637" s="42" t="s">
        <v>2763</v>
      </c>
      <c r="F1637" s="46" t="s">
        <v>2803</v>
      </c>
      <c r="G1637" s="41" t="s">
        <v>135</v>
      </c>
      <c r="H1637" s="41"/>
      <c r="I1637" s="41"/>
      <c r="J1637" s="5"/>
      <c r="K1637" s="5"/>
      <c r="L1637" s="5"/>
      <c r="M1637" s="5"/>
      <c r="N1637" s="5"/>
      <c r="O1637" s="5"/>
      <c r="P1637" s="41">
        <v>2</v>
      </c>
      <c r="Q1637" s="39" t="s">
        <v>2804</v>
      </c>
      <c r="R1637" s="5">
        <f>ROUND(0.82*$P1637,0)</f>
        <v>2</v>
      </c>
      <c r="S1637" s="5">
        <f>ROUND(0.82*$P1637,0)</f>
        <v>2</v>
      </c>
      <c r="T1637" s="5"/>
      <c r="U1637" s="5"/>
      <c r="V1637" s="5"/>
      <c r="W1637" s="5"/>
      <c r="X1637" s="5"/>
      <c r="Y1637" s="5"/>
      <c r="Z1637" s="5"/>
      <c r="AA1637" s="5">
        <f>ROUND(0.82*$P1637,0)</f>
        <v>2</v>
      </c>
      <c r="AB1637" s="5"/>
      <c r="AC1637" s="5"/>
      <c r="AD1637" s="5"/>
      <c r="AE1637" s="5"/>
      <c r="AF1637" s="5">
        <f>ROUND(0.82*$P1637,0)</f>
        <v>2</v>
      </c>
      <c r="AG1637" s="5"/>
      <c r="AH1637" s="5">
        <f>ROUND(0.82*$P1637,0)</f>
        <v>2</v>
      </c>
      <c r="AI1637" s="5"/>
      <c r="AJ1637" s="5"/>
      <c r="AK1637" s="5"/>
      <c r="AL1637" s="5"/>
      <c r="AM1637" s="5"/>
      <c r="AN1637" s="5"/>
      <c r="AO1637" s="5"/>
      <c r="AP1637" s="5"/>
      <c r="AQ1637" s="5"/>
      <c r="AR1637" s="5"/>
      <c r="AS1637" s="5"/>
      <c r="AT1637" s="5"/>
      <c r="AU1637" s="5"/>
      <c r="AV1637" s="5"/>
      <c r="AW1637" s="5"/>
      <c r="AX1637" s="5"/>
      <c r="AY1637" s="5"/>
      <c r="AZ1637" s="5"/>
      <c r="BA1637" s="5"/>
      <c r="BB1637" s="5"/>
      <c r="BC1637" s="5"/>
      <c r="BD1637" s="5"/>
      <c r="BE1637" s="5"/>
      <c r="BF1637" s="5"/>
      <c r="BG1637" s="5"/>
      <c r="BH1637" s="5"/>
      <c r="BI1637" s="5"/>
      <c r="BJ1637" s="5"/>
      <c r="BK1637" s="5"/>
      <c r="BL1637" s="5"/>
      <c r="BM1637" s="5"/>
      <c r="BN1637" s="5"/>
      <c r="BO1637" s="5"/>
      <c r="BP1637" s="5"/>
      <c r="BQ1637" s="5"/>
      <c r="BR1637" s="5"/>
      <c r="BS1637" s="5"/>
      <c r="BT1637" s="5"/>
      <c r="BU1637" s="5"/>
      <c r="BV1637" s="5"/>
      <c r="BW1637" s="5"/>
      <c r="BX1637" s="5"/>
      <c r="BY1637" s="5"/>
      <c r="BZ1637" s="5"/>
      <c r="CA1637" s="5"/>
      <c r="CB1637" s="5"/>
      <c r="CC1637" s="5"/>
      <c r="CD1637" s="5"/>
      <c r="CE1637" s="5"/>
      <c r="CF1637" s="5"/>
      <c r="CG1637" s="5"/>
      <c r="CH1637" s="5"/>
      <c r="CI1637" s="5"/>
      <c r="CJ1637" s="5"/>
      <c r="CK1637" s="5"/>
      <c r="CL1637" s="5"/>
      <c r="CM1637" s="5"/>
      <c r="CN1637" s="5"/>
      <c r="CO1637" s="5"/>
      <c r="CP1637" s="5"/>
      <c r="CQ1637" s="5"/>
      <c r="CR1637" s="5"/>
      <c r="CS1637" s="5"/>
      <c r="CT1637" s="5"/>
      <c r="CU1637" s="5"/>
      <c r="CV1637" s="5"/>
      <c r="CW1637" s="5"/>
      <c r="CX1637" s="5"/>
      <c r="CY1637" s="5"/>
      <c r="CZ1637" s="5"/>
      <c r="DA1637" s="5"/>
      <c r="DB1637" s="5"/>
      <c r="DC1637" s="5"/>
      <c r="DD1637" s="5"/>
      <c r="DE1637" s="5"/>
      <c r="DF1637" s="5"/>
      <c r="DG1637" s="5"/>
      <c r="DH1637" s="5"/>
      <c r="DI1637" s="5"/>
      <c r="DJ1637" s="5"/>
      <c r="DK1637" s="5"/>
      <c r="DL1637" s="5"/>
      <c r="DM1637" s="5"/>
      <c r="DN1637" s="5"/>
      <c r="DO1637" s="5"/>
      <c r="DP1637" s="5"/>
      <c r="DQ1637" s="5"/>
      <c r="DR1637" s="5" t="s">
        <v>1233</v>
      </c>
      <c r="DV1637" s="5"/>
      <c r="DW1637" s="5" t="s">
        <v>135</v>
      </c>
      <c r="DX1637" s="5" t="s">
        <v>135</v>
      </c>
      <c r="DY1637" s="5"/>
      <c r="DZ1637" s="5"/>
      <c r="EA1637" s="5"/>
      <c r="EB1637" s="5"/>
      <c r="EC1637" s="5"/>
      <c r="ED1637" s="5"/>
      <c r="EE1637" s="5"/>
      <c r="EF1637" s="5"/>
    </row>
    <row r="1638" spans="1:136" s="42" customFormat="1">
      <c r="A1638" s="41"/>
      <c r="C1638" s="41"/>
      <c r="D1638" s="41"/>
      <c r="F1638" s="41"/>
      <c r="G1638" s="41"/>
      <c r="H1638" s="41"/>
      <c r="I1638" s="41"/>
      <c r="J1638" s="5"/>
      <c r="K1638" s="5"/>
      <c r="L1638" s="5"/>
      <c r="M1638" s="5"/>
      <c r="N1638" s="5"/>
      <c r="O1638" s="5"/>
      <c r="P1638" s="41"/>
      <c r="Q1638" s="39"/>
      <c r="R1638" s="5"/>
      <c r="S1638" s="5"/>
      <c r="T1638" s="5"/>
      <c r="U1638" s="5"/>
      <c r="V1638" s="5"/>
      <c r="W1638" s="5"/>
      <c r="X1638" s="5"/>
      <c r="Y1638" s="5"/>
      <c r="Z1638" s="5"/>
      <c r="AA1638" s="5"/>
      <c r="AB1638" s="5"/>
      <c r="AC1638" s="5"/>
      <c r="AD1638" s="5"/>
      <c r="AE1638" s="5"/>
      <c r="AF1638" s="5"/>
      <c r="AG1638" s="5"/>
      <c r="AH1638" s="5"/>
      <c r="AI1638" s="5"/>
      <c r="AJ1638" s="5"/>
      <c r="AK1638" s="5"/>
      <c r="AL1638" s="5"/>
      <c r="AM1638" s="5"/>
      <c r="AN1638" s="5"/>
      <c r="AO1638" s="5"/>
      <c r="AP1638" s="5"/>
      <c r="AQ1638" s="5"/>
      <c r="AR1638" s="5"/>
      <c r="AS1638" s="5"/>
      <c r="AT1638" s="5"/>
      <c r="AU1638" s="5"/>
      <c r="AV1638" s="5"/>
      <c r="AW1638" s="5"/>
      <c r="AX1638" s="5"/>
      <c r="AY1638" s="5"/>
      <c r="AZ1638" s="5"/>
      <c r="BA1638" s="5"/>
      <c r="BB1638" s="5"/>
      <c r="BC1638" s="5"/>
      <c r="BD1638" s="5"/>
      <c r="BE1638" s="5"/>
      <c r="BF1638" s="5"/>
      <c r="BG1638" s="5"/>
      <c r="BH1638" s="5"/>
      <c r="BI1638" s="5"/>
      <c r="BJ1638" s="5"/>
      <c r="BK1638" s="5"/>
      <c r="BL1638" s="5"/>
      <c r="BM1638" s="5"/>
      <c r="BN1638" s="5"/>
      <c r="BO1638" s="5"/>
      <c r="BP1638" s="5"/>
      <c r="BQ1638" s="5"/>
      <c r="BR1638" s="5"/>
      <c r="BS1638" s="5"/>
      <c r="BT1638" s="5"/>
      <c r="BU1638" s="5"/>
      <c r="BV1638" s="5"/>
      <c r="BW1638" s="5"/>
      <c r="BX1638" s="5"/>
      <c r="BY1638" s="5"/>
      <c r="BZ1638" s="5"/>
      <c r="CA1638" s="5"/>
      <c r="CB1638" s="5"/>
      <c r="CC1638" s="5"/>
      <c r="CD1638" s="5"/>
      <c r="CE1638" s="5"/>
      <c r="CF1638" s="5"/>
      <c r="CG1638" s="5"/>
      <c r="CH1638" s="5"/>
      <c r="CI1638" s="5"/>
      <c r="CJ1638" s="5"/>
      <c r="CK1638" s="5"/>
      <c r="CL1638" s="5"/>
      <c r="CM1638" s="5"/>
      <c r="CN1638" s="5"/>
      <c r="CO1638" s="5"/>
      <c r="CP1638" s="5"/>
      <c r="CQ1638" s="5"/>
      <c r="CR1638" s="5"/>
      <c r="CS1638" s="5"/>
      <c r="CT1638" s="5"/>
      <c r="CU1638" s="5"/>
      <c r="CV1638" s="5"/>
      <c r="CW1638" s="5"/>
      <c r="CX1638" s="5"/>
      <c r="CY1638" s="5"/>
      <c r="CZ1638" s="5"/>
      <c r="DA1638" s="5"/>
      <c r="DB1638" s="5"/>
      <c r="DC1638" s="5"/>
      <c r="DD1638" s="5"/>
      <c r="DE1638" s="5"/>
      <c r="DF1638" s="5"/>
      <c r="DG1638" s="5"/>
      <c r="DH1638" s="5"/>
      <c r="DI1638" s="5"/>
      <c r="DJ1638" s="5"/>
      <c r="DK1638" s="5"/>
      <c r="DL1638" s="5"/>
      <c r="DM1638" s="5"/>
      <c r="DN1638" s="5"/>
      <c r="DO1638" s="5"/>
      <c r="DP1638" s="5"/>
      <c r="DQ1638" s="5"/>
      <c r="DR1638" s="5"/>
      <c r="DS1638" s="6"/>
      <c r="DT1638" s="6"/>
      <c r="DU1638" s="5"/>
      <c r="DV1638" s="5"/>
      <c r="DW1638" s="5"/>
      <c r="DX1638" s="5"/>
      <c r="DY1638" s="5"/>
      <c r="DZ1638" s="5"/>
      <c r="EA1638" s="5"/>
      <c r="EB1638" s="5"/>
      <c r="EC1638" s="5"/>
      <c r="ED1638" s="5"/>
      <c r="EE1638" s="5"/>
      <c r="EF1638" s="5"/>
    </row>
    <row r="1639" spans="1:136" s="42" customFormat="1" ht="165">
      <c r="A1639" s="41"/>
      <c r="B1639" s="41">
        <v>17</v>
      </c>
      <c r="C1639" s="41"/>
      <c r="D1639" s="41" t="s">
        <v>2817</v>
      </c>
      <c r="E1639" s="42" t="s">
        <v>391</v>
      </c>
      <c r="F1639" s="46" t="s">
        <v>2803</v>
      </c>
      <c r="G1639" s="41" t="s">
        <v>135</v>
      </c>
      <c r="H1639" s="41"/>
      <c r="I1639" s="41"/>
      <c r="J1639" s="5"/>
      <c r="K1639" s="5"/>
      <c r="L1639" s="5"/>
      <c r="M1639" s="5"/>
      <c r="N1639" s="5"/>
      <c r="O1639" s="5"/>
      <c r="P1639" s="41">
        <v>1</v>
      </c>
      <c r="Q1639" s="39" t="s">
        <v>2804</v>
      </c>
      <c r="R1639" s="5">
        <f>ROUND(0.82*$P1639,0)</f>
        <v>1</v>
      </c>
      <c r="S1639" s="5">
        <f>ROUND(0.82*$P1639,0)</f>
        <v>1</v>
      </c>
      <c r="T1639" s="5"/>
      <c r="U1639" s="5"/>
      <c r="V1639" s="5"/>
      <c r="W1639" s="5"/>
      <c r="X1639" s="5"/>
      <c r="Y1639" s="5"/>
      <c r="Z1639" s="5"/>
      <c r="AA1639" s="5">
        <f>ROUND(0.82*$P1639,0)</f>
        <v>1</v>
      </c>
      <c r="AB1639" s="5"/>
      <c r="AC1639" s="5"/>
      <c r="AD1639" s="5"/>
      <c r="AE1639" s="5"/>
      <c r="AF1639" s="5">
        <f>ROUND(0.82*$P1639,0)</f>
        <v>1</v>
      </c>
      <c r="AG1639" s="5"/>
      <c r="AH1639" s="5">
        <f>ROUND(0.82*$P1639,0)</f>
        <v>1</v>
      </c>
      <c r="AI1639" s="5"/>
      <c r="AJ1639" s="5"/>
      <c r="AK1639" s="5"/>
      <c r="AL1639" s="5"/>
      <c r="AM1639" s="5"/>
      <c r="AN1639" s="5"/>
      <c r="AO1639" s="5"/>
      <c r="AP1639" s="5"/>
      <c r="AQ1639" s="5"/>
      <c r="AR1639" s="5"/>
      <c r="AS1639" s="5"/>
      <c r="AT1639" s="5"/>
      <c r="AU1639" s="5"/>
      <c r="AV1639" s="5"/>
      <c r="AW1639" s="5"/>
      <c r="AX1639" s="5"/>
      <c r="AY1639" s="5"/>
      <c r="AZ1639" s="5"/>
      <c r="BA1639" s="5"/>
      <c r="BB1639" s="5"/>
      <c r="BC1639" s="5"/>
      <c r="BD1639" s="5"/>
      <c r="BE1639" s="5"/>
      <c r="BF1639" s="5"/>
      <c r="BG1639" s="5"/>
      <c r="BH1639" s="5"/>
      <c r="BI1639" s="5"/>
      <c r="BJ1639" s="5"/>
      <c r="BK1639" s="5"/>
      <c r="BL1639" s="5"/>
      <c r="BM1639" s="5"/>
      <c r="BN1639" s="5"/>
      <c r="BO1639" s="5"/>
      <c r="BP1639" s="5"/>
      <c r="BQ1639" s="5"/>
      <c r="BR1639" s="5"/>
      <c r="BS1639" s="5"/>
      <c r="BT1639" s="5"/>
      <c r="BU1639" s="5"/>
      <c r="BV1639" s="5"/>
      <c r="BW1639" s="5"/>
      <c r="BX1639" s="5"/>
      <c r="BY1639" s="5"/>
      <c r="BZ1639" s="5"/>
      <c r="CA1639" s="5"/>
      <c r="CB1639" s="5"/>
      <c r="CC1639" s="5"/>
      <c r="CD1639" s="5"/>
      <c r="CE1639" s="5"/>
      <c r="CF1639" s="5"/>
      <c r="CG1639" s="5"/>
      <c r="CH1639" s="5"/>
      <c r="CI1639" s="5"/>
      <c r="CJ1639" s="5"/>
      <c r="CK1639" s="5"/>
      <c r="CL1639" s="5"/>
      <c r="CM1639" s="5"/>
      <c r="CN1639" s="5"/>
      <c r="CO1639" s="5"/>
      <c r="CP1639" s="5"/>
      <c r="CQ1639" s="5"/>
      <c r="CR1639" s="5"/>
      <c r="CS1639" s="5"/>
      <c r="CT1639" s="5"/>
      <c r="CU1639" s="5"/>
      <c r="CV1639" s="5"/>
      <c r="CW1639" s="5"/>
      <c r="CX1639" s="5"/>
      <c r="CY1639" s="5"/>
      <c r="CZ1639" s="5"/>
      <c r="DA1639" s="5"/>
      <c r="DB1639" s="5"/>
      <c r="DC1639" s="5"/>
      <c r="DD1639" s="5"/>
      <c r="DE1639" s="5"/>
      <c r="DF1639" s="5"/>
      <c r="DG1639" s="5"/>
      <c r="DH1639" s="5"/>
      <c r="DI1639" s="5"/>
      <c r="DJ1639" s="5"/>
      <c r="DK1639" s="5"/>
      <c r="DL1639" s="5"/>
      <c r="DM1639" s="5"/>
      <c r="DN1639" s="5"/>
      <c r="DO1639" s="5"/>
      <c r="DP1639" s="5"/>
      <c r="DQ1639" s="5"/>
      <c r="DR1639" s="5" t="s">
        <v>1233</v>
      </c>
      <c r="DV1639" s="5"/>
      <c r="DW1639" s="5" t="s">
        <v>135</v>
      </c>
      <c r="DX1639" s="5" t="s">
        <v>135</v>
      </c>
      <c r="DY1639" s="5"/>
      <c r="DZ1639" s="5"/>
      <c r="EA1639" s="5"/>
      <c r="EB1639" s="5"/>
      <c r="EC1639" s="5"/>
      <c r="ED1639" s="5"/>
      <c r="EE1639" s="5"/>
      <c r="EF1639" s="5"/>
    </row>
    <row r="1640" spans="1:136" s="42" customFormat="1">
      <c r="A1640" s="41"/>
      <c r="C1640" s="41"/>
      <c r="D1640" s="41"/>
      <c r="F1640" s="41"/>
      <c r="G1640" s="41"/>
      <c r="H1640" s="41"/>
      <c r="I1640" s="41"/>
      <c r="J1640" s="5"/>
      <c r="K1640" s="5"/>
      <c r="L1640" s="5"/>
      <c r="M1640" s="5"/>
      <c r="N1640" s="5"/>
      <c r="O1640" s="5"/>
      <c r="P1640" s="41"/>
      <c r="Q1640" s="39"/>
      <c r="R1640" s="5"/>
      <c r="S1640" s="5"/>
      <c r="T1640" s="5"/>
      <c r="U1640" s="5"/>
      <c r="V1640" s="5"/>
      <c r="W1640" s="5"/>
      <c r="X1640" s="5"/>
      <c r="Y1640" s="5"/>
      <c r="Z1640" s="5"/>
      <c r="AA1640" s="5"/>
      <c r="AB1640" s="5"/>
      <c r="AC1640" s="5"/>
      <c r="AD1640" s="5"/>
      <c r="AE1640" s="5"/>
      <c r="AF1640" s="5"/>
      <c r="AG1640" s="5"/>
      <c r="AH1640" s="5"/>
      <c r="AI1640" s="5"/>
      <c r="AJ1640" s="5"/>
      <c r="AK1640" s="5"/>
      <c r="AL1640" s="5"/>
      <c r="AM1640" s="5"/>
      <c r="AN1640" s="5"/>
      <c r="AO1640" s="5"/>
      <c r="AP1640" s="5"/>
      <c r="AQ1640" s="5"/>
      <c r="AR1640" s="5"/>
      <c r="AS1640" s="5"/>
      <c r="AT1640" s="5"/>
      <c r="AU1640" s="5"/>
      <c r="AV1640" s="5"/>
      <c r="AW1640" s="5"/>
      <c r="AX1640" s="5"/>
      <c r="AY1640" s="5"/>
      <c r="AZ1640" s="5"/>
      <c r="BA1640" s="5"/>
      <c r="BB1640" s="5"/>
      <c r="BC1640" s="5"/>
      <c r="BD1640" s="5"/>
      <c r="BE1640" s="5"/>
      <c r="BF1640" s="5"/>
      <c r="BG1640" s="5"/>
      <c r="BH1640" s="5"/>
      <c r="BI1640" s="5"/>
      <c r="BJ1640" s="5"/>
      <c r="BK1640" s="5"/>
      <c r="BL1640" s="5"/>
      <c r="BM1640" s="5"/>
      <c r="BN1640" s="5"/>
      <c r="BO1640" s="5"/>
      <c r="BP1640" s="5"/>
      <c r="BQ1640" s="5"/>
      <c r="BR1640" s="5"/>
      <c r="BS1640" s="5"/>
      <c r="BT1640" s="5"/>
      <c r="BU1640" s="5"/>
      <c r="BV1640" s="5"/>
      <c r="BW1640" s="5"/>
      <c r="BX1640" s="5"/>
      <c r="BY1640" s="5"/>
      <c r="BZ1640" s="5"/>
      <c r="CA1640" s="5"/>
      <c r="CB1640" s="5"/>
      <c r="CC1640" s="5"/>
      <c r="CD1640" s="5"/>
      <c r="CE1640" s="5"/>
      <c r="CF1640" s="5"/>
      <c r="CG1640" s="5"/>
      <c r="CH1640" s="5"/>
      <c r="CI1640" s="5"/>
      <c r="CJ1640" s="5"/>
      <c r="CK1640" s="5"/>
      <c r="CL1640" s="5"/>
      <c r="CM1640" s="5"/>
      <c r="CN1640" s="5"/>
      <c r="CO1640" s="5"/>
      <c r="CP1640" s="5"/>
      <c r="CQ1640" s="5"/>
      <c r="CR1640" s="5"/>
      <c r="CS1640" s="5"/>
      <c r="CT1640" s="5"/>
      <c r="CU1640" s="5"/>
      <c r="CV1640" s="5"/>
      <c r="CW1640" s="5"/>
      <c r="CX1640" s="5"/>
      <c r="CY1640" s="5"/>
      <c r="CZ1640" s="5"/>
      <c r="DA1640" s="5"/>
      <c r="DB1640" s="5"/>
      <c r="DC1640" s="5"/>
      <c r="DD1640" s="5"/>
      <c r="DE1640" s="5"/>
      <c r="DF1640" s="5"/>
      <c r="DG1640" s="5"/>
      <c r="DH1640" s="5"/>
      <c r="DI1640" s="5"/>
      <c r="DJ1640" s="5"/>
      <c r="DK1640" s="5"/>
      <c r="DL1640" s="5"/>
      <c r="DM1640" s="5"/>
      <c r="DN1640" s="5"/>
      <c r="DO1640" s="5"/>
      <c r="DP1640" s="5"/>
      <c r="DQ1640" s="5"/>
      <c r="DR1640" s="5"/>
      <c r="DS1640" s="6"/>
      <c r="DT1640" s="6"/>
      <c r="DU1640" s="5"/>
      <c r="DV1640" s="5"/>
      <c r="DW1640" s="5"/>
      <c r="DX1640" s="5"/>
      <c r="DY1640" s="5"/>
      <c r="DZ1640" s="5"/>
      <c r="EA1640" s="5"/>
      <c r="EB1640" s="5"/>
      <c r="EC1640" s="5"/>
      <c r="ED1640" s="5"/>
      <c r="EE1640" s="5"/>
      <c r="EF1640" s="5"/>
    </row>
    <row r="1641" spans="1:136" s="42" customFormat="1" ht="165">
      <c r="A1641" s="41"/>
      <c r="B1641" s="41">
        <v>17</v>
      </c>
      <c r="C1641" s="41"/>
      <c r="D1641" s="41" t="s">
        <v>2505</v>
      </c>
      <c r="E1641" s="42" t="s">
        <v>232</v>
      </c>
      <c r="F1641" s="46" t="s">
        <v>2803</v>
      </c>
      <c r="G1641" s="41" t="s">
        <v>135</v>
      </c>
      <c r="H1641" s="41"/>
      <c r="I1641" s="41"/>
      <c r="J1641" s="5"/>
      <c r="K1641" s="5"/>
      <c r="L1641" s="5"/>
      <c r="M1641" s="5"/>
      <c r="N1641" s="5"/>
      <c r="O1641" s="5"/>
      <c r="P1641" s="41">
        <v>1</v>
      </c>
      <c r="Q1641" s="39" t="s">
        <v>2804</v>
      </c>
      <c r="R1641" s="5">
        <f>ROUND(0.82*$P1641,0)</f>
        <v>1</v>
      </c>
      <c r="S1641" s="5">
        <f>ROUND(0.82*$P1641,0)</f>
        <v>1</v>
      </c>
      <c r="T1641" s="5"/>
      <c r="U1641" s="5"/>
      <c r="V1641" s="5"/>
      <c r="W1641" s="5"/>
      <c r="X1641" s="5"/>
      <c r="Y1641" s="5"/>
      <c r="Z1641" s="5"/>
      <c r="AA1641" s="5">
        <f>ROUND(0.82*$P1641,0)</f>
        <v>1</v>
      </c>
      <c r="AB1641" s="5"/>
      <c r="AC1641" s="5"/>
      <c r="AD1641" s="5"/>
      <c r="AE1641" s="5"/>
      <c r="AF1641" s="5">
        <f>ROUND(0.82*$P1641,0)</f>
        <v>1</v>
      </c>
      <c r="AG1641" s="5"/>
      <c r="AH1641" s="5">
        <f>ROUND(0.82*$P1641,0)</f>
        <v>1</v>
      </c>
      <c r="AI1641" s="5"/>
      <c r="AJ1641" s="5"/>
      <c r="AK1641" s="5"/>
      <c r="AL1641" s="5"/>
      <c r="AM1641" s="5"/>
      <c r="AN1641" s="5"/>
      <c r="AO1641" s="5"/>
      <c r="AP1641" s="5"/>
      <c r="AQ1641" s="5"/>
      <c r="AR1641" s="5"/>
      <c r="AS1641" s="5"/>
      <c r="AT1641" s="5"/>
      <c r="AU1641" s="5"/>
      <c r="AV1641" s="5"/>
      <c r="AW1641" s="5"/>
      <c r="AX1641" s="5"/>
      <c r="AY1641" s="5"/>
      <c r="AZ1641" s="5"/>
      <c r="BA1641" s="5"/>
      <c r="BB1641" s="5"/>
      <c r="BC1641" s="5"/>
      <c r="BD1641" s="5"/>
      <c r="BE1641" s="5"/>
      <c r="BF1641" s="5"/>
      <c r="BG1641" s="5"/>
      <c r="BH1641" s="5"/>
      <c r="BI1641" s="5"/>
      <c r="BJ1641" s="5"/>
      <c r="BK1641" s="5"/>
      <c r="BL1641" s="5"/>
      <c r="BM1641" s="5"/>
      <c r="BN1641" s="5"/>
      <c r="BO1641" s="5"/>
      <c r="BP1641" s="5"/>
      <c r="BQ1641" s="5"/>
      <c r="BR1641" s="5"/>
      <c r="BS1641" s="5"/>
      <c r="BT1641" s="5"/>
      <c r="BU1641" s="5"/>
      <c r="BV1641" s="5"/>
      <c r="BW1641" s="5"/>
      <c r="BX1641" s="5"/>
      <c r="BY1641" s="5"/>
      <c r="BZ1641" s="5"/>
      <c r="CA1641" s="5"/>
      <c r="CB1641" s="5"/>
      <c r="CC1641" s="5"/>
      <c r="CD1641" s="5"/>
      <c r="CE1641" s="5"/>
      <c r="CF1641" s="5"/>
      <c r="CG1641" s="5"/>
      <c r="CH1641" s="5"/>
      <c r="CI1641" s="5"/>
      <c r="CJ1641" s="5"/>
      <c r="CK1641" s="5"/>
      <c r="CL1641" s="5"/>
      <c r="CM1641" s="5"/>
      <c r="CN1641" s="5"/>
      <c r="CO1641" s="5"/>
      <c r="CP1641" s="5"/>
      <c r="CQ1641" s="5"/>
      <c r="CR1641" s="5"/>
      <c r="CS1641" s="5"/>
      <c r="CT1641" s="5"/>
      <c r="CU1641" s="5"/>
      <c r="CV1641" s="5"/>
      <c r="CW1641" s="5"/>
      <c r="CX1641" s="5"/>
      <c r="CY1641" s="5"/>
      <c r="CZ1641" s="5"/>
      <c r="DA1641" s="5"/>
      <c r="DB1641" s="5"/>
      <c r="DC1641" s="5"/>
      <c r="DD1641" s="5"/>
      <c r="DE1641" s="5"/>
      <c r="DF1641" s="5"/>
      <c r="DG1641" s="5"/>
      <c r="DH1641" s="5"/>
      <c r="DI1641" s="5"/>
      <c r="DJ1641" s="5"/>
      <c r="DK1641" s="5"/>
      <c r="DL1641" s="5"/>
      <c r="DM1641" s="5"/>
      <c r="DN1641" s="5"/>
      <c r="DO1641" s="5"/>
      <c r="DP1641" s="5"/>
      <c r="DQ1641" s="5"/>
      <c r="DR1641" s="5" t="s">
        <v>1233</v>
      </c>
      <c r="DV1641" s="5"/>
      <c r="DW1641" s="5" t="s">
        <v>135</v>
      </c>
      <c r="DX1641" s="5" t="s">
        <v>135</v>
      </c>
      <c r="DY1641" s="5"/>
      <c r="DZ1641" s="5"/>
      <c r="EA1641" s="5"/>
      <c r="EB1641" s="5"/>
      <c r="EC1641" s="5"/>
      <c r="ED1641" s="5"/>
      <c r="EE1641" s="5"/>
      <c r="EF1641" s="5"/>
    </row>
    <row r="1642" spans="1:136" s="42" customFormat="1">
      <c r="A1642" s="41"/>
      <c r="C1642" s="41"/>
      <c r="D1642" s="41"/>
      <c r="F1642" s="41"/>
      <c r="G1642" s="41"/>
      <c r="H1642" s="41"/>
      <c r="I1642" s="41"/>
      <c r="J1642" s="5"/>
      <c r="K1642" s="5"/>
      <c r="L1642" s="5"/>
      <c r="M1642" s="5"/>
      <c r="N1642" s="5"/>
      <c r="O1642" s="5"/>
      <c r="P1642" s="41"/>
      <c r="Q1642" s="39"/>
      <c r="R1642" s="5"/>
      <c r="S1642" s="5"/>
      <c r="T1642" s="5"/>
      <c r="U1642" s="5"/>
      <c r="V1642" s="5"/>
      <c r="W1642" s="5"/>
      <c r="X1642" s="5"/>
      <c r="Y1642" s="5"/>
      <c r="Z1642" s="5"/>
      <c r="AA1642" s="5"/>
      <c r="AB1642" s="5"/>
      <c r="AC1642" s="5"/>
      <c r="AD1642" s="5"/>
      <c r="AE1642" s="5"/>
      <c r="AF1642" s="5"/>
      <c r="AG1642" s="5"/>
      <c r="AH1642" s="5"/>
      <c r="AI1642" s="5"/>
      <c r="AJ1642" s="5"/>
      <c r="AK1642" s="5"/>
      <c r="AL1642" s="5"/>
      <c r="AM1642" s="5"/>
      <c r="AN1642" s="5"/>
      <c r="AO1642" s="5"/>
      <c r="AP1642" s="5"/>
      <c r="AQ1642" s="5"/>
      <c r="AR1642" s="5"/>
      <c r="AS1642" s="5"/>
      <c r="AT1642" s="5"/>
      <c r="AU1642" s="5"/>
      <c r="AV1642" s="5"/>
      <c r="AW1642" s="5"/>
      <c r="AX1642" s="5"/>
      <c r="AY1642" s="5"/>
      <c r="AZ1642" s="5"/>
      <c r="BA1642" s="5"/>
      <c r="BB1642" s="5"/>
      <c r="BC1642" s="5"/>
      <c r="BD1642" s="5"/>
      <c r="BE1642" s="5"/>
      <c r="BF1642" s="5"/>
      <c r="BG1642" s="5"/>
      <c r="BH1642" s="5"/>
      <c r="BI1642" s="5"/>
      <c r="BJ1642" s="5"/>
      <c r="BK1642" s="5"/>
      <c r="BL1642" s="5"/>
      <c r="BM1642" s="5"/>
      <c r="BN1642" s="5"/>
      <c r="BO1642" s="5"/>
      <c r="BP1642" s="5"/>
      <c r="BQ1642" s="5"/>
      <c r="BR1642" s="5"/>
      <c r="BS1642" s="5"/>
      <c r="BT1642" s="5"/>
      <c r="BU1642" s="5"/>
      <c r="BV1642" s="5"/>
      <c r="BW1642" s="5"/>
      <c r="BX1642" s="5"/>
      <c r="BY1642" s="5"/>
      <c r="BZ1642" s="5"/>
      <c r="CA1642" s="5"/>
      <c r="CB1642" s="5"/>
      <c r="CC1642" s="5"/>
      <c r="CD1642" s="5"/>
      <c r="CE1642" s="5"/>
      <c r="CF1642" s="5"/>
      <c r="CG1642" s="5"/>
      <c r="CH1642" s="5"/>
      <c r="CI1642" s="5"/>
      <c r="CJ1642" s="5"/>
      <c r="CK1642" s="5"/>
      <c r="CL1642" s="5"/>
      <c r="CM1642" s="5"/>
      <c r="CN1642" s="5"/>
      <c r="CO1642" s="5"/>
      <c r="CP1642" s="5"/>
      <c r="CQ1642" s="5"/>
      <c r="CR1642" s="5"/>
      <c r="CS1642" s="5"/>
      <c r="CT1642" s="5"/>
      <c r="CU1642" s="5"/>
      <c r="CV1642" s="5"/>
      <c r="CW1642" s="5"/>
      <c r="CX1642" s="5"/>
      <c r="CY1642" s="5"/>
      <c r="CZ1642" s="5"/>
      <c r="DA1642" s="5"/>
      <c r="DB1642" s="5"/>
      <c r="DC1642" s="5"/>
      <c r="DD1642" s="5"/>
      <c r="DE1642" s="5"/>
      <c r="DF1642" s="5"/>
      <c r="DG1642" s="5"/>
      <c r="DH1642" s="5"/>
      <c r="DI1642" s="5"/>
      <c r="DJ1642" s="5"/>
      <c r="DK1642" s="5"/>
      <c r="DL1642" s="5"/>
      <c r="DM1642" s="5"/>
      <c r="DN1642" s="5"/>
      <c r="DO1642" s="5"/>
      <c r="DP1642" s="5"/>
      <c r="DQ1642" s="5"/>
      <c r="DR1642" s="5"/>
      <c r="DS1642" s="6"/>
      <c r="DT1642" s="6"/>
      <c r="DU1642" s="5"/>
      <c r="DV1642" s="5"/>
      <c r="DW1642" s="5"/>
      <c r="DX1642" s="5"/>
      <c r="DY1642" s="5"/>
      <c r="DZ1642" s="5"/>
      <c r="EA1642" s="5"/>
      <c r="EB1642" s="5"/>
      <c r="EC1642" s="5"/>
      <c r="ED1642" s="5"/>
      <c r="EE1642" s="5"/>
      <c r="EF1642" s="5"/>
    </row>
    <row r="1643" spans="1:136" s="42" customFormat="1" ht="165">
      <c r="A1643" s="41"/>
      <c r="B1643" s="41">
        <v>17</v>
      </c>
      <c r="C1643" s="41"/>
      <c r="D1643" s="41" t="s">
        <v>2818</v>
      </c>
      <c r="E1643" s="42" t="s">
        <v>165</v>
      </c>
      <c r="F1643" s="46" t="s">
        <v>2803</v>
      </c>
      <c r="G1643" s="41" t="s">
        <v>135</v>
      </c>
      <c r="H1643" s="41"/>
      <c r="I1643" s="41"/>
      <c r="J1643" s="5"/>
      <c r="K1643" s="5"/>
      <c r="L1643" s="5"/>
      <c r="M1643" s="5"/>
      <c r="N1643" s="5"/>
      <c r="O1643" s="5"/>
      <c r="P1643" s="41">
        <v>3</v>
      </c>
      <c r="Q1643" s="39" t="s">
        <v>2804</v>
      </c>
      <c r="R1643" s="5">
        <f>ROUND(0.82*$P1643,0)</f>
        <v>2</v>
      </c>
      <c r="S1643" s="5">
        <f>ROUND(0.82*$P1643,0)</f>
        <v>2</v>
      </c>
      <c r="T1643" s="5"/>
      <c r="U1643" s="5"/>
      <c r="V1643" s="5"/>
      <c r="W1643" s="5"/>
      <c r="X1643" s="5"/>
      <c r="Y1643" s="5"/>
      <c r="Z1643" s="5"/>
      <c r="AA1643" s="5">
        <f>ROUND(0.82*$P1643,0)</f>
        <v>2</v>
      </c>
      <c r="AB1643" s="5"/>
      <c r="AC1643" s="5"/>
      <c r="AD1643" s="5"/>
      <c r="AE1643" s="5"/>
      <c r="AF1643" s="5">
        <f>ROUND(0.82*$P1643,0)</f>
        <v>2</v>
      </c>
      <c r="AG1643" s="5"/>
      <c r="AH1643" s="5">
        <f>ROUND(0.82*$P1643,0)</f>
        <v>2</v>
      </c>
      <c r="AI1643" s="5"/>
      <c r="AJ1643" s="5"/>
      <c r="AK1643" s="5"/>
      <c r="AL1643" s="5"/>
      <c r="AM1643" s="5"/>
      <c r="AN1643" s="5"/>
      <c r="AO1643" s="5"/>
      <c r="AP1643" s="5"/>
      <c r="AQ1643" s="5"/>
      <c r="AR1643" s="5"/>
      <c r="AS1643" s="5"/>
      <c r="AT1643" s="5"/>
      <c r="AU1643" s="5"/>
      <c r="AV1643" s="5"/>
      <c r="AW1643" s="5"/>
      <c r="AX1643" s="5"/>
      <c r="AY1643" s="5"/>
      <c r="AZ1643" s="5"/>
      <c r="BA1643" s="5"/>
      <c r="BB1643" s="5"/>
      <c r="BC1643" s="5"/>
      <c r="BD1643" s="5"/>
      <c r="BE1643" s="5"/>
      <c r="BF1643" s="5"/>
      <c r="BG1643" s="5"/>
      <c r="BH1643" s="5"/>
      <c r="BI1643" s="5"/>
      <c r="BJ1643" s="5"/>
      <c r="BK1643" s="5"/>
      <c r="BL1643" s="5"/>
      <c r="BM1643" s="5"/>
      <c r="BN1643" s="5"/>
      <c r="BO1643" s="5"/>
      <c r="BP1643" s="5"/>
      <c r="BQ1643" s="5"/>
      <c r="BR1643" s="5"/>
      <c r="BS1643" s="5"/>
      <c r="BT1643" s="5"/>
      <c r="BU1643" s="5"/>
      <c r="BV1643" s="5"/>
      <c r="BW1643" s="5"/>
      <c r="BX1643" s="5"/>
      <c r="BY1643" s="5"/>
      <c r="BZ1643" s="5"/>
      <c r="CA1643" s="5"/>
      <c r="CB1643" s="5"/>
      <c r="CC1643" s="5"/>
      <c r="CD1643" s="5"/>
      <c r="CE1643" s="5"/>
      <c r="CF1643" s="5"/>
      <c r="CG1643" s="5"/>
      <c r="CH1643" s="5"/>
      <c r="CI1643" s="5"/>
      <c r="CJ1643" s="5"/>
      <c r="CK1643" s="5"/>
      <c r="CL1643" s="5"/>
      <c r="CM1643" s="5"/>
      <c r="CN1643" s="5"/>
      <c r="CO1643" s="5"/>
      <c r="CP1643" s="5"/>
      <c r="CQ1643" s="5"/>
      <c r="CR1643" s="5"/>
      <c r="CS1643" s="5"/>
      <c r="CT1643" s="5"/>
      <c r="CU1643" s="5"/>
      <c r="CV1643" s="5"/>
      <c r="CW1643" s="5"/>
      <c r="CX1643" s="5"/>
      <c r="CY1643" s="5"/>
      <c r="CZ1643" s="5"/>
      <c r="DA1643" s="5"/>
      <c r="DB1643" s="5"/>
      <c r="DC1643" s="5"/>
      <c r="DD1643" s="5"/>
      <c r="DE1643" s="5"/>
      <c r="DF1643" s="5"/>
      <c r="DG1643" s="5"/>
      <c r="DH1643" s="5"/>
      <c r="DI1643" s="5"/>
      <c r="DJ1643" s="5"/>
      <c r="DK1643" s="5"/>
      <c r="DL1643" s="5"/>
      <c r="DM1643" s="5"/>
      <c r="DN1643" s="5"/>
      <c r="DO1643" s="5"/>
      <c r="DP1643" s="5"/>
      <c r="DQ1643" s="5"/>
      <c r="DR1643" s="5" t="s">
        <v>1233</v>
      </c>
      <c r="DV1643" s="5"/>
      <c r="DW1643" s="5" t="s">
        <v>135</v>
      </c>
      <c r="DX1643" s="5" t="s">
        <v>135</v>
      </c>
      <c r="DY1643" s="5"/>
      <c r="DZ1643" s="5"/>
      <c r="EA1643" s="5"/>
      <c r="EB1643" s="5"/>
      <c r="EC1643" s="5"/>
      <c r="ED1643" s="5"/>
      <c r="EE1643" s="5"/>
      <c r="EF1643" s="5"/>
    </row>
    <row r="1644" spans="1:136" s="42" customFormat="1">
      <c r="A1644" s="172"/>
      <c r="R1644" s="5"/>
      <c r="S1644" s="5"/>
      <c r="T1644" s="5"/>
      <c r="U1644" s="5"/>
      <c r="V1644" s="5"/>
      <c r="W1644" s="5"/>
      <c r="X1644" s="5"/>
      <c r="Y1644" s="5"/>
      <c r="Z1644" s="5"/>
      <c r="AA1644" s="5"/>
      <c r="AB1644" s="5"/>
      <c r="AC1644" s="5"/>
      <c r="AD1644" s="5"/>
      <c r="AE1644" s="5"/>
      <c r="AF1644" s="5"/>
      <c r="AG1644" s="5"/>
      <c r="AH1644" s="5"/>
      <c r="AI1644" s="5"/>
      <c r="AJ1644" s="5"/>
      <c r="AK1644" s="5"/>
      <c r="AL1644" s="5"/>
      <c r="AM1644" s="5"/>
      <c r="AN1644" s="5"/>
      <c r="AO1644" s="5"/>
      <c r="AP1644" s="5"/>
      <c r="AQ1644" s="5"/>
      <c r="AR1644" s="5"/>
      <c r="AS1644" s="5"/>
      <c r="AT1644" s="5"/>
      <c r="AU1644" s="5"/>
      <c r="AV1644" s="5"/>
      <c r="AW1644" s="5"/>
      <c r="AX1644" s="5"/>
      <c r="AY1644" s="5"/>
      <c r="AZ1644" s="5"/>
      <c r="BA1644" s="5"/>
      <c r="BB1644" s="5"/>
      <c r="BC1644" s="5"/>
      <c r="BD1644" s="5"/>
      <c r="BE1644" s="5"/>
      <c r="BF1644" s="5"/>
      <c r="BG1644" s="5"/>
      <c r="BH1644" s="5"/>
      <c r="BI1644" s="5"/>
      <c r="BJ1644" s="5"/>
      <c r="BK1644" s="5"/>
      <c r="BL1644" s="5"/>
      <c r="BM1644" s="5"/>
      <c r="BN1644" s="5"/>
      <c r="BO1644" s="5"/>
      <c r="BP1644" s="5"/>
      <c r="BQ1644" s="5"/>
      <c r="BR1644" s="5"/>
      <c r="BS1644" s="5"/>
      <c r="BT1644" s="5"/>
      <c r="BU1644" s="5"/>
      <c r="BV1644" s="5"/>
      <c r="BW1644" s="5"/>
      <c r="BX1644" s="5"/>
      <c r="BY1644" s="5"/>
      <c r="BZ1644" s="5"/>
      <c r="CA1644" s="5"/>
      <c r="CB1644" s="5"/>
      <c r="CC1644" s="5"/>
      <c r="CD1644" s="5"/>
      <c r="CE1644" s="5"/>
      <c r="CF1644" s="5"/>
      <c r="CG1644" s="5"/>
      <c r="CH1644" s="5"/>
      <c r="CI1644" s="5"/>
      <c r="CJ1644" s="5"/>
      <c r="CK1644" s="5"/>
      <c r="CL1644" s="5"/>
      <c r="CM1644" s="5"/>
      <c r="CN1644" s="5"/>
      <c r="CO1644" s="5"/>
      <c r="CP1644" s="5"/>
      <c r="CQ1644" s="5"/>
      <c r="CR1644" s="5"/>
      <c r="CS1644" s="5"/>
      <c r="CT1644" s="5"/>
      <c r="CU1644" s="5"/>
      <c r="CV1644" s="5"/>
      <c r="CW1644" s="5"/>
      <c r="CX1644" s="5"/>
      <c r="CY1644" s="5"/>
      <c r="CZ1644" s="5"/>
      <c r="DA1644" s="5"/>
      <c r="DB1644" s="5"/>
      <c r="DC1644" s="5"/>
      <c r="DD1644" s="5"/>
      <c r="DE1644" s="5"/>
      <c r="DF1644" s="5"/>
      <c r="DG1644" s="5"/>
      <c r="DH1644" s="5"/>
      <c r="DI1644" s="5"/>
      <c r="DJ1644" s="5"/>
      <c r="DK1644" s="5"/>
      <c r="DL1644" s="5"/>
      <c r="DM1644" s="5"/>
      <c r="DN1644" s="5"/>
      <c r="DO1644" s="5"/>
      <c r="DP1644" s="5"/>
      <c r="DQ1644" s="5"/>
      <c r="DR1644" s="5"/>
      <c r="DS1644" s="6"/>
      <c r="DT1644" s="6"/>
      <c r="DU1644" s="5"/>
      <c r="DV1644" s="5"/>
      <c r="DW1644" s="5"/>
      <c r="DX1644" s="5"/>
      <c r="DY1644" s="5"/>
      <c r="DZ1644" s="5"/>
      <c r="EA1644" s="5"/>
      <c r="EB1644" s="5"/>
      <c r="EC1644" s="5"/>
      <c r="ED1644" s="5"/>
      <c r="EE1644" s="5"/>
      <c r="EF1644" s="5"/>
    </row>
    <row r="1645" spans="1:136" s="42" customFormat="1" ht="60">
      <c r="A1645" s="41" t="s">
        <v>2819</v>
      </c>
      <c r="B1645" s="41">
        <v>1</v>
      </c>
      <c r="C1645" s="41">
        <v>1</v>
      </c>
      <c r="D1645" s="42" t="s">
        <v>2820</v>
      </c>
      <c r="E1645" s="42" t="s">
        <v>2821</v>
      </c>
      <c r="F1645" s="41" t="s">
        <v>2764</v>
      </c>
      <c r="G1645" s="41"/>
      <c r="H1645" s="41" t="s">
        <v>135</v>
      </c>
      <c r="I1645" s="41"/>
      <c r="J1645" s="5"/>
      <c r="K1645" s="5"/>
      <c r="L1645" s="5"/>
      <c r="M1645" s="5"/>
      <c r="N1645" s="5"/>
      <c r="O1645" s="5"/>
      <c r="P1645" s="5">
        <v>1</v>
      </c>
      <c r="Q1645" s="39" t="s">
        <v>2822</v>
      </c>
      <c r="R1645" s="5"/>
      <c r="S1645" s="5"/>
      <c r="T1645" s="5"/>
      <c r="U1645" s="5"/>
      <c r="V1645" s="5"/>
      <c r="W1645" s="5"/>
      <c r="X1645" s="5"/>
      <c r="Y1645" s="5"/>
      <c r="Z1645" s="5"/>
      <c r="AA1645" s="5"/>
      <c r="AB1645" s="5"/>
      <c r="AC1645" s="5"/>
      <c r="AD1645" s="5"/>
      <c r="AE1645" s="5"/>
      <c r="AF1645" s="5"/>
      <c r="AG1645" s="5"/>
      <c r="AH1645" s="5"/>
      <c r="AI1645" s="5"/>
      <c r="AJ1645" s="5"/>
      <c r="AK1645" s="5"/>
      <c r="AL1645" s="5">
        <v>1</v>
      </c>
      <c r="AM1645" s="5">
        <v>1</v>
      </c>
      <c r="AN1645" s="5"/>
      <c r="AO1645" s="5"/>
      <c r="AP1645" s="5"/>
      <c r="AQ1645" s="5"/>
      <c r="AR1645" s="5"/>
      <c r="AS1645" s="5"/>
      <c r="AT1645" s="5"/>
      <c r="AU1645" s="5"/>
      <c r="AV1645" s="5"/>
      <c r="AW1645" s="5"/>
      <c r="AX1645" s="5"/>
      <c r="AY1645" s="5"/>
      <c r="AZ1645" s="5"/>
      <c r="BA1645" s="5"/>
      <c r="BB1645" s="5"/>
      <c r="BC1645" s="5"/>
      <c r="BD1645" s="5"/>
      <c r="BE1645" s="5"/>
      <c r="BF1645" s="5"/>
      <c r="BG1645" s="5"/>
      <c r="BH1645" s="5"/>
      <c r="BI1645" s="5"/>
      <c r="BJ1645" s="5"/>
      <c r="BK1645" s="5"/>
      <c r="BL1645" s="5"/>
      <c r="BM1645" s="5"/>
      <c r="BN1645" s="5"/>
      <c r="BO1645" s="5"/>
      <c r="BP1645" s="5"/>
      <c r="BQ1645" s="5"/>
      <c r="BR1645" s="5"/>
      <c r="BS1645" s="5"/>
      <c r="BT1645" s="5"/>
      <c r="BU1645" s="5"/>
      <c r="BV1645" s="5"/>
      <c r="BW1645" s="5"/>
      <c r="BX1645" s="5"/>
      <c r="BY1645" s="5"/>
      <c r="BZ1645" s="5"/>
      <c r="CA1645" s="5"/>
      <c r="CB1645" s="5"/>
      <c r="CC1645" s="5"/>
      <c r="CD1645" s="5"/>
      <c r="CE1645" s="5"/>
      <c r="CF1645" s="5"/>
      <c r="CG1645" s="5"/>
      <c r="CH1645" s="5"/>
      <c r="CI1645" s="5"/>
      <c r="CJ1645" s="5"/>
      <c r="CK1645" s="5"/>
      <c r="CL1645" s="5"/>
      <c r="CM1645" s="5"/>
      <c r="CN1645" s="5"/>
      <c r="CO1645" s="5"/>
      <c r="CP1645" s="5"/>
      <c r="CQ1645" s="5"/>
      <c r="CR1645" s="5"/>
      <c r="CS1645" s="5"/>
      <c r="CT1645" s="5"/>
      <c r="CU1645" s="5"/>
      <c r="CV1645" s="5"/>
      <c r="CW1645" s="5"/>
      <c r="CX1645" s="5"/>
      <c r="CY1645" s="5"/>
      <c r="CZ1645" s="5"/>
      <c r="DA1645" s="5"/>
      <c r="DB1645" s="5"/>
      <c r="DC1645" s="5"/>
      <c r="DD1645" s="5"/>
      <c r="DE1645" s="5"/>
      <c r="DF1645" s="5"/>
      <c r="DG1645" s="5"/>
      <c r="DH1645" s="5"/>
      <c r="DI1645" s="5"/>
      <c r="DJ1645" s="5"/>
      <c r="DK1645" s="5"/>
      <c r="DL1645" s="5"/>
      <c r="DM1645" s="5"/>
      <c r="DN1645" s="5"/>
      <c r="DO1645" s="5"/>
      <c r="DP1645" s="5"/>
      <c r="DQ1645" s="5"/>
      <c r="DR1645" s="5"/>
      <c r="DS1645" s="6"/>
      <c r="DT1645" s="6"/>
      <c r="DU1645" s="5"/>
      <c r="DV1645" s="5"/>
      <c r="DW1645" s="5" t="s">
        <v>135</v>
      </c>
      <c r="DX1645" s="5" t="s">
        <v>135</v>
      </c>
      <c r="DY1645" s="5"/>
      <c r="DZ1645" s="5"/>
      <c r="EA1645" s="5"/>
      <c r="EB1645" s="5"/>
      <c r="EC1645" s="5"/>
      <c r="ED1645" s="5"/>
      <c r="EE1645" s="5"/>
      <c r="EF1645" s="5"/>
    </row>
    <row r="1646" spans="1:136" s="42" customFormat="1" ht="120">
      <c r="A1646" s="41" t="s">
        <v>2823</v>
      </c>
      <c r="B1646" s="41">
        <v>1</v>
      </c>
      <c r="C1646" s="41">
        <v>1</v>
      </c>
      <c r="D1646" s="41" t="s">
        <v>2824</v>
      </c>
      <c r="E1646" s="42" t="s">
        <v>182</v>
      </c>
      <c r="F1646" s="41" t="s">
        <v>2764</v>
      </c>
      <c r="G1646" s="41"/>
      <c r="H1646" s="41" t="s">
        <v>135</v>
      </c>
      <c r="I1646" s="41"/>
      <c r="J1646" s="5"/>
      <c r="K1646" s="5"/>
      <c r="L1646" s="5"/>
      <c r="M1646" s="5"/>
      <c r="N1646" s="5"/>
      <c r="O1646" s="5"/>
      <c r="P1646" s="5">
        <v>1</v>
      </c>
      <c r="Q1646" s="39" t="s">
        <v>2825</v>
      </c>
      <c r="R1646" s="5"/>
      <c r="S1646" s="5"/>
      <c r="T1646" s="5"/>
      <c r="U1646" s="5"/>
      <c r="V1646" s="5"/>
      <c r="W1646" s="5"/>
      <c r="X1646" s="5"/>
      <c r="Y1646" s="5"/>
      <c r="Z1646" s="5"/>
      <c r="AA1646" s="5"/>
      <c r="AB1646" s="5"/>
      <c r="AC1646" s="5"/>
      <c r="AD1646" s="5"/>
      <c r="AE1646" s="5"/>
      <c r="AF1646" s="5"/>
      <c r="AG1646" s="5"/>
      <c r="AH1646" s="5"/>
      <c r="AI1646" s="5"/>
      <c r="AJ1646" s="5"/>
      <c r="AK1646" s="5"/>
      <c r="AL1646" s="5">
        <v>1</v>
      </c>
      <c r="AM1646" s="5"/>
      <c r="AN1646" s="5"/>
      <c r="AO1646" s="5"/>
      <c r="AP1646" s="5"/>
      <c r="AQ1646" s="5"/>
      <c r="AR1646" s="5"/>
      <c r="AS1646" s="5"/>
      <c r="AT1646" s="5"/>
      <c r="AU1646" s="5"/>
      <c r="AV1646" s="5"/>
      <c r="AW1646" s="5"/>
      <c r="AX1646" s="5"/>
      <c r="AY1646" s="5"/>
      <c r="AZ1646" s="5"/>
      <c r="BA1646" s="5"/>
      <c r="BB1646" s="5"/>
      <c r="BC1646" s="5"/>
      <c r="BD1646" s="5"/>
      <c r="BE1646" s="5"/>
      <c r="BF1646" s="5"/>
      <c r="BG1646" s="5"/>
      <c r="BH1646" s="5"/>
      <c r="BI1646" s="5"/>
      <c r="BJ1646" s="5"/>
      <c r="BK1646" s="5"/>
      <c r="BL1646" s="5">
        <v>1</v>
      </c>
      <c r="BM1646" s="5"/>
      <c r="BN1646" s="5"/>
      <c r="BO1646" s="5"/>
      <c r="BP1646" s="5"/>
      <c r="BQ1646" s="5"/>
      <c r="BR1646" s="5"/>
      <c r="BS1646" s="5"/>
      <c r="BT1646" s="5"/>
      <c r="BU1646" s="5"/>
      <c r="BV1646" s="5"/>
      <c r="BW1646" s="5"/>
      <c r="BX1646" s="5"/>
      <c r="BY1646" s="5"/>
      <c r="BZ1646" s="5"/>
      <c r="CA1646" s="5"/>
      <c r="CB1646" s="5"/>
      <c r="CC1646" s="5"/>
      <c r="CD1646" s="5"/>
      <c r="CE1646" s="5"/>
      <c r="CF1646" s="5"/>
      <c r="CG1646" s="5"/>
      <c r="CH1646" s="5"/>
      <c r="CI1646" s="5"/>
      <c r="CJ1646" s="5"/>
      <c r="CK1646" s="5"/>
      <c r="CL1646" s="5"/>
      <c r="CM1646" s="5"/>
      <c r="CN1646" s="5"/>
      <c r="CO1646" s="5"/>
      <c r="CP1646" s="5"/>
      <c r="CQ1646" s="5"/>
      <c r="CR1646" s="5"/>
      <c r="CS1646" s="5"/>
      <c r="CT1646" s="5"/>
      <c r="CU1646" s="5"/>
      <c r="CV1646" s="5"/>
      <c r="CW1646" s="5"/>
      <c r="CX1646" s="5"/>
      <c r="CY1646" s="5"/>
      <c r="CZ1646" s="5"/>
      <c r="DA1646" s="5"/>
      <c r="DB1646" s="5"/>
      <c r="DC1646" s="5"/>
      <c r="DD1646" s="5"/>
      <c r="DE1646" s="5"/>
      <c r="DF1646" s="5"/>
      <c r="DG1646" s="5"/>
      <c r="DH1646" s="5"/>
      <c r="DI1646" s="5"/>
      <c r="DJ1646" s="5"/>
      <c r="DK1646" s="5"/>
      <c r="DL1646" s="5"/>
      <c r="DM1646" s="5"/>
      <c r="DN1646" s="5"/>
      <c r="DO1646" s="5"/>
      <c r="DP1646" s="5"/>
      <c r="DQ1646" s="5"/>
      <c r="DR1646" s="5" t="s">
        <v>1233</v>
      </c>
      <c r="DS1646" s="6"/>
      <c r="DT1646" s="6"/>
      <c r="DU1646" s="5"/>
      <c r="DV1646" s="5"/>
      <c r="DW1646" s="5" t="s">
        <v>135</v>
      </c>
      <c r="DX1646" s="5" t="s">
        <v>135</v>
      </c>
      <c r="DY1646" s="5"/>
      <c r="DZ1646" s="5"/>
      <c r="EA1646" s="5"/>
      <c r="EB1646" s="5"/>
      <c r="EC1646" s="5"/>
      <c r="ED1646" s="5"/>
      <c r="EE1646" s="5"/>
      <c r="EF1646" s="5"/>
    </row>
    <row r="1647" spans="1:136" s="42" customFormat="1" ht="120">
      <c r="A1647" s="41"/>
      <c r="B1647" s="41">
        <v>1</v>
      </c>
      <c r="C1647" s="41"/>
      <c r="D1647" s="41" t="s">
        <v>2824</v>
      </c>
      <c r="E1647" s="42" t="s">
        <v>978</v>
      </c>
      <c r="F1647" s="41" t="s">
        <v>2764</v>
      </c>
      <c r="G1647" s="41"/>
      <c r="H1647" s="41" t="s">
        <v>135</v>
      </c>
      <c r="I1647" s="41"/>
      <c r="J1647" s="5"/>
      <c r="K1647" s="5"/>
      <c r="L1647" s="5"/>
      <c r="M1647" s="5"/>
      <c r="N1647" s="5"/>
      <c r="O1647" s="5"/>
      <c r="P1647" s="5">
        <v>1</v>
      </c>
      <c r="Q1647" s="39" t="s">
        <v>2825</v>
      </c>
      <c r="R1647" s="5"/>
      <c r="S1647" s="5"/>
      <c r="T1647" s="5"/>
      <c r="U1647" s="5"/>
      <c r="V1647" s="5"/>
      <c r="W1647" s="5"/>
      <c r="X1647" s="5"/>
      <c r="Y1647" s="5"/>
      <c r="Z1647" s="5"/>
      <c r="AA1647" s="5"/>
      <c r="AB1647" s="5"/>
      <c r="AC1647" s="5"/>
      <c r="AD1647" s="5"/>
      <c r="AE1647" s="5"/>
      <c r="AF1647" s="5"/>
      <c r="AG1647" s="5"/>
      <c r="AH1647" s="5"/>
      <c r="AI1647" s="5"/>
      <c r="AJ1647" s="5"/>
      <c r="AK1647" s="5"/>
      <c r="AL1647" s="5">
        <v>1</v>
      </c>
      <c r="AM1647" s="5"/>
      <c r="AN1647" s="5"/>
      <c r="AO1647" s="5"/>
      <c r="AP1647" s="5"/>
      <c r="AQ1647" s="5"/>
      <c r="AR1647" s="5"/>
      <c r="AS1647" s="5"/>
      <c r="AT1647" s="5"/>
      <c r="AU1647" s="5"/>
      <c r="AV1647" s="5"/>
      <c r="AW1647" s="5"/>
      <c r="AX1647" s="5"/>
      <c r="AY1647" s="5"/>
      <c r="AZ1647" s="5"/>
      <c r="BA1647" s="5"/>
      <c r="BB1647" s="5"/>
      <c r="BC1647" s="5"/>
      <c r="BD1647" s="5"/>
      <c r="BE1647" s="5"/>
      <c r="BF1647" s="5"/>
      <c r="BG1647" s="5"/>
      <c r="BH1647" s="5"/>
      <c r="BI1647" s="5"/>
      <c r="BJ1647" s="5"/>
      <c r="BK1647" s="5"/>
      <c r="BL1647" s="5">
        <v>1</v>
      </c>
      <c r="BM1647" s="5"/>
      <c r="BN1647" s="5"/>
      <c r="BO1647" s="5"/>
      <c r="BP1647" s="5"/>
      <c r="BQ1647" s="5"/>
      <c r="BR1647" s="5"/>
      <c r="BS1647" s="5"/>
      <c r="BT1647" s="5"/>
      <c r="BU1647" s="5"/>
      <c r="BV1647" s="5"/>
      <c r="BW1647" s="5"/>
      <c r="BX1647" s="5"/>
      <c r="BY1647" s="5"/>
      <c r="BZ1647" s="5"/>
      <c r="CA1647" s="5"/>
      <c r="CB1647" s="5"/>
      <c r="CC1647" s="5"/>
      <c r="CD1647" s="5"/>
      <c r="CE1647" s="5"/>
      <c r="CF1647" s="5"/>
      <c r="CG1647" s="5"/>
      <c r="CH1647" s="5"/>
      <c r="CI1647" s="5"/>
      <c r="CJ1647" s="5"/>
      <c r="CK1647" s="5"/>
      <c r="CL1647" s="5"/>
      <c r="CM1647" s="5"/>
      <c r="CN1647" s="5"/>
      <c r="CO1647" s="5"/>
      <c r="CP1647" s="5"/>
      <c r="CQ1647" s="5"/>
      <c r="CR1647" s="5"/>
      <c r="CS1647" s="5"/>
      <c r="CT1647" s="5"/>
      <c r="CU1647" s="5"/>
      <c r="CV1647" s="5"/>
      <c r="CW1647" s="5"/>
      <c r="CX1647" s="5"/>
      <c r="CY1647" s="5"/>
      <c r="CZ1647" s="5"/>
      <c r="DA1647" s="5"/>
      <c r="DB1647" s="5"/>
      <c r="DC1647" s="5"/>
      <c r="DD1647" s="5"/>
      <c r="DE1647" s="5"/>
      <c r="DF1647" s="5"/>
      <c r="DG1647" s="5"/>
      <c r="DH1647" s="5"/>
      <c r="DI1647" s="5"/>
      <c r="DJ1647" s="5"/>
      <c r="DK1647" s="5"/>
      <c r="DL1647" s="5"/>
      <c r="DM1647" s="5"/>
      <c r="DN1647" s="5"/>
      <c r="DO1647" s="5"/>
      <c r="DP1647" s="5"/>
      <c r="DQ1647" s="5"/>
      <c r="DR1647" s="5" t="s">
        <v>1233</v>
      </c>
      <c r="DS1647" s="6"/>
      <c r="DT1647" s="6"/>
      <c r="DU1647" s="5"/>
      <c r="DV1647" s="5"/>
      <c r="DW1647" s="5" t="s">
        <v>135</v>
      </c>
      <c r="DX1647" s="5" t="s">
        <v>135</v>
      </c>
      <c r="DY1647" s="5"/>
      <c r="DZ1647" s="5"/>
      <c r="EA1647" s="5"/>
      <c r="EB1647" s="5"/>
      <c r="EC1647" s="5"/>
      <c r="ED1647" s="5"/>
      <c r="EE1647" s="5"/>
      <c r="EF1647" s="5"/>
    </row>
    <row r="1648" spans="1:136" s="42" customFormat="1" ht="120">
      <c r="A1648" s="41"/>
      <c r="B1648" s="41">
        <v>1</v>
      </c>
      <c r="C1648" s="41"/>
      <c r="D1648" s="41" t="s">
        <v>2824</v>
      </c>
      <c r="E1648" s="42" t="s">
        <v>838</v>
      </c>
      <c r="F1648" s="41" t="s">
        <v>2764</v>
      </c>
      <c r="G1648" s="41"/>
      <c r="H1648" s="41" t="s">
        <v>135</v>
      </c>
      <c r="I1648" s="41"/>
      <c r="J1648" s="5"/>
      <c r="K1648" s="5"/>
      <c r="L1648" s="5"/>
      <c r="M1648" s="5"/>
      <c r="N1648" s="5"/>
      <c r="O1648" s="5"/>
      <c r="P1648" s="5">
        <v>1</v>
      </c>
      <c r="Q1648" s="39" t="s">
        <v>2825</v>
      </c>
      <c r="R1648" s="5"/>
      <c r="S1648" s="5"/>
      <c r="T1648" s="5"/>
      <c r="U1648" s="5"/>
      <c r="V1648" s="5"/>
      <c r="W1648" s="5"/>
      <c r="X1648" s="5"/>
      <c r="Y1648" s="5"/>
      <c r="Z1648" s="5"/>
      <c r="AA1648" s="5"/>
      <c r="AB1648" s="5"/>
      <c r="AC1648" s="5"/>
      <c r="AD1648" s="5"/>
      <c r="AE1648" s="5"/>
      <c r="AF1648" s="5"/>
      <c r="AG1648" s="5"/>
      <c r="AH1648" s="5"/>
      <c r="AI1648" s="5"/>
      <c r="AJ1648" s="5"/>
      <c r="AK1648" s="5"/>
      <c r="AL1648" s="5">
        <v>1</v>
      </c>
      <c r="AM1648" s="5"/>
      <c r="AN1648" s="5"/>
      <c r="AO1648" s="5"/>
      <c r="AP1648" s="5"/>
      <c r="AQ1648" s="5"/>
      <c r="AR1648" s="5"/>
      <c r="AS1648" s="5"/>
      <c r="AT1648" s="5"/>
      <c r="AU1648" s="5"/>
      <c r="AV1648" s="5"/>
      <c r="AW1648" s="5"/>
      <c r="AX1648" s="5"/>
      <c r="AY1648" s="5"/>
      <c r="AZ1648" s="5"/>
      <c r="BA1648" s="5"/>
      <c r="BB1648" s="5"/>
      <c r="BC1648" s="5"/>
      <c r="BD1648" s="5"/>
      <c r="BE1648" s="5"/>
      <c r="BF1648" s="5"/>
      <c r="BG1648" s="5"/>
      <c r="BH1648" s="5"/>
      <c r="BI1648" s="5"/>
      <c r="BJ1648" s="5"/>
      <c r="BK1648" s="5"/>
      <c r="BL1648" s="5">
        <v>1</v>
      </c>
      <c r="BM1648" s="5"/>
      <c r="BN1648" s="5"/>
      <c r="BO1648" s="5"/>
      <c r="BP1648" s="5"/>
      <c r="BQ1648" s="5"/>
      <c r="BR1648" s="5"/>
      <c r="BS1648" s="5"/>
      <c r="BT1648" s="5"/>
      <c r="BU1648" s="5"/>
      <c r="BV1648" s="5"/>
      <c r="BW1648" s="5"/>
      <c r="BX1648" s="5"/>
      <c r="BY1648" s="5"/>
      <c r="BZ1648" s="5"/>
      <c r="CA1648" s="5"/>
      <c r="CB1648" s="5"/>
      <c r="CC1648" s="5"/>
      <c r="CD1648" s="5"/>
      <c r="CE1648" s="5"/>
      <c r="CF1648" s="5"/>
      <c r="CG1648" s="5"/>
      <c r="CH1648" s="5"/>
      <c r="CI1648" s="5"/>
      <c r="CJ1648" s="5"/>
      <c r="CK1648" s="5"/>
      <c r="CL1648" s="5"/>
      <c r="CM1648" s="5"/>
      <c r="CN1648" s="5"/>
      <c r="CO1648" s="5"/>
      <c r="CP1648" s="5"/>
      <c r="CQ1648" s="5"/>
      <c r="CR1648" s="5"/>
      <c r="CS1648" s="5"/>
      <c r="CT1648" s="5"/>
      <c r="CU1648" s="5"/>
      <c r="CV1648" s="5"/>
      <c r="CW1648" s="5"/>
      <c r="CX1648" s="5"/>
      <c r="CY1648" s="5"/>
      <c r="CZ1648" s="5"/>
      <c r="DA1648" s="5"/>
      <c r="DB1648" s="5"/>
      <c r="DC1648" s="5"/>
      <c r="DD1648" s="5"/>
      <c r="DE1648" s="5"/>
      <c r="DF1648" s="5"/>
      <c r="DG1648" s="5"/>
      <c r="DH1648" s="5"/>
      <c r="DI1648" s="5"/>
      <c r="DJ1648" s="5"/>
      <c r="DK1648" s="5"/>
      <c r="DL1648" s="5"/>
      <c r="DM1648" s="5"/>
      <c r="DN1648" s="5"/>
      <c r="DO1648" s="5"/>
      <c r="DP1648" s="5"/>
      <c r="DQ1648" s="5"/>
      <c r="DR1648" s="5" t="s">
        <v>1233</v>
      </c>
      <c r="DS1648" s="6"/>
      <c r="DT1648" s="6"/>
      <c r="DU1648" s="5"/>
      <c r="DV1648" s="5"/>
      <c r="DW1648" s="5" t="s">
        <v>135</v>
      </c>
      <c r="DX1648" s="5" t="s">
        <v>135</v>
      </c>
      <c r="DY1648" s="5"/>
      <c r="DZ1648" s="5"/>
      <c r="EA1648" s="5"/>
      <c r="EB1648" s="5"/>
      <c r="EC1648" s="5"/>
      <c r="ED1648" s="5"/>
      <c r="EE1648" s="5"/>
      <c r="EF1648" s="5"/>
    </row>
    <row r="1649" spans="1:136" s="42" customFormat="1" ht="240">
      <c r="A1649" s="41" t="s">
        <v>2826</v>
      </c>
      <c r="B1649" s="41">
        <v>1</v>
      </c>
      <c r="C1649" s="41">
        <v>2</v>
      </c>
      <c r="D1649" s="41" t="s">
        <v>2827</v>
      </c>
      <c r="E1649" s="42" t="s">
        <v>182</v>
      </c>
      <c r="F1649" s="41" t="s">
        <v>2764</v>
      </c>
      <c r="G1649" s="41"/>
      <c r="H1649" s="41" t="s">
        <v>135</v>
      </c>
      <c r="I1649" s="41"/>
      <c r="J1649" s="5"/>
      <c r="K1649" s="5"/>
      <c r="L1649" s="5"/>
      <c r="M1649" s="5"/>
      <c r="N1649" s="5"/>
      <c r="O1649" s="5"/>
      <c r="P1649" s="5">
        <v>1</v>
      </c>
      <c r="Q1649" s="39" t="s">
        <v>2828</v>
      </c>
      <c r="R1649" s="5"/>
      <c r="S1649" s="5"/>
      <c r="T1649" s="5"/>
      <c r="U1649" s="5"/>
      <c r="V1649" s="5"/>
      <c r="W1649" s="5"/>
      <c r="X1649" s="5"/>
      <c r="Y1649" s="5"/>
      <c r="Z1649" s="5"/>
      <c r="AA1649" s="5"/>
      <c r="AB1649" s="5"/>
      <c r="AC1649" s="5"/>
      <c r="AD1649" s="5"/>
      <c r="AE1649" s="5"/>
      <c r="AF1649" s="5"/>
      <c r="AG1649" s="5"/>
      <c r="AH1649" s="5"/>
      <c r="AI1649" s="5"/>
      <c r="AJ1649" s="5"/>
      <c r="AK1649" s="5"/>
      <c r="AL1649" s="5">
        <v>1</v>
      </c>
      <c r="AM1649" s="5"/>
      <c r="AN1649" s="5"/>
      <c r="AO1649" s="5"/>
      <c r="AP1649" s="5"/>
      <c r="AQ1649" s="5"/>
      <c r="AR1649" s="5"/>
      <c r="AS1649" s="5"/>
      <c r="AT1649" s="5"/>
      <c r="AU1649" s="5"/>
      <c r="AV1649" s="5"/>
      <c r="AW1649" s="5"/>
      <c r="AX1649" s="5"/>
      <c r="AY1649" s="5"/>
      <c r="AZ1649" s="5"/>
      <c r="BA1649" s="5"/>
      <c r="BB1649" s="5"/>
      <c r="BC1649" s="5"/>
      <c r="BD1649" s="5"/>
      <c r="BE1649" s="5"/>
      <c r="BF1649" s="5"/>
      <c r="BG1649" s="5"/>
      <c r="BH1649" s="5"/>
      <c r="BI1649" s="5"/>
      <c r="BJ1649" s="5"/>
      <c r="BK1649" s="5"/>
      <c r="BL1649" s="5"/>
      <c r="BM1649" s="5"/>
      <c r="BN1649" s="5"/>
      <c r="BO1649" s="5"/>
      <c r="BP1649" s="5"/>
      <c r="BQ1649" s="5"/>
      <c r="BR1649" s="5"/>
      <c r="BS1649" s="5"/>
      <c r="BT1649" s="5"/>
      <c r="BU1649" s="5"/>
      <c r="BV1649" s="5"/>
      <c r="BW1649" s="5"/>
      <c r="BX1649" s="5"/>
      <c r="BY1649" s="5"/>
      <c r="BZ1649" s="5"/>
      <c r="CA1649" s="5"/>
      <c r="CB1649" s="5"/>
      <c r="CC1649" s="5"/>
      <c r="CD1649" s="5"/>
      <c r="CE1649" s="5"/>
      <c r="CF1649" s="5"/>
      <c r="CG1649" s="5"/>
      <c r="CH1649" s="5"/>
      <c r="CI1649" s="5"/>
      <c r="CJ1649" s="5"/>
      <c r="CK1649" s="5"/>
      <c r="CL1649" s="5"/>
      <c r="CM1649" s="5"/>
      <c r="CN1649" s="5"/>
      <c r="CO1649" s="5"/>
      <c r="CP1649" s="5"/>
      <c r="CQ1649" s="5"/>
      <c r="CR1649" s="5"/>
      <c r="CS1649" s="5"/>
      <c r="CT1649" s="5"/>
      <c r="CU1649" s="5"/>
      <c r="CV1649" s="5"/>
      <c r="CW1649" s="5"/>
      <c r="CX1649" s="5"/>
      <c r="CY1649" s="5"/>
      <c r="CZ1649" s="5"/>
      <c r="DA1649" s="5"/>
      <c r="DB1649" s="5"/>
      <c r="DC1649" s="5"/>
      <c r="DD1649" s="5"/>
      <c r="DE1649" s="5"/>
      <c r="DF1649" s="5"/>
      <c r="DG1649" s="5"/>
      <c r="DH1649" s="5"/>
      <c r="DI1649" s="5"/>
      <c r="DJ1649" s="5"/>
      <c r="DK1649" s="5"/>
      <c r="DL1649" s="5"/>
      <c r="DM1649" s="5"/>
      <c r="DN1649" s="5"/>
      <c r="DO1649" s="5"/>
      <c r="DP1649" s="5"/>
      <c r="DQ1649" s="5"/>
      <c r="DR1649" s="5" t="s">
        <v>1233</v>
      </c>
      <c r="DS1649" s="6"/>
      <c r="DT1649" s="6"/>
      <c r="DU1649" s="5"/>
      <c r="DV1649" s="5"/>
      <c r="DW1649" s="5" t="s">
        <v>135</v>
      </c>
      <c r="DX1649" s="5" t="s">
        <v>135</v>
      </c>
      <c r="DY1649" s="5"/>
      <c r="DZ1649" s="5"/>
      <c r="EA1649" s="5"/>
      <c r="EB1649" s="5"/>
      <c r="EC1649" s="5"/>
      <c r="ED1649" s="5"/>
      <c r="EE1649" s="5"/>
      <c r="EF1649" s="5"/>
    </row>
    <row r="1650" spans="1:136" s="42" customFormat="1" ht="240">
      <c r="A1650" s="41"/>
      <c r="B1650" s="41">
        <v>1</v>
      </c>
      <c r="C1650" s="41"/>
      <c r="D1650" s="41" t="s">
        <v>2827</v>
      </c>
      <c r="E1650" s="42" t="s">
        <v>838</v>
      </c>
      <c r="F1650" s="41" t="s">
        <v>2764</v>
      </c>
      <c r="G1650" s="41"/>
      <c r="H1650" s="41" t="s">
        <v>135</v>
      </c>
      <c r="I1650" s="41"/>
      <c r="J1650" s="5"/>
      <c r="K1650" s="5"/>
      <c r="L1650" s="5"/>
      <c r="M1650" s="5"/>
      <c r="N1650" s="5"/>
      <c r="O1650" s="5"/>
      <c r="P1650" s="5">
        <v>1</v>
      </c>
      <c r="Q1650" s="39" t="s">
        <v>2828</v>
      </c>
      <c r="R1650" s="5"/>
      <c r="S1650" s="5"/>
      <c r="T1650" s="5"/>
      <c r="U1650" s="5"/>
      <c r="V1650" s="5"/>
      <c r="W1650" s="5"/>
      <c r="X1650" s="5"/>
      <c r="Y1650" s="5"/>
      <c r="Z1650" s="5"/>
      <c r="AA1650" s="5"/>
      <c r="AB1650" s="5"/>
      <c r="AC1650" s="5"/>
      <c r="AD1650" s="5"/>
      <c r="AE1650" s="5"/>
      <c r="AF1650" s="5"/>
      <c r="AG1650" s="5"/>
      <c r="AH1650" s="5"/>
      <c r="AI1650" s="5"/>
      <c r="AJ1650" s="5"/>
      <c r="AK1650" s="5"/>
      <c r="AL1650" s="5">
        <v>1</v>
      </c>
      <c r="AM1650" s="5"/>
      <c r="AN1650" s="5"/>
      <c r="AO1650" s="5"/>
      <c r="AP1650" s="5"/>
      <c r="AQ1650" s="5"/>
      <c r="AR1650" s="5"/>
      <c r="AS1650" s="5"/>
      <c r="AT1650" s="5"/>
      <c r="AU1650" s="5"/>
      <c r="AV1650" s="5"/>
      <c r="AW1650" s="5"/>
      <c r="AX1650" s="5"/>
      <c r="AY1650" s="5"/>
      <c r="AZ1650" s="5"/>
      <c r="BA1650" s="5"/>
      <c r="BB1650" s="5"/>
      <c r="BC1650" s="5"/>
      <c r="BD1650" s="5"/>
      <c r="BE1650" s="5"/>
      <c r="BF1650" s="5"/>
      <c r="BG1650" s="5"/>
      <c r="BH1650" s="5"/>
      <c r="BI1650" s="5"/>
      <c r="BJ1650" s="5"/>
      <c r="BK1650" s="5"/>
      <c r="BL1650" s="5"/>
      <c r="BM1650" s="5"/>
      <c r="BN1650" s="5"/>
      <c r="BO1650" s="5"/>
      <c r="BP1650" s="5"/>
      <c r="BQ1650" s="5"/>
      <c r="BR1650" s="5"/>
      <c r="BS1650" s="5"/>
      <c r="BT1650" s="5"/>
      <c r="BU1650" s="5"/>
      <c r="BV1650" s="5"/>
      <c r="BW1650" s="5"/>
      <c r="BX1650" s="5"/>
      <c r="BY1650" s="5"/>
      <c r="BZ1650" s="5"/>
      <c r="CA1650" s="5"/>
      <c r="CB1650" s="5"/>
      <c r="CC1650" s="5"/>
      <c r="CD1650" s="5"/>
      <c r="CE1650" s="5"/>
      <c r="CF1650" s="5"/>
      <c r="CG1650" s="5"/>
      <c r="CH1650" s="5"/>
      <c r="CI1650" s="5"/>
      <c r="CJ1650" s="5"/>
      <c r="CK1650" s="5"/>
      <c r="CL1650" s="5"/>
      <c r="CM1650" s="5"/>
      <c r="CN1650" s="5"/>
      <c r="CO1650" s="5"/>
      <c r="CP1650" s="5"/>
      <c r="CQ1650" s="5"/>
      <c r="CR1650" s="5"/>
      <c r="CS1650" s="5"/>
      <c r="CT1650" s="5"/>
      <c r="CU1650" s="5"/>
      <c r="CV1650" s="5"/>
      <c r="CW1650" s="5"/>
      <c r="CX1650" s="5"/>
      <c r="CY1650" s="5"/>
      <c r="CZ1650" s="5"/>
      <c r="DA1650" s="5"/>
      <c r="DB1650" s="5"/>
      <c r="DC1650" s="5"/>
      <c r="DD1650" s="5"/>
      <c r="DE1650" s="5"/>
      <c r="DF1650" s="5"/>
      <c r="DG1650" s="5"/>
      <c r="DH1650" s="5"/>
      <c r="DI1650" s="5"/>
      <c r="DJ1650" s="5"/>
      <c r="DK1650" s="5"/>
      <c r="DL1650" s="5"/>
      <c r="DM1650" s="5"/>
      <c r="DN1650" s="5"/>
      <c r="DO1650" s="5"/>
      <c r="DP1650" s="5"/>
      <c r="DQ1650" s="5"/>
      <c r="DR1650" s="5" t="s">
        <v>1233</v>
      </c>
      <c r="DS1650" s="6"/>
      <c r="DT1650" s="6"/>
      <c r="DU1650" s="5"/>
      <c r="DV1650" s="5"/>
      <c r="DW1650" s="5" t="s">
        <v>135</v>
      </c>
      <c r="DX1650" s="5" t="s">
        <v>135</v>
      </c>
      <c r="DY1650" s="5"/>
      <c r="DZ1650" s="5"/>
      <c r="EA1650" s="5"/>
      <c r="EB1650" s="5"/>
      <c r="EC1650" s="5"/>
      <c r="ED1650" s="5"/>
      <c r="EE1650" s="5"/>
      <c r="EF1650" s="5"/>
    </row>
    <row r="1651" spans="1:136" s="42" customFormat="1" ht="120">
      <c r="A1651" s="41"/>
      <c r="B1651" s="41">
        <v>1</v>
      </c>
      <c r="C1651" s="41"/>
      <c r="D1651" s="41" t="s">
        <v>2829</v>
      </c>
      <c r="E1651" s="42" t="s">
        <v>838</v>
      </c>
      <c r="F1651" s="41" t="s">
        <v>2764</v>
      </c>
      <c r="G1651" s="41"/>
      <c r="H1651" s="41" t="s">
        <v>135</v>
      </c>
      <c r="I1651" s="41"/>
      <c r="J1651" s="41"/>
      <c r="K1651" s="5"/>
      <c r="L1651" s="5"/>
      <c r="M1651" s="5"/>
      <c r="N1651" s="5"/>
      <c r="O1651" s="5"/>
      <c r="P1651" s="5">
        <v>1</v>
      </c>
      <c r="Q1651" s="39" t="s">
        <v>2830</v>
      </c>
      <c r="R1651" s="5"/>
      <c r="S1651" s="5"/>
      <c r="T1651" s="5"/>
      <c r="U1651" s="5"/>
      <c r="V1651" s="5"/>
      <c r="W1651" s="5"/>
      <c r="X1651" s="5"/>
      <c r="Y1651" s="5"/>
      <c r="Z1651" s="5"/>
      <c r="AA1651" s="5"/>
      <c r="AB1651" s="5"/>
      <c r="AC1651" s="5"/>
      <c r="AD1651" s="5"/>
      <c r="AE1651" s="5"/>
      <c r="AF1651" s="5"/>
      <c r="AG1651" s="5"/>
      <c r="AH1651" s="5"/>
      <c r="AI1651" s="5"/>
      <c r="AJ1651" s="5"/>
      <c r="AK1651" s="5"/>
      <c r="AL1651" s="5">
        <v>1</v>
      </c>
      <c r="AM1651" s="5"/>
      <c r="AN1651" s="5"/>
      <c r="AO1651" s="5"/>
      <c r="AP1651" s="5"/>
      <c r="AQ1651" s="5"/>
      <c r="AR1651" s="5"/>
      <c r="AS1651" s="5"/>
      <c r="AT1651" s="5"/>
      <c r="AU1651" s="5"/>
      <c r="AV1651" s="5"/>
      <c r="AW1651" s="5"/>
      <c r="AX1651" s="5"/>
      <c r="AY1651" s="5"/>
      <c r="AZ1651" s="5"/>
      <c r="BA1651" s="5"/>
      <c r="BB1651" s="5"/>
      <c r="BC1651" s="5"/>
      <c r="BD1651" s="5"/>
      <c r="BE1651" s="5"/>
      <c r="BF1651" s="5"/>
      <c r="BG1651" s="5"/>
      <c r="BH1651" s="5"/>
      <c r="BI1651" s="5"/>
      <c r="BJ1651" s="5"/>
      <c r="BK1651" s="5"/>
      <c r="BL1651" s="5"/>
      <c r="BM1651" s="5"/>
      <c r="BN1651" s="5"/>
      <c r="BO1651" s="5"/>
      <c r="BP1651" s="5"/>
      <c r="BQ1651" s="5"/>
      <c r="BR1651" s="5"/>
      <c r="BS1651" s="5"/>
      <c r="BT1651" s="5"/>
      <c r="BU1651" s="5"/>
      <c r="BV1651" s="5"/>
      <c r="BW1651" s="5"/>
      <c r="BX1651" s="5"/>
      <c r="BY1651" s="5"/>
      <c r="BZ1651" s="5"/>
      <c r="CA1651" s="5"/>
      <c r="CB1651" s="5"/>
      <c r="CC1651" s="5"/>
      <c r="CD1651" s="5"/>
      <c r="CE1651" s="5"/>
      <c r="CF1651" s="5"/>
      <c r="CG1651" s="5"/>
      <c r="CH1651" s="5"/>
      <c r="CI1651" s="5"/>
      <c r="CJ1651" s="5"/>
      <c r="CK1651" s="5"/>
      <c r="CL1651" s="5"/>
      <c r="CM1651" s="5"/>
      <c r="CN1651" s="5"/>
      <c r="CO1651" s="5"/>
      <c r="CP1651" s="5"/>
      <c r="CQ1651" s="5"/>
      <c r="CR1651" s="5"/>
      <c r="CS1651" s="5"/>
      <c r="CT1651" s="5"/>
      <c r="CU1651" s="5"/>
      <c r="CV1651" s="5"/>
      <c r="CW1651" s="5"/>
      <c r="CX1651" s="5"/>
      <c r="CY1651" s="5"/>
      <c r="CZ1651" s="5"/>
      <c r="DA1651" s="5"/>
      <c r="DB1651" s="5"/>
      <c r="DC1651" s="5"/>
      <c r="DD1651" s="5"/>
      <c r="DE1651" s="5"/>
      <c r="DF1651" s="5"/>
      <c r="DG1651" s="5"/>
      <c r="DH1651" s="5"/>
      <c r="DI1651" s="5"/>
      <c r="DJ1651" s="5"/>
      <c r="DK1651" s="5"/>
      <c r="DL1651" s="5"/>
      <c r="DM1651" s="5"/>
      <c r="DN1651" s="5"/>
      <c r="DO1651" s="5"/>
      <c r="DP1651" s="5"/>
      <c r="DQ1651" s="5"/>
      <c r="DR1651" s="5" t="s">
        <v>1233</v>
      </c>
      <c r="DS1651" s="6"/>
      <c r="DT1651" s="6"/>
      <c r="DU1651" s="5"/>
      <c r="DV1651" s="5"/>
      <c r="DW1651" s="5" t="s">
        <v>135</v>
      </c>
      <c r="DX1651" s="5" t="s">
        <v>135</v>
      </c>
      <c r="DY1651" s="5"/>
      <c r="DZ1651" s="5"/>
      <c r="EA1651" s="5"/>
      <c r="EB1651" s="5"/>
      <c r="EC1651" s="5"/>
      <c r="ED1651" s="5"/>
      <c r="EE1651" s="5"/>
      <c r="EF1651" s="5"/>
    </row>
    <row r="1652" spans="1:136" s="42" customFormat="1" ht="75">
      <c r="A1652" s="41" t="s">
        <v>2831</v>
      </c>
      <c r="B1652" s="41">
        <v>1</v>
      </c>
      <c r="C1652" s="41">
        <v>1</v>
      </c>
      <c r="D1652" s="41" t="s">
        <v>2063</v>
      </c>
      <c r="E1652" s="42" t="s">
        <v>182</v>
      </c>
      <c r="F1652" s="41" t="s">
        <v>2764</v>
      </c>
      <c r="G1652" s="41"/>
      <c r="H1652" s="41" t="s">
        <v>135</v>
      </c>
      <c r="I1652" s="41"/>
      <c r="J1652" s="5"/>
      <c r="K1652" s="5"/>
      <c r="L1652" s="5"/>
      <c r="M1652" s="5"/>
      <c r="N1652" s="5"/>
      <c r="O1652" s="5"/>
      <c r="P1652" s="5">
        <v>1</v>
      </c>
      <c r="Q1652" s="39" t="s">
        <v>2832</v>
      </c>
      <c r="R1652" s="5"/>
      <c r="S1652" s="5"/>
      <c r="T1652" s="5"/>
      <c r="U1652" s="5"/>
      <c r="V1652" s="5"/>
      <c r="W1652" s="5"/>
      <c r="X1652" s="5"/>
      <c r="Y1652" s="5"/>
      <c r="Z1652" s="5"/>
      <c r="AA1652" s="5"/>
      <c r="AB1652" s="5"/>
      <c r="AC1652" s="5"/>
      <c r="AD1652" s="5"/>
      <c r="AE1652" s="5"/>
      <c r="AF1652" s="5"/>
      <c r="AG1652" s="5"/>
      <c r="AH1652" s="5"/>
      <c r="AI1652" s="5"/>
      <c r="AJ1652" s="5"/>
      <c r="AK1652" s="5"/>
      <c r="AL1652" s="5">
        <v>1</v>
      </c>
      <c r="AM1652" s="5">
        <v>1</v>
      </c>
      <c r="AN1652" s="5"/>
      <c r="AO1652" s="5"/>
      <c r="AP1652" s="5"/>
      <c r="AQ1652" s="5"/>
      <c r="AR1652" s="5"/>
      <c r="AS1652" s="5"/>
      <c r="AT1652" s="5"/>
      <c r="AU1652" s="5"/>
      <c r="AV1652" s="5"/>
      <c r="AW1652" s="5"/>
      <c r="AX1652" s="5"/>
      <c r="AY1652" s="5"/>
      <c r="AZ1652" s="5"/>
      <c r="BA1652" s="5"/>
      <c r="BB1652" s="5"/>
      <c r="BC1652" s="5"/>
      <c r="BD1652" s="5"/>
      <c r="BE1652" s="5"/>
      <c r="BF1652" s="5"/>
      <c r="BG1652" s="5"/>
      <c r="BH1652" s="5"/>
      <c r="BI1652" s="5"/>
      <c r="BJ1652" s="5"/>
      <c r="BK1652" s="5"/>
      <c r="BL1652" s="5"/>
      <c r="BM1652" s="5"/>
      <c r="BN1652" s="5"/>
      <c r="BO1652" s="5"/>
      <c r="BP1652" s="5"/>
      <c r="BQ1652" s="5"/>
      <c r="BR1652" s="5"/>
      <c r="BS1652" s="5"/>
      <c r="BT1652" s="5"/>
      <c r="BU1652" s="5"/>
      <c r="BV1652" s="5"/>
      <c r="BW1652" s="5"/>
      <c r="BX1652" s="5"/>
      <c r="BY1652" s="5"/>
      <c r="BZ1652" s="5"/>
      <c r="CA1652" s="5"/>
      <c r="CB1652" s="5"/>
      <c r="CC1652" s="5"/>
      <c r="CD1652" s="5"/>
      <c r="CE1652" s="5"/>
      <c r="CF1652" s="5"/>
      <c r="CG1652" s="5"/>
      <c r="CH1652" s="5"/>
      <c r="CI1652" s="5"/>
      <c r="CJ1652" s="5"/>
      <c r="CK1652" s="5"/>
      <c r="CL1652" s="5"/>
      <c r="CM1652" s="5"/>
      <c r="CN1652" s="5"/>
      <c r="CO1652" s="5"/>
      <c r="CP1652" s="5"/>
      <c r="CQ1652" s="5"/>
      <c r="CR1652" s="5"/>
      <c r="CS1652" s="5"/>
      <c r="CT1652" s="5"/>
      <c r="CU1652" s="5"/>
      <c r="CV1652" s="5"/>
      <c r="CW1652" s="5"/>
      <c r="CX1652" s="5"/>
      <c r="CY1652" s="5"/>
      <c r="CZ1652" s="5"/>
      <c r="DA1652" s="5"/>
      <c r="DB1652" s="5"/>
      <c r="DC1652" s="5"/>
      <c r="DD1652" s="5"/>
      <c r="DE1652" s="5"/>
      <c r="DF1652" s="5"/>
      <c r="DG1652" s="5"/>
      <c r="DH1652" s="5"/>
      <c r="DI1652" s="5"/>
      <c r="DJ1652" s="5"/>
      <c r="DK1652" s="5"/>
      <c r="DL1652" s="5"/>
      <c r="DM1652" s="5"/>
      <c r="DN1652" s="5"/>
      <c r="DO1652" s="5"/>
      <c r="DP1652" s="5"/>
      <c r="DQ1652" s="5"/>
      <c r="DR1652" s="5" t="s">
        <v>1233</v>
      </c>
      <c r="DS1652" s="6"/>
      <c r="DT1652" s="6"/>
      <c r="DU1652" s="5"/>
      <c r="DV1652" s="5"/>
      <c r="DW1652" s="5" t="s">
        <v>135</v>
      </c>
      <c r="DX1652" s="5" t="s">
        <v>135</v>
      </c>
      <c r="DY1652" s="5"/>
      <c r="DZ1652" s="5"/>
      <c r="EA1652" s="5"/>
      <c r="EB1652" s="5"/>
      <c r="EC1652" s="5"/>
      <c r="ED1652" s="5"/>
      <c r="EE1652" s="5"/>
      <c r="EF1652" s="5"/>
    </row>
    <row r="1653" spans="1:136" s="42" customFormat="1" ht="105">
      <c r="A1653" s="41" t="s">
        <v>2833</v>
      </c>
      <c r="B1653" s="41">
        <v>1</v>
      </c>
      <c r="C1653" s="41">
        <v>1</v>
      </c>
      <c r="D1653" s="41" t="s">
        <v>2063</v>
      </c>
      <c r="E1653" s="42" t="s">
        <v>182</v>
      </c>
      <c r="F1653" s="41" t="s">
        <v>2764</v>
      </c>
      <c r="G1653" s="41"/>
      <c r="H1653" s="41" t="s">
        <v>135</v>
      </c>
      <c r="I1653" s="41"/>
      <c r="J1653" s="5"/>
      <c r="K1653" s="5"/>
      <c r="L1653" s="5"/>
      <c r="M1653" s="5"/>
      <c r="N1653" s="5"/>
      <c r="O1653" s="5"/>
      <c r="P1653" s="5">
        <v>1</v>
      </c>
      <c r="Q1653" s="39" t="s">
        <v>2832</v>
      </c>
      <c r="R1653" s="5"/>
      <c r="S1653" s="5"/>
      <c r="T1653" s="5"/>
      <c r="U1653" s="5"/>
      <c r="V1653" s="5"/>
      <c r="W1653" s="5"/>
      <c r="X1653" s="5"/>
      <c r="Y1653" s="5"/>
      <c r="Z1653" s="5"/>
      <c r="AA1653" s="5"/>
      <c r="AB1653" s="5"/>
      <c r="AC1653" s="5"/>
      <c r="AD1653" s="5"/>
      <c r="AE1653" s="5"/>
      <c r="AF1653" s="5"/>
      <c r="AG1653" s="5"/>
      <c r="AH1653" s="5"/>
      <c r="AI1653" s="5"/>
      <c r="AJ1653" s="5"/>
      <c r="AK1653" s="5"/>
      <c r="AL1653" s="5">
        <v>1</v>
      </c>
      <c r="AM1653" s="5"/>
      <c r="AN1653" s="5"/>
      <c r="AO1653" s="5"/>
      <c r="AP1653" s="5"/>
      <c r="AQ1653" s="5"/>
      <c r="AR1653" s="5"/>
      <c r="AS1653" s="5"/>
      <c r="AT1653" s="5"/>
      <c r="AU1653" s="5"/>
      <c r="AV1653" s="5"/>
      <c r="AW1653" s="5"/>
      <c r="AX1653" s="5"/>
      <c r="AY1653" s="5"/>
      <c r="AZ1653" s="5"/>
      <c r="BA1653" s="5"/>
      <c r="BB1653" s="5"/>
      <c r="BC1653" s="5"/>
      <c r="BD1653" s="5"/>
      <c r="BE1653" s="5"/>
      <c r="BF1653" s="5"/>
      <c r="BG1653" s="5"/>
      <c r="BH1653" s="5"/>
      <c r="BI1653" s="5"/>
      <c r="BJ1653" s="5"/>
      <c r="BK1653" s="5"/>
      <c r="BL1653" s="5"/>
      <c r="BM1653" s="5"/>
      <c r="BN1653" s="5"/>
      <c r="BO1653" s="5"/>
      <c r="BP1653" s="5"/>
      <c r="BQ1653" s="5"/>
      <c r="BR1653" s="5"/>
      <c r="BS1653" s="5"/>
      <c r="BT1653" s="5"/>
      <c r="BU1653" s="5"/>
      <c r="BV1653" s="5"/>
      <c r="BW1653" s="5"/>
      <c r="BX1653" s="5"/>
      <c r="BY1653" s="5"/>
      <c r="BZ1653" s="5"/>
      <c r="CA1653" s="5"/>
      <c r="CB1653" s="5"/>
      <c r="CC1653" s="5"/>
      <c r="CD1653" s="5"/>
      <c r="CE1653" s="5"/>
      <c r="CF1653" s="5"/>
      <c r="CG1653" s="5"/>
      <c r="CH1653" s="5"/>
      <c r="CI1653" s="5"/>
      <c r="CJ1653" s="5"/>
      <c r="CK1653" s="5"/>
      <c r="CL1653" s="5"/>
      <c r="CM1653" s="5"/>
      <c r="CN1653" s="5"/>
      <c r="CO1653" s="5"/>
      <c r="CP1653" s="5"/>
      <c r="CQ1653" s="5"/>
      <c r="CR1653" s="5"/>
      <c r="CS1653" s="5"/>
      <c r="CT1653" s="5"/>
      <c r="CU1653" s="5"/>
      <c r="CV1653" s="5"/>
      <c r="CW1653" s="5"/>
      <c r="CX1653" s="5"/>
      <c r="CY1653" s="5"/>
      <c r="CZ1653" s="5"/>
      <c r="DA1653" s="5"/>
      <c r="DB1653" s="5"/>
      <c r="DC1653" s="5"/>
      <c r="DD1653" s="5"/>
      <c r="DE1653" s="5"/>
      <c r="DF1653" s="5"/>
      <c r="DG1653" s="5"/>
      <c r="DH1653" s="5"/>
      <c r="DI1653" s="5"/>
      <c r="DJ1653" s="5"/>
      <c r="DK1653" s="5"/>
      <c r="DL1653" s="5"/>
      <c r="DM1653" s="5"/>
      <c r="DN1653" s="5"/>
      <c r="DO1653" s="5"/>
      <c r="DP1653" s="5"/>
      <c r="DQ1653" s="5"/>
      <c r="DR1653" s="5" t="s">
        <v>1233</v>
      </c>
      <c r="DS1653" s="6"/>
      <c r="DT1653" s="6"/>
      <c r="DU1653" s="5"/>
      <c r="DV1653" s="5"/>
      <c r="DW1653" s="5" t="s">
        <v>135</v>
      </c>
      <c r="DX1653" s="5" t="s">
        <v>135</v>
      </c>
      <c r="DY1653" s="5"/>
      <c r="DZ1653" s="5"/>
      <c r="EA1653" s="5"/>
      <c r="EB1653" s="5"/>
      <c r="EC1653" s="5"/>
      <c r="ED1653" s="5"/>
      <c r="EE1653" s="5"/>
      <c r="EF1653" s="5"/>
    </row>
    <row r="1654" spans="1:136" s="42" customFormat="1" ht="135">
      <c r="A1654" s="41" t="s">
        <v>2834</v>
      </c>
      <c r="B1654" s="41">
        <v>1</v>
      </c>
      <c r="C1654" s="41">
        <v>1</v>
      </c>
      <c r="D1654" s="41" t="s">
        <v>2835</v>
      </c>
      <c r="E1654" s="40" t="s">
        <v>2836</v>
      </c>
      <c r="F1654" s="41" t="s">
        <v>2837</v>
      </c>
      <c r="G1654" s="41"/>
      <c r="H1654" s="41" t="s">
        <v>135</v>
      </c>
      <c r="I1654" s="41" t="s">
        <v>135</v>
      </c>
      <c r="J1654" s="5"/>
      <c r="K1654" s="5"/>
      <c r="L1654" s="5"/>
      <c r="M1654" s="5"/>
      <c r="N1654" s="5"/>
      <c r="O1654" s="5"/>
      <c r="P1654" s="5">
        <v>1</v>
      </c>
      <c r="Q1654" s="39" t="s">
        <v>2838</v>
      </c>
      <c r="R1654" s="5">
        <v>1</v>
      </c>
      <c r="S1654" s="5"/>
      <c r="T1654" s="5"/>
      <c r="U1654" s="5"/>
      <c r="V1654" s="5"/>
      <c r="W1654" s="5"/>
      <c r="X1654" s="5"/>
      <c r="Y1654" s="5"/>
      <c r="Z1654" s="5"/>
      <c r="AA1654" s="5"/>
      <c r="AB1654" s="5"/>
      <c r="AC1654" s="5"/>
      <c r="AD1654" s="5"/>
      <c r="AE1654" s="5"/>
      <c r="AF1654" s="5"/>
      <c r="AG1654" s="5"/>
      <c r="AH1654" s="5"/>
      <c r="AI1654" s="5"/>
      <c r="AJ1654" s="5"/>
      <c r="AK1654" s="5"/>
      <c r="AL1654" s="5"/>
      <c r="AM1654" s="5"/>
      <c r="AN1654" s="5"/>
      <c r="AO1654" s="5"/>
      <c r="AP1654" s="5"/>
      <c r="AQ1654" s="5"/>
      <c r="AR1654" s="5"/>
      <c r="AS1654" s="5"/>
      <c r="AT1654" s="5"/>
      <c r="AU1654" s="5"/>
      <c r="AV1654" s="5"/>
      <c r="AW1654" s="5"/>
      <c r="AX1654" s="5"/>
      <c r="AY1654" s="5"/>
      <c r="AZ1654" s="5"/>
      <c r="BA1654" s="5"/>
      <c r="BB1654" s="5"/>
      <c r="BC1654" s="5"/>
      <c r="BD1654" s="5"/>
      <c r="BE1654" s="5"/>
      <c r="BF1654" s="5"/>
      <c r="BG1654" s="5"/>
      <c r="BH1654" s="5"/>
      <c r="BI1654" s="5"/>
      <c r="BJ1654" s="5"/>
      <c r="BK1654" s="5"/>
      <c r="BL1654" s="5"/>
      <c r="BM1654" s="5"/>
      <c r="BN1654" s="5"/>
      <c r="BO1654" s="5"/>
      <c r="BP1654" s="5"/>
      <c r="BQ1654" s="5"/>
      <c r="BR1654" s="5"/>
      <c r="BS1654" s="5"/>
      <c r="BT1654" s="5"/>
      <c r="BU1654" s="5"/>
      <c r="BV1654" s="5"/>
      <c r="BW1654" s="5"/>
      <c r="BX1654" s="5"/>
      <c r="BY1654" s="5"/>
      <c r="BZ1654" s="5"/>
      <c r="CA1654" s="5"/>
      <c r="CB1654" s="5"/>
      <c r="CC1654" s="5"/>
      <c r="CD1654" s="5"/>
      <c r="CE1654" s="5"/>
      <c r="CF1654" s="5"/>
      <c r="CG1654" s="5"/>
      <c r="CH1654" s="5"/>
      <c r="CI1654" s="5"/>
      <c r="CJ1654" s="5"/>
      <c r="CK1654" s="5"/>
      <c r="CL1654" s="5"/>
      <c r="CM1654" s="5"/>
      <c r="CN1654" s="5"/>
      <c r="CO1654" s="5"/>
      <c r="CP1654" s="5"/>
      <c r="CQ1654" s="5"/>
      <c r="CR1654" s="5"/>
      <c r="CS1654" s="5"/>
      <c r="CT1654" s="5"/>
      <c r="CU1654" s="5"/>
      <c r="CV1654" s="5"/>
      <c r="CW1654" s="5"/>
      <c r="CX1654" s="5"/>
      <c r="CY1654" s="5"/>
      <c r="CZ1654" s="5"/>
      <c r="DA1654" s="5"/>
      <c r="DB1654" s="5"/>
      <c r="DC1654" s="5"/>
      <c r="DD1654" s="5"/>
      <c r="DE1654" s="5"/>
      <c r="DF1654" s="5"/>
      <c r="DG1654" s="5"/>
      <c r="DH1654" s="5"/>
      <c r="DI1654" s="5"/>
      <c r="DJ1654" s="5"/>
      <c r="DK1654" s="5"/>
      <c r="DL1654" s="5"/>
      <c r="DM1654" s="5"/>
      <c r="DN1654" s="5"/>
      <c r="DO1654" s="5"/>
      <c r="DP1654" s="5"/>
      <c r="DQ1654" s="5"/>
      <c r="DR1654" s="5" t="s">
        <v>1233</v>
      </c>
      <c r="DS1654" s="6"/>
      <c r="DT1654" s="6"/>
      <c r="DU1654" s="5"/>
      <c r="DV1654" s="5"/>
      <c r="DW1654" s="5" t="s">
        <v>135</v>
      </c>
      <c r="DX1654" s="5" t="s">
        <v>135</v>
      </c>
      <c r="DY1654" s="5"/>
      <c r="DZ1654" s="5"/>
      <c r="EA1654" s="5"/>
      <c r="EB1654" s="5"/>
      <c r="EC1654" s="5"/>
      <c r="ED1654" s="5"/>
      <c r="EE1654" s="5"/>
      <c r="EF1654" s="5"/>
    </row>
    <row r="1655" spans="1:136" s="42" customFormat="1" ht="135">
      <c r="A1655" s="41" t="s">
        <v>2839</v>
      </c>
      <c r="B1655" s="41">
        <v>1</v>
      </c>
      <c r="C1655" s="41">
        <v>1</v>
      </c>
      <c r="D1655" s="41" t="s">
        <v>2063</v>
      </c>
      <c r="E1655" s="42" t="s">
        <v>182</v>
      </c>
      <c r="F1655" s="41" t="s">
        <v>2764</v>
      </c>
      <c r="G1655" s="41"/>
      <c r="H1655" s="41" t="s">
        <v>135</v>
      </c>
      <c r="I1655" s="41"/>
      <c r="J1655" s="5"/>
      <c r="K1655" s="5"/>
      <c r="L1655" s="5"/>
      <c r="M1655" s="5"/>
      <c r="N1655" s="5"/>
      <c r="O1655" s="5"/>
      <c r="P1655" s="5">
        <v>1</v>
      </c>
      <c r="Q1655" s="39" t="s">
        <v>2840</v>
      </c>
      <c r="R1655" s="5">
        <v>1</v>
      </c>
      <c r="S1655" s="5"/>
      <c r="T1655" s="5"/>
      <c r="U1655" s="5"/>
      <c r="V1655" s="5"/>
      <c r="W1655" s="5"/>
      <c r="X1655" s="5"/>
      <c r="Y1655" s="5"/>
      <c r="Z1655" s="5"/>
      <c r="AA1655" s="5"/>
      <c r="AB1655" s="5"/>
      <c r="AC1655" s="5"/>
      <c r="AD1655" s="5"/>
      <c r="AE1655" s="5"/>
      <c r="AF1655" s="5"/>
      <c r="AG1655" s="5"/>
      <c r="AH1655" s="5"/>
      <c r="AI1655" s="5"/>
      <c r="AJ1655" s="5"/>
      <c r="AK1655" s="5"/>
      <c r="AL1655" s="5"/>
      <c r="AM1655" s="5"/>
      <c r="AN1655" s="5"/>
      <c r="AO1655" s="5"/>
      <c r="AP1655" s="5"/>
      <c r="AQ1655" s="5"/>
      <c r="AR1655" s="5"/>
      <c r="AS1655" s="5"/>
      <c r="AT1655" s="5"/>
      <c r="AU1655" s="5"/>
      <c r="AV1655" s="5"/>
      <c r="AW1655" s="5"/>
      <c r="AX1655" s="5"/>
      <c r="AY1655" s="5"/>
      <c r="AZ1655" s="5"/>
      <c r="BA1655" s="5"/>
      <c r="BB1655" s="5"/>
      <c r="BC1655" s="5"/>
      <c r="BD1655" s="5"/>
      <c r="BE1655" s="5"/>
      <c r="BF1655" s="5"/>
      <c r="BG1655" s="5"/>
      <c r="BH1655" s="5"/>
      <c r="BI1655" s="5"/>
      <c r="BJ1655" s="5"/>
      <c r="BK1655" s="5"/>
      <c r="BL1655" s="5"/>
      <c r="BM1655" s="5"/>
      <c r="BN1655" s="5"/>
      <c r="BO1655" s="5"/>
      <c r="BP1655" s="5"/>
      <c r="BQ1655" s="5"/>
      <c r="BR1655" s="5"/>
      <c r="BS1655" s="5"/>
      <c r="BT1655" s="5"/>
      <c r="BU1655" s="5"/>
      <c r="BV1655" s="5"/>
      <c r="BW1655" s="5"/>
      <c r="BX1655" s="5"/>
      <c r="BY1655" s="5"/>
      <c r="BZ1655" s="5"/>
      <c r="CA1655" s="5"/>
      <c r="CB1655" s="5"/>
      <c r="CC1655" s="5"/>
      <c r="CD1655" s="5"/>
      <c r="CE1655" s="5"/>
      <c r="CF1655" s="5"/>
      <c r="CG1655" s="5"/>
      <c r="CH1655" s="5"/>
      <c r="CI1655" s="5"/>
      <c r="CJ1655" s="5"/>
      <c r="CK1655" s="5"/>
      <c r="CL1655" s="5"/>
      <c r="CM1655" s="5"/>
      <c r="CN1655" s="5"/>
      <c r="CO1655" s="5"/>
      <c r="CP1655" s="5"/>
      <c r="CQ1655" s="5"/>
      <c r="CR1655" s="5"/>
      <c r="CS1655" s="5"/>
      <c r="CT1655" s="5"/>
      <c r="CU1655" s="5"/>
      <c r="CV1655" s="5"/>
      <c r="CW1655" s="5"/>
      <c r="CX1655" s="5"/>
      <c r="CY1655" s="5"/>
      <c r="CZ1655" s="5"/>
      <c r="DA1655" s="5"/>
      <c r="DB1655" s="5"/>
      <c r="DC1655" s="5"/>
      <c r="DD1655" s="5"/>
      <c r="DE1655" s="5"/>
      <c r="DF1655" s="5"/>
      <c r="DG1655" s="5"/>
      <c r="DH1655" s="5"/>
      <c r="DI1655" s="5"/>
      <c r="DJ1655" s="5"/>
      <c r="DK1655" s="5"/>
      <c r="DL1655" s="5"/>
      <c r="DM1655" s="5"/>
      <c r="DN1655" s="5"/>
      <c r="DO1655" s="5"/>
      <c r="DP1655" s="5"/>
      <c r="DQ1655" s="5"/>
      <c r="DR1655" s="5"/>
      <c r="DS1655" s="6"/>
      <c r="DT1655" s="6"/>
      <c r="DU1655" s="5"/>
      <c r="DV1655" s="5"/>
      <c r="DW1655" s="5" t="s">
        <v>135</v>
      </c>
      <c r="DX1655" s="5"/>
      <c r="DY1655" s="5"/>
      <c r="DZ1655" s="5"/>
      <c r="EA1655" s="5"/>
      <c r="EB1655" s="5"/>
      <c r="EC1655" s="5"/>
      <c r="ED1655" s="5"/>
      <c r="EE1655" s="5"/>
      <c r="EF1655" s="5"/>
    </row>
    <row r="1656" spans="1:136" s="42" customFormat="1" ht="60">
      <c r="A1656" s="46" t="s">
        <v>2841</v>
      </c>
      <c r="B1656" s="41">
        <v>9</v>
      </c>
      <c r="C1656" s="41">
        <v>4</v>
      </c>
      <c r="D1656" s="41" t="s">
        <v>2842</v>
      </c>
      <c r="E1656" s="42" t="s">
        <v>403</v>
      </c>
      <c r="F1656" s="41" t="s">
        <v>2843</v>
      </c>
      <c r="G1656" s="41" t="s">
        <v>135</v>
      </c>
      <c r="H1656" s="41" t="s">
        <v>135</v>
      </c>
      <c r="I1656" s="41"/>
      <c r="J1656" s="5"/>
      <c r="K1656" s="5"/>
      <c r="L1656" s="5"/>
      <c r="M1656" s="5"/>
      <c r="N1656" s="5"/>
      <c r="O1656" s="5"/>
      <c r="P1656" s="5">
        <v>1</v>
      </c>
      <c r="Q1656" s="39" t="s">
        <v>2844</v>
      </c>
      <c r="R1656" s="5"/>
      <c r="S1656" s="5"/>
      <c r="T1656" s="5"/>
      <c r="U1656" s="5"/>
      <c r="V1656" s="5"/>
      <c r="W1656" s="5"/>
      <c r="X1656" s="5"/>
      <c r="Y1656" s="5"/>
      <c r="Z1656" s="5"/>
      <c r="AA1656" s="5"/>
      <c r="AB1656" s="5"/>
      <c r="AC1656" s="5"/>
      <c r="AD1656" s="5"/>
      <c r="AE1656" s="5"/>
      <c r="AF1656" s="5"/>
      <c r="AG1656" s="5"/>
      <c r="AH1656" s="5"/>
      <c r="AI1656" s="5"/>
      <c r="AJ1656" s="5"/>
      <c r="AK1656" s="5"/>
      <c r="AL1656" s="5"/>
      <c r="AM1656" s="5"/>
      <c r="AN1656" s="5"/>
      <c r="AO1656" s="5"/>
      <c r="AP1656" s="5"/>
      <c r="AQ1656" s="5"/>
      <c r="AR1656" s="5"/>
      <c r="AS1656" s="5"/>
      <c r="AT1656" s="5"/>
      <c r="AU1656" s="5"/>
      <c r="AV1656" s="5"/>
      <c r="AW1656" s="5"/>
      <c r="AX1656" s="5"/>
      <c r="AY1656" s="5"/>
      <c r="AZ1656" s="5"/>
      <c r="BA1656" s="5"/>
      <c r="BB1656" s="5"/>
      <c r="BC1656" s="5"/>
      <c r="BD1656" s="5"/>
      <c r="BE1656" s="5"/>
      <c r="BF1656" s="5"/>
      <c r="BG1656" s="5"/>
      <c r="BH1656" s="5"/>
      <c r="BI1656" s="5"/>
      <c r="BJ1656" s="5"/>
      <c r="BK1656" s="5"/>
      <c r="BL1656" s="5"/>
      <c r="BM1656" s="5"/>
      <c r="BN1656" s="5"/>
      <c r="BO1656" s="5"/>
      <c r="BP1656" s="5"/>
      <c r="BQ1656" s="5"/>
      <c r="BR1656" s="5"/>
      <c r="BS1656" s="5"/>
      <c r="BT1656" s="5"/>
      <c r="BU1656" s="5"/>
      <c r="BV1656" s="5"/>
      <c r="BW1656" s="5"/>
      <c r="BX1656" s="5"/>
      <c r="BY1656" s="5"/>
      <c r="BZ1656" s="5"/>
      <c r="CA1656" s="5"/>
      <c r="CB1656" s="5"/>
      <c r="CC1656" s="5"/>
      <c r="CD1656" s="5"/>
      <c r="CE1656" s="5"/>
      <c r="CF1656" s="5"/>
      <c r="CG1656" s="5"/>
      <c r="CH1656" s="5"/>
      <c r="CI1656" s="5"/>
      <c r="CJ1656" s="5"/>
      <c r="CK1656" s="5"/>
      <c r="CL1656" s="5"/>
      <c r="CM1656" s="5"/>
      <c r="CN1656" s="5"/>
      <c r="CO1656" s="5"/>
      <c r="CP1656" s="5"/>
      <c r="CQ1656" s="5"/>
      <c r="CR1656" s="5"/>
      <c r="CS1656" s="5"/>
      <c r="CT1656" s="5"/>
      <c r="CU1656" s="5"/>
      <c r="CV1656" s="5"/>
      <c r="CW1656" s="5"/>
      <c r="CX1656" s="5"/>
      <c r="CY1656" s="5"/>
      <c r="CZ1656" s="5"/>
      <c r="DA1656" s="5"/>
      <c r="DB1656" s="5"/>
      <c r="DC1656" s="5"/>
      <c r="DD1656" s="5">
        <v>1</v>
      </c>
      <c r="DE1656" s="5"/>
      <c r="DF1656" s="5"/>
      <c r="DG1656" s="5"/>
      <c r="DH1656" s="5"/>
      <c r="DI1656" s="5"/>
      <c r="DJ1656" s="5"/>
      <c r="DK1656" s="5"/>
      <c r="DL1656" s="5"/>
      <c r="DM1656" s="5"/>
      <c r="DN1656" s="5"/>
      <c r="DO1656" s="5"/>
      <c r="DP1656" s="5"/>
      <c r="DQ1656" s="5"/>
      <c r="DR1656" s="5" t="s">
        <v>135</v>
      </c>
      <c r="DS1656" s="6">
        <v>9</v>
      </c>
      <c r="DT1656" s="6">
        <v>5</v>
      </c>
      <c r="DU1656" s="5">
        <v>1</v>
      </c>
      <c r="DV1656" s="5"/>
      <c r="DW1656" s="5" t="s">
        <v>135</v>
      </c>
      <c r="DX1656" s="5"/>
      <c r="DY1656" s="5"/>
      <c r="DZ1656" s="5"/>
      <c r="EA1656" s="5"/>
      <c r="EB1656" s="5"/>
      <c r="EC1656" s="5"/>
      <c r="ED1656" s="5"/>
      <c r="EE1656" s="5"/>
      <c r="EF1656" s="5"/>
    </row>
    <row r="1657" spans="1:136" s="42" customFormat="1">
      <c r="A1657" s="41"/>
      <c r="B1657" s="41"/>
      <c r="C1657" s="41"/>
      <c r="D1657" s="41" t="s">
        <v>2845</v>
      </c>
      <c r="E1657" s="42" t="s">
        <v>262</v>
      </c>
      <c r="F1657" s="41" t="s">
        <v>2846</v>
      </c>
      <c r="G1657" s="41"/>
      <c r="H1657" s="41" t="s">
        <v>135</v>
      </c>
      <c r="I1657" s="41"/>
      <c r="J1657" s="5"/>
      <c r="K1657" s="5"/>
      <c r="L1657" s="5"/>
      <c r="M1657" s="5"/>
      <c r="N1657" s="5"/>
      <c r="O1657" s="5"/>
      <c r="P1657" s="5">
        <v>3</v>
      </c>
      <c r="Q1657" s="39" t="s">
        <v>2844</v>
      </c>
      <c r="R1657" s="5"/>
      <c r="S1657" s="5"/>
      <c r="T1657" s="5"/>
      <c r="U1657" s="5"/>
      <c r="V1657" s="5"/>
      <c r="W1657" s="5"/>
      <c r="X1657" s="5"/>
      <c r="Y1657" s="5"/>
      <c r="Z1657" s="5"/>
      <c r="AA1657" s="5"/>
      <c r="AB1657" s="5"/>
      <c r="AC1657" s="5"/>
      <c r="AD1657" s="5"/>
      <c r="AE1657" s="5"/>
      <c r="AF1657" s="5"/>
      <c r="AG1657" s="5"/>
      <c r="AH1657" s="5"/>
      <c r="AI1657" s="5"/>
      <c r="AJ1657" s="5"/>
      <c r="AK1657" s="5"/>
      <c r="AL1657" s="5"/>
      <c r="AM1657" s="5"/>
      <c r="AN1657" s="5"/>
      <c r="AO1657" s="5"/>
      <c r="AP1657" s="5"/>
      <c r="AQ1657" s="5"/>
      <c r="AR1657" s="5"/>
      <c r="AS1657" s="5"/>
      <c r="AT1657" s="5"/>
      <c r="AU1657" s="5"/>
      <c r="AV1657" s="5"/>
      <c r="AW1657" s="5"/>
      <c r="AX1657" s="5"/>
      <c r="AY1657" s="5"/>
      <c r="AZ1657" s="5"/>
      <c r="BA1657" s="5"/>
      <c r="BB1657" s="5"/>
      <c r="BC1657" s="5"/>
      <c r="BD1657" s="5"/>
      <c r="BE1657" s="5"/>
      <c r="BF1657" s="5"/>
      <c r="BG1657" s="5"/>
      <c r="BH1657" s="5"/>
      <c r="BI1657" s="5"/>
      <c r="BJ1657" s="5"/>
      <c r="BK1657" s="5"/>
      <c r="BL1657" s="5"/>
      <c r="BM1657" s="5"/>
      <c r="BN1657" s="5"/>
      <c r="BO1657" s="5"/>
      <c r="BP1657" s="5"/>
      <c r="BQ1657" s="5"/>
      <c r="BR1657" s="5"/>
      <c r="BS1657" s="5"/>
      <c r="BT1657" s="5"/>
      <c r="BU1657" s="5"/>
      <c r="BV1657" s="5"/>
      <c r="BW1657" s="5"/>
      <c r="BX1657" s="5"/>
      <c r="BY1657" s="5"/>
      <c r="BZ1657" s="5"/>
      <c r="CA1657" s="5"/>
      <c r="CB1657" s="5"/>
      <c r="CC1657" s="5"/>
      <c r="CD1657" s="5"/>
      <c r="CE1657" s="5"/>
      <c r="CF1657" s="5"/>
      <c r="CG1657" s="5"/>
      <c r="CH1657" s="5"/>
      <c r="CI1657" s="5"/>
      <c r="CJ1657" s="5"/>
      <c r="CK1657" s="5"/>
      <c r="CL1657" s="5"/>
      <c r="CM1657" s="5"/>
      <c r="CN1657" s="5"/>
      <c r="CO1657" s="5"/>
      <c r="CP1657" s="5"/>
      <c r="CQ1657" s="5"/>
      <c r="CR1657" s="5"/>
      <c r="CS1657" s="5"/>
      <c r="CT1657" s="5"/>
      <c r="CU1657" s="5"/>
      <c r="CV1657" s="5"/>
      <c r="CW1657" s="5"/>
      <c r="CX1657" s="5"/>
      <c r="CY1657" s="5"/>
      <c r="CZ1657" s="5"/>
      <c r="DA1657" s="5"/>
      <c r="DB1657" s="5"/>
      <c r="DC1657" s="5"/>
      <c r="DD1657" s="5">
        <v>2</v>
      </c>
      <c r="DE1657" s="5"/>
      <c r="DF1657" s="5"/>
      <c r="DG1657" s="5"/>
      <c r="DH1657" s="5"/>
      <c r="DI1657" s="5"/>
      <c r="DJ1657" s="5"/>
      <c r="DK1657" s="5"/>
      <c r="DL1657" s="5"/>
      <c r="DM1657" s="5"/>
      <c r="DN1657" s="5"/>
      <c r="DO1657" s="5"/>
      <c r="DP1657" s="5"/>
      <c r="DQ1657" s="5"/>
      <c r="DR1657" s="5" t="s">
        <v>135</v>
      </c>
      <c r="DS1657" s="6"/>
      <c r="DT1657" s="6"/>
      <c r="DU1657" s="5"/>
      <c r="DV1657" s="5"/>
      <c r="DW1657" s="5" t="s">
        <v>135</v>
      </c>
      <c r="DX1657" s="5"/>
      <c r="DY1657" s="5"/>
      <c r="DZ1657" s="5"/>
      <c r="EA1657" s="5"/>
      <c r="EB1657" s="5"/>
      <c r="EC1657" s="5"/>
      <c r="ED1657" s="5"/>
      <c r="EE1657" s="5"/>
      <c r="EF1657" s="5"/>
    </row>
    <row r="1658" spans="1:136" s="42" customFormat="1">
      <c r="A1658" s="41"/>
      <c r="B1658" s="41"/>
      <c r="C1658" s="41"/>
      <c r="D1658" s="41" t="s">
        <v>2847</v>
      </c>
      <c r="E1658" s="42" t="s">
        <v>199</v>
      </c>
      <c r="F1658" s="41" t="s">
        <v>2846</v>
      </c>
      <c r="G1658" s="41"/>
      <c r="H1658" s="41" t="s">
        <v>135</v>
      </c>
      <c r="I1658" s="41"/>
      <c r="J1658" s="5"/>
      <c r="K1658" s="5"/>
      <c r="L1658" s="5"/>
      <c r="M1658" s="5"/>
      <c r="N1658" s="5"/>
      <c r="O1658" s="5"/>
      <c r="P1658" s="5">
        <v>1</v>
      </c>
      <c r="Q1658" s="39" t="s">
        <v>2844</v>
      </c>
      <c r="R1658" s="5"/>
      <c r="S1658" s="5"/>
      <c r="T1658" s="5"/>
      <c r="U1658" s="5"/>
      <c r="V1658" s="5"/>
      <c r="W1658" s="5"/>
      <c r="X1658" s="5"/>
      <c r="Y1658" s="5"/>
      <c r="Z1658" s="5"/>
      <c r="AA1658" s="5"/>
      <c r="AB1658" s="5"/>
      <c r="AC1658" s="5"/>
      <c r="AD1658" s="5"/>
      <c r="AE1658" s="5"/>
      <c r="AF1658" s="5"/>
      <c r="AG1658" s="5"/>
      <c r="AH1658" s="5"/>
      <c r="AI1658" s="5"/>
      <c r="AJ1658" s="5"/>
      <c r="AK1658" s="5"/>
      <c r="AL1658" s="5"/>
      <c r="AM1658" s="5"/>
      <c r="AN1658" s="5"/>
      <c r="AO1658" s="5"/>
      <c r="AP1658" s="5"/>
      <c r="AQ1658" s="5"/>
      <c r="AR1658" s="5"/>
      <c r="AS1658" s="5"/>
      <c r="AT1658" s="5"/>
      <c r="AU1658" s="5"/>
      <c r="AV1658" s="5"/>
      <c r="AW1658" s="5"/>
      <c r="AX1658" s="5"/>
      <c r="AY1658" s="5"/>
      <c r="AZ1658" s="5"/>
      <c r="BA1658" s="5"/>
      <c r="BB1658" s="5"/>
      <c r="BC1658" s="5"/>
      <c r="BD1658" s="5"/>
      <c r="BE1658" s="5"/>
      <c r="BF1658" s="5"/>
      <c r="BG1658" s="5"/>
      <c r="BH1658" s="5"/>
      <c r="BI1658" s="5"/>
      <c r="BJ1658" s="5"/>
      <c r="BK1658" s="5"/>
      <c r="BL1658" s="5"/>
      <c r="BM1658" s="5"/>
      <c r="BN1658" s="5"/>
      <c r="BO1658" s="5"/>
      <c r="BP1658" s="5"/>
      <c r="BQ1658" s="5"/>
      <c r="BR1658" s="5"/>
      <c r="BS1658" s="5"/>
      <c r="BT1658" s="5"/>
      <c r="BU1658" s="5"/>
      <c r="BV1658" s="5"/>
      <c r="BW1658" s="5"/>
      <c r="BX1658" s="5"/>
      <c r="BY1658" s="5"/>
      <c r="BZ1658" s="5"/>
      <c r="CA1658" s="5"/>
      <c r="CB1658" s="5"/>
      <c r="CC1658" s="5"/>
      <c r="CD1658" s="5"/>
      <c r="CE1658" s="5"/>
      <c r="CF1658" s="5"/>
      <c r="CG1658" s="5"/>
      <c r="CH1658" s="5"/>
      <c r="CI1658" s="5"/>
      <c r="CJ1658" s="5"/>
      <c r="CK1658" s="5"/>
      <c r="CL1658" s="5"/>
      <c r="CM1658" s="5"/>
      <c r="CN1658" s="5"/>
      <c r="CO1658" s="5"/>
      <c r="CP1658" s="5"/>
      <c r="CQ1658" s="5"/>
      <c r="CR1658" s="5"/>
      <c r="CS1658" s="5"/>
      <c r="CT1658" s="5"/>
      <c r="CU1658" s="5"/>
      <c r="CV1658" s="5"/>
      <c r="CW1658" s="5"/>
      <c r="CX1658" s="5"/>
      <c r="CY1658" s="5"/>
      <c r="CZ1658" s="5"/>
      <c r="DA1658" s="5"/>
      <c r="DB1658" s="5"/>
      <c r="DC1658" s="5"/>
      <c r="DD1658" s="5">
        <v>1</v>
      </c>
      <c r="DE1658" s="5"/>
      <c r="DF1658" s="5"/>
      <c r="DG1658" s="5"/>
      <c r="DH1658" s="5"/>
      <c r="DI1658" s="5"/>
      <c r="DJ1658" s="5"/>
      <c r="DK1658" s="5"/>
      <c r="DL1658" s="5"/>
      <c r="DM1658" s="5"/>
      <c r="DN1658" s="5"/>
      <c r="DO1658" s="5"/>
      <c r="DP1658" s="5"/>
      <c r="DQ1658" s="5"/>
      <c r="DR1658" s="5" t="s">
        <v>135</v>
      </c>
      <c r="DS1658" s="6"/>
      <c r="DT1658" s="6"/>
      <c r="DU1658" s="5"/>
      <c r="DV1658" s="5"/>
      <c r="DW1658" s="5" t="s">
        <v>135</v>
      </c>
      <c r="DX1658" s="5"/>
      <c r="DY1658" s="5"/>
      <c r="DZ1658" s="5"/>
      <c r="EA1658" s="5"/>
      <c r="EB1658" s="5"/>
      <c r="EC1658" s="5"/>
      <c r="ED1658" s="5"/>
      <c r="EE1658" s="5"/>
      <c r="EF1658" s="5"/>
    </row>
    <row r="1659" spans="1:136" s="42" customFormat="1" ht="45">
      <c r="A1659" s="41"/>
      <c r="B1659" s="41"/>
      <c r="C1659" s="41"/>
      <c r="D1659" s="41" t="s">
        <v>378</v>
      </c>
      <c r="E1659" s="42" t="s">
        <v>378</v>
      </c>
      <c r="F1659" s="41" t="s">
        <v>2843</v>
      </c>
      <c r="G1659" s="41" t="s">
        <v>135</v>
      </c>
      <c r="H1659" s="41" t="s">
        <v>135</v>
      </c>
      <c r="I1659" s="41"/>
      <c r="J1659" s="5"/>
      <c r="K1659" s="5"/>
      <c r="L1659" s="5"/>
      <c r="M1659" s="5"/>
      <c r="N1659" s="5"/>
      <c r="O1659" s="5"/>
      <c r="P1659" s="5">
        <v>1</v>
      </c>
      <c r="Q1659" s="39" t="s">
        <v>2844</v>
      </c>
      <c r="R1659" s="5"/>
      <c r="S1659" s="5"/>
      <c r="T1659" s="5"/>
      <c r="U1659" s="5"/>
      <c r="V1659" s="5"/>
      <c r="W1659" s="5"/>
      <c r="X1659" s="5"/>
      <c r="Y1659" s="5"/>
      <c r="Z1659" s="5"/>
      <c r="AA1659" s="5"/>
      <c r="AB1659" s="5"/>
      <c r="AC1659" s="5"/>
      <c r="AD1659" s="5"/>
      <c r="AE1659" s="5"/>
      <c r="AF1659" s="5"/>
      <c r="AG1659" s="5"/>
      <c r="AH1659" s="5"/>
      <c r="AI1659" s="5"/>
      <c r="AJ1659" s="5"/>
      <c r="AK1659" s="5"/>
      <c r="AL1659" s="5"/>
      <c r="AM1659" s="5"/>
      <c r="AN1659" s="5"/>
      <c r="AO1659" s="5"/>
      <c r="AP1659" s="5"/>
      <c r="AQ1659" s="5"/>
      <c r="AR1659" s="5"/>
      <c r="AS1659" s="5"/>
      <c r="AT1659" s="5"/>
      <c r="AU1659" s="5"/>
      <c r="AV1659" s="5"/>
      <c r="AW1659" s="5"/>
      <c r="AX1659" s="5"/>
      <c r="AY1659" s="5"/>
      <c r="AZ1659" s="5"/>
      <c r="BA1659" s="5"/>
      <c r="BB1659" s="5"/>
      <c r="BC1659" s="5"/>
      <c r="BD1659" s="5"/>
      <c r="BE1659" s="5"/>
      <c r="BF1659" s="5"/>
      <c r="BG1659" s="5"/>
      <c r="BH1659" s="5"/>
      <c r="BI1659" s="5"/>
      <c r="BJ1659" s="5"/>
      <c r="BK1659" s="5"/>
      <c r="BL1659" s="5"/>
      <c r="BM1659" s="5"/>
      <c r="BN1659" s="5"/>
      <c r="BO1659" s="5"/>
      <c r="BP1659" s="5"/>
      <c r="BQ1659" s="5"/>
      <c r="BR1659" s="5"/>
      <c r="BS1659" s="5"/>
      <c r="BT1659" s="5"/>
      <c r="BU1659" s="5"/>
      <c r="BV1659" s="5"/>
      <c r="BW1659" s="5"/>
      <c r="BX1659" s="5"/>
      <c r="BY1659" s="5"/>
      <c r="BZ1659" s="5"/>
      <c r="CA1659" s="5"/>
      <c r="CB1659" s="5"/>
      <c r="CC1659" s="5"/>
      <c r="CD1659" s="5"/>
      <c r="CE1659" s="5"/>
      <c r="CF1659" s="5"/>
      <c r="CG1659" s="5"/>
      <c r="CH1659" s="5"/>
      <c r="CI1659" s="5"/>
      <c r="CJ1659" s="5"/>
      <c r="CK1659" s="5"/>
      <c r="CL1659" s="5"/>
      <c r="CM1659" s="5"/>
      <c r="CN1659" s="5"/>
      <c r="CO1659" s="5"/>
      <c r="CP1659" s="5"/>
      <c r="CQ1659" s="5"/>
      <c r="CR1659" s="5"/>
      <c r="CS1659" s="5"/>
      <c r="CT1659" s="5"/>
      <c r="CU1659" s="5"/>
      <c r="CV1659" s="5"/>
      <c r="CW1659" s="5"/>
      <c r="CX1659" s="5"/>
      <c r="CY1659" s="5"/>
      <c r="CZ1659" s="5"/>
      <c r="DA1659" s="5"/>
      <c r="DB1659" s="5"/>
      <c r="DC1659" s="5"/>
      <c r="DD1659" s="5">
        <v>1</v>
      </c>
      <c r="DE1659" s="5"/>
      <c r="DF1659" s="5"/>
      <c r="DG1659" s="5"/>
      <c r="DH1659" s="5"/>
      <c r="DI1659" s="5"/>
      <c r="DJ1659" s="5"/>
      <c r="DK1659" s="5"/>
      <c r="DL1659" s="5"/>
      <c r="DM1659" s="5"/>
      <c r="DN1659" s="5"/>
      <c r="DO1659" s="5"/>
      <c r="DP1659" s="5"/>
      <c r="DQ1659" s="5"/>
      <c r="DR1659" s="5" t="s">
        <v>135</v>
      </c>
      <c r="DS1659" s="6"/>
      <c r="DT1659" s="6"/>
      <c r="DU1659" s="5"/>
      <c r="DV1659" s="5"/>
      <c r="DW1659" s="5" t="s">
        <v>135</v>
      </c>
      <c r="DX1659" s="5"/>
      <c r="DY1659" s="5"/>
      <c r="DZ1659" s="5"/>
      <c r="EA1659" s="5"/>
      <c r="EB1659" s="5"/>
      <c r="EC1659" s="5"/>
      <c r="ED1659" s="5"/>
      <c r="EE1659" s="5"/>
      <c r="EF1659" s="5"/>
    </row>
    <row r="1660" spans="1:136" s="42" customFormat="1" ht="30">
      <c r="A1660" s="41"/>
      <c r="B1660" s="41"/>
      <c r="C1660" s="41"/>
      <c r="D1660" s="41" t="s">
        <v>2842</v>
      </c>
      <c r="E1660" s="42" t="s">
        <v>403</v>
      </c>
      <c r="F1660" s="41" t="s">
        <v>2846</v>
      </c>
      <c r="G1660" s="41"/>
      <c r="H1660" s="41" t="s">
        <v>135</v>
      </c>
      <c r="I1660" s="41"/>
      <c r="J1660" s="5"/>
      <c r="K1660" s="5"/>
      <c r="L1660" s="5"/>
      <c r="M1660" s="5"/>
      <c r="N1660" s="5"/>
      <c r="O1660" s="5"/>
      <c r="P1660" s="5">
        <v>3</v>
      </c>
      <c r="Q1660" s="39" t="s">
        <v>2844</v>
      </c>
      <c r="R1660" s="5"/>
      <c r="S1660" s="5"/>
      <c r="T1660" s="5"/>
      <c r="U1660" s="5"/>
      <c r="V1660" s="5"/>
      <c r="W1660" s="5"/>
      <c r="X1660" s="5"/>
      <c r="Y1660" s="5"/>
      <c r="Z1660" s="5"/>
      <c r="AA1660" s="5"/>
      <c r="AB1660" s="5"/>
      <c r="AC1660" s="5"/>
      <c r="AD1660" s="5"/>
      <c r="AE1660" s="5"/>
      <c r="AF1660" s="5"/>
      <c r="AG1660" s="5"/>
      <c r="AH1660" s="5"/>
      <c r="AI1660" s="5"/>
      <c r="AJ1660" s="5"/>
      <c r="AK1660" s="5"/>
      <c r="AL1660" s="5"/>
      <c r="AM1660" s="5"/>
      <c r="AN1660" s="5"/>
      <c r="AO1660" s="5"/>
      <c r="AP1660" s="5"/>
      <c r="AQ1660" s="5"/>
      <c r="AR1660" s="5"/>
      <c r="AS1660" s="5"/>
      <c r="AT1660" s="5"/>
      <c r="AU1660" s="5"/>
      <c r="AV1660" s="5"/>
      <c r="AW1660" s="5"/>
      <c r="AX1660" s="5"/>
      <c r="AY1660" s="5"/>
      <c r="AZ1660" s="5"/>
      <c r="BA1660" s="5"/>
      <c r="BB1660" s="5"/>
      <c r="BC1660" s="5"/>
      <c r="BD1660" s="5"/>
      <c r="BE1660" s="5"/>
      <c r="BF1660" s="5"/>
      <c r="BG1660" s="5"/>
      <c r="BH1660" s="5"/>
      <c r="BI1660" s="5"/>
      <c r="BJ1660" s="5"/>
      <c r="BK1660" s="5"/>
      <c r="BL1660" s="5"/>
      <c r="BM1660" s="5"/>
      <c r="BN1660" s="5"/>
      <c r="BO1660" s="5"/>
      <c r="BP1660" s="5"/>
      <c r="BQ1660" s="5"/>
      <c r="BR1660" s="5"/>
      <c r="BS1660" s="5"/>
      <c r="BT1660" s="5"/>
      <c r="BU1660" s="5"/>
      <c r="BV1660" s="5"/>
      <c r="BW1660" s="5"/>
      <c r="BX1660" s="5"/>
      <c r="BY1660" s="5"/>
      <c r="BZ1660" s="5"/>
      <c r="CA1660" s="5"/>
      <c r="CB1660" s="5"/>
      <c r="CC1660" s="5"/>
      <c r="CD1660" s="5"/>
      <c r="CE1660" s="5"/>
      <c r="CF1660" s="5"/>
      <c r="CG1660" s="5"/>
      <c r="CH1660" s="5"/>
      <c r="CI1660" s="5"/>
      <c r="CJ1660" s="5"/>
      <c r="CK1660" s="5"/>
      <c r="CL1660" s="5"/>
      <c r="CM1660" s="5"/>
      <c r="CN1660" s="5"/>
      <c r="CO1660" s="5"/>
      <c r="CP1660" s="5"/>
      <c r="CQ1660" s="5"/>
      <c r="CR1660" s="5"/>
      <c r="CS1660" s="5"/>
      <c r="CT1660" s="5"/>
      <c r="CU1660" s="5"/>
      <c r="CV1660" s="5"/>
      <c r="CW1660" s="5"/>
      <c r="CX1660" s="5"/>
      <c r="CY1660" s="5"/>
      <c r="CZ1660" s="5"/>
      <c r="DA1660" s="5"/>
      <c r="DB1660" s="5"/>
      <c r="DC1660" s="5"/>
      <c r="DD1660" s="5">
        <v>2</v>
      </c>
      <c r="DE1660" s="5"/>
      <c r="DF1660" s="5"/>
      <c r="DG1660" s="5"/>
      <c r="DH1660" s="5"/>
      <c r="DI1660" s="5"/>
      <c r="DJ1660" s="5"/>
      <c r="DK1660" s="5"/>
      <c r="DL1660" s="5"/>
      <c r="DM1660" s="5"/>
      <c r="DN1660" s="5"/>
      <c r="DO1660" s="5"/>
      <c r="DP1660" s="5"/>
      <c r="DQ1660" s="5"/>
      <c r="DR1660" s="5" t="s">
        <v>135</v>
      </c>
      <c r="DS1660" s="6"/>
      <c r="DT1660" s="6"/>
      <c r="DU1660" s="5"/>
      <c r="DV1660" s="5"/>
      <c r="DW1660" s="5" t="s">
        <v>135</v>
      </c>
      <c r="DX1660" s="5"/>
      <c r="DY1660" s="5"/>
      <c r="DZ1660" s="5"/>
      <c r="EA1660" s="5"/>
      <c r="EB1660" s="5"/>
      <c r="EC1660" s="5"/>
      <c r="ED1660" s="5"/>
      <c r="EE1660" s="5"/>
      <c r="EF1660" s="5"/>
    </row>
    <row r="1661" spans="1:136" s="42" customFormat="1" ht="30">
      <c r="A1661" s="41"/>
      <c r="B1661" s="41"/>
      <c r="C1661" s="41"/>
      <c r="D1661" s="41" t="s">
        <v>2848</v>
      </c>
      <c r="E1661" s="42" t="s">
        <v>2849</v>
      </c>
      <c r="F1661" s="41" t="s">
        <v>2846</v>
      </c>
      <c r="G1661" s="41"/>
      <c r="H1661" s="41" t="s">
        <v>135</v>
      </c>
      <c r="I1661" s="41"/>
      <c r="J1661" s="5"/>
      <c r="K1661" s="5"/>
      <c r="L1661" s="5"/>
      <c r="M1661" s="5"/>
      <c r="N1661" s="5"/>
      <c r="O1661" s="5"/>
      <c r="P1661" s="5">
        <v>1</v>
      </c>
      <c r="Q1661" s="39" t="s">
        <v>2844</v>
      </c>
      <c r="R1661" s="5"/>
      <c r="S1661" s="5"/>
      <c r="T1661" s="5"/>
      <c r="U1661" s="5"/>
      <c r="V1661" s="5"/>
      <c r="W1661" s="5"/>
      <c r="X1661" s="5"/>
      <c r="Y1661" s="5"/>
      <c r="Z1661" s="5"/>
      <c r="AA1661" s="5"/>
      <c r="AB1661" s="5"/>
      <c r="AC1661" s="5"/>
      <c r="AD1661" s="5"/>
      <c r="AE1661" s="5"/>
      <c r="AF1661" s="5"/>
      <c r="AG1661" s="5"/>
      <c r="AH1661" s="5"/>
      <c r="AI1661" s="5"/>
      <c r="AJ1661" s="5"/>
      <c r="AK1661" s="5"/>
      <c r="AL1661" s="5"/>
      <c r="AM1661" s="5"/>
      <c r="AN1661" s="5"/>
      <c r="AO1661" s="5"/>
      <c r="AP1661" s="5"/>
      <c r="AQ1661" s="5"/>
      <c r="AR1661" s="5"/>
      <c r="AS1661" s="5"/>
      <c r="AT1661" s="5"/>
      <c r="AU1661" s="5"/>
      <c r="AV1661" s="5"/>
      <c r="AW1661" s="5"/>
      <c r="AX1661" s="5"/>
      <c r="AY1661" s="5"/>
      <c r="AZ1661" s="5"/>
      <c r="BA1661" s="5"/>
      <c r="BB1661" s="5"/>
      <c r="BC1661" s="5"/>
      <c r="BD1661" s="5"/>
      <c r="BE1661" s="5"/>
      <c r="BF1661" s="5"/>
      <c r="BG1661" s="5"/>
      <c r="BH1661" s="5"/>
      <c r="BI1661" s="5"/>
      <c r="BJ1661" s="5"/>
      <c r="BK1661" s="5"/>
      <c r="BL1661" s="5"/>
      <c r="BM1661" s="5"/>
      <c r="BN1661" s="5"/>
      <c r="BO1661" s="5"/>
      <c r="BP1661" s="5"/>
      <c r="BQ1661" s="5"/>
      <c r="BR1661" s="5"/>
      <c r="BS1661" s="5"/>
      <c r="BT1661" s="5"/>
      <c r="BU1661" s="5"/>
      <c r="BV1661" s="5"/>
      <c r="BW1661" s="5"/>
      <c r="BX1661" s="5"/>
      <c r="BY1661" s="5"/>
      <c r="BZ1661" s="5"/>
      <c r="CA1661" s="5"/>
      <c r="CB1661" s="5"/>
      <c r="CC1661" s="5"/>
      <c r="CD1661" s="5"/>
      <c r="CE1661" s="5"/>
      <c r="CF1661" s="5"/>
      <c r="CG1661" s="5"/>
      <c r="CH1661" s="5"/>
      <c r="CI1661" s="5"/>
      <c r="CJ1661" s="5"/>
      <c r="CK1661" s="5"/>
      <c r="CL1661" s="5"/>
      <c r="CM1661" s="5"/>
      <c r="CN1661" s="5"/>
      <c r="CO1661" s="5"/>
      <c r="CP1661" s="5"/>
      <c r="CQ1661" s="5"/>
      <c r="CR1661" s="5"/>
      <c r="CS1661" s="5"/>
      <c r="CT1661" s="5"/>
      <c r="CU1661" s="5"/>
      <c r="CV1661" s="5"/>
      <c r="CW1661" s="5"/>
      <c r="CX1661" s="5"/>
      <c r="CY1661" s="5"/>
      <c r="CZ1661" s="5"/>
      <c r="DA1661" s="5"/>
      <c r="DB1661" s="5"/>
      <c r="DC1661" s="5"/>
      <c r="DD1661" s="5">
        <v>1</v>
      </c>
      <c r="DE1661" s="5"/>
      <c r="DF1661" s="5"/>
      <c r="DG1661" s="5"/>
      <c r="DH1661" s="5"/>
      <c r="DI1661" s="5"/>
      <c r="DJ1661" s="5"/>
      <c r="DK1661" s="5"/>
      <c r="DL1661" s="5"/>
      <c r="DM1661" s="5"/>
      <c r="DN1661" s="5"/>
      <c r="DO1661" s="5"/>
      <c r="DP1661" s="5"/>
      <c r="DQ1661" s="5"/>
      <c r="DR1661" s="5" t="s">
        <v>1233</v>
      </c>
      <c r="DS1661" s="6"/>
      <c r="DT1661" s="6"/>
      <c r="DU1661" s="5"/>
      <c r="DV1661" s="5"/>
      <c r="DW1661" s="5" t="s">
        <v>135</v>
      </c>
      <c r="DX1661" s="5"/>
      <c r="DY1661" s="5"/>
      <c r="DZ1661" s="5"/>
      <c r="EA1661" s="5"/>
      <c r="EB1661" s="5"/>
      <c r="EC1661" s="5"/>
      <c r="ED1661" s="5"/>
      <c r="EE1661" s="5"/>
      <c r="EF1661" s="5"/>
    </row>
    <row r="1662" spans="1:136" s="42" customFormat="1" ht="90">
      <c r="A1662" s="46" t="s">
        <v>2850</v>
      </c>
      <c r="B1662" s="41">
        <v>1</v>
      </c>
      <c r="C1662" s="41">
        <v>1</v>
      </c>
      <c r="D1662" s="41" t="s">
        <v>2681</v>
      </c>
      <c r="E1662" s="42" t="s">
        <v>484</v>
      </c>
      <c r="F1662" s="41" t="s">
        <v>2846</v>
      </c>
      <c r="G1662" s="41"/>
      <c r="H1662" s="41" t="s">
        <v>135</v>
      </c>
      <c r="I1662" s="41"/>
      <c r="J1662" s="5"/>
      <c r="K1662" s="5"/>
      <c r="L1662" s="5"/>
      <c r="M1662" s="5"/>
      <c r="N1662" s="5"/>
      <c r="O1662" s="5"/>
      <c r="P1662" s="5">
        <v>1</v>
      </c>
      <c r="Q1662" s="39" t="s">
        <v>2851</v>
      </c>
      <c r="R1662" s="5">
        <v>1</v>
      </c>
      <c r="S1662" s="5"/>
      <c r="T1662" s="5"/>
      <c r="U1662" s="5"/>
      <c r="V1662" s="5"/>
      <c r="W1662" s="5"/>
      <c r="X1662" s="5"/>
      <c r="Y1662" s="5"/>
      <c r="Z1662" s="5"/>
      <c r="AA1662" s="5"/>
      <c r="AB1662" s="5"/>
      <c r="AC1662" s="5"/>
      <c r="AD1662" s="5"/>
      <c r="AE1662" s="5"/>
      <c r="AF1662" s="5"/>
      <c r="AG1662" s="5"/>
      <c r="AH1662" s="5"/>
      <c r="AI1662" s="5"/>
      <c r="AJ1662" s="5"/>
      <c r="AK1662" s="5"/>
      <c r="AL1662" s="5"/>
      <c r="AM1662" s="5"/>
      <c r="AN1662" s="5"/>
      <c r="AO1662" s="5"/>
      <c r="AP1662" s="5"/>
      <c r="AQ1662" s="5"/>
      <c r="AR1662" s="5"/>
      <c r="AS1662" s="5"/>
      <c r="AT1662" s="5"/>
      <c r="AU1662" s="5"/>
      <c r="AV1662" s="5"/>
      <c r="AW1662" s="5"/>
      <c r="AX1662" s="5"/>
      <c r="AY1662" s="5"/>
      <c r="AZ1662" s="5"/>
      <c r="BA1662" s="5"/>
      <c r="BB1662" s="5"/>
      <c r="BC1662" s="5"/>
      <c r="BD1662" s="5"/>
      <c r="BE1662" s="5"/>
      <c r="BF1662" s="5"/>
      <c r="BG1662" s="5"/>
      <c r="BH1662" s="5"/>
      <c r="BI1662" s="5"/>
      <c r="BJ1662" s="5"/>
      <c r="BK1662" s="5"/>
      <c r="BL1662" s="5"/>
      <c r="BM1662" s="5"/>
      <c r="BN1662" s="5"/>
      <c r="BO1662" s="5"/>
      <c r="BP1662" s="5"/>
      <c r="BQ1662" s="5"/>
      <c r="BR1662" s="5"/>
      <c r="BS1662" s="5"/>
      <c r="BT1662" s="5"/>
      <c r="BU1662" s="5"/>
      <c r="BV1662" s="5"/>
      <c r="BW1662" s="5"/>
      <c r="BX1662" s="5"/>
      <c r="BY1662" s="5"/>
      <c r="BZ1662" s="5"/>
      <c r="CA1662" s="5"/>
      <c r="CB1662" s="5"/>
      <c r="CC1662" s="5"/>
      <c r="CD1662" s="5"/>
      <c r="CE1662" s="5"/>
      <c r="CF1662" s="5"/>
      <c r="CG1662" s="5"/>
      <c r="CH1662" s="5"/>
      <c r="CI1662" s="5"/>
      <c r="CJ1662" s="5"/>
      <c r="CK1662" s="5"/>
      <c r="CL1662" s="5"/>
      <c r="CM1662" s="5"/>
      <c r="CN1662" s="5"/>
      <c r="CO1662" s="5"/>
      <c r="CP1662" s="5"/>
      <c r="CQ1662" s="5"/>
      <c r="CR1662" s="5"/>
      <c r="CS1662" s="5"/>
      <c r="CT1662" s="5"/>
      <c r="CU1662" s="5"/>
      <c r="CV1662" s="5"/>
      <c r="CW1662" s="5"/>
      <c r="CX1662" s="5"/>
      <c r="CY1662" s="5"/>
      <c r="CZ1662" s="5"/>
      <c r="DA1662" s="5"/>
      <c r="DB1662" s="5"/>
      <c r="DC1662" s="5"/>
      <c r="DD1662" s="5"/>
      <c r="DE1662" s="5"/>
      <c r="DF1662" s="5"/>
      <c r="DG1662" s="5"/>
      <c r="DH1662" s="5"/>
      <c r="DI1662" s="5"/>
      <c r="DJ1662" s="5"/>
      <c r="DK1662" s="5"/>
      <c r="DL1662" s="5"/>
      <c r="DM1662" s="5"/>
      <c r="DN1662" s="5"/>
      <c r="DO1662" s="5"/>
      <c r="DP1662" s="5"/>
      <c r="DQ1662" s="5"/>
      <c r="DR1662" s="5" t="s">
        <v>1233</v>
      </c>
      <c r="DS1662" s="6">
        <v>1</v>
      </c>
      <c r="DT1662" s="6">
        <v>0</v>
      </c>
      <c r="DU1662" s="5">
        <v>0</v>
      </c>
      <c r="DV1662" s="5"/>
      <c r="DW1662" s="5" t="s">
        <v>135</v>
      </c>
      <c r="DX1662" s="5"/>
      <c r="DY1662" s="5"/>
      <c r="DZ1662" s="5"/>
      <c r="EA1662" s="5"/>
      <c r="EB1662" s="5"/>
      <c r="EC1662" s="5"/>
      <c r="ED1662" s="5"/>
      <c r="EE1662" s="5"/>
      <c r="EF1662" s="5"/>
    </row>
    <row r="1663" spans="1:136" s="42" customFormat="1" ht="75">
      <c r="A1663" s="46" t="s">
        <v>2852</v>
      </c>
      <c r="B1663" s="41">
        <v>1</v>
      </c>
      <c r="C1663" s="41">
        <v>1</v>
      </c>
      <c r="D1663" s="41" t="s">
        <v>2853</v>
      </c>
      <c r="E1663" s="42" t="s">
        <v>2854</v>
      </c>
      <c r="F1663" s="41" t="s">
        <v>2855</v>
      </c>
      <c r="G1663" s="41" t="s">
        <v>135</v>
      </c>
      <c r="H1663" s="41"/>
      <c r="I1663" s="41"/>
      <c r="J1663" s="5">
        <v>1</v>
      </c>
      <c r="K1663" s="5">
        <v>1</v>
      </c>
      <c r="L1663" s="5"/>
      <c r="M1663" s="5"/>
      <c r="N1663" s="5"/>
      <c r="O1663" s="5"/>
      <c r="P1663" s="5">
        <v>1</v>
      </c>
      <c r="Q1663" s="39" t="s">
        <v>2856</v>
      </c>
      <c r="R1663" s="5">
        <v>1</v>
      </c>
      <c r="S1663" s="5"/>
      <c r="T1663" s="5">
        <v>1</v>
      </c>
      <c r="U1663" s="5">
        <v>1</v>
      </c>
      <c r="V1663" s="5"/>
      <c r="W1663" s="5"/>
      <c r="X1663" s="5"/>
      <c r="Y1663" s="5"/>
      <c r="Z1663" s="5"/>
      <c r="AA1663" s="5"/>
      <c r="AB1663" s="5"/>
      <c r="AC1663" s="5"/>
      <c r="AD1663" s="5"/>
      <c r="AE1663" s="5"/>
      <c r="AF1663" s="5"/>
      <c r="AG1663" s="5"/>
      <c r="AH1663" s="5"/>
      <c r="AI1663" s="5">
        <v>1</v>
      </c>
      <c r="AJ1663" s="5"/>
      <c r="AK1663" s="5"/>
      <c r="AL1663" s="5"/>
      <c r="AM1663" s="5"/>
      <c r="AN1663" s="5"/>
      <c r="AO1663" s="5"/>
      <c r="AP1663" s="5"/>
      <c r="AQ1663" s="5"/>
      <c r="AR1663" s="5"/>
      <c r="AS1663" s="5"/>
      <c r="AT1663" s="5"/>
      <c r="AU1663" s="5"/>
      <c r="AV1663" s="5"/>
      <c r="AW1663" s="5"/>
      <c r="AX1663" s="5"/>
      <c r="AY1663" s="5"/>
      <c r="AZ1663" s="5"/>
      <c r="BA1663" s="5"/>
      <c r="BB1663" s="5"/>
      <c r="BC1663" s="5"/>
      <c r="BD1663" s="5"/>
      <c r="BE1663" s="5"/>
      <c r="BF1663" s="5"/>
      <c r="BG1663" s="5"/>
      <c r="BH1663" s="5"/>
      <c r="BI1663" s="5"/>
      <c r="BJ1663" s="5"/>
      <c r="BK1663" s="5"/>
      <c r="BL1663" s="5"/>
      <c r="BM1663" s="5"/>
      <c r="BN1663" s="5"/>
      <c r="BO1663" s="5"/>
      <c r="BP1663" s="5"/>
      <c r="BQ1663" s="5"/>
      <c r="BR1663" s="5"/>
      <c r="BS1663" s="5"/>
      <c r="BT1663" s="5"/>
      <c r="BU1663" s="5"/>
      <c r="BV1663" s="5"/>
      <c r="BW1663" s="5"/>
      <c r="BX1663" s="5"/>
      <c r="BY1663" s="5"/>
      <c r="BZ1663" s="5"/>
      <c r="CA1663" s="5"/>
      <c r="CB1663" s="5">
        <v>1</v>
      </c>
      <c r="CC1663" s="5"/>
      <c r="CD1663" s="5"/>
      <c r="CE1663" s="5"/>
      <c r="CF1663" s="5"/>
      <c r="CG1663" s="5">
        <v>1</v>
      </c>
      <c r="CH1663" s="5"/>
      <c r="CI1663" s="5"/>
      <c r="CJ1663" s="5"/>
      <c r="CK1663" s="5">
        <v>1</v>
      </c>
      <c r="CL1663" s="5"/>
      <c r="CM1663" s="5"/>
      <c r="CN1663" s="5"/>
      <c r="CO1663" s="5"/>
      <c r="CP1663" s="5">
        <v>1</v>
      </c>
      <c r="CQ1663" s="5"/>
      <c r="CR1663" s="5"/>
      <c r="CS1663" s="5"/>
      <c r="CT1663" s="5"/>
      <c r="CU1663" s="5"/>
      <c r="CV1663" s="5"/>
      <c r="CW1663" s="5"/>
      <c r="CX1663" s="5"/>
      <c r="CY1663" s="5"/>
      <c r="CZ1663" s="5"/>
      <c r="DA1663" s="5"/>
      <c r="DB1663" s="5"/>
      <c r="DC1663" s="5"/>
      <c r="DD1663" s="5"/>
      <c r="DE1663" s="5"/>
      <c r="DF1663" s="5"/>
      <c r="DG1663" s="5"/>
      <c r="DH1663" s="5"/>
      <c r="DI1663" s="5"/>
      <c r="DJ1663" s="5"/>
      <c r="DK1663" s="5"/>
      <c r="DL1663" s="5"/>
      <c r="DM1663" s="5"/>
      <c r="DN1663" s="5"/>
      <c r="DO1663" s="5"/>
      <c r="DP1663" s="5"/>
      <c r="DQ1663" s="5"/>
      <c r="DR1663" s="5" t="s">
        <v>135</v>
      </c>
      <c r="DS1663" s="6">
        <v>1</v>
      </c>
      <c r="DT1663" s="6">
        <v>0</v>
      </c>
      <c r="DU1663" s="5">
        <v>1</v>
      </c>
      <c r="DV1663" s="5"/>
      <c r="DW1663" s="5" t="s">
        <v>135</v>
      </c>
      <c r="DX1663" s="5"/>
      <c r="DY1663" s="5"/>
      <c r="DZ1663" s="5"/>
      <c r="EA1663" s="5"/>
      <c r="EB1663" s="5"/>
      <c r="EC1663" s="5"/>
      <c r="ED1663" s="5"/>
      <c r="EE1663" s="5"/>
      <c r="EF1663" s="5"/>
    </row>
    <row r="1664" spans="1:136" s="42" customFormat="1" ht="90">
      <c r="A1664" s="46" t="s">
        <v>2857</v>
      </c>
      <c r="B1664" s="41">
        <v>1</v>
      </c>
      <c r="C1664" s="41">
        <v>1</v>
      </c>
      <c r="D1664" s="41" t="s">
        <v>2858</v>
      </c>
      <c r="E1664" s="42" t="s">
        <v>169</v>
      </c>
      <c r="F1664" s="41" t="s">
        <v>2859</v>
      </c>
      <c r="G1664" s="41"/>
      <c r="H1664" s="41" t="s">
        <v>135</v>
      </c>
      <c r="I1664" s="41"/>
      <c r="J1664" s="5">
        <v>1</v>
      </c>
      <c r="K1664" s="5">
        <v>1</v>
      </c>
      <c r="L1664" s="5"/>
      <c r="M1664" s="5"/>
      <c r="N1664" s="5"/>
      <c r="O1664" s="5"/>
      <c r="P1664" s="5">
        <v>1</v>
      </c>
      <c r="Q1664" s="39" t="s">
        <v>2860</v>
      </c>
      <c r="R1664" s="5"/>
      <c r="S1664" s="5"/>
      <c r="T1664" s="5"/>
      <c r="U1664" s="5"/>
      <c r="V1664" s="5"/>
      <c r="W1664" s="5"/>
      <c r="X1664" s="5"/>
      <c r="Y1664" s="5"/>
      <c r="Z1664" s="5"/>
      <c r="AA1664" s="5"/>
      <c r="AB1664" s="5"/>
      <c r="AC1664" s="5"/>
      <c r="AD1664" s="5"/>
      <c r="AE1664" s="5"/>
      <c r="AF1664" s="5"/>
      <c r="AG1664" s="5"/>
      <c r="AH1664" s="5"/>
      <c r="AI1664" s="5"/>
      <c r="AJ1664" s="5"/>
      <c r="AK1664" s="5"/>
      <c r="AL1664" s="5"/>
      <c r="AM1664" s="5"/>
      <c r="AN1664" s="5"/>
      <c r="AO1664" s="5"/>
      <c r="AP1664" s="5"/>
      <c r="AQ1664" s="5"/>
      <c r="AR1664" s="5"/>
      <c r="AS1664" s="5"/>
      <c r="AT1664" s="5"/>
      <c r="AU1664" s="5"/>
      <c r="AV1664" s="5"/>
      <c r="AW1664" s="5"/>
      <c r="AX1664" s="5"/>
      <c r="AY1664" s="5"/>
      <c r="AZ1664" s="5"/>
      <c r="BA1664" s="5"/>
      <c r="BB1664" s="5"/>
      <c r="BC1664" s="5"/>
      <c r="BD1664" s="5"/>
      <c r="BE1664" s="5"/>
      <c r="BF1664" s="5"/>
      <c r="BG1664" s="5"/>
      <c r="BH1664" s="5"/>
      <c r="BI1664" s="5"/>
      <c r="BJ1664" s="5"/>
      <c r="BK1664" s="5"/>
      <c r="BL1664" s="5"/>
      <c r="BM1664" s="5"/>
      <c r="BN1664" s="5"/>
      <c r="BO1664" s="5"/>
      <c r="BP1664" s="5"/>
      <c r="BQ1664" s="5"/>
      <c r="BR1664" s="5"/>
      <c r="BS1664" s="5"/>
      <c r="BT1664" s="5"/>
      <c r="BU1664" s="5"/>
      <c r="BV1664" s="5"/>
      <c r="BW1664" s="5"/>
      <c r="BX1664" s="5"/>
      <c r="BY1664" s="5"/>
      <c r="BZ1664" s="5"/>
      <c r="CA1664" s="5"/>
      <c r="CB1664" s="5">
        <v>1</v>
      </c>
      <c r="CC1664" s="5"/>
      <c r="CD1664" s="5"/>
      <c r="CE1664" s="5"/>
      <c r="CF1664" s="5"/>
      <c r="CG1664" s="5">
        <v>1</v>
      </c>
      <c r="CH1664" s="5"/>
      <c r="CI1664" s="5">
        <v>1</v>
      </c>
      <c r="CJ1664" s="5"/>
      <c r="CK1664" s="5">
        <v>1</v>
      </c>
      <c r="CL1664" s="5"/>
      <c r="CM1664" s="5"/>
      <c r="CN1664" s="5"/>
      <c r="CO1664" s="5"/>
      <c r="CP1664" s="5">
        <v>1</v>
      </c>
      <c r="CQ1664" s="5"/>
      <c r="CR1664" s="5"/>
      <c r="CS1664" s="5"/>
      <c r="CT1664" s="5"/>
      <c r="CU1664" s="5"/>
      <c r="CV1664" s="5"/>
      <c r="CW1664" s="5"/>
      <c r="CX1664" s="5"/>
      <c r="CY1664" s="5"/>
      <c r="CZ1664" s="5"/>
      <c r="DA1664" s="5"/>
      <c r="DB1664" s="5"/>
      <c r="DC1664" s="5"/>
      <c r="DD1664" s="5"/>
      <c r="DE1664" s="5"/>
      <c r="DF1664" s="5"/>
      <c r="DG1664" s="5"/>
      <c r="DH1664" s="5"/>
      <c r="DI1664" s="5"/>
      <c r="DJ1664" s="5"/>
      <c r="DK1664" s="5"/>
      <c r="DL1664" s="5"/>
      <c r="DM1664" s="5"/>
      <c r="DN1664" s="5"/>
      <c r="DO1664" s="5"/>
      <c r="DP1664" s="5"/>
      <c r="DQ1664" s="5"/>
      <c r="DR1664" s="5" t="s">
        <v>135</v>
      </c>
      <c r="DS1664" s="6">
        <v>1</v>
      </c>
      <c r="DT1664" s="6">
        <v>0</v>
      </c>
      <c r="DU1664" s="5">
        <v>0</v>
      </c>
      <c r="DV1664" s="5"/>
      <c r="DW1664" s="5" t="s">
        <v>135</v>
      </c>
      <c r="DX1664" s="5"/>
      <c r="DY1664" s="5"/>
      <c r="DZ1664" s="5"/>
      <c r="EA1664" s="5"/>
      <c r="EB1664" s="5"/>
      <c r="EC1664" s="5"/>
      <c r="ED1664" s="5"/>
      <c r="EE1664" s="5"/>
      <c r="EF1664" s="5"/>
    </row>
    <row r="1665" spans="1:136" s="42" customFormat="1" ht="60">
      <c r="A1665" s="46" t="s">
        <v>2861</v>
      </c>
      <c r="B1665" s="41">
        <v>1</v>
      </c>
      <c r="C1665" s="41">
        <v>1</v>
      </c>
      <c r="D1665" s="41" t="s">
        <v>2862</v>
      </c>
      <c r="E1665" s="42" t="s">
        <v>155</v>
      </c>
      <c r="F1665" s="41" t="s">
        <v>2846</v>
      </c>
      <c r="G1665" s="41"/>
      <c r="H1665" s="41" t="s">
        <v>135</v>
      </c>
      <c r="I1665" s="41"/>
      <c r="J1665" s="5"/>
      <c r="K1665" s="5"/>
      <c r="L1665" s="5"/>
      <c r="M1665" s="5"/>
      <c r="N1665" s="5"/>
      <c r="O1665" s="5"/>
      <c r="P1665" s="5">
        <v>1</v>
      </c>
      <c r="Q1665" s="39" t="s">
        <v>2863</v>
      </c>
      <c r="R1665" s="5"/>
      <c r="S1665" s="5"/>
      <c r="T1665" s="5"/>
      <c r="U1665" s="5"/>
      <c r="V1665" s="5"/>
      <c r="W1665" s="5"/>
      <c r="X1665" s="5"/>
      <c r="Y1665" s="5"/>
      <c r="Z1665" s="5"/>
      <c r="AA1665" s="5"/>
      <c r="AB1665" s="5"/>
      <c r="AC1665" s="5"/>
      <c r="AD1665" s="5"/>
      <c r="AE1665" s="5"/>
      <c r="AF1665" s="5"/>
      <c r="AG1665" s="5"/>
      <c r="AH1665" s="5"/>
      <c r="AI1665" s="5"/>
      <c r="AJ1665" s="5"/>
      <c r="AK1665" s="5"/>
      <c r="AL1665" s="5">
        <v>1</v>
      </c>
      <c r="AM1665" s="5"/>
      <c r="AN1665" s="5"/>
      <c r="AO1665" s="5"/>
      <c r="AP1665" s="5"/>
      <c r="AQ1665" s="5"/>
      <c r="AR1665" s="5"/>
      <c r="AS1665" s="5"/>
      <c r="AT1665" s="5"/>
      <c r="AU1665" s="5"/>
      <c r="AV1665" s="5"/>
      <c r="AW1665" s="5"/>
      <c r="AX1665" s="5"/>
      <c r="AY1665" s="5"/>
      <c r="AZ1665" s="5"/>
      <c r="BA1665" s="5"/>
      <c r="BB1665" s="5"/>
      <c r="BC1665" s="5"/>
      <c r="BD1665" s="5"/>
      <c r="BE1665" s="5"/>
      <c r="BF1665" s="5"/>
      <c r="BG1665" s="5"/>
      <c r="BH1665" s="5">
        <v>1</v>
      </c>
      <c r="BI1665" s="5"/>
      <c r="BJ1665" s="5"/>
      <c r="BK1665" s="5"/>
      <c r="BL1665" s="5"/>
      <c r="BM1665" s="5"/>
      <c r="BN1665" s="5"/>
      <c r="BO1665" s="5"/>
      <c r="BP1665" s="5"/>
      <c r="BQ1665" s="5"/>
      <c r="BR1665" s="5"/>
      <c r="BS1665" s="5"/>
      <c r="BT1665" s="5"/>
      <c r="BU1665" s="5"/>
      <c r="BV1665" s="5"/>
      <c r="BW1665" s="5"/>
      <c r="BX1665" s="5"/>
      <c r="BY1665" s="5"/>
      <c r="BZ1665" s="5"/>
      <c r="CA1665" s="5"/>
      <c r="CB1665" s="5"/>
      <c r="CC1665" s="5"/>
      <c r="CD1665" s="5"/>
      <c r="CE1665" s="5"/>
      <c r="CF1665" s="5"/>
      <c r="CG1665" s="5"/>
      <c r="CH1665" s="5"/>
      <c r="CI1665" s="5"/>
      <c r="CJ1665" s="5"/>
      <c r="CK1665" s="5"/>
      <c r="CL1665" s="5"/>
      <c r="CM1665" s="5"/>
      <c r="CN1665" s="5"/>
      <c r="CO1665" s="5"/>
      <c r="CP1665" s="5"/>
      <c r="CQ1665" s="5"/>
      <c r="CR1665" s="5"/>
      <c r="CS1665" s="5"/>
      <c r="CT1665" s="5"/>
      <c r="CU1665" s="5"/>
      <c r="CV1665" s="5"/>
      <c r="CW1665" s="5"/>
      <c r="CX1665" s="5"/>
      <c r="CY1665" s="5"/>
      <c r="CZ1665" s="5"/>
      <c r="DA1665" s="5"/>
      <c r="DB1665" s="5"/>
      <c r="DC1665" s="5"/>
      <c r="DD1665" s="5"/>
      <c r="DE1665" s="5"/>
      <c r="DF1665" s="5"/>
      <c r="DG1665" s="5"/>
      <c r="DH1665" s="5"/>
      <c r="DI1665" s="5"/>
      <c r="DJ1665" s="5"/>
      <c r="DK1665" s="5"/>
      <c r="DL1665" s="5"/>
      <c r="DM1665" s="5"/>
      <c r="DN1665" s="5"/>
      <c r="DO1665" s="5"/>
      <c r="DP1665" s="5"/>
      <c r="DQ1665" s="5"/>
      <c r="DR1665" s="5" t="s">
        <v>1233</v>
      </c>
      <c r="DS1665" s="6">
        <v>1</v>
      </c>
      <c r="DT1665" s="6">
        <v>0</v>
      </c>
      <c r="DU1665" s="5">
        <v>0</v>
      </c>
      <c r="DV1665" s="5"/>
      <c r="DW1665" s="5" t="s">
        <v>135</v>
      </c>
      <c r="DX1665" s="5"/>
      <c r="DY1665" s="5"/>
      <c r="DZ1665" s="5"/>
      <c r="EA1665" s="5"/>
      <c r="EB1665" s="5"/>
      <c r="EC1665" s="5"/>
      <c r="ED1665" s="5"/>
      <c r="EE1665" s="5"/>
      <c r="EF1665" s="5"/>
    </row>
    <row r="1666" spans="1:136" s="42" customFormat="1">
      <c r="A1666" s="41"/>
      <c r="B1666" s="41">
        <v>1</v>
      </c>
      <c r="C1666" s="41"/>
      <c r="D1666" s="41" t="s">
        <v>2864</v>
      </c>
      <c r="E1666" s="42" t="s">
        <v>2865</v>
      </c>
      <c r="F1666" s="41" t="s">
        <v>2846</v>
      </c>
      <c r="G1666" s="41"/>
      <c r="H1666" s="41" t="s">
        <v>135</v>
      </c>
      <c r="I1666" s="41"/>
      <c r="J1666" s="5"/>
      <c r="K1666" s="5"/>
      <c r="L1666" s="5"/>
      <c r="M1666" s="5"/>
      <c r="N1666" s="5"/>
      <c r="O1666" s="5"/>
      <c r="P1666" s="5">
        <v>1</v>
      </c>
      <c r="Q1666" s="39" t="s">
        <v>2863</v>
      </c>
      <c r="R1666" s="5"/>
      <c r="S1666" s="5"/>
      <c r="T1666" s="5"/>
      <c r="U1666" s="5"/>
      <c r="V1666" s="5"/>
      <c r="W1666" s="5"/>
      <c r="X1666" s="5"/>
      <c r="Y1666" s="5"/>
      <c r="Z1666" s="5"/>
      <c r="AA1666" s="5"/>
      <c r="AB1666" s="5"/>
      <c r="AC1666" s="5"/>
      <c r="AD1666" s="5"/>
      <c r="AE1666" s="5"/>
      <c r="AF1666" s="5"/>
      <c r="AG1666" s="5"/>
      <c r="AH1666" s="5"/>
      <c r="AI1666" s="5"/>
      <c r="AJ1666" s="5"/>
      <c r="AK1666" s="5"/>
      <c r="AL1666" s="5">
        <v>1</v>
      </c>
      <c r="AM1666" s="5"/>
      <c r="AN1666" s="5"/>
      <c r="AO1666" s="5"/>
      <c r="AP1666" s="5"/>
      <c r="AQ1666" s="5"/>
      <c r="AR1666" s="5"/>
      <c r="AS1666" s="5"/>
      <c r="AT1666" s="5"/>
      <c r="AU1666" s="5"/>
      <c r="AV1666" s="5"/>
      <c r="AW1666" s="5"/>
      <c r="AX1666" s="5"/>
      <c r="AY1666" s="5"/>
      <c r="AZ1666" s="5"/>
      <c r="BA1666" s="5"/>
      <c r="BB1666" s="5"/>
      <c r="BC1666" s="5"/>
      <c r="BD1666" s="5"/>
      <c r="BE1666" s="5"/>
      <c r="BF1666" s="5"/>
      <c r="BG1666" s="5"/>
      <c r="BH1666" s="5">
        <v>1</v>
      </c>
      <c r="BI1666" s="5"/>
      <c r="BJ1666" s="5"/>
      <c r="BK1666" s="5"/>
      <c r="BL1666" s="5"/>
      <c r="BM1666" s="5"/>
      <c r="BN1666" s="5"/>
      <c r="BO1666" s="5"/>
      <c r="BP1666" s="5"/>
      <c r="BQ1666" s="5"/>
      <c r="BR1666" s="5"/>
      <c r="BS1666" s="5"/>
      <c r="BT1666" s="5"/>
      <c r="BU1666" s="5"/>
      <c r="BV1666" s="5"/>
      <c r="BW1666" s="5"/>
      <c r="BX1666" s="5"/>
      <c r="BY1666" s="5"/>
      <c r="BZ1666" s="5"/>
      <c r="CA1666" s="5"/>
      <c r="CB1666" s="5"/>
      <c r="CC1666" s="5"/>
      <c r="CD1666" s="5"/>
      <c r="CE1666" s="5"/>
      <c r="CF1666" s="5"/>
      <c r="CG1666" s="5"/>
      <c r="CH1666" s="5"/>
      <c r="CI1666" s="5"/>
      <c r="CJ1666" s="5"/>
      <c r="CK1666" s="5"/>
      <c r="CL1666" s="5"/>
      <c r="CM1666" s="5"/>
      <c r="CN1666" s="5"/>
      <c r="CO1666" s="5"/>
      <c r="CP1666" s="5"/>
      <c r="CQ1666" s="5"/>
      <c r="CR1666" s="5"/>
      <c r="CS1666" s="5"/>
      <c r="CT1666" s="5"/>
      <c r="CU1666" s="5"/>
      <c r="CV1666" s="5"/>
      <c r="CW1666" s="5"/>
      <c r="CX1666" s="5"/>
      <c r="CY1666" s="5"/>
      <c r="CZ1666" s="5"/>
      <c r="DA1666" s="5"/>
      <c r="DB1666" s="5"/>
      <c r="DC1666" s="5"/>
      <c r="DD1666" s="5"/>
      <c r="DE1666" s="5"/>
      <c r="DF1666" s="5"/>
      <c r="DG1666" s="5"/>
      <c r="DH1666" s="5"/>
      <c r="DI1666" s="5"/>
      <c r="DJ1666" s="5"/>
      <c r="DK1666" s="5"/>
      <c r="DL1666" s="5"/>
      <c r="DM1666" s="5"/>
      <c r="DN1666" s="5"/>
      <c r="DO1666" s="5"/>
      <c r="DP1666" s="5"/>
      <c r="DQ1666" s="5"/>
      <c r="DR1666" s="5" t="s">
        <v>1233</v>
      </c>
      <c r="DS1666" s="6"/>
      <c r="DT1666" s="6"/>
      <c r="DU1666" s="5"/>
      <c r="DV1666" s="5"/>
      <c r="DW1666" s="5" t="s">
        <v>135</v>
      </c>
      <c r="DX1666" s="5"/>
      <c r="DY1666" s="5"/>
      <c r="DZ1666" s="5"/>
      <c r="EA1666" s="5"/>
      <c r="EB1666" s="5"/>
      <c r="EC1666" s="5"/>
      <c r="ED1666" s="5"/>
      <c r="EE1666" s="5"/>
      <c r="EF1666" s="5"/>
    </row>
    <row r="1667" spans="1:136" s="42" customFormat="1" ht="75">
      <c r="A1667" s="46" t="s">
        <v>2866</v>
      </c>
      <c r="B1667" s="41">
        <v>2</v>
      </c>
      <c r="C1667" s="41">
        <v>2</v>
      </c>
      <c r="D1667" s="41" t="s">
        <v>2867</v>
      </c>
      <c r="E1667" s="42" t="s">
        <v>527</v>
      </c>
      <c r="F1667" s="41" t="s">
        <v>2868</v>
      </c>
      <c r="G1667" s="41" t="s">
        <v>135</v>
      </c>
      <c r="H1667" s="41"/>
      <c r="I1667" s="41"/>
      <c r="J1667" s="5"/>
      <c r="K1667" s="5"/>
      <c r="L1667" s="5"/>
      <c r="M1667" s="5">
        <v>1</v>
      </c>
      <c r="N1667" s="5"/>
      <c r="O1667" s="5"/>
      <c r="P1667" s="5">
        <v>1</v>
      </c>
      <c r="Q1667" s="39" t="s">
        <v>2869</v>
      </c>
      <c r="R1667" s="5">
        <v>1</v>
      </c>
      <c r="S1667" s="5"/>
      <c r="T1667" s="5"/>
      <c r="U1667" s="5"/>
      <c r="V1667" s="5"/>
      <c r="W1667" s="5"/>
      <c r="X1667" s="5"/>
      <c r="Y1667" s="5"/>
      <c r="Z1667" s="5"/>
      <c r="AA1667" s="5"/>
      <c r="AB1667" s="5"/>
      <c r="AC1667" s="5"/>
      <c r="AD1667" s="5"/>
      <c r="AE1667" s="5"/>
      <c r="AF1667" s="5"/>
      <c r="AG1667" s="5"/>
      <c r="AH1667" s="5"/>
      <c r="AI1667" s="5"/>
      <c r="AJ1667" s="5"/>
      <c r="AK1667" s="5"/>
      <c r="AL1667" s="5">
        <v>1</v>
      </c>
      <c r="AM1667" s="5"/>
      <c r="AN1667" s="5"/>
      <c r="AO1667" s="5"/>
      <c r="AP1667" s="5"/>
      <c r="AQ1667" s="5"/>
      <c r="AR1667" s="5"/>
      <c r="AS1667" s="5"/>
      <c r="AT1667" s="5"/>
      <c r="AU1667" s="5"/>
      <c r="AV1667" s="5"/>
      <c r="AW1667" s="5"/>
      <c r="AX1667" s="5"/>
      <c r="AY1667" s="5"/>
      <c r="AZ1667" s="5"/>
      <c r="BA1667" s="5"/>
      <c r="BB1667" s="5"/>
      <c r="BC1667" s="5"/>
      <c r="BD1667" s="5"/>
      <c r="BE1667" s="5"/>
      <c r="BF1667" s="5"/>
      <c r="BG1667" s="5"/>
      <c r="BH1667" s="5"/>
      <c r="BI1667" s="5"/>
      <c r="BJ1667" s="5"/>
      <c r="BK1667" s="5"/>
      <c r="BL1667" s="5"/>
      <c r="BM1667" s="5"/>
      <c r="BN1667" s="5"/>
      <c r="BO1667" s="5"/>
      <c r="BP1667" s="5"/>
      <c r="BQ1667" s="5"/>
      <c r="BR1667" s="5"/>
      <c r="BS1667" s="5"/>
      <c r="BT1667" s="5"/>
      <c r="BU1667" s="5"/>
      <c r="BV1667" s="5"/>
      <c r="BW1667" s="5"/>
      <c r="BX1667" s="5"/>
      <c r="BY1667" s="5"/>
      <c r="BZ1667" s="5"/>
      <c r="CA1667" s="5"/>
      <c r="CB1667" s="5"/>
      <c r="CC1667" s="5"/>
      <c r="CD1667" s="5"/>
      <c r="CE1667" s="5"/>
      <c r="CF1667" s="5"/>
      <c r="CG1667" s="5"/>
      <c r="CH1667" s="5"/>
      <c r="CI1667" s="5"/>
      <c r="CJ1667" s="5"/>
      <c r="CK1667" s="5"/>
      <c r="CL1667" s="5"/>
      <c r="CM1667" s="5"/>
      <c r="CN1667" s="5"/>
      <c r="CO1667" s="5"/>
      <c r="CP1667" s="5"/>
      <c r="CQ1667" s="5"/>
      <c r="CR1667" s="5"/>
      <c r="CS1667" s="5"/>
      <c r="CT1667" s="5"/>
      <c r="CU1667" s="5"/>
      <c r="CV1667" s="5"/>
      <c r="CW1667" s="5"/>
      <c r="CX1667" s="5"/>
      <c r="CY1667" s="5"/>
      <c r="CZ1667" s="5"/>
      <c r="DA1667" s="5"/>
      <c r="DB1667" s="5"/>
      <c r="DC1667" s="5"/>
      <c r="DD1667" s="5"/>
      <c r="DE1667" s="5"/>
      <c r="DF1667" s="5"/>
      <c r="DG1667" s="5"/>
      <c r="DH1667" s="5"/>
      <c r="DI1667" s="5"/>
      <c r="DJ1667" s="5"/>
      <c r="DK1667" s="5"/>
      <c r="DL1667" s="5"/>
      <c r="DM1667" s="5"/>
      <c r="DN1667" s="5"/>
      <c r="DO1667" s="5"/>
      <c r="DP1667" s="5"/>
      <c r="DQ1667" s="5"/>
      <c r="DR1667" s="5" t="s">
        <v>1233</v>
      </c>
      <c r="DS1667" s="6">
        <v>4</v>
      </c>
      <c r="DT1667" s="6">
        <v>2</v>
      </c>
      <c r="DU1667" s="5">
        <v>2</v>
      </c>
      <c r="DV1667" s="5"/>
      <c r="DW1667" s="5" t="s">
        <v>135</v>
      </c>
      <c r="DX1667" s="5"/>
      <c r="DY1667" s="5"/>
      <c r="DZ1667" s="5"/>
      <c r="EA1667" s="5"/>
      <c r="EB1667" s="5"/>
      <c r="EC1667" s="5"/>
      <c r="ED1667" s="5"/>
      <c r="EE1667" s="5"/>
      <c r="EF1667" s="5"/>
    </row>
    <row r="1668" spans="1:136" s="42" customFormat="1" ht="45">
      <c r="A1668" s="41"/>
      <c r="B1668" s="41">
        <v>2</v>
      </c>
      <c r="C1668" s="41"/>
      <c r="D1668" s="41" t="s">
        <v>2867</v>
      </c>
      <c r="E1668" s="42" t="s">
        <v>527</v>
      </c>
      <c r="F1668" s="41" t="s">
        <v>2870</v>
      </c>
      <c r="G1668" s="41" t="s">
        <v>135</v>
      </c>
      <c r="H1668" s="41"/>
      <c r="I1668" s="41"/>
      <c r="J1668" s="5"/>
      <c r="K1668" s="5"/>
      <c r="L1668" s="5"/>
      <c r="M1668" s="5">
        <v>1</v>
      </c>
      <c r="N1668" s="5"/>
      <c r="O1668" s="5"/>
      <c r="P1668" s="5">
        <v>1</v>
      </c>
      <c r="Q1668" s="39" t="s">
        <v>2871</v>
      </c>
      <c r="R1668" s="5"/>
      <c r="S1668" s="5"/>
      <c r="T1668" s="5"/>
      <c r="U1668" s="5"/>
      <c r="V1668" s="5"/>
      <c r="W1668" s="5"/>
      <c r="X1668" s="5"/>
      <c r="Y1668" s="5"/>
      <c r="Z1668" s="5"/>
      <c r="AA1668" s="5"/>
      <c r="AB1668" s="5"/>
      <c r="AC1668" s="5"/>
      <c r="AD1668" s="5"/>
      <c r="AE1668" s="5"/>
      <c r="AF1668" s="5"/>
      <c r="AG1668" s="5"/>
      <c r="AH1668" s="5"/>
      <c r="AI1668" s="5"/>
      <c r="AJ1668" s="5"/>
      <c r="AK1668" s="5"/>
      <c r="AL1668" s="5">
        <v>1</v>
      </c>
      <c r="AM1668" s="5"/>
      <c r="AN1668" s="5"/>
      <c r="AO1668" s="5"/>
      <c r="AP1668" s="5"/>
      <c r="AQ1668" s="5"/>
      <c r="AR1668" s="5"/>
      <c r="AS1668" s="5"/>
      <c r="AT1668" s="5"/>
      <c r="AU1668" s="5"/>
      <c r="AV1668" s="5"/>
      <c r="AW1668" s="5"/>
      <c r="AX1668" s="5"/>
      <c r="AY1668" s="5"/>
      <c r="AZ1668" s="5"/>
      <c r="BA1668" s="5"/>
      <c r="BB1668" s="5"/>
      <c r="BC1668" s="5"/>
      <c r="BD1668" s="5"/>
      <c r="BE1668" s="5"/>
      <c r="BF1668" s="5"/>
      <c r="BG1668" s="5"/>
      <c r="BH1668" s="5"/>
      <c r="BI1668" s="5"/>
      <c r="BJ1668" s="5"/>
      <c r="BK1668" s="5"/>
      <c r="BL1668" s="5"/>
      <c r="BM1668" s="5"/>
      <c r="BN1668" s="5"/>
      <c r="BO1668" s="5"/>
      <c r="BP1668" s="5"/>
      <c r="BQ1668" s="5"/>
      <c r="BR1668" s="5"/>
      <c r="BS1668" s="5"/>
      <c r="BT1668" s="5"/>
      <c r="BU1668" s="5"/>
      <c r="BV1668" s="5"/>
      <c r="BW1668" s="5"/>
      <c r="BX1668" s="5"/>
      <c r="BY1668" s="5"/>
      <c r="BZ1668" s="5"/>
      <c r="CA1668" s="5"/>
      <c r="CB1668" s="5"/>
      <c r="CC1668" s="5"/>
      <c r="CD1668" s="5"/>
      <c r="CE1668" s="5"/>
      <c r="CF1668" s="5"/>
      <c r="CG1668" s="5"/>
      <c r="CH1668" s="5"/>
      <c r="CI1668" s="5"/>
      <c r="CJ1668" s="5"/>
      <c r="CK1668" s="5"/>
      <c r="CL1668" s="5"/>
      <c r="CM1668" s="5"/>
      <c r="CN1668" s="5"/>
      <c r="CO1668" s="5"/>
      <c r="CP1668" s="5"/>
      <c r="CQ1668" s="5"/>
      <c r="CR1668" s="5"/>
      <c r="CS1668" s="5"/>
      <c r="CT1668" s="5"/>
      <c r="CU1668" s="5"/>
      <c r="CV1668" s="5"/>
      <c r="CW1668" s="5"/>
      <c r="CX1668" s="5"/>
      <c r="CY1668" s="5"/>
      <c r="CZ1668" s="5"/>
      <c r="DA1668" s="5"/>
      <c r="DB1668" s="5"/>
      <c r="DC1668" s="5"/>
      <c r="DD1668" s="5"/>
      <c r="DE1668" s="5"/>
      <c r="DF1668" s="5"/>
      <c r="DG1668" s="5"/>
      <c r="DH1668" s="5"/>
      <c r="DI1668" s="5"/>
      <c r="DJ1668" s="5"/>
      <c r="DK1668" s="5"/>
      <c r="DL1668" s="5"/>
      <c r="DM1668" s="5">
        <v>1</v>
      </c>
      <c r="DN1668" s="5"/>
      <c r="DO1668" s="5"/>
      <c r="DP1668" s="5"/>
      <c r="DQ1668" s="5"/>
      <c r="DR1668" s="5" t="s">
        <v>135</v>
      </c>
      <c r="DS1668" s="6"/>
      <c r="DT1668" s="6"/>
      <c r="DU1668" s="5"/>
      <c r="DV1668" s="5"/>
      <c r="DW1668" s="5" t="s">
        <v>135</v>
      </c>
      <c r="DX1668" s="5"/>
      <c r="DY1668" s="5"/>
      <c r="DZ1668" s="5"/>
      <c r="EA1668" s="5"/>
      <c r="EB1668" s="5"/>
      <c r="EC1668" s="5"/>
      <c r="ED1668" s="5"/>
      <c r="EE1668" s="5"/>
      <c r="EF1668" s="5"/>
    </row>
    <row r="1669" spans="1:136" s="42" customFormat="1" ht="45">
      <c r="A1669" s="41"/>
      <c r="B1669" s="41">
        <v>1</v>
      </c>
      <c r="C1669" s="41"/>
      <c r="D1669" s="41" t="s">
        <v>1243</v>
      </c>
      <c r="E1669" s="42" t="s">
        <v>165</v>
      </c>
      <c r="F1669" s="41" t="s">
        <v>2868</v>
      </c>
      <c r="G1669" s="41" t="s">
        <v>135</v>
      </c>
      <c r="H1669" s="41"/>
      <c r="I1669" s="41"/>
      <c r="J1669" s="5"/>
      <c r="K1669" s="5"/>
      <c r="L1669" s="5"/>
      <c r="M1669" s="5"/>
      <c r="N1669" s="5"/>
      <c r="O1669" s="5"/>
      <c r="P1669" s="5">
        <v>1</v>
      </c>
      <c r="Q1669" s="39" t="s">
        <v>2869</v>
      </c>
      <c r="R1669" s="5">
        <v>1</v>
      </c>
      <c r="S1669" s="5"/>
      <c r="T1669" s="5"/>
      <c r="U1669" s="5"/>
      <c r="V1669" s="5"/>
      <c r="W1669" s="5"/>
      <c r="X1669" s="5"/>
      <c r="Y1669" s="5"/>
      <c r="Z1669" s="5"/>
      <c r="AA1669" s="5"/>
      <c r="AB1669" s="5"/>
      <c r="AC1669" s="5"/>
      <c r="AD1669" s="5"/>
      <c r="AE1669" s="5"/>
      <c r="AF1669" s="5"/>
      <c r="AG1669" s="5"/>
      <c r="AH1669" s="5"/>
      <c r="AI1669" s="5"/>
      <c r="AJ1669" s="5"/>
      <c r="AK1669" s="5"/>
      <c r="AL1669" s="5">
        <v>1</v>
      </c>
      <c r="AM1669" s="5"/>
      <c r="AN1669" s="5"/>
      <c r="AO1669" s="5"/>
      <c r="AP1669" s="5"/>
      <c r="AQ1669" s="5"/>
      <c r="AR1669" s="5"/>
      <c r="AS1669" s="5"/>
      <c r="AT1669" s="5"/>
      <c r="AU1669" s="5"/>
      <c r="AV1669" s="5"/>
      <c r="AW1669" s="5"/>
      <c r="AX1669" s="5"/>
      <c r="AY1669" s="5"/>
      <c r="AZ1669" s="5"/>
      <c r="BA1669" s="5"/>
      <c r="BB1669" s="5"/>
      <c r="BC1669" s="5"/>
      <c r="BD1669" s="5"/>
      <c r="BE1669" s="5"/>
      <c r="BF1669" s="5"/>
      <c r="BG1669" s="5"/>
      <c r="BH1669" s="5"/>
      <c r="BI1669" s="5"/>
      <c r="BJ1669" s="5"/>
      <c r="BK1669" s="5"/>
      <c r="BL1669" s="5"/>
      <c r="BM1669" s="5"/>
      <c r="BN1669" s="5"/>
      <c r="BO1669" s="5"/>
      <c r="BP1669" s="5"/>
      <c r="BQ1669" s="5"/>
      <c r="BR1669" s="5"/>
      <c r="BS1669" s="5"/>
      <c r="BT1669" s="5"/>
      <c r="BU1669" s="5"/>
      <c r="BV1669" s="5"/>
      <c r="BW1669" s="5"/>
      <c r="BX1669" s="5"/>
      <c r="BY1669" s="5"/>
      <c r="BZ1669" s="5"/>
      <c r="CA1669" s="5"/>
      <c r="CB1669" s="5"/>
      <c r="CC1669" s="5"/>
      <c r="CD1669" s="5"/>
      <c r="CE1669" s="5"/>
      <c r="CF1669" s="5"/>
      <c r="CG1669" s="5"/>
      <c r="CH1669" s="5"/>
      <c r="CI1669" s="5"/>
      <c r="CJ1669" s="5"/>
      <c r="CK1669" s="5"/>
      <c r="CL1669" s="5"/>
      <c r="CM1669" s="5"/>
      <c r="CN1669" s="5"/>
      <c r="CO1669" s="5"/>
      <c r="CP1669" s="5"/>
      <c r="CQ1669" s="5"/>
      <c r="CR1669" s="5"/>
      <c r="CS1669" s="5"/>
      <c r="CT1669" s="5"/>
      <c r="CU1669" s="5"/>
      <c r="CV1669" s="5"/>
      <c r="CW1669" s="5"/>
      <c r="CX1669" s="5"/>
      <c r="CY1669" s="5"/>
      <c r="CZ1669" s="5"/>
      <c r="DA1669" s="5"/>
      <c r="DB1669" s="5"/>
      <c r="DC1669" s="5"/>
      <c r="DD1669" s="5"/>
      <c r="DE1669" s="5"/>
      <c r="DF1669" s="5"/>
      <c r="DG1669" s="5"/>
      <c r="DH1669" s="5"/>
      <c r="DI1669" s="5"/>
      <c r="DJ1669" s="5"/>
      <c r="DK1669" s="5"/>
      <c r="DL1669" s="5"/>
      <c r="DM1669" s="5"/>
      <c r="DN1669" s="5"/>
      <c r="DO1669" s="5"/>
      <c r="DP1669" s="5"/>
      <c r="DQ1669" s="5"/>
      <c r="DR1669" s="5" t="s">
        <v>1233</v>
      </c>
      <c r="DS1669" s="6"/>
      <c r="DT1669" s="6"/>
      <c r="DU1669" s="5"/>
      <c r="DV1669" s="5"/>
      <c r="DW1669" s="5" t="s">
        <v>135</v>
      </c>
      <c r="DX1669" s="5"/>
      <c r="DY1669" s="5"/>
      <c r="DZ1669" s="5"/>
      <c r="EA1669" s="5"/>
      <c r="EB1669" s="5"/>
      <c r="EC1669" s="5"/>
      <c r="ED1669" s="5"/>
      <c r="EE1669" s="5"/>
      <c r="EF1669" s="5"/>
    </row>
    <row r="1670" spans="1:136" s="42" customFormat="1" ht="45">
      <c r="A1670" s="41"/>
      <c r="B1670" s="41">
        <v>1</v>
      </c>
      <c r="C1670" s="41"/>
      <c r="D1670" s="41" t="s">
        <v>2750</v>
      </c>
      <c r="E1670" s="42" t="s">
        <v>378</v>
      </c>
      <c r="F1670" s="41" t="s">
        <v>2870</v>
      </c>
      <c r="G1670" s="41" t="s">
        <v>135</v>
      </c>
      <c r="H1670" s="41"/>
      <c r="I1670" s="41"/>
      <c r="J1670" s="5"/>
      <c r="K1670" s="5"/>
      <c r="L1670" s="5"/>
      <c r="M1670" s="5"/>
      <c r="N1670" s="5"/>
      <c r="O1670" s="5"/>
      <c r="P1670" s="5">
        <v>1</v>
      </c>
      <c r="Q1670" s="39" t="s">
        <v>2871</v>
      </c>
      <c r="R1670" s="5"/>
      <c r="S1670" s="5"/>
      <c r="T1670" s="5"/>
      <c r="U1670" s="5"/>
      <c r="V1670" s="5"/>
      <c r="W1670" s="5"/>
      <c r="X1670" s="5"/>
      <c r="Y1670" s="5"/>
      <c r="Z1670" s="5"/>
      <c r="AA1670" s="5"/>
      <c r="AB1670" s="5"/>
      <c r="AC1670" s="5"/>
      <c r="AD1670" s="5"/>
      <c r="AE1670" s="5"/>
      <c r="AF1670" s="5"/>
      <c r="AG1670" s="5"/>
      <c r="AH1670" s="5"/>
      <c r="AI1670" s="5"/>
      <c r="AJ1670" s="5"/>
      <c r="AK1670" s="5"/>
      <c r="AL1670" s="5">
        <v>1</v>
      </c>
      <c r="AM1670" s="5"/>
      <c r="AN1670" s="5"/>
      <c r="AO1670" s="5"/>
      <c r="AP1670" s="5"/>
      <c r="AQ1670" s="5"/>
      <c r="AR1670" s="5"/>
      <c r="AS1670" s="5"/>
      <c r="AT1670" s="5"/>
      <c r="AU1670" s="5"/>
      <c r="AV1670" s="5"/>
      <c r="AW1670" s="5"/>
      <c r="AX1670" s="5"/>
      <c r="AY1670" s="5"/>
      <c r="AZ1670" s="5"/>
      <c r="BA1670" s="5"/>
      <c r="BB1670" s="5"/>
      <c r="BC1670" s="5"/>
      <c r="BD1670" s="5"/>
      <c r="BE1670" s="5"/>
      <c r="BF1670" s="5"/>
      <c r="BG1670" s="5"/>
      <c r="BH1670" s="5"/>
      <c r="BI1670" s="5"/>
      <c r="BJ1670" s="5"/>
      <c r="BK1670" s="5"/>
      <c r="BL1670" s="5"/>
      <c r="BM1670" s="5"/>
      <c r="BN1670" s="5"/>
      <c r="BO1670" s="5"/>
      <c r="BP1670" s="5"/>
      <c r="BQ1670" s="5"/>
      <c r="BR1670" s="5"/>
      <c r="BS1670" s="5"/>
      <c r="BT1670" s="5"/>
      <c r="BU1670" s="5"/>
      <c r="BV1670" s="5"/>
      <c r="BW1670" s="5"/>
      <c r="BX1670" s="5"/>
      <c r="BY1670" s="5"/>
      <c r="BZ1670" s="5"/>
      <c r="CA1670" s="5"/>
      <c r="CB1670" s="5"/>
      <c r="CC1670" s="5"/>
      <c r="CD1670" s="5"/>
      <c r="CE1670" s="5"/>
      <c r="CF1670" s="5"/>
      <c r="CG1670" s="5"/>
      <c r="CH1670" s="5"/>
      <c r="CI1670" s="5"/>
      <c r="CJ1670" s="5"/>
      <c r="CK1670" s="5"/>
      <c r="CL1670" s="5"/>
      <c r="CM1670" s="5"/>
      <c r="CN1670" s="5"/>
      <c r="CO1670" s="5"/>
      <c r="CP1670" s="5"/>
      <c r="CQ1670" s="5"/>
      <c r="CR1670" s="5"/>
      <c r="CS1670" s="5"/>
      <c r="CT1670" s="5"/>
      <c r="CU1670" s="5"/>
      <c r="CV1670" s="5"/>
      <c r="CW1670" s="5"/>
      <c r="CX1670" s="5"/>
      <c r="CY1670" s="5"/>
      <c r="CZ1670" s="5"/>
      <c r="DA1670" s="5"/>
      <c r="DB1670" s="5"/>
      <c r="DC1670" s="5"/>
      <c r="DD1670" s="5"/>
      <c r="DE1670" s="5"/>
      <c r="DF1670" s="5"/>
      <c r="DG1670" s="5"/>
      <c r="DH1670" s="5"/>
      <c r="DI1670" s="5"/>
      <c r="DJ1670" s="5"/>
      <c r="DK1670" s="5"/>
      <c r="DL1670" s="5"/>
      <c r="DM1670" s="5">
        <v>1</v>
      </c>
      <c r="DN1670" s="5"/>
      <c r="DO1670" s="5"/>
      <c r="DP1670" s="5"/>
      <c r="DQ1670" s="5"/>
      <c r="DR1670" s="5" t="s">
        <v>135</v>
      </c>
      <c r="DS1670" s="6"/>
      <c r="DT1670" s="6"/>
      <c r="DU1670" s="5"/>
      <c r="DV1670" s="5"/>
      <c r="DW1670" s="5" t="s">
        <v>135</v>
      </c>
      <c r="DX1670" s="5"/>
      <c r="DY1670" s="5"/>
      <c r="DZ1670" s="5"/>
      <c r="EA1670" s="5"/>
      <c r="EB1670" s="5"/>
      <c r="EC1670" s="5"/>
      <c r="ED1670" s="5"/>
      <c r="EE1670" s="5"/>
      <c r="EF1670" s="5"/>
    </row>
    <row r="1671" spans="1:136" s="42" customFormat="1" ht="90">
      <c r="A1671" s="46" t="s">
        <v>2872</v>
      </c>
      <c r="B1671" s="41">
        <v>2</v>
      </c>
      <c r="C1671" s="41">
        <v>2</v>
      </c>
      <c r="D1671" s="41" t="s">
        <v>2873</v>
      </c>
      <c r="E1671" s="42" t="s">
        <v>169</v>
      </c>
      <c r="F1671" s="41" t="s">
        <v>2874</v>
      </c>
      <c r="G1671" s="41" t="s">
        <v>135</v>
      </c>
      <c r="H1671" s="41" t="s">
        <v>135</v>
      </c>
      <c r="I1671" s="41"/>
      <c r="J1671" s="5">
        <v>1</v>
      </c>
      <c r="K1671" s="5">
        <v>1</v>
      </c>
      <c r="L1671" s="5"/>
      <c r="M1671" s="5"/>
      <c r="N1671" s="5"/>
      <c r="O1671" s="5"/>
      <c r="P1671" s="5">
        <v>1</v>
      </c>
      <c r="Q1671" s="39" t="s">
        <v>1843</v>
      </c>
      <c r="R1671" s="5"/>
      <c r="S1671" s="5"/>
      <c r="T1671" s="5"/>
      <c r="U1671" s="5"/>
      <c r="V1671" s="5"/>
      <c r="W1671" s="5"/>
      <c r="X1671" s="5"/>
      <c r="Y1671" s="5"/>
      <c r="Z1671" s="5"/>
      <c r="AA1671" s="5"/>
      <c r="AB1671" s="5"/>
      <c r="AC1671" s="5"/>
      <c r="AD1671" s="5"/>
      <c r="AE1671" s="5"/>
      <c r="AF1671" s="5"/>
      <c r="AG1671" s="5"/>
      <c r="AH1671" s="5"/>
      <c r="AI1671" s="5"/>
      <c r="AJ1671" s="5"/>
      <c r="AK1671" s="5"/>
      <c r="AL1671" s="5">
        <v>1</v>
      </c>
      <c r="AM1671" s="5"/>
      <c r="AN1671" s="5"/>
      <c r="AO1671" s="5"/>
      <c r="AP1671" s="5"/>
      <c r="AQ1671" s="5"/>
      <c r="AR1671" s="5"/>
      <c r="AS1671" s="5"/>
      <c r="AT1671" s="5"/>
      <c r="AU1671" s="5"/>
      <c r="AV1671" s="5"/>
      <c r="AW1671" s="5"/>
      <c r="AX1671" s="5"/>
      <c r="AY1671" s="5"/>
      <c r="AZ1671" s="5"/>
      <c r="BA1671" s="5"/>
      <c r="BB1671" s="5"/>
      <c r="BC1671" s="5"/>
      <c r="BD1671" s="5"/>
      <c r="BE1671" s="5"/>
      <c r="BF1671" s="5"/>
      <c r="BG1671" s="5"/>
      <c r="BH1671" s="5"/>
      <c r="BI1671" s="5"/>
      <c r="BJ1671" s="5"/>
      <c r="BK1671" s="5"/>
      <c r="BL1671" s="5"/>
      <c r="BM1671" s="5"/>
      <c r="BN1671" s="5"/>
      <c r="BO1671" s="5"/>
      <c r="BP1671" s="5"/>
      <c r="BQ1671" s="5"/>
      <c r="BR1671" s="5"/>
      <c r="BS1671" s="5"/>
      <c r="BT1671" s="5"/>
      <c r="BU1671" s="5"/>
      <c r="BV1671" s="5"/>
      <c r="BW1671" s="5"/>
      <c r="BX1671" s="5"/>
      <c r="BY1671" s="5"/>
      <c r="BZ1671" s="5"/>
      <c r="CA1671" s="5"/>
      <c r="CB1671" s="5"/>
      <c r="CC1671" s="5"/>
      <c r="CD1671" s="5"/>
      <c r="CE1671" s="5"/>
      <c r="CF1671" s="5"/>
      <c r="CG1671" s="5"/>
      <c r="CH1671" s="5"/>
      <c r="CI1671" s="5"/>
      <c r="CJ1671" s="5"/>
      <c r="CK1671" s="5"/>
      <c r="CL1671" s="5"/>
      <c r="CM1671" s="5"/>
      <c r="CN1671" s="5"/>
      <c r="CO1671" s="5"/>
      <c r="CP1671" s="5"/>
      <c r="CQ1671" s="5"/>
      <c r="CR1671" s="5"/>
      <c r="CS1671" s="5"/>
      <c r="CT1671" s="5"/>
      <c r="CU1671" s="5"/>
      <c r="CV1671" s="5"/>
      <c r="CW1671" s="5"/>
      <c r="CX1671" s="5"/>
      <c r="CY1671" s="5"/>
      <c r="CZ1671" s="5"/>
      <c r="DA1671" s="5"/>
      <c r="DB1671" s="5"/>
      <c r="DC1671" s="5"/>
      <c r="DD1671" s="5"/>
      <c r="DE1671" s="5"/>
      <c r="DF1671" s="5"/>
      <c r="DG1671" s="5"/>
      <c r="DH1671" s="5"/>
      <c r="DI1671" s="5"/>
      <c r="DJ1671" s="5"/>
      <c r="DK1671" s="5"/>
      <c r="DL1671" s="5"/>
      <c r="DM1671" s="5"/>
      <c r="DN1671" s="5"/>
      <c r="DO1671" s="5"/>
      <c r="DP1671" s="5"/>
      <c r="DQ1671" s="5"/>
      <c r="DR1671" s="5" t="s">
        <v>1233</v>
      </c>
      <c r="DS1671" s="6">
        <v>12</v>
      </c>
      <c r="DT1671" s="6">
        <v>10</v>
      </c>
      <c r="DU1671" s="5">
        <v>2</v>
      </c>
      <c r="DV1671" s="5"/>
      <c r="DW1671" s="5" t="s">
        <v>135</v>
      </c>
      <c r="DX1671" s="5"/>
      <c r="DY1671" s="5"/>
      <c r="DZ1671" s="5"/>
      <c r="EA1671" s="5"/>
      <c r="EB1671" s="5"/>
      <c r="EC1671" s="5"/>
      <c r="ED1671" s="5"/>
      <c r="EE1671" s="5"/>
      <c r="EF1671" s="5"/>
    </row>
    <row r="1672" spans="1:136" s="42" customFormat="1" ht="60">
      <c r="A1672" s="41"/>
      <c r="B1672" s="41"/>
      <c r="C1672" s="41"/>
      <c r="D1672" s="41" t="s">
        <v>2875</v>
      </c>
      <c r="E1672" s="42" t="s">
        <v>349</v>
      </c>
      <c r="F1672" s="41" t="s">
        <v>2874</v>
      </c>
      <c r="G1672" s="41" t="s">
        <v>135</v>
      </c>
      <c r="H1672" s="41" t="s">
        <v>135</v>
      </c>
      <c r="I1672" s="41"/>
      <c r="J1672" s="5">
        <v>1</v>
      </c>
      <c r="K1672" s="5">
        <v>1</v>
      </c>
      <c r="L1672" s="5"/>
      <c r="M1672" s="5"/>
      <c r="N1672" s="5"/>
      <c r="O1672" s="5"/>
      <c r="P1672" s="5">
        <v>1</v>
      </c>
      <c r="Q1672" s="39" t="s">
        <v>1843</v>
      </c>
      <c r="R1672" s="5"/>
      <c r="S1672" s="5"/>
      <c r="T1672" s="5"/>
      <c r="U1672" s="5"/>
      <c r="V1672" s="5"/>
      <c r="W1672" s="5"/>
      <c r="X1672" s="5"/>
      <c r="Y1672" s="5"/>
      <c r="Z1672" s="5"/>
      <c r="AA1672" s="5"/>
      <c r="AB1672" s="5"/>
      <c r="AC1672" s="5"/>
      <c r="AD1672" s="5"/>
      <c r="AE1672" s="5"/>
      <c r="AF1672" s="5"/>
      <c r="AG1672" s="5"/>
      <c r="AH1672" s="5"/>
      <c r="AI1672" s="5"/>
      <c r="AJ1672" s="5"/>
      <c r="AK1672" s="5"/>
      <c r="AL1672" s="5">
        <v>1</v>
      </c>
      <c r="AM1672" s="5"/>
      <c r="AN1672" s="5"/>
      <c r="AO1672" s="5"/>
      <c r="AP1672" s="5"/>
      <c r="AQ1672" s="5"/>
      <c r="AR1672" s="5"/>
      <c r="AS1672" s="5"/>
      <c r="AT1672" s="5"/>
      <c r="AU1672" s="5"/>
      <c r="AV1672" s="5"/>
      <c r="AW1672" s="5"/>
      <c r="AX1672" s="5"/>
      <c r="AY1672" s="5"/>
      <c r="AZ1672" s="5"/>
      <c r="BA1672" s="5"/>
      <c r="BB1672" s="5"/>
      <c r="BC1672" s="5"/>
      <c r="BD1672" s="5"/>
      <c r="BE1672" s="5"/>
      <c r="BF1672" s="5"/>
      <c r="BG1672" s="5"/>
      <c r="BH1672" s="5"/>
      <c r="BI1672" s="5"/>
      <c r="BJ1672" s="5"/>
      <c r="BK1672" s="5"/>
      <c r="BL1672" s="5"/>
      <c r="BM1672" s="5"/>
      <c r="BN1672" s="5"/>
      <c r="BO1672" s="5"/>
      <c r="BP1672" s="5"/>
      <c r="BQ1672" s="5"/>
      <c r="BR1672" s="5"/>
      <c r="BS1672" s="5"/>
      <c r="BT1672" s="5"/>
      <c r="BU1672" s="5"/>
      <c r="BV1672" s="5"/>
      <c r="BW1672" s="5"/>
      <c r="BX1672" s="5"/>
      <c r="BY1672" s="5"/>
      <c r="BZ1672" s="5"/>
      <c r="CA1672" s="5"/>
      <c r="CB1672" s="5"/>
      <c r="CC1672" s="5"/>
      <c r="CD1672" s="5"/>
      <c r="CE1672" s="5"/>
      <c r="CF1672" s="5"/>
      <c r="CG1672" s="5"/>
      <c r="CH1672" s="5"/>
      <c r="CI1672" s="5"/>
      <c r="CJ1672" s="5"/>
      <c r="CK1672" s="5"/>
      <c r="CL1672" s="5"/>
      <c r="CM1672" s="5"/>
      <c r="CN1672" s="5"/>
      <c r="CO1672" s="5"/>
      <c r="CP1672" s="5"/>
      <c r="CQ1672" s="5"/>
      <c r="CR1672" s="5"/>
      <c r="CS1672" s="5"/>
      <c r="CT1672" s="5"/>
      <c r="CU1672" s="5"/>
      <c r="CV1672" s="5"/>
      <c r="CW1672" s="5"/>
      <c r="CX1672" s="5"/>
      <c r="CY1672" s="5"/>
      <c r="CZ1672" s="5"/>
      <c r="DA1672" s="5"/>
      <c r="DB1672" s="5"/>
      <c r="DC1672" s="5"/>
      <c r="DD1672" s="5"/>
      <c r="DE1672" s="5"/>
      <c r="DF1672" s="5"/>
      <c r="DG1672" s="5"/>
      <c r="DH1672" s="5"/>
      <c r="DI1672" s="5"/>
      <c r="DJ1672" s="5"/>
      <c r="DK1672" s="5"/>
      <c r="DL1672" s="5"/>
      <c r="DM1672" s="5"/>
      <c r="DN1672" s="5"/>
      <c r="DO1672" s="5"/>
      <c r="DP1672" s="5"/>
      <c r="DQ1672" s="5"/>
      <c r="DR1672" s="5" t="s">
        <v>1233</v>
      </c>
      <c r="DS1672" s="6"/>
      <c r="DT1672" s="6"/>
      <c r="DU1672" s="5"/>
      <c r="DV1672" s="5"/>
      <c r="DW1672" s="5" t="s">
        <v>135</v>
      </c>
      <c r="DX1672" s="5"/>
      <c r="DY1672" s="5"/>
      <c r="DZ1672" s="5"/>
      <c r="EA1672" s="5"/>
      <c r="EB1672" s="5"/>
      <c r="EC1672" s="5"/>
      <c r="ED1672" s="5"/>
      <c r="EE1672" s="5"/>
      <c r="EF1672" s="5"/>
    </row>
    <row r="1673" spans="1:136" s="42" customFormat="1" ht="30">
      <c r="A1673" s="41"/>
      <c r="B1673" s="41"/>
      <c r="C1673" s="41"/>
      <c r="D1673" s="41" t="s">
        <v>2876</v>
      </c>
      <c r="E1673" s="42" t="s">
        <v>171</v>
      </c>
      <c r="F1673" s="41" t="s">
        <v>2877</v>
      </c>
      <c r="G1673" s="41" t="s">
        <v>135</v>
      </c>
      <c r="H1673" s="41"/>
      <c r="I1673" s="41"/>
      <c r="J1673" s="5"/>
      <c r="K1673" s="5"/>
      <c r="L1673" s="5"/>
      <c r="M1673" s="5"/>
      <c r="N1673" s="5"/>
      <c r="O1673" s="5"/>
      <c r="P1673" s="5">
        <v>1</v>
      </c>
      <c r="Q1673" s="39" t="s">
        <v>2878</v>
      </c>
      <c r="R1673" s="5">
        <v>1</v>
      </c>
      <c r="S1673" s="5"/>
      <c r="T1673" s="5"/>
      <c r="U1673" s="5"/>
      <c r="V1673" s="5"/>
      <c r="W1673" s="5"/>
      <c r="X1673" s="5"/>
      <c r="Y1673" s="5"/>
      <c r="Z1673" s="5"/>
      <c r="AA1673" s="5"/>
      <c r="AB1673" s="5"/>
      <c r="AC1673" s="5"/>
      <c r="AD1673" s="5"/>
      <c r="AE1673" s="5"/>
      <c r="AF1673" s="5"/>
      <c r="AG1673" s="5"/>
      <c r="AH1673" s="5"/>
      <c r="AI1673" s="5"/>
      <c r="AJ1673" s="5"/>
      <c r="AK1673" s="5"/>
      <c r="AL1673" s="5"/>
      <c r="AM1673" s="5"/>
      <c r="AN1673" s="5"/>
      <c r="AO1673" s="5"/>
      <c r="AP1673" s="5"/>
      <c r="AQ1673" s="5"/>
      <c r="AR1673" s="5"/>
      <c r="AS1673" s="5"/>
      <c r="AT1673" s="5"/>
      <c r="AU1673" s="5"/>
      <c r="AV1673" s="5"/>
      <c r="AW1673" s="5"/>
      <c r="AX1673" s="5"/>
      <c r="AY1673" s="5"/>
      <c r="AZ1673" s="5"/>
      <c r="BA1673" s="5"/>
      <c r="BB1673" s="5"/>
      <c r="BC1673" s="5"/>
      <c r="BD1673" s="5"/>
      <c r="BE1673" s="5"/>
      <c r="BF1673" s="5"/>
      <c r="BG1673" s="5"/>
      <c r="BH1673" s="5"/>
      <c r="BI1673" s="5"/>
      <c r="BJ1673" s="5"/>
      <c r="BK1673" s="5"/>
      <c r="BL1673" s="5"/>
      <c r="BM1673" s="5"/>
      <c r="BN1673" s="5"/>
      <c r="BO1673" s="5"/>
      <c r="BP1673" s="5"/>
      <c r="BQ1673" s="5"/>
      <c r="BR1673" s="5"/>
      <c r="BS1673" s="5"/>
      <c r="BT1673" s="5"/>
      <c r="BU1673" s="5"/>
      <c r="BV1673" s="5"/>
      <c r="BW1673" s="5"/>
      <c r="BX1673" s="5"/>
      <c r="BY1673" s="5"/>
      <c r="BZ1673" s="5"/>
      <c r="CA1673" s="5"/>
      <c r="CB1673" s="5"/>
      <c r="CC1673" s="5"/>
      <c r="CD1673" s="5"/>
      <c r="CE1673" s="5"/>
      <c r="CF1673" s="5"/>
      <c r="CG1673" s="5"/>
      <c r="CH1673" s="5"/>
      <c r="CI1673" s="5"/>
      <c r="CJ1673" s="5"/>
      <c r="CK1673" s="5"/>
      <c r="CL1673" s="5"/>
      <c r="CM1673" s="5"/>
      <c r="CN1673" s="5"/>
      <c r="CO1673" s="5"/>
      <c r="CP1673" s="5"/>
      <c r="CQ1673" s="5"/>
      <c r="CR1673" s="5"/>
      <c r="CS1673" s="5"/>
      <c r="CT1673" s="5"/>
      <c r="CU1673" s="5"/>
      <c r="CV1673" s="5"/>
      <c r="CW1673" s="5"/>
      <c r="CX1673" s="5"/>
      <c r="CY1673" s="5"/>
      <c r="CZ1673" s="5"/>
      <c r="DA1673" s="5"/>
      <c r="DB1673" s="5"/>
      <c r="DC1673" s="5"/>
      <c r="DD1673" s="5"/>
      <c r="DE1673" s="5"/>
      <c r="DF1673" s="5"/>
      <c r="DG1673" s="5"/>
      <c r="DH1673" s="5"/>
      <c r="DI1673" s="5"/>
      <c r="DJ1673" s="5"/>
      <c r="DK1673" s="5"/>
      <c r="DL1673" s="5"/>
      <c r="DM1673" s="5"/>
      <c r="DN1673" s="5"/>
      <c r="DO1673" s="5"/>
      <c r="DP1673" s="5"/>
      <c r="DQ1673" s="5"/>
      <c r="DR1673" s="5" t="s">
        <v>1233</v>
      </c>
      <c r="DS1673" s="6"/>
      <c r="DT1673" s="6"/>
      <c r="DU1673" s="5"/>
      <c r="DV1673" s="5"/>
      <c r="DW1673" s="5" t="s">
        <v>135</v>
      </c>
      <c r="DX1673" s="5"/>
      <c r="DY1673" s="5"/>
      <c r="DZ1673" s="5"/>
      <c r="EA1673" s="5"/>
      <c r="EB1673" s="5"/>
      <c r="EC1673" s="5"/>
      <c r="ED1673" s="5"/>
      <c r="EE1673" s="5"/>
      <c r="EF1673" s="5"/>
    </row>
    <row r="1674" spans="1:136" s="42" customFormat="1" ht="30">
      <c r="A1674" s="41"/>
      <c r="B1674" s="41"/>
      <c r="C1674" s="41"/>
      <c r="D1674" s="41" t="s">
        <v>2879</v>
      </c>
      <c r="E1674" s="42" t="s">
        <v>169</v>
      </c>
      <c r="F1674" s="41" t="s">
        <v>2877</v>
      </c>
      <c r="G1674" s="41" t="s">
        <v>135</v>
      </c>
      <c r="H1674" s="41"/>
      <c r="I1674" s="41"/>
      <c r="J1674" s="5">
        <v>1</v>
      </c>
      <c r="K1674" s="5">
        <v>1</v>
      </c>
      <c r="L1674" s="5"/>
      <c r="M1674" s="5"/>
      <c r="N1674" s="5"/>
      <c r="O1674" s="5"/>
      <c r="P1674" s="5">
        <v>1</v>
      </c>
      <c r="Q1674" s="39" t="s">
        <v>2878</v>
      </c>
      <c r="R1674" s="5">
        <v>1</v>
      </c>
      <c r="S1674" s="5"/>
      <c r="T1674" s="5"/>
      <c r="U1674" s="5"/>
      <c r="V1674" s="5"/>
      <c r="W1674" s="5"/>
      <c r="X1674" s="5"/>
      <c r="Y1674" s="5"/>
      <c r="Z1674" s="5"/>
      <c r="AA1674" s="5"/>
      <c r="AB1674" s="5"/>
      <c r="AC1674" s="5"/>
      <c r="AD1674" s="5"/>
      <c r="AE1674" s="5"/>
      <c r="AF1674" s="5"/>
      <c r="AG1674" s="5"/>
      <c r="AH1674" s="5"/>
      <c r="AI1674" s="5"/>
      <c r="AJ1674" s="5"/>
      <c r="AK1674" s="5"/>
      <c r="AL1674" s="5"/>
      <c r="AM1674" s="5"/>
      <c r="AN1674" s="5"/>
      <c r="AO1674" s="5"/>
      <c r="AP1674" s="5"/>
      <c r="AQ1674" s="5"/>
      <c r="AR1674" s="5"/>
      <c r="AS1674" s="5"/>
      <c r="AT1674" s="5"/>
      <c r="AU1674" s="5"/>
      <c r="AV1674" s="5"/>
      <c r="AW1674" s="5"/>
      <c r="AX1674" s="5"/>
      <c r="AY1674" s="5"/>
      <c r="AZ1674" s="5"/>
      <c r="BA1674" s="5"/>
      <c r="BB1674" s="5"/>
      <c r="BC1674" s="5"/>
      <c r="BD1674" s="5"/>
      <c r="BE1674" s="5"/>
      <c r="BF1674" s="5"/>
      <c r="BG1674" s="5"/>
      <c r="BH1674" s="5"/>
      <c r="BI1674" s="5"/>
      <c r="BJ1674" s="5"/>
      <c r="BK1674" s="5"/>
      <c r="BL1674" s="5"/>
      <c r="BM1674" s="5"/>
      <c r="BN1674" s="5"/>
      <c r="BO1674" s="5"/>
      <c r="BP1674" s="5"/>
      <c r="BQ1674" s="5"/>
      <c r="BR1674" s="5"/>
      <c r="BS1674" s="5"/>
      <c r="BT1674" s="5"/>
      <c r="BU1674" s="5"/>
      <c r="BV1674" s="5"/>
      <c r="BW1674" s="5"/>
      <c r="BX1674" s="5"/>
      <c r="BY1674" s="5"/>
      <c r="BZ1674" s="5"/>
      <c r="CA1674" s="5"/>
      <c r="CB1674" s="5"/>
      <c r="CC1674" s="5"/>
      <c r="CD1674" s="5"/>
      <c r="CE1674" s="5"/>
      <c r="CF1674" s="5"/>
      <c r="CG1674" s="5"/>
      <c r="CH1674" s="5"/>
      <c r="CI1674" s="5"/>
      <c r="CJ1674" s="5"/>
      <c r="CK1674" s="5"/>
      <c r="CL1674" s="5"/>
      <c r="CM1674" s="5"/>
      <c r="CN1674" s="5"/>
      <c r="CO1674" s="5"/>
      <c r="CP1674" s="5"/>
      <c r="CQ1674" s="5"/>
      <c r="CR1674" s="5"/>
      <c r="CS1674" s="5"/>
      <c r="CT1674" s="5"/>
      <c r="CU1674" s="5"/>
      <c r="CV1674" s="5"/>
      <c r="CW1674" s="5"/>
      <c r="CX1674" s="5"/>
      <c r="CY1674" s="5"/>
      <c r="CZ1674" s="5"/>
      <c r="DA1674" s="5"/>
      <c r="DB1674" s="5"/>
      <c r="DC1674" s="5"/>
      <c r="DD1674" s="5"/>
      <c r="DE1674" s="5"/>
      <c r="DF1674" s="5"/>
      <c r="DG1674" s="5"/>
      <c r="DH1674" s="5"/>
      <c r="DI1674" s="5"/>
      <c r="DJ1674" s="5"/>
      <c r="DK1674" s="5"/>
      <c r="DL1674" s="5"/>
      <c r="DM1674" s="5"/>
      <c r="DN1674" s="5"/>
      <c r="DO1674" s="5"/>
      <c r="DP1674" s="5"/>
      <c r="DQ1674" s="5"/>
      <c r="DR1674" s="5" t="s">
        <v>1233</v>
      </c>
      <c r="DS1674" s="6"/>
      <c r="DT1674" s="6"/>
      <c r="DU1674" s="5"/>
      <c r="DV1674" s="5"/>
      <c r="DW1674" s="5" t="s">
        <v>135</v>
      </c>
      <c r="DX1674" s="5"/>
      <c r="DY1674" s="5"/>
      <c r="DZ1674" s="5"/>
      <c r="EA1674" s="5"/>
      <c r="EB1674" s="5"/>
      <c r="EC1674" s="5"/>
      <c r="ED1674" s="5"/>
      <c r="EE1674" s="5"/>
      <c r="EF1674" s="5"/>
    </row>
    <row r="1675" spans="1:136" s="42" customFormat="1" ht="30">
      <c r="A1675" s="41"/>
      <c r="B1675" s="41"/>
      <c r="C1675" s="41"/>
      <c r="D1675" s="41" t="s">
        <v>2880</v>
      </c>
      <c r="E1675" s="42" t="s">
        <v>497</v>
      </c>
      <c r="F1675" s="41" t="s">
        <v>2877</v>
      </c>
      <c r="G1675" s="41" t="s">
        <v>135</v>
      </c>
      <c r="H1675" s="41"/>
      <c r="I1675" s="41"/>
      <c r="J1675" s="5">
        <v>1</v>
      </c>
      <c r="K1675" s="5">
        <v>1</v>
      </c>
      <c r="L1675" s="5"/>
      <c r="M1675" s="5"/>
      <c r="N1675" s="5"/>
      <c r="O1675" s="5"/>
      <c r="P1675" s="5">
        <v>1</v>
      </c>
      <c r="Q1675" s="39" t="s">
        <v>2878</v>
      </c>
      <c r="R1675" s="5">
        <v>1</v>
      </c>
      <c r="S1675" s="5"/>
      <c r="T1675" s="5"/>
      <c r="U1675" s="5"/>
      <c r="V1675" s="5"/>
      <c r="W1675" s="5"/>
      <c r="X1675" s="5"/>
      <c r="Y1675" s="5"/>
      <c r="Z1675" s="5"/>
      <c r="AA1675" s="5"/>
      <c r="AB1675" s="5"/>
      <c r="AC1675" s="5"/>
      <c r="AD1675" s="5"/>
      <c r="AE1675" s="5"/>
      <c r="AF1675" s="5"/>
      <c r="AG1675" s="5"/>
      <c r="AH1675" s="5"/>
      <c r="AI1675" s="5"/>
      <c r="AJ1675" s="5"/>
      <c r="AK1675" s="5"/>
      <c r="AL1675" s="5"/>
      <c r="AM1675" s="5"/>
      <c r="AN1675" s="5"/>
      <c r="AO1675" s="5"/>
      <c r="AP1675" s="5"/>
      <c r="AQ1675" s="5"/>
      <c r="AR1675" s="5"/>
      <c r="AS1675" s="5"/>
      <c r="AT1675" s="5"/>
      <c r="AU1675" s="5"/>
      <c r="AV1675" s="5"/>
      <c r="AW1675" s="5"/>
      <c r="AX1675" s="5"/>
      <c r="AY1675" s="5"/>
      <c r="AZ1675" s="5"/>
      <c r="BA1675" s="5"/>
      <c r="BB1675" s="5"/>
      <c r="BC1675" s="5"/>
      <c r="BD1675" s="5"/>
      <c r="BE1675" s="5"/>
      <c r="BF1675" s="5"/>
      <c r="BG1675" s="5"/>
      <c r="BH1675" s="5"/>
      <c r="BI1675" s="5"/>
      <c r="BJ1675" s="5"/>
      <c r="BK1675" s="5"/>
      <c r="BL1675" s="5"/>
      <c r="BM1675" s="5"/>
      <c r="BN1675" s="5"/>
      <c r="BO1675" s="5"/>
      <c r="BP1675" s="5"/>
      <c r="BQ1675" s="5"/>
      <c r="BR1675" s="5"/>
      <c r="BS1675" s="5"/>
      <c r="BT1675" s="5"/>
      <c r="BU1675" s="5"/>
      <c r="BV1675" s="5"/>
      <c r="BW1675" s="5"/>
      <c r="BX1675" s="5"/>
      <c r="BY1675" s="5"/>
      <c r="BZ1675" s="5"/>
      <c r="CA1675" s="5"/>
      <c r="CB1675" s="5"/>
      <c r="CC1675" s="5"/>
      <c r="CD1675" s="5"/>
      <c r="CE1675" s="5"/>
      <c r="CF1675" s="5"/>
      <c r="CG1675" s="5"/>
      <c r="CH1675" s="5"/>
      <c r="CI1675" s="5"/>
      <c r="CJ1675" s="5"/>
      <c r="CK1675" s="5"/>
      <c r="CL1675" s="5"/>
      <c r="CM1675" s="5"/>
      <c r="CN1675" s="5"/>
      <c r="CO1675" s="5"/>
      <c r="CP1675" s="5"/>
      <c r="CQ1675" s="5"/>
      <c r="CR1675" s="5"/>
      <c r="CS1675" s="5"/>
      <c r="CT1675" s="5"/>
      <c r="CU1675" s="5"/>
      <c r="CV1675" s="5"/>
      <c r="CW1675" s="5"/>
      <c r="CX1675" s="5"/>
      <c r="CY1675" s="5"/>
      <c r="CZ1675" s="5"/>
      <c r="DA1675" s="5"/>
      <c r="DB1675" s="5"/>
      <c r="DC1675" s="5"/>
      <c r="DD1675" s="5"/>
      <c r="DE1675" s="5"/>
      <c r="DF1675" s="5"/>
      <c r="DG1675" s="5"/>
      <c r="DH1675" s="5"/>
      <c r="DI1675" s="5"/>
      <c r="DJ1675" s="5"/>
      <c r="DK1675" s="5"/>
      <c r="DL1675" s="5"/>
      <c r="DM1675" s="5"/>
      <c r="DN1675" s="5"/>
      <c r="DO1675" s="5"/>
      <c r="DP1675" s="5"/>
      <c r="DQ1675" s="5"/>
      <c r="DR1675" s="5" t="s">
        <v>1233</v>
      </c>
      <c r="DS1675" s="6"/>
      <c r="DT1675" s="6"/>
      <c r="DU1675" s="5"/>
      <c r="DV1675" s="5"/>
      <c r="DW1675" s="5" t="s">
        <v>135</v>
      </c>
      <c r="DX1675" s="5"/>
      <c r="DY1675" s="5"/>
      <c r="DZ1675" s="5"/>
      <c r="EA1675" s="5"/>
      <c r="EB1675" s="5"/>
      <c r="EC1675" s="5"/>
      <c r="ED1675" s="5"/>
      <c r="EE1675" s="5"/>
      <c r="EF1675" s="5"/>
    </row>
    <row r="1676" spans="1:136" s="42" customFormat="1" ht="75">
      <c r="A1676" s="46" t="s">
        <v>2881</v>
      </c>
      <c r="B1676" s="41">
        <v>12</v>
      </c>
      <c r="C1676" s="41">
        <v>12</v>
      </c>
      <c r="D1676" s="41" t="s">
        <v>2882</v>
      </c>
      <c r="E1676" s="42" t="s">
        <v>204</v>
      </c>
      <c r="F1676" s="41" t="s">
        <v>2883</v>
      </c>
      <c r="G1676" s="41"/>
      <c r="H1676" s="41" t="s">
        <v>135</v>
      </c>
      <c r="I1676" s="41"/>
      <c r="J1676" s="5"/>
      <c r="K1676" s="5"/>
      <c r="L1676" s="5"/>
      <c r="M1676" s="5"/>
      <c r="N1676" s="5"/>
      <c r="O1676" s="5"/>
      <c r="P1676" s="5">
        <v>1</v>
      </c>
      <c r="Q1676" s="39" t="s">
        <v>2884</v>
      </c>
      <c r="R1676" s="5"/>
      <c r="S1676" s="5"/>
      <c r="T1676" s="5"/>
      <c r="U1676" s="5"/>
      <c r="V1676" s="5"/>
      <c r="W1676" s="5"/>
      <c r="X1676" s="5"/>
      <c r="Y1676" s="5"/>
      <c r="Z1676" s="5"/>
      <c r="AA1676" s="5"/>
      <c r="AB1676" s="5"/>
      <c r="AC1676" s="5"/>
      <c r="AD1676" s="5"/>
      <c r="AE1676" s="5"/>
      <c r="AF1676" s="5"/>
      <c r="AG1676" s="5"/>
      <c r="AH1676" s="5"/>
      <c r="AI1676" s="5"/>
      <c r="AJ1676" s="5"/>
      <c r="AK1676" s="5"/>
      <c r="AL1676" s="5">
        <v>1</v>
      </c>
      <c r="AM1676" s="5">
        <v>1</v>
      </c>
      <c r="AN1676" s="5"/>
      <c r="AO1676" s="5"/>
      <c r="AP1676" s="5"/>
      <c r="AQ1676" s="5"/>
      <c r="AR1676" s="5"/>
      <c r="AS1676" s="5"/>
      <c r="AT1676" s="5"/>
      <c r="AU1676" s="5"/>
      <c r="AV1676" s="5"/>
      <c r="AW1676" s="5"/>
      <c r="AX1676" s="5"/>
      <c r="AY1676" s="5"/>
      <c r="AZ1676" s="5"/>
      <c r="BA1676" s="5"/>
      <c r="BB1676" s="5"/>
      <c r="BC1676" s="5"/>
      <c r="BD1676" s="5"/>
      <c r="BE1676" s="5"/>
      <c r="BF1676" s="5"/>
      <c r="BG1676" s="5"/>
      <c r="BH1676" s="5"/>
      <c r="BI1676" s="5"/>
      <c r="BJ1676" s="5"/>
      <c r="BK1676" s="5"/>
      <c r="BL1676" s="5"/>
      <c r="BM1676" s="5"/>
      <c r="BN1676" s="5"/>
      <c r="BO1676" s="5"/>
      <c r="BP1676" s="5"/>
      <c r="BQ1676" s="5"/>
      <c r="BR1676" s="5"/>
      <c r="BS1676" s="5"/>
      <c r="BT1676" s="5"/>
      <c r="BU1676" s="5"/>
      <c r="BV1676" s="5"/>
      <c r="BW1676" s="5"/>
      <c r="BX1676" s="5"/>
      <c r="BY1676" s="5"/>
      <c r="BZ1676" s="5"/>
      <c r="CA1676" s="5"/>
      <c r="CB1676" s="5"/>
      <c r="CC1676" s="5"/>
      <c r="CD1676" s="5"/>
      <c r="CE1676" s="5"/>
      <c r="CF1676" s="5"/>
      <c r="CG1676" s="5"/>
      <c r="CH1676" s="5"/>
      <c r="CI1676" s="5"/>
      <c r="CJ1676" s="5"/>
      <c r="CK1676" s="5"/>
      <c r="CL1676" s="5"/>
      <c r="CM1676" s="5"/>
      <c r="CN1676" s="5"/>
      <c r="CO1676" s="5"/>
      <c r="CP1676" s="5"/>
      <c r="CQ1676" s="5"/>
      <c r="CR1676" s="5"/>
      <c r="CS1676" s="5"/>
      <c r="CT1676" s="5"/>
      <c r="CU1676" s="5"/>
      <c r="CV1676" s="5"/>
      <c r="CW1676" s="5"/>
      <c r="CX1676" s="5"/>
      <c r="CY1676" s="5"/>
      <c r="CZ1676" s="5"/>
      <c r="DA1676" s="5"/>
      <c r="DB1676" s="5"/>
      <c r="DC1676" s="5"/>
      <c r="DD1676" s="5"/>
      <c r="DE1676" s="5"/>
      <c r="DF1676" s="5"/>
      <c r="DG1676" s="5"/>
      <c r="DH1676" s="5"/>
      <c r="DI1676" s="5"/>
      <c r="DJ1676" s="5"/>
      <c r="DK1676" s="5"/>
      <c r="DL1676" s="5"/>
      <c r="DM1676" s="5"/>
      <c r="DN1676" s="5"/>
      <c r="DO1676" s="5"/>
      <c r="DP1676" s="5"/>
      <c r="DQ1676" s="5"/>
      <c r="DR1676" s="5" t="s">
        <v>1233</v>
      </c>
      <c r="DS1676" s="6">
        <v>22</v>
      </c>
      <c r="DT1676" s="6">
        <v>10</v>
      </c>
      <c r="DU1676" s="5">
        <v>0</v>
      </c>
      <c r="DV1676" s="5"/>
      <c r="DW1676" s="5"/>
      <c r="DX1676" s="5" t="s">
        <v>135</v>
      </c>
      <c r="DY1676" s="5"/>
      <c r="DZ1676" s="5"/>
      <c r="EA1676" s="5"/>
      <c r="EB1676" s="5"/>
      <c r="EC1676" s="5"/>
      <c r="ED1676" s="5"/>
      <c r="EE1676" s="5"/>
      <c r="EF1676" s="5"/>
    </row>
    <row r="1677" spans="1:136" s="42" customFormat="1" ht="30">
      <c r="A1677" s="41"/>
      <c r="B1677" s="41">
        <v>12</v>
      </c>
      <c r="C1677" s="41"/>
      <c r="D1677" s="41" t="s">
        <v>2885</v>
      </c>
      <c r="E1677" s="42" t="s">
        <v>569</v>
      </c>
      <c r="F1677" s="41" t="s">
        <v>2883</v>
      </c>
      <c r="G1677" s="41"/>
      <c r="H1677" s="41" t="s">
        <v>135</v>
      </c>
      <c r="I1677" s="41"/>
      <c r="J1677" s="5">
        <v>1</v>
      </c>
      <c r="K1677" s="5">
        <v>1</v>
      </c>
      <c r="L1677" s="5"/>
      <c r="M1677" s="5"/>
      <c r="N1677" s="5"/>
      <c r="O1677" s="5"/>
      <c r="P1677" s="5">
        <v>1</v>
      </c>
      <c r="Q1677" s="39" t="s">
        <v>2884</v>
      </c>
      <c r="R1677" s="5"/>
      <c r="S1677" s="5"/>
      <c r="T1677" s="5"/>
      <c r="U1677" s="5"/>
      <c r="V1677" s="5"/>
      <c r="W1677" s="5"/>
      <c r="X1677" s="5"/>
      <c r="Y1677" s="5"/>
      <c r="Z1677" s="5"/>
      <c r="AA1677" s="5"/>
      <c r="AB1677" s="5"/>
      <c r="AC1677" s="5"/>
      <c r="AD1677" s="5"/>
      <c r="AE1677" s="5"/>
      <c r="AF1677" s="5"/>
      <c r="AG1677" s="5"/>
      <c r="AH1677" s="5"/>
      <c r="AI1677" s="5"/>
      <c r="AJ1677" s="5"/>
      <c r="AK1677" s="5"/>
      <c r="AL1677" s="5">
        <v>1</v>
      </c>
      <c r="AM1677" s="5">
        <v>1</v>
      </c>
      <c r="AN1677" s="5"/>
      <c r="AO1677" s="5"/>
      <c r="AP1677" s="5"/>
      <c r="AQ1677" s="5"/>
      <c r="AR1677" s="5"/>
      <c r="AS1677" s="5"/>
      <c r="AT1677" s="5"/>
      <c r="AU1677" s="5"/>
      <c r="AV1677" s="5"/>
      <c r="AW1677" s="5"/>
      <c r="AX1677" s="5"/>
      <c r="AY1677" s="5"/>
      <c r="AZ1677" s="5"/>
      <c r="BA1677" s="5"/>
      <c r="BB1677" s="5"/>
      <c r="BC1677" s="5"/>
      <c r="BD1677" s="5"/>
      <c r="BE1677" s="5"/>
      <c r="BF1677" s="5"/>
      <c r="BG1677" s="5"/>
      <c r="BH1677" s="5"/>
      <c r="BI1677" s="5"/>
      <c r="BJ1677" s="5"/>
      <c r="BK1677" s="5"/>
      <c r="BL1677" s="5"/>
      <c r="BM1677" s="5"/>
      <c r="BN1677" s="5"/>
      <c r="BO1677" s="5"/>
      <c r="BP1677" s="5"/>
      <c r="BQ1677" s="5"/>
      <c r="BR1677" s="5"/>
      <c r="BS1677" s="5"/>
      <c r="BT1677" s="5"/>
      <c r="BU1677" s="5"/>
      <c r="BV1677" s="5"/>
      <c r="BW1677" s="5"/>
      <c r="BX1677" s="5"/>
      <c r="BY1677" s="5"/>
      <c r="BZ1677" s="5"/>
      <c r="CA1677" s="5"/>
      <c r="CB1677" s="5"/>
      <c r="CC1677" s="5"/>
      <c r="CD1677" s="5"/>
      <c r="CE1677" s="5"/>
      <c r="CF1677" s="5"/>
      <c r="CG1677" s="5"/>
      <c r="CH1677" s="5"/>
      <c r="CI1677" s="5"/>
      <c r="CJ1677" s="5"/>
      <c r="CK1677" s="5"/>
      <c r="CL1677" s="5"/>
      <c r="CM1677" s="5"/>
      <c r="CN1677" s="5"/>
      <c r="CO1677" s="5"/>
      <c r="CP1677" s="5"/>
      <c r="CQ1677" s="5"/>
      <c r="CR1677" s="5"/>
      <c r="CS1677" s="5"/>
      <c r="CT1677" s="5"/>
      <c r="CU1677" s="5"/>
      <c r="CV1677" s="5"/>
      <c r="CW1677" s="5"/>
      <c r="CX1677" s="5"/>
      <c r="CY1677" s="5"/>
      <c r="CZ1677" s="5"/>
      <c r="DA1677" s="5"/>
      <c r="DB1677" s="5"/>
      <c r="DC1677" s="5"/>
      <c r="DD1677" s="5"/>
      <c r="DE1677" s="5"/>
      <c r="DF1677" s="5"/>
      <c r="DG1677" s="5"/>
      <c r="DH1677" s="5"/>
      <c r="DI1677" s="5"/>
      <c r="DJ1677" s="5"/>
      <c r="DK1677" s="5"/>
      <c r="DL1677" s="5"/>
      <c r="DM1677" s="5"/>
      <c r="DN1677" s="5"/>
      <c r="DO1677" s="5"/>
      <c r="DP1677" s="5"/>
      <c r="DQ1677" s="5"/>
      <c r="DR1677" s="5" t="s">
        <v>1233</v>
      </c>
      <c r="DS1677" s="6"/>
      <c r="DT1677" s="6"/>
      <c r="DU1677" s="5"/>
      <c r="DV1677" s="5"/>
      <c r="DW1677" s="5"/>
      <c r="DX1677" s="5" t="s">
        <v>135</v>
      </c>
      <c r="DY1677" s="5"/>
      <c r="DZ1677" s="5"/>
      <c r="EA1677" s="5"/>
      <c r="EB1677" s="5"/>
      <c r="EC1677" s="5"/>
      <c r="ED1677" s="5"/>
      <c r="EE1677" s="5"/>
      <c r="EF1677" s="5"/>
    </row>
    <row r="1678" spans="1:136" s="42" customFormat="1" ht="30">
      <c r="A1678" s="41"/>
      <c r="B1678" s="41">
        <v>12</v>
      </c>
      <c r="C1678" s="41"/>
      <c r="D1678" s="41" t="s">
        <v>2886</v>
      </c>
      <c r="E1678" s="42" t="s">
        <v>527</v>
      </c>
      <c r="F1678" s="41" t="s">
        <v>2883</v>
      </c>
      <c r="G1678" s="41"/>
      <c r="H1678" s="41" t="s">
        <v>135</v>
      </c>
      <c r="I1678" s="41"/>
      <c r="J1678" s="5">
        <v>1</v>
      </c>
      <c r="K1678" s="5">
        <v>1</v>
      </c>
      <c r="L1678" s="5"/>
      <c r="M1678" s="5"/>
      <c r="N1678" s="5"/>
      <c r="O1678" s="5"/>
      <c r="P1678" s="5">
        <v>1</v>
      </c>
      <c r="Q1678" s="39" t="s">
        <v>2884</v>
      </c>
      <c r="R1678" s="5"/>
      <c r="S1678" s="5"/>
      <c r="T1678" s="5"/>
      <c r="U1678" s="5"/>
      <c r="V1678" s="5"/>
      <c r="W1678" s="5"/>
      <c r="X1678" s="5"/>
      <c r="Y1678" s="5"/>
      <c r="Z1678" s="5"/>
      <c r="AA1678" s="5"/>
      <c r="AB1678" s="5"/>
      <c r="AC1678" s="5"/>
      <c r="AD1678" s="5"/>
      <c r="AE1678" s="5"/>
      <c r="AF1678" s="5"/>
      <c r="AG1678" s="5"/>
      <c r="AH1678" s="5"/>
      <c r="AI1678" s="5"/>
      <c r="AJ1678" s="5"/>
      <c r="AK1678" s="5"/>
      <c r="AL1678" s="5">
        <v>1</v>
      </c>
      <c r="AM1678" s="5">
        <v>1</v>
      </c>
      <c r="AN1678" s="5"/>
      <c r="AO1678" s="5"/>
      <c r="AP1678" s="5"/>
      <c r="AQ1678" s="5"/>
      <c r="AR1678" s="5"/>
      <c r="AS1678" s="5"/>
      <c r="AT1678" s="5"/>
      <c r="AU1678" s="5"/>
      <c r="AV1678" s="5"/>
      <c r="AW1678" s="5"/>
      <c r="AX1678" s="5"/>
      <c r="AY1678" s="5"/>
      <c r="AZ1678" s="5"/>
      <c r="BA1678" s="5"/>
      <c r="BB1678" s="5"/>
      <c r="BC1678" s="5"/>
      <c r="BD1678" s="5"/>
      <c r="BE1678" s="5"/>
      <c r="BF1678" s="5"/>
      <c r="BG1678" s="5"/>
      <c r="BH1678" s="5"/>
      <c r="BI1678" s="5"/>
      <c r="BJ1678" s="5"/>
      <c r="BK1678" s="5"/>
      <c r="BL1678" s="5"/>
      <c r="BM1678" s="5"/>
      <c r="BN1678" s="5"/>
      <c r="BO1678" s="5"/>
      <c r="BP1678" s="5"/>
      <c r="BQ1678" s="5"/>
      <c r="BR1678" s="5"/>
      <c r="BS1678" s="5"/>
      <c r="BT1678" s="5"/>
      <c r="BU1678" s="5"/>
      <c r="BV1678" s="5"/>
      <c r="BW1678" s="5"/>
      <c r="BX1678" s="5"/>
      <c r="BY1678" s="5"/>
      <c r="BZ1678" s="5"/>
      <c r="CA1678" s="5"/>
      <c r="CB1678" s="5"/>
      <c r="CC1678" s="5"/>
      <c r="CD1678" s="5"/>
      <c r="CE1678" s="5"/>
      <c r="CF1678" s="5"/>
      <c r="CG1678" s="5"/>
      <c r="CH1678" s="5"/>
      <c r="CI1678" s="5"/>
      <c r="CJ1678" s="5"/>
      <c r="CK1678" s="5"/>
      <c r="CL1678" s="5"/>
      <c r="CM1678" s="5"/>
      <c r="CN1678" s="5"/>
      <c r="CO1678" s="5"/>
      <c r="CP1678" s="5"/>
      <c r="CQ1678" s="5"/>
      <c r="CR1678" s="5"/>
      <c r="CS1678" s="5"/>
      <c r="CT1678" s="5"/>
      <c r="CU1678" s="5"/>
      <c r="CV1678" s="5"/>
      <c r="CW1678" s="5"/>
      <c r="CX1678" s="5"/>
      <c r="CY1678" s="5"/>
      <c r="CZ1678" s="5"/>
      <c r="DA1678" s="5"/>
      <c r="DB1678" s="5"/>
      <c r="DC1678" s="5"/>
      <c r="DD1678" s="5"/>
      <c r="DE1678" s="5"/>
      <c r="DF1678" s="5"/>
      <c r="DG1678" s="5"/>
      <c r="DH1678" s="5"/>
      <c r="DI1678" s="5"/>
      <c r="DJ1678" s="5"/>
      <c r="DK1678" s="5"/>
      <c r="DL1678" s="5"/>
      <c r="DM1678" s="5"/>
      <c r="DN1678" s="5"/>
      <c r="DO1678" s="5"/>
      <c r="DP1678" s="5"/>
      <c r="DQ1678" s="5"/>
      <c r="DR1678" s="5" t="s">
        <v>1233</v>
      </c>
      <c r="DS1678" s="6"/>
      <c r="DT1678" s="6"/>
      <c r="DU1678" s="5"/>
      <c r="DV1678" s="5"/>
      <c r="DW1678" s="5"/>
      <c r="DX1678" s="5" t="s">
        <v>135</v>
      </c>
      <c r="DY1678" s="5"/>
      <c r="DZ1678" s="5"/>
      <c r="EA1678" s="5"/>
      <c r="EB1678" s="5"/>
      <c r="EC1678" s="5"/>
      <c r="ED1678" s="5"/>
      <c r="EE1678" s="5"/>
      <c r="EF1678" s="5"/>
    </row>
    <row r="1679" spans="1:136" s="42" customFormat="1" ht="30">
      <c r="A1679" s="41"/>
      <c r="B1679" s="41">
        <v>12</v>
      </c>
      <c r="C1679" s="41"/>
      <c r="D1679" s="41" t="s">
        <v>2887</v>
      </c>
      <c r="E1679" s="42" t="s">
        <v>165</v>
      </c>
      <c r="F1679" s="41" t="s">
        <v>2883</v>
      </c>
      <c r="G1679" s="41"/>
      <c r="H1679" s="41" t="s">
        <v>135</v>
      </c>
      <c r="I1679" s="41"/>
      <c r="J1679" s="5">
        <v>1</v>
      </c>
      <c r="K1679" s="5">
        <v>1</v>
      </c>
      <c r="L1679" s="5"/>
      <c r="M1679" s="5"/>
      <c r="N1679" s="5"/>
      <c r="O1679" s="5"/>
      <c r="P1679" s="5">
        <v>1</v>
      </c>
      <c r="Q1679" s="39" t="s">
        <v>2884</v>
      </c>
      <c r="R1679" s="5"/>
      <c r="S1679" s="5"/>
      <c r="T1679" s="5"/>
      <c r="U1679" s="5"/>
      <c r="V1679" s="5"/>
      <c r="W1679" s="5"/>
      <c r="X1679" s="5"/>
      <c r="Y1679" s="5"/>
      <c r="Z1679" s="5"/>
      <c r="AA1679" s="5"/>
      <c r="AB1679" s="5"/>
      <c r="AC1679" s="5"/>
      <c r="AD1679" s="5"/>
      <c r="AE1679" s="5"/>
      <c r="AF1679" s="5"/>
      <c r="AG1679" s="5"/>
      <c r="AH1679" s="5"/>
      <c r="AI1679" s="5"/>
      <c r="AJ1679" s="5"/>
      <c r="AK1679" s="5"/>
      <c r="AL1679" s="5">
        <v>1</v>
      </c>
      <c r="AM1679" s="5">
        <v>1</v>
      </c>
      <c r="AN1679" s="5"/>
      <c r="AO1679" s="5"/>
      <c r="AP1679" s="5"/>
      <c r="AQ1679" s="5"/>
      <c r="AR1679" s="5"/>
      <c r="AS1679" s="5"/>
      <c r="AT1679" s="5"/>
      <c r="AU1679" s="5"/>
      <c r="AV1679" s="5"/>
      <c r="AW1679" s="5"/>
      <c r="AX1679" s="5"/>
      <c r="AY1679" s="5"/>
      <c r="AZ1679" s="5"/>
      <c r="BA1679" s="5"/>
      <c r="BB1679" s="5"/>
      <c r="BC1679" s="5"/>
      <c r="BD1679" s="5"/>
      <c r="BE1679" s="5"/>
      <c r="BF1679" s="5"/>
      <c r="BG1679" s="5"/>
      <c r="BH1679" s="5"/>
      <c r="BI1679" s="5"/>
      <c r="BJ1679" s="5"/>
      <c r="BK1679" s="5"/>
      <c r="BL1679" s="5"/>
      <c r="BM1679" s="5"/>
      <c r="BN1679" s="5"/>
      <c r="BO1679" s="5"/>
      <c r="BP1679" s="5"/>
      <c r="BQ1679" s="5"/>
      <c r="BR1679" s="5"/>
      <c r="BS1679" s="5"/>
      <c r="BT1679" s="5"/>
      <c r="BU1679" s="5"/>
      <c r="BV1679" s="5"/>
      <c r="BW1679" s="5"/>
      <c r="BX1679" s="5"/>
      <c r="BY1679" s="5"/>
      <c r="BZ1679" s="5"/>
      <c r="CA1679" s="5"/>
      <c r="CB1679" s="5"/>
      <c r="CC1679" s="5"/>
      <c r="CD1679" s="5"/>
      <c r="CE1679" s="5"/>
      <c r="CF1679" s="5"/>
      <c r="CG1679" s="5"/>
      <c r="CH1679" s="5"/>
      <c r="CI1679" s="5"/>
      <c r="CJ1679" s="5"/>
      <c r="CK1679" s="5"/>
      <c r="CL1679" s="5"/>
      <c r="CM1679" s="5"/>
      <c r="CN1679" s="5"/>
      <c r="CO1679" s="5"/>
      <c r="CP1679" s="5"/>
      <c r="CQ1679" s="5"/>
      <c r="CR1679" s="5"/>
      <c r="CS1679" s="5"/>
      <c r="CT1679" s="5"/>
      <c r="CU1679" s="5"/>
      <c r="CV1679" s="5"/>
      <c r="CW1679" s="5"/>
      <c r="CX1679" s="5"/>
      <c r="CY1679" s="5"/>
      <c r="CZ1679" s="5"/>
      <c r="DA1679" s="5"/>
      <c r="DB1679" s="5"/>
      <c r="DC1679" s="5"/>
      <c r="DD1679" s="5"/>
      <c r="DE1679" s="5"/>
      <c r="DF1679" s="5"/>
      <c r="DG1679" s="5"/>
      <c r="DH1679" s="5"/>
      <c r="DI1679" s="5"/>
      <c r="DJ1679" s="5"/>
      <c r="DK1679" s="5"/>
      <c r="DL1679" s="5"/>
      <c r="DM1679" s="5"/>
      <c r="DN1679" s="5"/>
      <c r="DO1679" s="5"/>
      <c r="DP1679" s="5"/>
      <c r="DQ1679" s="5"/>
      <c r="DR1679" s="5" t="s">
        <v>1233</v>
      </c>
      <c r="DS1679" s="6"/>
      <c r="DT1679" s="6"/>
      <c r="DU1679" s="5"/>
      <c r="DV1679" s="5"/>
      <c r="DW1679" s="5"/>
      <c r="DX1679" s="5" t="s">
        <v>135</v>
      </c>
      <c r="DY1679" s="5"/>
      <c r="DZ1679" s="5"/>
      <c r="EA1679" s="5"/>
      <c r="EB1679" s="5"/>
      <c r="EC1679" s="5"/>
      <c r="ED1679" s="5"/>
      <c r="EE1679" s="5"/>
      <c r="EF1679" s="5"/>
    </row>
    <row r="1680" spans="1:136" s="42" customFormat="1" ht="45">
      <c r="A1680" s="41"/>
      <c r="B1680" s="41">
        <v>12</v>
      </c>
      <c r="C1680" s="41"/>
      <c r="D1680" s="41" t="s">
        <v>2888</v>
      </c>
      <c r="E1680" s="42" t="s">
        <v>1279</v>
      </c>
      <c r="F1680" s="41" t="s">
        <v>2889</v>
      </c>
      <c r="G1680" s="41"/>
      <c r="H1680" s="41" t="s">
        <v>135</v>
      </c>
      <c r="I1680" s="41"/>
      <c r="J1680" s="5">
        <v>1</v>
      </c>
      <c r="K1680" s="5"/>
      <c r="L1680" s="5">
        <v>1</v>
      </c>
      <c r="M1680" s="5"/>
      <c r="N1680" s="5"/>
      <c r="O1680" s="5"/>
      <c r="P1680" s="5"/>
      <c r="Q1680" s="39"/>
      <c r="R1680" s="5"/>
      <c r="S1680" s="5"/>
      <c r="T1680" s="5"/>
      <c r="U1680" s="5"/>
      <c r="V1680" s="5"/>
      <c r="W1680" s="5"/>
      <c r="X1680" s="5"/>
      <c r="Y1680" s="5"/>
      <c r="Z1680" s="5"/>
      <c r="AA1680" s="5"/>
      <c r="AB1680" s="5"/>
      <c r="AC1680" s="5"/>
      <c r="AD1680" s="5"/>
      <c r="AE1680" s="5"/>
      <c r="AF1680" s="5"/>
      <c r="AG1680" s="5"/>
      <c r="AH1680" s="5"/>
      <c r="AI1680" s="5"/>
      <c r="AJ1680" s="5"/>
      <c r="AK1680" s="5"/>
      <c r="AL1680" s="5"/>
      <c r="AM1680" s="5"/>
      <c r="AN1680" s="5"/>
      <c r="AO1680" s="5"/>
      <c r="AP1680" s="5"/>
      <c r="AQ1680" s="5"/>
      <c r="AR1680" s="5"/>
      <c r="AS1680" s="5"/>
      <c r="AT1680" s="5"/>
      <c r="AU1680" s="5"/>
      <c r="AV1680" s="5"/>
      <c r="AW1680" s="5"/>
      <c r="AX1680" s="5"/>
      <c r="AY1680" s="5"/>
      <c r="AZ1680" s="5"/>
      <c r="BA1680" s="5"/>
      <c r="BB1680" s="5"/>
      <c r="BC1680" s="5"/>
      <c r="BD1680" s="5"/>
      <c r="BE1680" s="5"/>
      <c r="BF1680" s="5"/>
      <c r="BG1680" s="5"/>
      <c r="BH1680" s="5"/>
      <c r="BI1680" s="5"/>
      <c r="BJ1680" s="5"/>
      <c r="BK1680" s="5"/>
      <c r="BL1680" s="5"/>
      <c r="BM1680" s="5"/>
      <c r="BN1680" s="5"/>
      <c r="BO1680" s="5"/>
      <c r="BP1680" s="5"/>
      <c r="BQ1680" s="5"/>
      <c r="BR1680" s="5"/>
      <c r="BS1680" s="5"/>
      <c r="BT1680" s="5"/>
      <c r="BU1680" s="5"/>
      <c r="BV1680" s="5"/>
      <c r="BW1680" s="5"/>
      <c r="BX1680" s="5"/>
      <c r="BY1680" s="5"/>
      <c r="BZ1680" s="5"/>
      <c r="CA1680" s="5"/>
      <c r="CB1680" s="5"/>
      <c r="CC1680" s="5"/>
      <c r="CD1680" s="5"/>
      <c r="CE1680" s="5"/>
      <c r="CF1680" s="5"/>
      <c r="CG1680" s="5"/>
      <c r="CH1680" s="5"/>
      <c r="CI1680" s="5"/>
      <c r="CJ1680" s="5"/>
      <c r="CK1680" s="5"/>
      <c r="CL1680" s="5"/>
      <c r="CM1680" s="5"/>
      <c r="CN1680" s="5"/>
      <c r="CO1680" s="5"/>
      <c r="CP1680" s="5"/>
      <c r="CQ1680" s="5"/>
      <c r="CR1680" s="5"/>
      <c r="CS1680" s="5"/>
      <c r="CT1680" s="5"/>
      <c r="CU1680" s="5"/>
      <c r="CV1680" s="5"/>
      <c r="CW1680" s="5"/>
      <c r="CX1680" s="5"/>
      <c r="CY1680" s="5"/>
      <c r="CZ1680" s="5"/>
      <c r="DA1680" s="5"/>
      <c r="DB1680" s="5"/>
      <c r="DC1680" s="5"/>
      <c r="DD1680" s="5"/>
      <c r="DE1680" s="5"/>
      <c r="DF1680" s="5"/>
      <c r="DG1680" s="5"/>
      <c r="DH1680" s="5"/>
      <c r="DI1680" s="5"/>
      <c r="DJ1680" s="5"/>
      <c r="DK1680" s="5"/>
      <c r="DL1680" s="5"/>
      <c r="DM1680" s="5"/>
      <c r="DN1680" s="5"/>
      <c r="DO1680" s="5"/>
      <c r="DP1680" s="5"/>
      <c r="DQ1680" s="5"/>
      <c r="DR1680" s="5" t="s">
        <v>1233</v>
      </c>
      <c r="DS1680" s="6"/>
      <c r="DT1680" s="6"/>
      <c r="DU1680" s="5"/>
      <c r="DV1680" s="5"/>
      <c r="DW1680" s="5"/>
      <c r="DX1680" s="5" t="s">
        <v>135</v>
      </c>
      <c r="DY1680" s="5"/>
      <c r="DZ1680" s="5"/>
      <c r="EA1680" s="5"/>
      <c r="EB1680" s="5"/>
      <c r="EC1680" s="5"/>
      <c r="ED1680" s="5"/>
      <c r="EE1680" s="5"/>
      <c r="EF1680" s="5"/>
    </row>
    <row r="1681" spans="1:136" s="42" customFormat="1" ht="75">
      <c r="A1681" s="41"/>
      <c r="B1681" s="41">
        <v>12</v>
      </c>
      <c r="C1681" s="41"/>
      <c r="D1681" s="41" t="s">
        <v>2890</v>
      </c>
      <c r="E1681" s="42" t="s">
        <v>198</v>
      </c>
      <c r="F1681" s="41" t="s">
        <v>2891</v>
      </c>
      <c r="G1681" s="41"/>
      <c r="H1681" s="41" t="s">
        <v>831</v>
      </c>
      <c r="I1681" s="41" t="s">
        <v>135</v>
      </c>
      <c r="J1681" s="5"/>
      <c r="K1681" s="5"/>
      <c r="L1681" s="5"/>
      <c r="M1681" s="5"/>
      <c r="N1681" s="5"/>
      <c r="O1681" s="5"/>
      <c r="P1681" s="5">
        <v>1</v>
      </c>
      <c r="Q1681" s="39" t="s">
        <v>2892</v>
      </c>
      <c r="R1681" s="5">
        <v>1</v>
      </c>
      <c r="S1681" s="5"/>
      <c r="T1681" s="5"/>
      <c r="U1681" s="5"/>
      <c r="V1681" s="5"/>
      <c r="W1681" s="5"/>
      <c r="X1681" s="5"/>
      <c r="Y1681" s="5"/>
      <c r="Z1681" s="5"/>
      <c r="AA1681" s="5"/>
      <c r="AB1681" s="5"/>
      <c r="AC1681" s="5"/>
      <c r="AD1681" s="5"/>
      <c r="AE1681" s="5"/>
      <c r="AF1681" s="5"/>
      <c r="AG1681" s="5"/>
      <c r="AH1681" s="5"/>
      <c r="AI1681" s="5"/>
      <c r="AJ1681" s="5"/>
      <c r="AK1681" s="5"/>
      <c r="AL1681" s="5"/>
      <c r="AM1681" s="5"/>
      <c r="AN1681" s="5"/>
      <c r="AO1681" s="5"/>
      <c r="AP1681" s="5"/>
      <c r="AQ1681" s="5"/>
      <c r="AR1681" s="5"/>
      <c r="AS1681" s="5"/>
      <c r="AT1681" s="5"/>
      <c r="AU1681" s="5"/>
      <c r="AV1681" s="5"/>
      <c r="AW1681" s="5"/>
      <c r="AX1681" s="5"/>
      <c r="AY1681" s="5"/>
      <c r="AZ1681" s="5"/>
      <c r="BA1681" s="5"/>
      <c r="BB1681" s="5"/>
      <c r="BC1681" s="5"/>
      <c r="BD1681" s="5"/>
      <c r="BE1681" s="5"/>
      <c r="BF1681" s="5"/>
      <c r="BG1681" s="5"/>
      <c r="BH1681" s="5"/>
      <c r="BI1681" s="5"/>
      <c r="BJ1681" s="5"/>
      <c r="BK1681" s="5"/>
      <c r="BL1681" s="5"/>
      <c r="BM1681" s="5"/>
      <c r="BN1681" s="5"/>
      <c r="BO1681" s="5"/>
      <c r="BP1681" s="5"/>
      <c r="BQ1681" s="5"/>
      <c r="BR1681" s="5"/>
      <c r="BS1681" s="5"/>
      <c r="BT1681" s="5"/>
      <c r="BU1681" s="5"/>
      <c r="BV1681" s="5"/>
      <c r="BW1681" s="5"/>
      <c r="BX1681" s="5"/>
      <c r="BY1681" s="5"/>
      <c r="BZ1681" s="5"/>
      <c r="CA1681" s="5"/>
      <c r="CB1681" s="5"/>
      <c r="CC1681" s="5"/>
      <c r="CD1681" s="5"/>
      <c r="CE1681" s="5"/>
      <c r="CF1681" s="5"/>
      <c r="CG1681" s="5"/>
      <c r="CH1681" s="5"/>
      <c r="CI1681" s="5"/>
      <c r="CJ1681" s="5"/>
      <c r="CK1681" s="5"/>
      <c r="CL1681" s="5"/>
      <c r="CM1681" s="5"/>
      <c r="CN1681" s="5"/>
      <c r="CO1681" s="5"/>
      <c r="CP1681" s="5"/>
      <c r="CQ1681" s="5"/>
      <c r="CR1681" s="5"/>
      <c r="CS1681" s="5"/>
      <c r="CT1681" s="5"/>
      <c r="CU1681" s="5"/>
      <c r="CV1681" s="5"/>
      <c r="CW1681" s="5"/>
      <c r="CX1681" s="5"/>
      <c r="CY1681" s="5"/>
      <c r="CZ1681" s="5"/>
      <c r="DA1681" s="5"/>
      <c r="DB1681" s="5"/>
      <c r="DC1681" s="5"/>
      <c r="DD1681" s="5"/>
      <c r="DE1681" s="5"/>
      <c r="DF1681" s="5"/>
      <c r="DG1681" s="5"/>
      <c r="DH1681" s="5"/>
      <c r="DI1681" s="5"/>
      <c r="DJ1681" s="5"/>
      <c r="DK1681" s="5"/>
      <c r="DL1681" s="5"/>
      <c r="DM1681" s="5"/>
      <c r="DN1681" s="5"/>
      <c r="DO1681" s="5"/>
      <c r="DP1681" s="5"/>
      <c r="DQ1681" s="5"/>
      <c r="DR1681" s="5" t="s">
        <v>1233</v>
      </c>
      <c r="DS1681" s="6"/>
      <c r="DT1681" s="6"/>
      <c r="DU1681" s="5"/>
      <c r="DV1681" s="5"/>
      <c r="DW1681" s="5"/>
      <c r="DX1681" s="5" t="s">
        <v>135</v>
      </c>
      <c r="DY1681" s="5"/>
      <c r="DZ1681" s="5"/>
      <c r="EA1681" s="5"/>
      <c r="EB1681" s="5"/>
      <c r="EC1681" s="5"/>
      <c r="ED1681" s="5"/>
      <c r="EE1681" s="5"/>
      <c r="EF1681" s="5"/>
    </row>
    <row r="1682" spans="1:136" s="42" customFormat="1" ht="30">
      <c r="A1682" s="41"/>
      <c r="B1682" s="41">
        <v>12</v>
      </c>
      <c r="C1682" s="41"/>
      <c r="D1682" s="41" t="s">
        <v>2893</v>
      </c>
      <c r="E1682" s="42" t="s">
        <v>190</v>
      </c>
      <c r="F1682" s="41" t="s">
        <v>2894</v>
      </c>
      <c r="G1682" s="41"/>
      <c r="H1682" s="41" t="s">
        <v>135</v>
      </c>
      <c r="I1682" s="41"/>
      <c r="J1682" s="5"/>
      <c r="K1682" s="5"/>
      <c r="L1682" s="5"/>
      <c r="M1682" s="5"/>
      <c r="N1682" s="5"/>
      <c r="O1682" s="5"/>
      <c r="P1682" s="5">
        <v>1</v>
      </c>
      <c r="Q1682" s="39" t="s">
        <v>2895</v>
      </c>
      <c r="R1682" s="5"/>
      <c r="S1682" s="5"/>
      <c r="T1682" s="5"/>
      <c r="U1682" s="5"/>
      <c r="V1682" s="5"/>
      <c r="W1682" s="5"/>
      <c r="X1682" s="5"/>
      <c r="Y1682" s="5"/>
      <c r="Z1682" s="5"/>
      <c r="AA1682" s="5"/>
      <c r="AB1682" s="5"/>
      <c r="AC1682" s="5"/>
      <c r="AD1682" s="5"/>
      <c r="AE1682" s="5"/>
      <c r="AF1682" s="5"/>
      <c r="AG1682" s="5"/>
      <c r="AH1682" s="5"/>
      <c r="AI1682" s="5"/>
      <c r="AJ1682" s="5"/>
      <c r="AK1682" s="5"/>
      <c r="AL1682" s="5">
        <v>1</v>
      </c>
      <c r="AM1682" s="5">
        <v>1</v>
      </c>
      <c r="AN1682" s="5"/>
      <c r="AO1682" s="5"/>
      <c r="AP1682" s="5"/>
      <c r="AQ1682" s="5"/>
      <c r="AR1682" s="5"/>
      <c r="AS1682" s="5"/>
      <c r="AT1682" s="5"/>
      <c r="AU1682" s="5"/>
      <c r="AV1682" s="5"/>
      <c r="AW1682" s="5"/>
      <c r="AX1682" s="5"/>
      <c r="AY1682" s="5"/>
      <c r="AZ1682" s="5"/>
      <c r="BA1682" s="5"/>
      <c r="BB1682" s="5"/>
      <c r="BC1682" s="5"/>
      <c r="BD1682" s="5"/>
      <c r="BE1682" s="5"/>
      <c r="BF1682" s="5"/>
      <c r="BG1682" s="5"/>
      <c r="BH1682" s="5"/>
      <c r="BI1682" s="5"/>
      <c r="BJ1682" s="5"/>
      <c r="BK1682" s="5"/>
      <c r="BL1682" s="5"/>
      <c r="BM1682" s="5"/>
      <c r="BN1682" s="5"/>
      <c r="BO1682" s="5"/>
      <c r="BP1682" s="5"/>
      <c r="BQ1682" s="5"/>
      <c r="BR1682" s="5"/>
      <c r="BS1682" s="5"/>
      <c r="BT1682" s="5"/>
      <c r="BU1682" s="5"/>
      <c r="BV1682" s="5"/>
      <c r="BW1682" s="5"/>
      <c r="BX1682" s="5"/>
      <c r="BY1682" s="5"/>
      <c r="BZ1682" s="5"/>
      <c r="CA1682" s="5"/>
      <c r="CB1682" s="5"/>
      <c r="CC1682" s="5"/>
      <c r="CD1682" s="5"/>
      <c r="CE1682" s="5"/>
      <c r="CF1682" s="5"/>
      <c r="CG1682" s="5"/>
      <c r="CH1682" s="5"/>
      <c r="CI1682" s="5"/>
      <c r="CJ1682" s="5"/>
      <c r="CK1682" s="5"/>
      <c r="CL1682" s="5"/>
      <c r="CM1682" s="5"/>
      <c r="CN1682" s="5"/>
      <c r="CO1682" s="5"/>
      <c r="CP1682" s="5"/>
      <c r="CQ1682" s="5"/>
      <c r="CR1682" s="5"/>
      <c r="CS1682" s="5"/>
      <c r="CT1682" s="5"/>
      <c r="CU1682" s="5"/>
      <c r="CV1682" s="5"/>
      <c r="CW1682" s="5"/>
      <c r="CX1682" s="5"/>
      <c r="CY1682" s="5"/>
      <c r="CZ1682" s="5"/>
      <c r="DA1682" s="5"/>
      <c r="DB1682" s="5"/>
      <c r="DC1682" s="5"/>
      <c r="DD1682" s="5"/>
      <c r="DE1682" s="5"/>
      <c r="DF1682" s="5"/>
      <c r="DG1682" s="5"/>
      <c r="DH1682" s="5"/>
      <c r="DI1682" s="5"/>
      <c r="DJ1682" s="5"/>
      <c r="DK1682" s="5"/>
      <c r="DL1682" s="5"/>
      <c r="DM1682" s="5"/>
      <c r="DN1682" s="5"/>
      <c r="DO1682" s="5"/>
      <c r="DP1682" s="5"/>
      <c r="DQ1682" s="5"/>
      <c r="DR1682" s="5" t="s">
        <v>1233</v>
      </c>
      <c r="DS1682" s="6"/>
      <c r="DT1682" s="6"/>
      <c r="DU1682" s="5"/>
      <c r="DV1682" s="5"/>
      <c r="DW1682" s="5"/>
      <c r="DX1682" s="5" t="s">
        <v>135</v>
      </c>
      <c r="DY1682" s="5"/>
      <c r="DZ1682" s="5"/>
      <c r="EA1682" s="5"/>
      <c r="EB1682" s="5"/>
      <c r="EC1682" s="5"/>
      <c r="ED1682" s="5"/>
      <c r="EE1682" s="5"/>
      <c r="EF1682" s="5"/>
    </row>
    <row r="1683" spans="1:136" s="42" customFormat="1" ht="30">
      <c r="A1683" s="41"/>
      <c r="B1683" s="41">
        <v>12</v>
      </c>
      <c r="C1683" s="41"/>
      <c r="D1683" s="41" t="s">
        <v>2896</v>
      </c>
      <c r="E1683" s="42" t="s">
        <v>527</v>
      </c>
      <c r="F1683" s="41" t="s">
        <v>2897</v>
      </c>
      <c r="G1683" s="41"/>
      <c r="H1683" s="41" t="s">
        <v>135</v>
      </c>
      <c r="I1683" s="41"/>
      <c r="J1683" s="5">
        <v>1</v>
      </c>
      <c r="K1683" s="5"/>
      <c r="L1683" s="5">
        <v>1</v>
      </c>
      <c r="M1683" s="5"/>
      <c r="N1683" s="5"/>
      <c r="O1683" s="5"/>
      <c r="P1683" s="5">
        <v>1</v>
      </c>
      <c r="Q1683" s="39" t="s">
        <v>2898</v>
      </c>
      <c r="R1683" s="5"/>
      <c r="S1683" s="5"/>
      <c r="T1683" s="5"/>
      <c r="U1683" s="5"/>
      <c r="V1683" s="5"/>
      <c r="W1683" s="5"/>
      <c r="X1683" s="5"/>
      <c r="Y1683" s="5"/>
      <c r="Z1683" s="5"/>
      <c r="AA1683" s="5"/>
      <c r="AB1683" s="5"/>
      <c r="AC1683" s="5"/>
      <c r="AD1683" s="5"/>
      <c r="AE1683" s="5"/>
      <c r="AF1683" s="5"/>
      <c r="AG1683" s="5"/>
      <c r="AH1683" s="5"/>
      <c r="AI1683" s="5"/>
      <c r="AJ1683" s="5"/>
      <c r="AK1683" s="5"/>
      <c r="AL1683" s="5">
        <v>1</v>
      </c>
      <c r="AM1683" s="5">
        <v>1</v>
      </c>
      <c r="AN1683" s="5"/>
      <c r="AO1683" s="5"/>
      <c r="AP1683" s="5"/>
      <c r="AQ1683" s="5"/>
      <c r="AR1683" s="5"/>
      <c r="AS1683" s="5"/>
      <c r="AT1683" s="5"/>
      <c r="AU1683" s="5"/>
      <c r="AV1683" s="5"/>
      <c r="AW1683" s="5"/>
      <c r="AX1683" s="5"/>
      <c r="AY1683" s="5"/>
      <c r="AZ1683" s="5"/>
      <c r="BA1683" s="5"/>
      <c r="BB1683" s="5"/>
      <c r="BC1683" s="5"/>
      <c r="BD1683" s="5"/>
      <c r="BE1683" s="5"/>
      <c r="BF1683" s="5"/>
      <c r="BG1683" s="5"/>
      <c r="BH1683" s="5"/>
      <c r="BI1683" s="5"/>
      <c r="BJ1683" s="5"/>
      <c r="BK1683" s="5"/>
      <c r="BL1683" s="5"/>
      <c r="BM1683" s="5"/>
      <c r="BN1683" s="5"/>
      <c r="BO1683" s="5"/>
      <c r="BP1683" s="5"/>
      <c r="BQ1683" s="5"/>
      <c r="BR1683" s="5"/>
      <c r="BS1683" s="5"/>
      <c r="BT1683" s="5"/>
      <c r="BU1683" s="5"/>
      <c r="BV1683" s="5"/>
      <c r="BW1683" s="5"/>
      <c r="BX1683" s="5"/>
      <c r="BY1683" s="5"/>
      <c r="BZ1683" s="5"/>
      <c r="CA1683" s="5"/>
      <c r="CB1683" s="5"/>
      <c r="CC1683" s="5"/>
      <c r="CD1683" s="5"/>
      <c r="CE1683" s="5"/>
      <c r="CF1683" s="5"/>
      <c r="CG1683" s="5"/>
      <c r="CH1683" s="5"/>
      <c r="CI1683" s="5"/>
      <c r="CJ1683" s="5"/>
      <c r="CK1683" s="5"/>
      <c r="CL1683" s="5"/>
      <c r="CM1683" s="5"/>
      <c r="CN1683" s="5"/>
      <c r="CO1683" s="5"/>
      <c r="CP1683" s="5"/>
      <c r="CQ1683" s="5"/>
      <c r="CR1683" s="5"/>
      <c r="CS1683" s="5"/>
      <c r="CT1683" s="5"/>
      <c r="CU1683" s="5"/>
      <c r="CV1683" s="5"/>
      <c r="CW1683" s="5"/>
      <c r="CX1683" s="5"/>
      <c r="CY1683" s="5"/>
      <c r="CZ1683" s="5"/>
      <c r="DA1683" s="5"/>
      <c r="DB1683" s="5"/>
      <c r="DC1683" s="5"/>
      <c r="DD1683" s="5"/>
      <c r="DE1683" s="5"/>
      <c r="DF1683" s="5"/>
      <c r="DG1683" s="5"/>
      <c r="DH1683" s="5"/>
      <c r="DI1683" s="5"/>
      <c r="DJ1683" s="5"/>
      <c r="DK1683" s="5"/>
      <c r="DL1683" s="5"/>
      <c r="DM1683" s="5"/>
      <c r="DN1683" s="5"/>
      <c r="DO1683" s="5"/>
      <c r="DP1683" s="5"/>
      <c r="DQ1683" s="5"/>
      <c r="DR1683" s="5" t="s">
        <v>1233</v>
      </c>
      <c r="DS1683" s="6"/>
      <c r="DT1683" s="6"/>
      <c r="DU1683" s="5"/>
      <c r="DV1683" s="5"/>
      <c r="DW1683" s="5"/>
      <c r="DX1683" s="5" t="s">
        <v>135</v>
      </c>
      <c r="DY1683" s="5"/>
      <c r="DZ1683" s="5"/>
      <c r="EA1683" s="5"/>
      <c r="EB1683" s="5"/>
      <c r="EC1683" s="5"/>
      <c r="ED1683" s="5"/>
      <c r="EE1683" s="5"/>
      <c r="EF1683" s="5"/>
    </row>
    <row r="1684" spans="1:136" s="42" customFormat="1" ht="30">
      <c r="A1684" s="41"/>
      <c r="B1684" s="41">
        <v>12</v>
      </c>
      <c r="C1684" s="41"/>
      <c r="D1684" s="41" t="s">
        <v>2899</v>
      </c>
      <c r="E1684" s="42" t="s">
        <v>336</v>
      </c>
      <c r="F1684" s="41" t="s">
        <v>2897</v>
      </c>
      <c r="G1684" s="41"/>
      <c r="H1684" s="41" t="s">
        <v>135</v>
      </c>
      <c r="I1684" s="41"/>
      <c r="J1684" s="5">
        <v>1</v>
      </c>
      <c r="K1684" s="5"/>
      <c r="L1684" s="5">
        <v>1</v>
      </c>
      <c r="M1684" s="5"/>
      <c r="N1684" s="5"/>
      <c r="O1684" s="5"/>
      <c r="P1684" s="5">
        <v>1</v>
      </c>
      <c r="Q1684" s="39" t="s">
        <v>2898</v>
      </c>
      <c r="R1684" s="5"/>
      <c r="S1684" s="5"/>
      <c r="T1684" s="5"/>
      <c r="U1684" s="5"/>
      <c r="V1684" s="5"/>
      <c r="W1684" s="5"/>
      <c r="X1684" s="5"/>
      <c r="Y1684" s="5"/>
      <c r="Z1684" s="5"/>
      <c r="AA1684" s="5"/>
      <c r="AB1684" s="5"/>
      <c r="AC1684" s="5"/>
      <c r="AD1684" s="5"/>
      <c r="AE1684" s="5"/>
      <c r="AF1684" s="5"/>
      <c r="AG1684" s="5"/>
      <c r="AH1684" s="5"/>
      <c r="AI1684" s="5"/>
      <c r="AJ1684" s="5"/>
      <c r="AK1684" s="5"/>
      <c r="AL1684" s="5">
        <v>1</v>
      </c>
      <c r="AM1684" s="5">
        <v>1</v>
      </c>
      <c r="AN1684" s="5"/>
      <c r="AO1684" s="5"/>
      <c r="AP1684" s="5"/>
      <c r="AQ1684" s="5"/>
      <c r="AR1684" s="5"/>
      <c r="AS1684" s="5"/>
      <c r="AT1684" s="5"/>
      <c r="AU1684" s="5"/>
      <c r="AV1684" s="5"/>
      <c r="AW1684" s="5"/>
      <c r="AX1684" s="5"/>
      <c r="AY1684" s="5"/>
      <c r="AZ1684" s="5"/>
      <c r="BA1684" s="5"/>
      <c r="BB1684" s="5"/>
      <c r="BC1684" s="5"/>
      <c r="BD1684" s="5"/>
      <c r="BE1684" s="5"/>
      <c r="BF1684" s="5"/>
      <c r="BG1684" s="5"/>
      <c r="BH1684" s="5"/>
      <c r="BI1684" s="5"/>
      <c r="BJ1684" s="5"/>
      <c r="BK1684" s="5"/>
      <c r="BL1684" s="5"/>
      <c r="BM1684" s="5"/>
      <c r="BN1684" s="5"/>
      <c r="BO1684" s="5"/>
      <c r="BP1684" s="5"/>
      <c r="BQ1684" s="5"/>
      <c r="BR1684" s="5"/>
      <c r="BS1684" s="5"/>
      <c r="BT1684" s="5"/>
      <c r="BU1684" s="5"/>
      <c r="BV1684" s="5"/>
      <c r="BW1684" s="5"/>
      <c r="BX1684" s="5"/>
      <c r="BY1684" s="5"/>
      <c r="BZ1684" s="5"/>
      <c r="CA1684" s="5"/>
      <c r="CB1684" s="5"/>
      <c r="CC1684" s="5"/>
      <c r="CD1684" s="5"/>
      <c r="CE1684" s="5"/>
      <c r="CF1684" s="5"/>
      <c r="CG1684" s="5"/>
      <c r="CH1684" s="5"/>
      <c r="CI1684" s="5"/>
      <c r="CJ1684" s="5"/>
      <c r="CK1684" s="5"/>
      <c r="CL1684" s="5"/>
      <c r="CM1684" s="5"/>
      <c r="CN1684" s="5"/>
      <c r="CO1684" s="5"/>
      <c r="CP1684" s="5"/>
      <c r="CQ1684" s="5"/>
      <c r="CR1684" s="5"/>
      <c r="CS1684" s="5"/>
      <c r="CT1684" s="5"/>
      <c r="CU1684" s="5"/>
      <c r="CV1684" s="5"/>
      <c r="CW1684" s="5"/>
      <c r="CX1684" s="5"/>
      <c r="CY1684" s="5"/>
      <c r="CZ1684" s="5"/>
      <c r="DA1684" s="5"/>
      <c r="DB1684" s="5"/>
      <c r="DC1684" s="5"/>
      <c r="DD1684" s="5"/>
      <c r="DE1684" s="5"/>
      <c r="DF1684" s="5"/>
      <c r="DG1684" s="5"/>
      <c r="DH1684" s="5"/>
      <c r="DI1684" s="5"/>
      <c r="DJ1684" s="5"/>
      <c r="DK1684" s="5"/>
      <c r="DL1684" s="5"/>
      <c r="DM1684" s="5"/>
      <c r="DN1684" s="5"/>
      <c r="DO1684" s="5"/>
      <c r="DP1684" s="5"/>
      <c r="DQ1684" s="5"/>
      <c r="DR1684" s="5" t="s">
        <v>1233</v>
      </c>
      <c r="DS1684" s="6"/>
      <c r="DT1684" s="6"/>
      <c r="DU1684" s="5"/>
      <c r="DV1684" s="5"/>
      <c r="DW1684" s="5"/>
      <c r="DX1684" s="5" t="s">
        <v>135</v>
      </c>
      <c r="DY1684" s="5"/>
      <c r="DZ1684" s="5"/>
      <c r="EA1684" s="5"/>
      <c r="EB1684" s="5"/>
      <c r="EC1684" s="5"/>
      <c r="ED1684" s="5"/>
      <c r="EE1684" s="5"/>
      <c r="EF1684" s="5"/>
    </row>
    <row r="1685" spans="1:136" s="42" customFormat="1" ht="30">
      <c r="A1685" s="41"/>
      <c r="B1685" s="41">
        <v>12</v>
      </c>
      <c r="C1685" s="41"/>
      <c r="D1685" s="41" t="s">
        <v>2900</v>
      </c>
      <c r="E1685" s="42" t="s">
        <v>527</v>
      </c>
      <c r="F1685" s="41" t="s">
        <v>2897</v>
      </c>
      <c r="G1685" s="41"/>
      <c r="H1685" s="41" t="s">
        <v>135</v>
      </c>
      <c r="I1685" s="41"/>
      <c r="J1685" s="5">
        <v>1</v>
      </c>
      <c r="K1685" s="5">
        <v>1</v>
      </c>
      <c r="L1685" s="5"/>
      <c r="M1685" s="5"/>
      <c r="N1685" s="5"/>
      <c r="O1685" s="5"/>
      <c r="P1685" s="5">
        <v>1</v>
      </c>
      <c r="Q1685" s="39" t="s">
        <v>2901</v>
      </c>
      <c r="R1685" s="5"/>
      <c r="S1685" s="5"/>
      <c r="T1685" s="5"/>
      <c r="U1685" s="5"/>
      <c r="V1685" s="5"/>
      <c r="W1685" s="5"/>
      <c r="X1685" s="5"/>
      <c r="Y1685" s="5"/>
      <c r="Z1685" s="5"/>
      <c r="AA1685" s="5"/>
      <c r="AB1685" s="5"/>
      <c r="AC1685" s="5"/>
      <c r="AD1685" s="5"/>
      <c r="AE1685" s="5"/>
      <c r="AF1685" s="5"/>
      <c r="AG1685" s="5"/>
      <c r="AH1685" s="5"/>
      <c r="AI1685" s="5"/>
      <c r="AJ1685" s="5"/>
      <c r="AK1685" s="5"/>
      <c r="AL1685" s="5"/>
      <c r="AM1685" s="5"/>
      <c r="AN1685" s="5"/>
      <c r="AO1685" s="5"/>
      <c r="AP1685" s="5"/>
      <c r="AQ1685" s="5"/>
      <c r="AR1685" s="5"/>
      <c r="AS1685" s="5"/>
      <c r="AT1685" s="5"/>
      <c r="AU1685" s="5"/>
      <c r="AV1685" s="5"/>
      <c r="AW1685" s="5"/>
      <c r="AX1685" s="5"/>
      <c r="AY1685" s="5"/>
      <c r="AZ1685" s="5"/>
      <c r="BA1685" s="5"/>
      <c r="BB1685" s="5"/>
      <c r="BC1685" s="5"/>
      <c r="BD1685" s="5"/>
      <c r="BE1685" s="5"/>
      <c r="BF1685" s="5"/>
      <c r="BG1685" s="5"/>
      <c r="BH1685" s="5"/>
      <c r="BI1685" s="5"/>
      <c r="BJ1685" s="5"/>
      <c r="BK1685" s="5"/>
      <c r="BL1685" s="5"/>
      <c r="BM1685" s="5"/>
      <c r="BN1685" s="5"/>
      <c r="BO1685" s="5"/>
      <c r="BP1685" s="5"/>
      <c r="BQ1685" s="5"/>
      <c r="BR1685" s="5"/>
      <c r="BS1685" s="5"/>
      <c r="BT1685" s="5"/>
      <c r="BU1685" s="5"/>
      <c r="BV1685" s="5"/>
      <c r="BW1685" s="5"/>
      <c r="BX1685" s="5"/>
      <c r="BY1685" s="5"/>
      <c r="BZ1685" s="5"/>
      <c r="CA1685" s="5"/>
      <c r="CB1685" s="5">
        <v>1</v>
      </c>
      <c r="CC1685" s="5"/>
      <c r="CD1685" s="5"/>
      <c r="CE1685" s="5">
        <v>1</v>
      </c>
      <c r="CF1685" s="5"/>
      <c r="CG1685" s="5"/>
      <c r="CH1685" s="5"/>
      <c r="CI1685" s="5"/>
      <c r="CJ1685" s="5"/>
      <c r="CK1685" s="5"/>
      <c r="CL1685" s="5"/>
      <c r="CM1685" s="5"/>
      <c r="CN1685" s="5"/>
      <c r="CO1685" s="5"/>
      <c r="CP1685" s="5"/>
      <c r="CQ1685" s="5"/>
      <c r="CR1685" s="5"/>
      <c r="CS1685" s="5"/>
      <c r="CT1685" s="5"/>
      <c r="CU1685" s="5"/>
      <c r="CV1685" s="5"/>
      <c r="CW1685" s="5"/>
      <c r="CX1685" s="5"/>
      <c r="CY1685" s="5"/>
      <c r="CZ1685" s="5"/>
      <c r="DA1685" s="5"/>
      <c r="DB1685" s="5"/>
      <c r="DC1685" s="5"/>
      <c r="DD1685" s="5"/>
      <c r="DE1685" s="5"/>
      <c r="DF1685" s="5"/>
      <c r="DG1685" s="5"/>
      <c r="DH1685" s="5"/>
      <c r="DI1685" s="5"/>
      <c r="DJ1685" s="5"/>
      <c r="DK1685" s="5"/>
      <c r="DL1685" s="5"/>
      <c r="DM1685" s="5"/>
      <c r="DN1685" s="5"/>
      <c r="DO1685" s="5"/>
      <c r="DP1685" s="5"/>
      <c r="DQ1685" s="5"/>
      <c r="DR1685" s="5" t="s">
        <v>1233</v>
      </c>
      <c r="DS1685" s="6"/>
      <c r="DT1685" s="6"/>
      <c r="DU1685" s="5"/>
      <c r="DV1685" s="5"/>
      <c r="DW1685" s="5"/>
      <c r="DX1685" s="5" t="s">
        <v>135</v>
      </c>
      <c r="DY1685" s="5"/>
      <c r="DZ1685" s="5"/>
      <c r="EA1685" s="5"/>
      <c r="EB1685" s="5"/>
      <c r="EC1685" s="5"/>
      <c r="ED1685" s="5"/>
      <c r="EE1685" s="5"/>
      <c r="EF1685" s="5"/>
    </row>
    <row r="1686" spans="1:136" s="42" customFormat="1" ht="30">
      <c r="A1686" s="41"/>
      <c r="B1686" s="41">
        <v>12</v>
      </c>
      <c r="C1686" s="41"/>
      <c r="D1686" s="41" t="s">
        <v>2902</v>
      </c>
      <c r="E1686" s="42" t="s">
        <v>2903</v>
      </c>
      <c r="F1686" s="41" t="s">
        <v>2904</v>
      </c>
      <c r="G1686" s="41"/>
      <c r="H1686" s="41" t="s">
        <v>135</v>
      </c>
      <c r="I1686" s="41"/>
      <c r="J1686" s="5">
        <v>1</v>
      </c>
      <c r="K1686" s="5">
        <v>1</v>
      </c>
      <c r="L1686" s="5"/>
      <c r="M1686" s="5"/>
      <c r="N1686" s="5"/>
      <c r="O1686" s="5"/>
      <c r="P1686" s="5"/>
      <c r="Q1686" s="39"/>
      <c r="R1686" s="5"/>
      <c r="S1686" s="5"/>
      <c r="T1686" s="5"/>
      <c r="U1686" s="5"/>
      <c r="V1686" s="5"/>
      <c r="W1686" s="5"/>
      <c r="X1686" s="5"/>
      <c r="Y1686" s="5"/>
      <c r="Z1686" s="5"/>
      <c r="AA1686" s="5"/>
      <c r="AB1686" s="5"/>
      <c r="AC1686" s="5"/>
      <c r="AD1686" s="5"/>
      <c r="AE1686" s="5"/>
      <c r="AF1686" s="5"/>
      <c r="AG1686" s="5"/>
      <c r="AH1686" s="5"/>
      <c r="AI1686" s="5"/>
      <c r="AJ1686" s="5"/>
      <c r="AK1686" s="5"/>
      <c r="AL1686" s="5"/>
      <c r="AM1686" s="5"/>
      <c r="AN1686" s="5"/>
      <c r="AO1686" s="5"/>
      <c r="AP1686" s="5"/>
      <c r="AQ1686" s="5"/>
      <c r="AR1686" s="5"/>
      <c r="AS1686" s="5"/>
      <c r="AT1686" s="5"/>
      <c r="AU1686" s="5"/>
      <c r="AV1686" s="5"/>
      <c r="AW1686" s="5"/>
      <c r="AX1686" s="5"/>
      <c r="AY1686" s="5"/>
      <c r="AZ1686" s="5"/>
      <c r="BA1686" s="5"/>
      <c r="BB1686" s="5"/>
      <c r="BC1686" s="5"/>
      <c r="BD1686" s="5"/>
      <c r="BE1686" s="5"/>
      <c r="BF1686" s="5"/>
      <c r="BG1686" s="5"/>
      <c r="BH1686" s="5"/>
      <c r="BI1686" s="5"/>
      <c r="BJ1686" s="5"/>
      <c r="BK1686" s="5"/>
      <c r="BL1686" s="5"/>
      <c r="BM1686" s="5"/>
      <c r="BN1686" s="5"/>
      <c r="BO1686" s="5"/>
      <c r="BP1686" s="5"/>
      <c r="BQ1686" s="5"/>
      <c r="BR1686" s="5"/>
      <c r="BS1686" s="5"/>
      <c r="BT1686" s="5"/>
      <c r="BU1686" s="5"/>
      <c r="BV1686" s="5"/>
      <c r="BW1686" s="5"/>
      <c r="BX1686" s="5"/>
      <c r="BY1686" s="5"/>
      <c r="BZ1686" s="5"/>
      <c r="CA1686" s="5"/>
      <c r="CB1686" s="5"/>
      <c r="CC1686" s="5"/>
      <c r="CD1686" s="5"/>
      <c r="CE1686" s="5"/>
      <c r="CF1686" s="5"/>
      <c r="CG1686" s="5"/>
      <c r="CH1686" s="5"/>
      <c r="CI1686" s="5"/>
      <c r="CJ1686" s="5"/>
      <c r="CK1686" s="5"/>
      <c r="CL1686" s="5"/>
      <c r="CM1686" s="5"/>
      <c r="CN1686" s="5"/>
      <c r="CO1686" s="5"/>
      <c r="CP1686" s="5"/>
      <c r="CQ1686" s="5"/>
      <c r="CR1686" s="5"/>
      <c r="CS1686" s="5"/>
      <c r="CT1686" s="5"/>
      <c r="CU1686" s="5"/>
      <c r="CV1686" s="5"/>
      <c r="CW1686" s="5"/>
      <c r="CX1686" s="5"/>
      <c r="CY1686" s="5"/>
      <c r="CZ1686" s="5"/>
      <c r="DA1686" s="5"/>
      <c r="DB1686" s="5"/>
      <c r="DC1686" s="5"/>
      <c r="DD1686" s="5"/>
      <c r="DE1686" s="5"/>
      <c r="DF1686" s="5"/>
      <c r="DG1686" s="5"/>
      <c r="DH1686" s="5"/>
      <c r="DI1686" s="5"/>
      <c r="DJ1686" s="5"/>
      <c r="DK1686" s="5"/>
      <c r="DL1686" s="5"/>
      <c r="DM1686" s="5"/>
      <c r="DN1686" s="5"/>
      <c r="DO1686" s="5"/>
      <c r="DP1686" s="5"/>
      <c r="DQ1686" s="5"/>
      <c r="DR1686" s="5" t="s">
        <v>1233</v>
      </c>
      <c r="DS1686" s="6"/>
      <c r="DT1686" s="6"/>
      <c r="DU1686" s="5"/>
      <c r="DV1686" s="5"/>
      <c r="DW1686" s="5"/>
      <c r="DX1686" s="5" t="s">
        <v>135</v>
      </c>
      <c r="DY1686" s="5"/>
      <c r="DZ1686" s="5"/>
      <c r="EA1686" s="5"/>
      <c r="EB1686" s="5"/>
      <c r="EC1686" s="5"/>
      <c r="ED1686" s="5"/>
      <c r="EE1686" s="5"/>
      <c r="EF1686" s="5"/>
    </row>
    <row r="1687" spans="1:136" s="42" customFormat="1" ht="30">
      <c r="A1687" s="41"/>
      <c r="B1687" s="41">
        <v>12</v>
      </c>
      <c r="C1687" s="41"/>
      <c r="D1687" s="41" t="s">
        <v>2905</v>
      </c>
      <c r="E1687" s="42" t="s">
        <v>2906</v>
      </c>
      <c r="F1687" s="41" t="s">
        <v>2904</v>
      </c>
      <c r="G1687" s="41"/>
      <c r="H1687" s="41" t="s">
        <v>135</v>
      </c>
      <c r="I1687" s="41"/>
      <c r="J1687" s="5">
        <v>1</v>
      </c>
      <c r="K1687" s="5">
        <v>1</v>
      </c>
      <c r="L1687" s="5"/>
      <c r="M1687" s="5"/>
      <c r="N1687" s="5"/>
      <c r="O1687" s="5"/>
      <c r="P1687" s="5"/>
      <c r="Q1687" s="39"/>
      <c r="R1687" s="5"/>
      <c r="S1687" s="5"/>
      <c r="T1687" s="5"/>
      <c r="U1687" s="5"/>
      <c r="V1687" s="5"/>
      <c r="W1687" s="5"/>
      <c r="X1687" s="5"/>
      <c r="Y1687" s="5"/>
      <c r="Z1687" s="5"/>
      <c r="AA1687" s="5"/>
      <c r="AB1687" s="5"/>
      <c r="AC1687" s="5"/>
      <c r="AD1687" s="5"/>
      <c r="AE1687" s="5"/>
      <c r="AF1687" s="5"/>
      <c r="AG1687" s="5"/>
      <c r="AH1687" s="5"/>
      <c r="AI1687" s="5"/>
      <c r="AJ1687" s="5"/>
      <c r="AK1687" s="5"/>
      <c r="AL1687" s="5"/>
      <c r="AM1687" s="5"/>
      <c r="AN1687" s="5"/>
      <c r="AO1687" s="5"/>
      <c r="AP1687" s="5"/>
      <c r="AQ1687" s="5"/>
      <c r="AR1687" s="5"/>
      <c r="AS1687" s="5"/>
      <c r="AT1687" s="5"/>
      <c r="AU1687" s="5"/>
      <c r="AV1687" s="5"/>
      <c r="AW1687" s="5"/>
      <c r="AX1687" s="5"/>
      <c r="AY1687" s="5"/>
      <c r="AZ1687" s="5"/>
      <c r="BA1687" s="5"/>
      <c r="BB1687" s="5"/>
      <c r="BC1687" s="5"/>
      <c r="BD1687" s="5"/>
      <c r="BE1687" s="5"/>
      <c r="BF1687" s="5"/>
      <c r="BG1687" s="5"/>
      <c r="BH1687" s="5"/>
      <c r="BI1687" s="5"/>
      <c r="BJ1687" s="5"/>
      <c r="BK1687" s="5"/>
      <c r="BL1687" s="5"/>
      <c r="BM1687" s="5"/>
      <c r="BN1687" s="5"/>
      <c r="BO1687" s="5"/>
      <c r="BP1687" s="5"/>
      <c r="BQ1687" s="5"/>
      <c r="BR1687" s="5"/>
      <c r="BS1687" s="5"/>
      <c r="BT1687" s="5"/>
      <c r="BU1687" s="5"/>
      <c r="BV1687" s="5"/>
      <c r="BW1687" s="5"/>
      <c r="BX1687" s="5"/>
      <c r="BY1687" s="5"/>
      <c r="BZ1687" s="5"/>
      <c r="CA1687" s="5"/>
      <c r="CB1687" s="5"/>
      <c r="CC1687" s="5"/>
      <c r="CD1687" s="5"/>
      <c r="CE1687" s="5"/>
      <c r="CF1687" s="5"/>
      <c r="CG1687" s="5"/>
      <c r="CH1687" s="5"/>
      <c r="CI1687" s="5"/>
      <c r="CJ1687" s="5"/>
      <c r="CK1687" s="5"/>
      <c r="CL1687" s="5"/>
      <c r="CM1687" s="5"/>
      <c r="CN1687" s="5"/>
      <c r="CO1687" s="5"/>
      <c r="CP1687" s="5"/>
      <c r="CQ1687" s="5"/>
      <c r="CR1687" s="5"/>
      <c r="CS1687" s="5"/>
      <c r="CT1687" s="5"/>
      <c r="CU1687" s="5"/>
      <c r="CV1687" s="5"/>
      <c r="CW1687" s="5"/>
      <c r="CX1687" s="5"/>
      <c r="CY1687" s="5"/>
      <c r="CZ1687" s="5"/>
      <c r="DA1687" s="5"/>
      <c r="DB1687" s="5"/>
      <c r="DC1687" s="5"/>
      <c r="DD1687" s="5"/>
      <c r="DE1687" s="5"/>
      <c r="DF1687" s="5"/>
      <c r="DG1687" s="5"/>
      <c r="DH1687" s="5"/>
      <c r="DI1687" s="5"/>
      <c r="DJ1687" s="5"/>
      <c r="DK1687" s="5"/>
      <c r="DL1687" s="5"/>
      <c r="DM1687" s="5"/>
      <c r="DN1687" s="5"/>
      <c r="DO1687" s="5"/>
      <c r="DP1687" s="5"/>
      <c r="DQ1687" s="5"/>
      <c r="DR1687" s="5" t="s">
        <v>1233</v>
      </c>
      <c r="DS1687" s="6"/>
      <c r="DT1687" s="6"/>
      <c r="DU1687" s="5"/>
      <c r="DV1687" s="5"/>
      <c r="DW1687" s="5"/>
      <c r="DX1687" s="5" t="s">
        <v>135</v>
      </c>
      <c r="DY1687" s="5"/>
      <c r="DZ1687" s="5"/>
      <c r="EA1687" s="5"/>
      <c r="EB1687" s="5"/>
      <c r="EC1687" s="5"/>
      <c r="ED1687" s="5"/>
      <c r="EE1687" s="5"/>
      <c r="EF1687" s="5"/>
    </row>
    <row r="1688" spans="1:136" s="42" customFormat="1" ht="30">
      <c r="A1688" s="41"/>
      <c r="B1688" s="41">
        <v>12</v>
      </c>
      <c r="C1688" s="41"/>
      <c r="D1688" s="41" t="s">
        <v>2907</v>
      </c>
      <c r="E1688" s="42" t="s">
        <v>1370</v>
      </c>
      <c r="F1688" s="41" t="s">
        <v>2904</v>
      </c>
      <c r="G1688" s="41"/>
      <c r="H1688" s="41" t="s">
        <v>135</v>
      </c>
      <c r="I1688" s="41"/>
      <c r="J1688" s="5">
        <v>1</v>
      </c>
      <c r="K1688" s="5">
        <v>1</v>
      </c>
      <c r="L1688" s="5"/>
      <c r="M1688" s="5"/>
      <c r="N1688" s="5"/>
      <c r="O1688" s="5"/>
      <c r="P1688" s="5"/>
      <c r="Q1688" s="39"/>
      <c r="R1688" s="5"/>
      <c r="S1688" s="5"/>
      <c r="T1688" s="5"/>
      <c r="U1688" s="5"/>
      <c r="V1688" s="5"/>
      <c r="W1688" s="5"/>
      <c r="X1688" s="5"/>
      <c r="Y1688" s="5"/>
      <c r="Z1688" s="5"/>
      <c r="AA1688" s="5"/>
      <c r="AB1688" s="5"/>
      <c r="AC1688" s="5"/>
      <c r="AD1688" s="5"/>
      <c r="AE1688" s="5"/>
      <c r="AF1688" s="5"/>
      <c r="AG1688" s="5"/>
      <c r="AH1688" s="5"/>
      <c r="AI1688" s="5"/>
      <c r="AJ1688" s="5"/>
      <c r="AK1688" s="5"/>
      <c r="AL1688" s="5"/>
      <c r="AM1688" s="5"/>
      <c r="AN1688" s="5"/>
      <c r="AO1688" s="5"/>
      <c r="AP1688" s="5"/>
      <c r="AQ1688" s="5"/>
      <c r="AR1688" s="5"/>
      <c r="AS1688" s="5"/>
      <c r="AT1688" s="5"/>
      <c r="AU1688" s="5"/>
      <c r="AV1688" s="5"/>
      <c r="AW1688" s="5"/>
      <c r="AX1688" s="5"/>
      <c r="AY1688" s="5"/>
      <c r="AZ1688" s="5"/>
      <c r="BA1688" s="5"/>
      <c r="BB1688" s="5"/>
      <c r="BC1688" s="5"/>
      <c r="BD1688" s="5"/>
      <c r="BE1688" s="5"/>
      <c r="BF1688" s="5"/>
      <c r="BG1688" s="5"/>
      <c r="BH1688" s="5"/>
      <c r="BI1688" s="5"/>
      <c r="BJ1688" s="5"/>
      <c r="BK1688" s="5"/>
      <c r="BL1688" s="5"/>
      <c r="BM1688" s="5"/>
      <c r="BN1688" s="5"/>
      <c r="BO1688" s="5"/>
      <c r="BP1688" s="5"/>
      <c r="BQ1688" s="5"/>
      <c r="BR1688" s="5"/>
      <c r="BS1688" s="5"/>
      <c r="BT1688" s="5"/>
      <c r="BU1688" s="5"/>
      <c r="BV1688" s="5"/>
      <c r="BW1688" s="5"/>
      <c r="BX1688" s="5"/>
      <c r="BY1688" s="5"/>
      <c r="BZ1688" s="5"/>
      <c r="CA1688" s="5"/>
      <c r="CB1688" s="5"/>
      <c r="CC1688" s="5"/>
      <c r="CD1688" s="5"/>
      <c r="CE1688" s="5"/>
      <c r="CF1688" s="5"/>
      <c r="CG1688" s="5"/>
      <c r="CH1688" s="5"/>
      <c r="CI1688" s="5"/>
      <c r="CJ1688" s="5"/>
      <c r="CK1688" s="5"/>
      <c r="CL1688" s="5"/>
      <c r="CM1688" s="5"/>
      <c r="CN1688" s="5"/>
      <c r="CO1688" s="5"/>
      <c r="CP1688" s="5"/>
      <c r="CQ1688" s="5"/>
      <c r="CR1688" s="5"/>
      <c r="CS1688" s="5"/>
      <c r="CT1688" s="5"/>
      <c r="CU1688" s="5"/>
      <c r="CV1688" s="5"/>
      <c r="CW1688" s="5"/>
      <c r="CX1688" s="5"/>
      <c r="CY1688" s="5"/>
      <c r="CZ1688" s="5"/>
      <c r="DA1688" s="5"/>
      <c r="DB1688" s="5"/>
      <c r="DC1688" s="5"/>
      <c r="DD1688" s="5"/>
      <c r="DE1688" s="5"/>
      <c r="DF1688" s="5"/>
      <c r="DG1688" s="5"/>
      <c r="DH1688" s="5"/>
      <c r="DI1688" s="5"/>
      <c r="DJ1688" s="5"/>
      <c r="DK1688" s="5"/>
      <c r="DL1688" s="5"/>
      <c r="DM1688" s="5"/>
      <c r="DN1688" s="5"/>
      <c r="DO1688" s="5"/>
      <c r="DP1688" s="5"/>
      <c r="DQ1688" s="5"/>
      <c r="DR1688" s="5" t="s">
        <v>1233</v>
      </c>
      <c r="DS1688" s="6"/>
      <c r="DT1688" s="6"/>
      <c r="DU1688" s="5"/>
      <c r="DV1688" s="5"/>
      <c r="DW1688" s="5"/>
      <c r="DX1688" s="5" t="s">
        <v>135</v>
      </c>
      <c r="DY1688" s="5"/>
      <c r="DZ1688" s="5"/>
      <c r="EA1688" s="5"/>
      <c r="EB1688" s="5"/>
      <c r="EC1688" s="5"/>
      <c r="ED1688" s="5"/>
      <c r="EE1688" s="5"/>
      <c r="EF1688" s="5"/>
    </row>
    <row r="1689" spans="1:136" s="42" customFormat="1" ht="30">
      <c r="A1689" s="41"/>
      <c r="B1689" s="41">
        <v>12</v>
      </c>
      <c r="C1689" s="41"/>
      <c r="D1689" s="42" t="s">
        <v>2908</v>
      </c>
      <c r="E1689" s="42" t="s">
        <v>349</v>
      </c>
      <c r="F1689" s="42" t="s">
        <v>2909</v>
      </c>
      <c r="H1689" s="41" t="s">
        <v>135</v>
      </c>
      <c r="I1689" s="41"/>
      <c r="J1689" s="5">
        <v>1</v>
      </c>
      <c r="K1689" s="5"/>
      <c r="L1689" s="5">
        <v>1</v>
      </c>
      <c r="M1689" s="5"/>
      <c r="N1689" s="5"/>
      <c r="O1689" s="5"/>
      <c r="P1689" s="5">
        <v>1</v>
      </c>
      <c r="Q1689" s="39" t="s">
        <v>2910</v>
      </c>
      <c r="R1689" s="5"/>
      <c r="S1689" s="5"/>
      <c r="T1689" s="5"/>
      <c r="U1689" s="5"/>
      <c r="V1689" s="5"/>
      <c r="W1689" s="5"/>
      <c r="X1689" s="5"/>
      <c r="Y1689" s="5"/>
      <c r="Z1689" s="5"/>
      <c r="AA1689" s="5"/>
      <c r="AB1689" s="5"/>
      <c r="AC1689" s="5"/>
      <c r="AD1689" s="5"/>
      <c r="AE1689" s="5"/>
      <c r="AF1689" s="5"/>
      <c r="AG1689" s="5"/>
      <c r="AH1689" s="5"/>
      <c r="AI1689" s="5"/>
      <c r="AJ1689" s="5"/>
      <c r="AK1689" s="5"/>
      <c r="AL1689" s="5">
        <v>1</v>
      </c>
      <c r="AM1689" s="5">
        <v>1</v>
      </c>
      <c r="AN1689" s="5"/>
      <c r="AO1689" s="5"/>
      <c r="AP1689" s="5"/>
      <c r="AQ1689" s="5"/>
      <c r="AR1689" s="5"/>
      <c r="AS1689" s="5"/>
      <c r="AT1689" s="5"/>
      <c r="AU1689" s="5"/>
      <c r="AV1689" s="5"/>
      <c r="AW1689" s="5"/>
      <c r="AX1689" s="5"/>
      <c r="AY1689" s="5"/>
      <c r="AZ1689" s="5"/>
      <c r="BA1689" s="5"/>
      <c r="BB1689" s="5"/>
      <c r="BC1689" s="5"/>
      <c r="BD1689" s="5"/>
      <c r="BE1689" s="5"/>
      <c r="BF1689" s="5"/>
      <c r="BG1689" s="5"/>
      <c r="BH1689" s="5"/>
      <c r="BI1689" s="5"/>
      <c r="BJ1689" s="5"/>
      <c r="BK1689" s="5"/>
      <c r="BL1689" s="5"/>
      <c r="BM1689" s="5"/>
      <c r="BN1689" s="5"/>
      <c r="BO1689" s="5"/>
      <c r="BP1689" s="5"/>
      <c r="BQ1689" s="5"/>
      <c r="BR1689" s="5"/>
      <c r="BS1689" s="5"/>
      <c r="BT1689" s="5"/>
      <c r="BU1689" s="5"/>
      <c r="BV1689" s="5"/>
      <c r="BW1689" s="5"/>
      <c r="BX1689" s="5"/>
      <c r="BY1689" s="5"/>
      <c r="BZ1689" s="5"/>
      <c r="CA1689" s="5"/>
      <c r="CB1689" s="5"/>
      <c r="CC1689" s="5"/>
      <c r="CD1689" s="5"/>
      <c r="CE1689" s="5"/>
      <c r="CF1689" s="5"/>
      <c r="CG1689" s="5"/>
      <c r="CH1689" s="5"/>
      <c r="CI1689" s="5"/>
      <c r="CJ1689" s="5"/>
      <c r="CK1689" s="5"/>
      <c r="CL1689" s="5"/>
      <c r="CM1689" s="5"/>
      <c r="CN1689" s="5"/>
      <c r="CO1689" s="5"/>
      <c r="CP1689" s="5"/>
      <c r="CQ1689" s="5"/>
      <c r="CR1689" s="5"/>
      <c r="CS1689" s="5"/>
      <c r="CT1689" s="5"/>
      <c r="CU1689" s="5"/>
      <c r="CV1689" s="5"/>
      <c r="CW1689" s="5"/>
      <c r="CX1689" s="5"/>
      <c r="CY1689" s="5"/>
      <c r="CZ1689" s="5"/>
      <c r="DA1689" s="5"/>
      <c r="DB1689" s="5"/>
      <c r="DC1689" s="5"/>
      <c r="DD1689" s="5"/>
      <c r="DE1689" s="5"/>
      <c r="DF1689" s="5"/>
      <c r="DG1689" s="5"/>
      <c r="DH1689" s="5"/>
      <c r="DI1689" s="5"/>
      <c r="DJ1689" s="5"/>
      <c r="DK1689" s="5"/>
      <c r="DL1689" s="5"/>
      <c r="DM1689" s="5"/>
      <c r="DN1689" s="5"/>
      <c r="DO1689" s="5"/>
      <c r="DP1689" s="5"/>
      <c r="DQ1689" s="5"/>
      <c r="DR1689" s="5" t="s">
        <v>1233</v>
      </c>
      <c r="DS1689" s="6"/>
      <c r="DT1689" s="6"/>
      <c r="DU1689" s="5"/>
      <c r="DV1689" s="5"/>
      <c r="DW1689" s="5"/>
      <c r="DX1689" s="5" t="s">
        <v>135</v>
      </c>
      <c r="DY1689" s="5"/>
      <c r="DZ1689" s="5"/>
      <c r="EA1689" s="5"/>
      <c r="EB1689" s="5"/>
      <c r="EC1689" s="5"/>
      <c r="ED1689" s="5"/>
      <c r="EE1689" s="5"/>
      <c r="EF1689" s="5"/>
    </row>
    <row r="1690" spans="1:136" s="42" customFormat="1" ht="30">
      <c r="A1690" s="41"/>
      <c r="B1690" s="41">
        <v>12</v>
      </c>
      <c r="C1690" s="41"/>
      <c r="D1690" s="41" t="s">
        <v>2911</v>
      </c>
      <c r="E1690" s="42" t="s">
        <v>190</v>
      </c>
      <c r="F1690" s="41" t="s">
        <v>2912</v>
      </c>
      <c r="G1690" s="41"/>
      <c r="H1690" s="41" t="s">
        <v>135</v>
      </c>
      <c r="I1690" s="41"/>
      <c r="J1690" s="5">
        <v>1</v>
      </c>
      <c r="K1690" s="5">
        <v>1</v>
      </c>
      <c r="L1690" s="5"/>
      <c r="M1690" s="5"/>
      <c r="N1690" s="5"/>
      <c r="O1690" s="5"/>
      <c r="P1690" s="5">
        <v>1</v>
      </c>
      <c r="Q1690" s="39" t="s">
        <v>2913</v>
      </c>
      <c r="R1690" s="5"/>
      <c r="S1690" s="5"/>
      <c r="T1690" s="5"/>
      <c r="U1690" s="5"/>
      <c r="V1690" s="5"/>
      <c r="W1690" s="5"/>
      <c r="X1690" s="5"/>
      <c r="Y1690" s="5"/>
      <c r="Z1690" s="5"/>
      <c r="AA1690" s="5"/>
      <c r="AB1690" s="5"/>
      <c r="AC1690" s="5"/>
      <c r="AD1690" s="5"/>
      <c r="AE1690" s="5"/>
      <c r="AF1690" s="5"/>
      <c r="AG1690" s="5"/>
      <c r="AH1690" s="5"/>
      <c r="AI1690" s="5"/>
      <c r="AJ1690" s="5"/>
      <c r="AK1690" s="5"/>
      <c r="AL1690" s="5">
        <v>1</v>
      </c>
      <c r="AM1690" s="5"/>
      <c r="AN1690" s="5"/>
      <c r="AO1690" s="5"/>
      <c r="AP1690" s="5"/>
      <c r="AQ1690" s="5"/>
      <c r="AR1690" s="5"/>
      <c r="AS1690" s="5"/>
      <c r="AT1690" s="5"/>
      <c r="AU1690" s="5"/>
      <c r="AV1690" s="5"/>
      <c r="AW1690" s="5"/>
      <c r="AX1690" s="5"/>
      <c r="AY1690" s="5"/>
      <c r="AZ1690" s="5"/>
      <c r="BA1690" s="5"/>
      <c r="BB1690" s="5"/>
      <c r="BC1690" s="5"/>
      <c r="BD1690" s="5"/>
      <c r="BE1690" s="5"/>
      <c r="BF1690" s="5"/>
      <c r="BG1690" s="5"/>
      <c r="BH1690" s="5"/>
      <c r="BI1690" s="5"/>
      <c r="BJ1690" s="5"/>
      <c r="BK1690" s="5"/>
      <c r="BL1690" s="5">
        <v>1</v>
      </c>
      <c r="BM1690" s="5"/>
      <c r="BN1690" s="5">
        <v>1</v>
      </c>
      <c r="BO1690" s="5"/>
      <c r="BP1690" s="5"/>
      <c r="BQ1690" s="5"/>
      <c r="BR1690" s="5"/>
      <c r="BS1690" s="5"/>
      <c r="BT1690" s="5"/>
      <c r="BU1690" s="5"/>
      <c r="BV1690" s="5"/>
      <c r="BW1690" s="5"/>
      <c r="BX1690" s="5"/>
      <c r="BY1690" s="5"/>
      <c r="BZ1690" s="5"/>
      <c r="CA1690" s="5"/>
      <c r="CB1690" s="5"/>
      <c r="CC1690" s="5"/>
      <c r="CD1690" s="5"/>
      <c r="CE1690" s="5"/>
      <c r="CF1690" s="5"/>
      <c r="CG1690" s="5"/>
      <c r="CH1690" s="5"/>
      <c r="CI1690" s="5"/>
      <c r="CJ1690" s="5"/>
      <c r="CK1690" s="5"/>
      <c r="CL1690" s="5"/>
      <c r="CM1690" s="5"/>
      <c r="CN1690" s="5"/>
      <c r="CO1690" s="5"/>
      <c r="CP1690" s="5"/>
      <c r="CQ1690" s="5"/>
      <c r="CR1690" s="5"/>
      <c r="CS1690" s="5"/>
      <c r="CT1690" s="5"/>
      <c r="CU1690" s="5"/>
      <c r="CV1690" s="5"/>
      <c r="CW1690" s="5"/>
      <c r="CX1690" s="5"/>
      <c r="CY1690" s="5"/>
      <c r="CZ1690" s="5"/>
      <c r="DA1690" s="5"/>
      <c r="DB1690" s="5"/>
      <c r="DC1690" s="5"/>
      <c r="DD1690" s="5"/>
      <c r="DE1690" s="5"/>
      <c r="DF1690" s="5"/>
      <c r="DG1690" s="5"/>
      <c r="DH1690" s="5"/>
      <c r="DI1690" s="5"/>
      <c r="DJ1690" s="5"/>
      <c r="DK1690" s="5"/>
      <c r="DL1690" s="5"/>
      <c r="DM1690" s="5"/>
      <c r="DN1690" s="5"/>
      <c r="DO1690" s="5"/>
      <c r="DP1690" s="5"/>
      <c r="DQ1690" s="5"/>
      <c r="DR1690" s="5" t="s">
        <v>1233</v>
      </c>
      <c r="DS1690" s="6"/>
      <c r="DT1690" s="6"/>
      <c r="DU1690" s="5"/>
      <c r="DV1690" s="5"/>
      <c r="DW1690" s="5"/>
      <c r="DX1690" s="5" t="s">
        <v>135</v>
      </c>
      <c r="DY1690" s="5"/>
      <c r="DZ1690" s="5"/>
      <c r="EA1690" s="5"/>
      <c r="EB1690" s="5"/>
      <c r="EC1690" s="5"/>
      <c r="ED1690" s="5"/>
      <c r="EE1690" s="5"/>
      <c r="EF1690" s="5"/>
    </row>
    <row r="1691" spans="1:136" s="42" customFormat="1">
      <c r="A1691" s="41"/>
      <c r="B1691" s="41">
        <v>12</v>
      </c>
      <c r="C1691" s="41"/>
      <c r="D1691" s="41" t="s">
        <v>2914</v>
      </c>
      <c r="E1691" s="42" t="s">
        <v>527</v>
      </c>
      <c r="F1691" s="41" t="s">
        <v>2912</v>
      </c>
      <c r="G1691" s="41"/>
      <c r="H1691" s="41" t="s">
        <v>135</v>
      </c>
      <c r="I1691" s="41"/>
      <c r="J1691" s="5">
        <v>1</v>
      </c>
      <c r="K1691" s="5">
        <v>1</v>
      </c>
      <c r="L1691" s="5"/>
      <c r="M1691" s="5"/>
      <c r="N1691" s="5"/>
      <c r="O1691" s="5"/>
      <c r="P1691" s="5">
        <v>1</v>
      </c>
      <c r="Q1691" s="39" t="s">
        <v>2913</v>
      </c>
      <c r="R1691" s="5"/>
      <c r="S1691" s="5"/>
      <c r="T1691" s="5"/>
      <c r="U1691" s="5"/>
      <c r="V1691" s="5"/>
      <c r="W1691" s="5"/>
      <c r="X1691" s="5"/>
      <c r="Y1691" s="5"/>
      <c r="Z1691" s="5"/>
      <c r="AA1691" s="5"/>
      <c r="AB1691" s="5"/>
      <c r="AC1691" s="5"/>
      <c r="AD1691" s="5"/>
      <c r="AE1691" s="5"/>
      <c r="AF1691" s="5"/>
      <c r="AG1691" s="5"/>
      <c r="AH1691" s="5"/>
      <c r="AI1691" s="5"/>
      <c r="AJ1691" s="5"/>
      <c r="AK1691" s="5"/>
      <c r="AL1691" s="5">
        <v>1</v>
      </c>
      <c r="AM1691" s="5"/>
      <c r="AN1691" s="5"/>
      <c r="AO1691" s="5"/>
      <c r="AP1691" s="5"/>
      <c r="AQ1691" s="5"/>
      <c r="AR1691" s="5"/>
      <c r="AS1691" s="5"/>
      <c r="AT1691" s="5"/>
      <c r="AU1691" s="5"/>
      <c r="AV1691" s="5"/>
      <c r="AW1691" s="5"/>
      <c r="AX1691" s="5"/>
      <c r="AY1691" s="5"/>
      <c r="AZ1691" s="5"/>
      <c r="BA1691" s="5"/>
      <c r="BB1691" s="5"/>
      <c r="BC1691" s="5"/>
      <c r="BD1691" s="5"/>
      <c r="BE1691" s="5"/>
      <c r="BF1691" s="5"/>
      <c r="BG1691" s="5"/>
      <c r="BH1691" s="5"/>
      <c r="BI1691" s="5"/>
      <c r="BJ1691" s="5"/>
      <c r="BK1691" s="5"/>
      <c r="BL1691" s="5">
        <v>1</v>
      </c>
      <c r="BM1691" s="5"/>
      <c r="BN1691" s="5">
        <v>1</v>
      </c>
      <c r="BO1691" s="5"/>
      <c r="BP1691" s="5"/>
      <c r="BQ1691" s="5"/>
      <c r="BR1691" s="5"/>
      <c r="BS1691" s="5"/>
      <c r="BT1691" s="5"/>
      <c r="BU1691" s="5"/>
      <c r="BV1691" s="5"/>
      <c r="BW1691" s="5"/>
      <c r="BX1691" s="5"/>
      <c r="BY1691" s="5"/>
      <c r="BZ1691" s="5"/>
      <c r="CA1691" s="5"/>
      <c r="CB1691" s="5"/>
      <c r="CC1691" s="5"/>
      <c r="CD1691" s="5"/>
      <c r="CE1691" s="5"/>
      <c r="CF1691" s="5"/>
      <c r="CG1691" s="5"/>
      <c r="CH1691" s="5"/>
      <c r="CI1691" s="5"/>
      <c r="CJ1691" s="5"/>
      <c r="CK1691" s="5"/>
      <c r="CL1691" s="5"/>
      <c r="CM1691" s="5"/>
      <c r="CN1691" s="5"/>
      <c r="CO1691" s="5"/>
      <c r="CP1691" s="5"/>
      <c r="CQ1691" s="5"/>
      <c r="CR1691" s="5"/>
      <c r="CS1691" s="5"/>
      <c r="CT1691" s="5"/>
      <c r="CU1691" s="5"/>
      <c r="CV1691" s="5"/>
      <c r="CW1691" s="5"/>
      <c r="CX1691" s="5"/>
      <c r="CY1691" s="5"/>
      <c r="CZ1691" s="5"/>
      <c r="DA1691" s="5"/>
      <c r="DB1691" s="5"/>
      <c r="DC1691" s="5"/>
      <c r="DD1691" s="5"/>
      <c r="DE1691" s="5"/>
      <c r="DF1691" s="5"/>
      <c r="DG1691" s="5"/>
      <c r="DH1691" s="5"/>
      <c r="DI1691" s="5"/>
      <c r="DJ1691" s="5"/>
      <c r="DK1691" s="5"/>
      <c r="DL1691" s="5"/>
      <c r="DM1691" s="5"/>
      <c r="DN1691" s="5"/>
      <c r="DO1691" s="5"/>
      <c r="DP1691" s="5"/>
      <c r="DQ1691" s="5"/>
      <c r="DR1691" s="5" t="s">
        <v>1233</v>
      </c>
      <c r="DS1691" s="6"/>
      <c r="DT1691" s="6"/>
      <c r="DU1691" s="5"/>
      <c r="DV1691" s="5"/>
      <c r="DW1691" s="5"/>
      <c r="DX1691" s="5" t="s">
        <v>135</v>
      </c>
      <c r="DY1691" s="5"/>
      <c r="DZ1691" s="5"/>
      <c r="EA1691" s="5"/>
      <c r="EB1691" s="5"/>
      <c r="EC1691" s="5"/>
      <c r="ED1691" s="5"/>
      <c r="EE1691" s="5"/>
      <c r="EF1691" s="5"/>
    </row>
    <row r="1692" spans="1:136" s="42" customFormat="1" ht="30">
      <c r="A1692" s="41"/>
      <c r="B1692" s="41">
        <v>12</v>
      </c>
      <c r="C1692" s="41"/>
      <c r="D1692" s="41" t="s">
        <v>2915</v>
      </c>
      <c r="E1692" s="42" t="s">
        <v>841</v>
      </c>
      <c r="F1692" s="41" t="s">
        <v>2912</v>
      </c>
      <c r="G1692" s="41"/>
      <c r="H1692" s="41" t="s">
        <v>135</v>
      </c>
      <c r="I1692" s="41"/>
      <c r="J1692" s="5"/>
      <c r="K1692" s="5"/>
      <c r="L1692" s="5"/>
      <c r="M1692" s="5"/>
      <c r="N1692" s="5"/>
      <c r="O1692" s="5"/>
      <c r="P1692" s="5">
        <v>1</v>
      </c>
      <c r="Q1692" s="39" t="s">
        <v>2913</v>
      </c>
      <c r="R1692" s="5"/>
      <c r="S1692" s="5"/>
      <c r="T1692" s="5"/>
      <c r="U1692" s="5"/>
      <c r="V1692" s="5"/>
      <c r="W1692" s="5"/>
      <c r="X1692" s="5"/>
      <c r="Y1692" s="5"/>
      <c r="Z1692" s="5"/>
      <c r="AA1692" s="5"/>
      <c r="AB1692" s="5"/>
      <c r="AC1692" s="5"/>
      <c r="AD1692" s="5"/>
      <c r="AE1692" s="5"/>
      <c r="AF1692" s="5"/>
      <c r="AG1692" s="5"/>
      <c r="AH1692" s="5"/>
      <c r="AI1692" s="5"/>
      <c r="AJ1692" s="5"/>
      <c r="AK1692" s="5"/>
      <c r="AL1692" s="5">
        <v>1</v>
      </c>
      <c r="AM1692" s="5"/>
      <c r="AN1692" s="5"/>
      <c r="AO1692" s="5"/>
      <c r="AP1692" s="5"/>
      <c r="AQ1692" s="5"/>
      <c r="AR1692" s="5"/>
      <c r="AS1692" s="5"/>
      <c r="AT1692" s="5"/>
      <c r="AU1692" s="5"/>
      <c r="AV1692" s="5"/>
      <c r="AW1692" s="5"/>
      <c r="AX1692" s="5"/>
      <c r="AY1692" s="5"/>
      <c r="AZ1692" s="5"/>
      <c r="BA1692" s="5"/>
      <c r="BB1692" s="5"/>
      <c r="BC1692" s="5"/>
      <c r="BD1692" s="5"/>
      <c r="BE1692" s="5"/>
      <c r="BF1692" s="5"/>
      <c r="BG1692" s="5"/>
      <c r="BH1692" s="5"/>
      <c r="BI1692" s="5"/>
      <c r="BJ1692" s="5"/>
      <c r="BK1692" s="5"/>
      <c r="BL1692" s="5">
        <v>1</v>
      </c>
      <c r="BM1692" s="5"/>
      <c r="BN1692" s="5">
        <v>1</v>
      </c>
      <c r="BO1692" s="5"/>
      <c r="BP1692" s="5"/>
      <c r="BQ1692" s="5"/>
      <c r="BR1692" s="5"/>
      <c r="BS1692" s="5"/>
      <c r="BT1692" s="5"/>
      <c r="BU1692" s="5"/>
      <c r="BV1692" s="5"/>
      <c r="BW1692" s="5"/>
      <c r="BX1692" s="5"/>
      <c r="BY1692" s="5"/>
      <c r="BZ1692" s="5"/>
      <c r="CA1692" s="5"/>
      <c r="CB1692" s="5"/>
      <c r="CC1692" s="5"/>
      <c r="CD1692" s="5"/>
      <c r="CE1692" s="5"/>
      <c r="CF1692" s="5"/>
      <c r="CG1692" s="5"/>
      <c r="CH1692" s="5"/>
      <c r="CI1692" s="5"/>
      <c r="CJ1692" s="5"/>
      <c r="CK1692" s="5"/>
      <c r="CL1692" s="5"/>
      <c r="CM1692" s="5"/>
      <c r="CN1692" s="5"/>
      <c r="CO1692" s="5"/>
      <c r="CP1692" s="5"/>
      <c r="CQ1692" s="5"/>
      <c r="CR1692" s="5"/>
      <c r="CS1692" s="5"/>
      <c r="CT1692" s="5"/>
      <c r="CU1692" s="5"/>
      <c r="CV1692" s="5"/>
      <c r="CW1692" s="5"/>
      <c r="CX1692" s="5"/>
      <c r="CY1692" s="5"/>
      <c r="CZ1692" s="5"/>
      <c r="DA1692" s="5"/>
      <c r="DB1692" s="5"/>
      <c r="DC1692" s="5"/>
      <c r="DD1692" s="5"/>
      <c r="DE1692" s="5"/>
      <c r="DF1692" s="5"/>
      <c r="DG1692" s="5"/>
      <c r="DH1692" s="5"/>
      <c r="DI1692" s="5"/>
      <c r="DJ1692" s="5"/>
      <c r="DK1692" s="5"/>
      <c r="DL1692" s="5"/>
      <c r="DM1692" s="5"/>
      <c r="DN1692" s="5"/>
      <c r="DO1692" s="5"/>
      <c r="DP1692" s="5"/>
      <c r="DQ1692" s="5"/>
      <c r="DR1692" s="5" t="s">
        <v>1233</v>
      </c>
      <c r="DS1692" s="6"/>
      <c r="DT1692" s="6"/>
      <c r="DU1692" s="5"/>
      <c r="DV1692" s="5"/>
      <c r="DW1692" s="5"/>
      <c r="DX1692" s="5" t="s">
        <v>135</v>
      </c>
      <c r="DY1692" s="5"/>
      <c r="DZ1692" s="5"/>
      <c r="EA1692" s="5"/>
      <c r="EB1692" s="5"/>
      <c r="EC1692" s="5"/>
      <c r="ED1692" s="5"/>
      <c r="EE1692" s="5"/>
      <c r="EF1692" s="5"/>
    </row>
    <row r="1693" spans="1:136" s="42" customFormat="1" ht="45">
      <c r="A1693" s="41"/>
      <c r="B1693" s="41">
        <v>12</v>
      </c>
      <c r="C1693" s="41"/>
      <c r="D1693" s="41" t="s">
        <v>2916</v>
      </c>
      <c r="E1693" s="42" t="s">
        <v>204</v>
      </c>
      <c r="F1693" s="41" t="s">
        <v>2917</v>
      </c>
      <c r="G1693" s="41"/>
      <c r="H1693" s="41" t="s">
        <v>135</v>
      </c>
      <c r="I1693" s="41"/>
      <c r="J1693" s="5"/>
      <c r="K1693" s="5"/>
      <c r="L1693" s="5"/>
      <c r="M1693" s="5"/>
      <c r="N1693" s="5"/>
      <c r="O1693" s="5"/>
      <c r="P1693" s="5">
        <v>1</v>
      </c>
      <c r="Q1693" s="39" t="s">
        <v>2918</v>
      </c>
      <c r="R1693" s="5"/>
      <c r="S1693" s="5"/>
      <c r="T1693" s="5"/>
      <c r="U1693" s="5"/>
      <c r="V1693" s="5"/>
      <c r="W1693" s="5"/>
      <c r="X1693" s="5"/>
      <c r="Y1693" s="5"/>
      <c r="Z1693" s="5"/>
      <c r="AA1693" s="5"/>
      <c r="AB1693" s="5"/>
      <c r="AC1693" s="5"/>
      <c r="AD1693" s="5"/>
      <c r="AE1693" s="5"/>
      <c r="AF1693" s="5"/>
      <c r="AG1693" s="5"/>
      <c r="AH1693" s="5"/>
      <c r="AI1693" s="5"/>
      <c r="AJ1693" s="5"/>
      <c r="AK1693" s="5"/>
      <c r="AL1693" s="5">
        <v>1</v>
      </c>
      <c r="AM1693" s="5"/>
      <c r="AN1693" s="5"/>
      <c r="AO1693" s="5"/>
      <c r="AP1693" s="5"/>
      <c r="AQ1693" s="5"/>
      <c r="AR1693" s="5"/>
      <c r="AS1693" s="5"/>
      <c r="AT1693" s="5"/>
      <c r="AU1693" s="5"/>
      <c r="AV1693" s="5">
        <v>1</v>
      </c>
      <c r="AW1693" s="5"/>
      <c r="AX1693" s="5"/>
      <c r="AY1693" s="5"/>
      <c r="AZ1693" s="5"/>
      <c r="BA1693" s="5"/>
      <c r="BB1693" s="5"/>
      <c r="BC1693" s="5"/>
      <c r="BD1693" s="5"/>
      <c r="BE1693" s="5"/>
      <c r="BF1693" s="5"/>
      <c r="BG1693" s="5"/>
      <c r="BH1693" s="5"/>
      <c r="BI1693" s="5"/>
      <c r="BJ1693" s="5"/>
      <c r="BK1693" s="5"/>
      <c r="BL1693" s="5"/>
      <c r="BM1693" s="5"/>
      <c r="BN1693" s="5"/>
      <c r="BO1693" s="5"/>
      <c r="BP1693" s="5"/>
      <c r="BQ1693" s="5"/>
      <c r="BR1693" s="5">
        <v>1</v>
      </c>
      <c r="BS1693" s="5"/>
      <c r="BT1693" s="5">
        <v>1</v>
      </c>
      <c r="BU1693" s="5"/>
      <c r="BV1693" s="5"/>
      <c r="BW1693" s="5"/>
      <c r="BX1693" s="5"/>
      <c r="BY1693" s="5"/>
      <c r="BZ1693" s="5"/>
      <c r="CA1693" s="5"/>
      <c r="CB1693" s="5"/>
      <c r="CC1693" s="5"/>
      <c r="CD1693" s="5"/>
      <c r="CE1693" s="5"/>
      <c r="CF1693" s="5"/>
      <c r="CG1693" s="5"/>
      <c r="CH1693" s="5"/>
      <c r="CI1693" s="5"/>
      <c r="CJ1693" s="5"/>
      <c r="CK1693" s="5"/>
      <c r="CL1693" s="5"/>
      <c r="CM1693" s="5"/>
      <c r="CN1693" s="5"/>
      <c r="CO1693" s="5"/>
      <c r="CP1693" s="5"/>
      <c r="CQ1693" s="5"/>
      <c r="CR1693" s="5"/>
      <c r="CS1693" s="5"/>
      <c r="CT1693" s="5"/>
      <c r="CU1693" s="5"/>
      <c r="CV1693" s="5"/>
      <c r="CW1693" s="5"/>
      <c r="CX1693" s="5"/>
      <c r="CY1693" s="5"/>
      <c r="CZ1693" s="5"/>
      <c r="DA1693" s="5"/>
      <c r="DB1693" s="5"/>
      <c r="DC1693" s="5"/>
      <c r="DD1693" s="5"/>
      <c r="DE1693" s="5"/>
      <c r="DF1693" s="5"/>
      <c r="DG1693" s="5"/>
      <c r="DH1693" s="5"/>
      <c r="DI1693" s="5"/>
      <c r="DJ1693" s="5"/>
      <c r="DK1693" s="5"/>
      <c r="DL1693" s="5"/>
      <c r="DM1693" s="5"/>
      <c r="DN1693" s="5"/>
      <c r="DO1693" s="5"/>
      <c r="DP1693" s="5"/>
      <c r="DQ1693" s="5"/>
      <c r="DR1693" s="5" t="s">
        <v>1233</v>
      </c>
      <c r="DS1693" s="6"/>
      <c r="DT1693" s="6"/>
      <c r="DU1693" s="5"/>
      <c r="DV1693" s="5"/>
      <c r="DW1693" s="5"/>
      <c r="DX1693" s="5" t="s">
        <v>135</v>
      </c>
      <c r="DY1693" s="5"/>
      <c r="DZ1693" s="5"/>
      <c r="EA1693" s="5"/>
      <c r="EB1693" s="5"/>
      <c r="EC1693" s="5"/>
      <c r="ED1693" s="5"/>
      <c r="EE1693" s="5"/>
      <c r="EF1693" s="5"/>
    </row>
    <row r="1694" spans="1:136" s="42" customFormat="1" ht="45">
      <c r="A1694" s="41"/>
      <c r="B1694" s="41">
        <v>12</v>
      </c>
      <c r="C1694" s="41"/>
      <c r="D1694" s="41" t="s">
        <v>2919</v>
      </c>
      <c r="E1694" s="42" t="s">
        <v>165</v>
      </c>
      <c r="F1694" s="41" t="s">
        <v>2917</v>
      </c>
      <c r="G1694" s="41"/>
      <c r="H1694" s="41" t="s">
        <v>135</v>
      </c>
      <c r="I1694" s="41"/>
      <c r="J1694" s="5">
        <v>1</v>
      </c>
      <c r="K1694" s="5">
        <v>1</v>
      </c>
      <c r="L1694" s="5"/>
      <c r="M1694" s="5"/>
      <c r="N1694" s="5"/>
      <c r="O1694" s="5"/>
      <c r="P1694" s="5">
        <v>1</v>
      </c>
      <c r="Q1694" s="39" t="s">
        <v>2918</v>
      </c>
      <c r="R1694" s="5"/>
      <c r="S1694" s="5"/>
      <c r="T1694" s="5"/>
      <c r="U1694" s="5"/>
      <c r="V1694" s="5"/>
      <c r="W1694" s="5"/>
      <c r="X1694" s="5"/>
      <c r="Y1694" s="5"/>
      <c r="Z1694" s="5"/>
      <c r="AA1694" s="5"/>
      <c r="AB1694" s="5"/>
      <c r="AC1694" s="5"/>
      <c r="AD1694" s="5"/>
      <c r="AE1694" s="5"/>
      <c r="AF1694" s="5"/>
      <c r="AG1694" s="5"/>
      <c r="AH1694" s="5"/>
      <c r="AI1694" s="5"/>
      <c r="AJ1694" s="5"/>
      <c r="AK1694" s="5"/>
      <c r="AL1694" s="5">
        <v>1</v>
      </c>
      <c r="AM1694" s="5"/>
      <c r="AN1694" s="5"/>
      <c r="AO1694" s="5"/>
      <c r="AP1694" s="5"/>
      <c r="AQ1694" s="5"/>
      <c r="AR1694" s="5"/>
      <c r="AS1694" s="5"/>
      <c r="AT1694" s="5"/>
      <c r="AU1694" s="5"/>
      <c r="AV1694" s="5">
        <v>1</v>
      </c>
      <c r="AW1694" s="5"/>
      <c r="AX1694" s="5"/>
      <c r="AY1694" s="5"/>
      <c r="AZ1694" s="5"/>
      <c r="BA1694" s="5"/>
      <c r="BB1694" s="5"/>
      <c r="BC1694" s="5"/>
      <c r="BD1694" s="5"/>
      <c r="BE1694" s="5"/>
      <c r="BF1694" s="5"/>
      <c r="BG1694" s="5"/>
      <c r="BH1694" s="5"/>
      <c r="BI1694" s="5"/>
      <c r="BJ1694" s="5"/>
      <c r="BK1694" s="5"/>
      <c r="BL1694" s="5"/>
      <c r="BM1694" s="5"/>
      <c r="BN1694" s="5"/>
      <c r="BO1694" s="5"/>
      <c r="BP1694" s="5"/>
      <c r="BQ1694" s="5"/>
      <c r="BR1694" s="5">
        <v>1</v>
      </c>
      <c r="BS1694" s="5"/>
      <c r="BT1694" s="5">
        <v>1</v>
      </c>
      <c r="BU1694" s="5"/>
      <c r="BV1694" s="5"/>
      <c r="BW1694" s="5"/>
      <c r="BX1694" s="5"/>
      <c r="BY1694" s="5"/>
      <c r="BZ1694" s="5"/>
      <c r="CA1694" s="5"/>
      <c r="CB1694" s="5"/>
      <c r="CC1694" s="5"/>
      <c r="CD1694" s="5"/>
      <c r="CE1694" s="5"/>
      <c r="CF1694" s="5"/>
      <c r="CG1694" s="5"/>
      <c r="CH1694" s="5"/>
      <c r="CI1694" s="5"/>
      <c r="CJ1694" s="5"/>
      <c r="CK1694" s="5"/>
      <c r="CL1694" s="5"/>
      <c r="CM1694" s="5"/>
      <c r="CN1694" s="5"/>
      <c r="CO1694" s="5"/>
      <c r="CP1694" s="5"/>
      <c r="CQ1694" s="5"/>
      <c r="CR1694" s="5"/>
      <c r="CS1694" s="5"/>
      <c r="CT1694" s="5"/>
      <c r="CU1694" s="5"/>
      <c r="CV1694" s="5"/>
      <c r="CW1694" s="5"/>
      <c r="CX1694" s="5"/>
      <c r="CY1694" s="5"/>
      <c r="CZ1694" s="5"/>
      <c r="DA1694" s="5"/>
      <c r="DB1694" s="5"/>
      <c r="DC1694" s="5"/>
      <c r="DD1694" s="5"/>
      <c r="DE1694" s="5"/>
      <c r="DF1694" s="5"/>
      <c r="DG1694" s="5"/>
      <c r="DH1694" s="5"/>
      <c r="DI1694" s="5"/>
      <c r="DJ1694" s="5"/>
      <c r="DK1694" s="5"/>
      <c r="DL1694" s="5"/>
      <c r="DM1694" s="5"/>
      <c r="DN1694" s="5"/>
      <c r="DO1694" s="5"/>
      <c r="DP1694" s="5"/>
      <c r="DQ1694" s="5"/>
      <c r="DR1694" s="5" t="s">
        <v>1233</v>
      </c>
      <c r="DS1694" s="6"/>
      <c r="DT1694" s="6"/>
      <c r="DU1694" s="5"/>
      <c r="DV1694" s="5"/>
      <c r="DW1694" s="5"/>
      <c r="DX1694" s="5" t="s">
        <v>135</v>
      </c>
      <c r="DY1694" s="5"/>
      <c r="DZ1694" s="5"/>
      <c r="EA1694" s="5"/>
      <c r="EB1694" s="5"/>
      <c r="EC1694" s="5"/>
      <c r="ED1694" s="5"/>
      <c r="EE1694" s="5"/>
      <c r="EF1694" s="5"/>
    </row>
    <row r="1695" spans="1:136" s="42" customFormat="1" ht="45">
      <c r="A1695" s="41"/>
      <c r="B1695" s="41">
        <v>12</v>
      </c>
      <c r="C1695" s="41"/>
      <c r="D1695" s="41" t="s">
        <v>2920</v>
      </c>
      <c r="E1695" s="42" t="s">
        <v>132</v>
      </c>
      <c r="F1695" s="41" t="s">
        <v>2917</v>
      </c>
      <c r="G1695" s="41"/>
      <c r="H1695" s="41" t="s">
        <v>135</v>
      </c>
      <c r="I1695" s="41"/>
      <c r="J1695" s="5"/>
      <c r="K1695" s="5"/>
      <c r="L1695" s="5"/>
      <c r="M1695" s="5"/>
      <c r="N1695" s="5"/>
      <c r="O1695" s="5"/>
      <c r="P1695" s="5">
        <v>1</v>
      </c>
      <c r="Q1695" s="39" t="s">
        <v>2918</v>
      </c>
      <c r="R1695" s="5"/>
      <c r="S1695" s="5"/>
      <c r="T1695" s="5"/>
      <c r="U1695" s="5"/>
      <c r="V1695" s="5"/>
      <c r="W1695" s="5"/>
      <c r="X1695" s="5"/>
      <c r="Y1695" s="5"/>
      <c r="Z1695" s="5"/>
      <c r="AA1695" s="5"/>
      <c r="AB1695" s="5"/>
      <c r="AC1695" s="5"/>
      <c r="AD1695" s="5"/>
      <c r="AE1695" s="5"/>
      <c r="AF1695" s="5"/>
      <c r="AG1695" s="5"/>
      <c r="AH1695" s="5"/>
      <c r="AI1695" s="5"/>
      <c r="AJ1695" s="5"/>
      <c r="AK1695" s="5"/>
      <c r="AL1695" s="5">
        <v>1</v>
      </c>
      <c r="AM1695" s="5"/>
      <c r="AN1695" s="5"/>
      <c r="AO1695" s="5"/>
      <c r="AP1695" s="5"/>
      <c r="AQ1695" s="5"/>
      <c r="AR1695" s="5"/>
      <c r="AS1695" s="5"/>
      <c r="AT1695" s="5"/>
      <c r="AU1695" s="5"/>
      <c r="AV1695" s="5">
        <v>1</v>
      </c>
      <c r="AW1695" s="5"/>
      <c r="AX1695" s="5"/>
      <c r="AY1695" s="5"/>
      <c r="AZ1695" s="5"/>
      <c r="BA1695" s="5"/>
      <c r="BB1695" s="5"/>
      <c r="BC1695" s="5"/>
      <c r="BD1695" s="5"/>
      <c r="BE1695" s="5"/>
      <c r="BF1695" s="5"/>
      <c r="BG1695" s="5"/>
      <c r="BH1695" s="5"/>
      <c r="BI1695" s="5"/>
      <c r="BJ1695" s="5"/>
      <c r="BK1695" s="5"/>
      <c r="BL1695" s="5"/>
      <c r="BM1695" s="5"/>
      <c r="BN1695" s="5"/>
      <c r="BO1695" s="5"/>
      <c r="BP1695" s="5"/>
      <c r="BQ1695" s="5"/>
      <c r="BR1695" s="5">
        <v>1</v>
      </c>
      <c r="BS1695" s="5"/>
      <c r="BT1695" s="5">
        <v>1</v>
      </c>
      <c r="BU1695" s="5"/>
      <c r="BV1695" s="5"/>
      <c r="BW1695" s="5"/>
      <c r="BX1695" s="5"/>
      <c r="BY1695" s="5"/>
      <c r="BZ1695" s="5"/>
      <c r="CA1695" s="5"/>
      <c r="CB1695" s="5"/>
      <c r="CC1695" s="5"/>
      <c r="CD1695" s="5"/>
      <c r="CE1695" s="5"/>
      <c r="CF1695" s="5"/>
      <c r="CG1695" s="5"/>
      <c r="CH1695" s="5"/>
      <c r="CI1695" s="5"/>
      <c r="CJ1695" s="5"/>
      <c r="CK1695" s="5"/>
      <c r="CL1695" s="5"/>
      <c r="CM1695" s="5"/>
      <c r="CN1695" s="5"/>
      <c r="CO1695" s="5"/>
      <c r="CP1695" s="5"/>
      <c r="CQ1695" s="5"/>
      <c r="CR1695" s="5"/>
      <c r="CS1695" s="5"/>
      <c r="CT1695" s="5"/>
      <c r="CU1695" s="5"/>
      <c r="CV1695" s="5"/>
      <c r="CW1695" s="5"/>
      <c r="CX1695" s="5"/>
      <c r="CY1695" s="5"/>
      <c r="CZ1695" s="5"/>
      <c r="DA1695" s="5"/>
      <c r="DB1695" s="5"/>
      <c r="DC1695" s="5"/>
      <c r="DD1695" s="5"/>
      <c r="DE1695" s="5"/>
      <c r="DF1695" s="5"/>
      <c r="DG1695" s="5"/>
      <c r="DH1695" s="5"/>
      <c r="DI1695" s="5"/>
      <c r="DJ1695" s="5"/>
      <c r="DK1695" s="5"/>
      <c r="DL1695" s="5"/>
      <c r="DM1695" s="5"/>
      <c r="DN1695" s="5"/>
      <c r="DO1695" s="5"/>
      <c r="DP1695" s="5"/>
      <c r="DQ1695" s="5"/>
      <c r="DR1695" s="5" t="s">
        <v>1233</v>
      </c>
      <c r="DS1695" s="6"/>
      <c r="DT1695" s="6"/>
      <c r="DU1695" s="5"/>
      <c r="DV1695" s="5"/>
      <c r="DW1695" s="5"/>
      <c r="DX1695" s="5" t="s">
        <v>135</v>
      </c>
      <c r="DY1695" s="5"/>
      <c r="DZ1695" s="5"/>
      <c r="EA1695" s="5"/>
      <c r="EB1695" s="5"/>
      <c r="EC1695" s="5"/>
      <c r="ED1695" s="5"/>
      <c r="EE1695" s="5"/>
      <c r="EF1695" s="5"/>
    </row>
    <row r="1696" spans="1:136" s="42" customFormat="1" ht="45">
      <c r="A1696" s="41"/>
      <c r="B1696" s="41">
        <v>12</v>
      </c>
      <c r="C1696" s="41"/>
      <c r="D1696" s="41" t="s">
        <v>2921</v>
      </c>
      <c r="E1696" s="42" t="s">
        <v>228</v>
      </c>
      <c r="F1696" s="41" t="s">
        <v>2917</v>
      </c>
      <c r="G1696" s="41"/>
      <c r="H1696" s="41" t="s">
        <v>135</v>
      </c>
      <c r="I1696" s="41"/>
      <c r="J1696" s="5"/>
      <c r="K1696" s="5"/>
      <c r="L1696" s="5"/>
      <c r="M1696" s="5"/>
      <c r="N1696" s="5"/>
      <c r="O1696" s="5"/>
      <c r="P1696" s="5">
        <v>1</v>
      </c>
      <c r="Q1696" s="39" t="s">
        <v>2918</v>
      </c>
      <c r="R1696" s="5"/>
      <c r="S1696" s="5"/>
      <c r="T1696" s="5"/>
      <c r="U1696" s="5"/>
      <c r="V1696" s="5"/>
      <c r="W1696" s="5"/>
      <c r="X1696" s="5"/>
      <c r="Y1696" s="5"/>
      <c r="Z1696" s="5"/>
      <c r="AA1696" s="5"/>
      <c r="AB1696" s="5"/>
      <c r="AC1696" s="5"/>
      <c r="AD1696" s="5"/>
      <c r="AE1696" s="5"/>
      <c r="AF1696" s="5"/>
      <c r="AG1696" s="5"/>
      <c r="AH1696" s="5"/>
      <c r="AI1696" s="5"/>
      <c r="AJ1696" s="5"/>
      <c r="AK1696" s="5"/>
      <c r="AL1696" s="5">
        <v>1</v>
      </c>
      <c r="AM1696" s="5"/>
      <c r="AN1696" s="5"/>
      <c r="AO1696" s="5"/>
      <c r="AP1696" s="5"/>
      <c r="AQ1696" s="5"/>
      <c r="AR1696" s="5"/>
      <c r="AS1696" s="5"/>
      <c r="AT1696" s="5"/>
      <c r="AU1696" s="5"/>
      <c r="AV1696" s="5">
        <v>1</v>
      </c>
      <c r="AW1696" s="5"/>
      <c r="AX1696" s="5"/>
      <c r="AY1696" s="5"/>
      <c r="AZ1696" s="5"/>
      <c r="BA1696" s="5"/>
      <c r="BB1696" s="5"/>
      <c r="BC1696" s="5"/>
      <c r="BD1696" s="5"/>
      <c r="BE1696" s="5"/>
      <c r="BF1696" s="5"/>
      <c r="BG1696" s="5"/>
      <c r="BH1696" s="5"/>
      <c r="BI1696" s="5"/>
      <c r="BJ1696" s="5"/>
      <c r="BK1696" s="5"/>
      <c r="BL1696" s="5"/>
      <c r="BM1696" s="5"/>
      <c r="BN1696" s="5"/>
      <c r="BO1696" s="5"/>
      <c r="BP1696" s="5"/>
      <c r="BQ1696" s="5"/>
      <c r="BR1696" s="5">
        <v>1</v>
      </c>
      <c r="BS1696" s="5"/>
      <c r="BT1696" s="5">
        <v>1</v>
      </c>
      <c r="BU1696" s="5"/>
      <c r="BV1696" s="5"/>
      <c r="BW1696" s="5"/>
      <c r="BX1696" s="5"/>
      <c r="BY1696" s="5"/>
      <c r="BZ1696" s="5"/>
      <c r="CA1696" s="5"/>
      <c r="CB1696" s="5"/>
      <c r="CC1696" s="5"/>
      <c r="CD1696" s="5"/>
      <c r="CE1696" s="5"/>
      <c r="CF1696" s="5"/>
      <c r="CG1696" s="5"/>
      <c r="CH1696" s="5"/>
      <c r="CI1696" s="5"/>
      <c r="CJ1696" s="5"/>
      <c r="CK1696" s="5"/>
      <c r="CL1696" s="5"/>
      <c r="CM1696" s="5"/>
      <c r="CN1696" s="5"/>
      <c r="CO1696" s="5"/>
      <c r="CP1696" s="5"/>
      <c r="CQ1696" s="5"/>
      <c r="CR1696" s="5"/>
      <c r="CS1696" s="5"/>
      <c r="CT1696" s="5"/>
      <c r="CU1696" s="5"/>
      <c r="CV1696" s="5"/>
      <c r="CW1696" s="5"/>
      <c r="CX1696" s="5"/>
      <c r="CY1696" s="5"/>
      <c r="CZ1696" s="5"/>
      <c r="DA1696" s="5"/>
      <c r="DB1696" s="5"/>
      <c r="DC1696" s="5"/>
      <c r="DD1696" s="5"/>
      <c r="DE1696" s="5"/>
      <c r="DF1696" s="5"/>
      <c r="DG1696" s="5"/>
      <c r="DH1696" s="5"/>
      <c r="DI1696" s="5"/>
      <c r="DJ1696" s="5"/>
      <c r="DK1696" s="5"/>
      <c r="DL1696" s="5"/>
      <c r="DM1696" s="5"/>
      <c r="DN1696" s="5"/>
      <c r="DO1696" s="5"/>
      <c r="DP1696" s="5"/>
      <c r="DQ1696" s="5"/>
      <c r="DR1696" s="5" t="s">
        <v>1233</v>
      </c>
      <c r="DS1696" s="6"/>
      <c r="DT1696" s="6"/>
      <c r="DU1696" s="5"/>
      <c r="DV1696" s="5"/>
      <c r="DW1696" s="5"/>
      <c r="DX1696" s="5" t="s">
        <v>135</v>
      </c>
      <c r="DY1696" s="5"/>
      <c r="DZ1696" s="5"/>
      <c r="EA1696" s="5"/>
      <c r="EB1696" s="5"/>
      <c r="EC1696" s="5"/>
      <c r="ED1696" s="5"/>
      <c r="EE1696" s="5"/>
      <c r="EF1696" s="5"/>
    </row>
    <row r="1697" spans="1:136" s="42" customFormat="1" ht="45">
      <c r="A1697" s="41"/>
      <c r="B1697" s="41">
        <v>12</v>
      </c>
      <c r="C1697" s="41"/>
      <c r="D1697" s="41" t="s">
        <v>2922</v>
      </c>
      <c r="E1697" s="42" t="s">
        <v>190</v>
      </c>
      <c r="F1697" s="41" t="s">
        <v>2917</v>
      </c>
      <c r="G1697" s="41"/>
      <c r="H1697" s="41" t="s">
        <v>135</v>
      </c>
      <c r="I1697" s="41"/>
      <c r="J1697" s="5"/>
      <c r="K1697" s="5"/>
      <c r="L1697" s="5"/>
      <c r="M1697" s="5"/>
      <c r="N1697" s="5"/>
      <c r="O1697" s="5"/>
      <c r="P1697" s="5">
        <v>1</v>
      </c>
      <c r="Q1697" s="39" t="s">
        <v>2923</v>
      </c>
      <c r="R1697" s="5"/>
      <c r="S1697" s="5"/>
      <c r="T1697" s="5"/>
      <c r="U1697" s="5"/>
      <c r="V1697" s="5"/>
      <c r="W1697" s="5"/>
      <c r="X1697" s="5"/>
      <c r="Y1697" s="5"/>
      <c r="Z1697" s="5"/>
      <c r="AA1697" s="5"/>
      <c r="AB1697" s="5"/>
      <c r="AC1697" s="5"/>
      <c r="AD1697" s="5"/>
      <c r="AE1697" s="5"/>
      <c r="AF1697" s="5"/>
      <c r="AG1697" s="5"/>
      <c r="AH1697" s="5"/>
      <c r="AI1697" s="5"/>
      <c r="AJ1697" s="5"/>
      <c r="AK1697" s="5"/>
      <c r="AL1697" s="5"/>
      <c r="AM1697" s="5"/>
      <c r="AN1697" s="5"/>
      <c r="AO1697" s="5"/>
      <c r="AP1697" s="5"/>
      <c r="AQ1697" s="5"/>
      <c r="AR1697" s="5"/>
      <c r="AS1697" s="5"/>
      <c r="AT1697" s="5"/>
      <c r="AU1697" s="5"/>
      <c r="AV1697" s="5"/>
      <c r="AW1697" s="5"/>
      <c r="AX1697" s="5"/>
      <c r="AY1697" s="5"/>
      <c r="AZ1697" s="5"/>
      <c r="BA1697" s="5"/>
      <c r="BB1697" s="5"/>
      <c r="BC1697" s="5"/>
      <c r="BD1697" s="5"/>
      <c r="BE1697" s="5"/>
      <c r="BF1697" s="5"/>
      <c r="BG1697" s="5"/>
      <c r="BH1697" s="5"/>
      <c r="BI1697" s="5"/>
      <c r="BJ1697" s="5"/>
      <c r="BK1697" s="5"/>
      <c r="BL1697" s="5"/>
      <c r="BM1697" s="5"/>
      <c r="BN1697" s="5"/>
      <c r="BO1697" s="5"/>
      <c r="BP1697" s="5"/>
      <c r="BQ1697" s="5"/>
      <c r="BR1697" s="5"/>
      <c r="BS1697" s="5"/>
      <c r="BT1697" s="5"/>
      <c r="BU1697" s="5"/>
      <c r="BV1697" s="5"/>
      <c r="BW1697" s="5"/>
      <c r="BX1697" s="5"/>
      <c r="BY1697" s="5"/>
      <c r="BZ1697" s="5"/>
      <c r="CA1697" s="5"/>
      <c r="CB1697" s="5"/>
      <c r="CC1697" s="5"/>
      <c r="CD1697" s="5"/>
      <c r="CE1697" s="5"/>
      <c r="CF1697" s="5"/>
      <c r="CG1697" s="5"/>
      <c r="CH1697" s="5"/>
      <c r="CI1697" s="5"/>
      <c r="CJ1697" s="5"/>
      <c r="CK1697" s="5"/>
      <c r="CL1697" s="5"/>
      <c r="CM1697" s="5"/>
      <c r="CN1697" s="5"/>
      <c r="CO1697" s="5"/>
      <c r="CP1697" s="5"/>
      <c r="CQ1697" s="5"/>
      <c r="CR1697" s="5"/>
      <c r="CS1697" s="5"/>
      <c r="CT1697" s="5"/>
      <c r="CU1697" s="5"/>
      <c r="CV1697" s="5"/>
      <c r="CW1697" s="5"/>
      <c r="CX1697" s="5"/>
      <c r="CY1697" s="5"/>
      <c r="CZ1697" s="5"/>
      <c r="DA1697" s="5"/>
      <c r="DB1697" s="5"/>
      <c r="DC1697" s="5"/>
      <c r="DD1697" s="5"/>
      <c r="DE1697" s="5"/>
      <c r="DF1697" s="5"/>
      <c r="DG1697" s="5"/>
      <c r="DH1697" s="5"/>
      <c r="DI1697" s="5"/>
      <c r="DJ1697" s="5"/>
      <c r="DK1697" s="5"/>
      <c r="DL1697" s="5"/>
      <c r="DM1697" s="5"/>
      <c r="DN1697" s="5"/>
      <c r="DO1697" s="5">
        <v>1</v>
      </c>
      <c r="DP1697" s="5"/>
      <c r="DQ1697" s="5"/>
      <c r="DR1697" s="5" t="s">
        <v>1233</v>
      </c>
      <c r="DS1697" s="6"/>
      <c r="DT1697" s="6"/>
      <c r="DU1697" s="5"/>
      <c r="DV1697" s="5"/>
      <c r="DW1697" s="5"/>
      <c r="DX1697" s="5" t="s">
        <v>135</v>
      </c>
      <c r="DY1697" s="5"/>
      <c r="DZ1697" s="5"/>
      <c r="EA1697" s="5"/>
      <c r="EB1697" s="5"/>
      <c r="EC1697" s="5"/>
      <c r="ED1697" s="5"/>
      <c r="EE1697" s="5"/>
      <c r="EF1697" s="5"/>
    </row>
    <row r="1698" spans="1:136" s="42" customFormat="1" ht="45">
      <c r="A1698" s="41"/>
      <c r="B1698" s="41">
        <v>12</v>
      </c>
      <c r="C1698" s="41"/>
      <c r="D1698" s="41" t="s">
        <v>2924</v>
      </c>
      <c r="E1698" s="42" t="s">
        <v>432</v>
      </c>
      <c r="F1698" s="41" t="s">
        <v>2917</v>
      </c>
      <c r="G1698" s="41"/>
      <c r="H1698" s="41" t="s">
        <v>135</v>
      </c>
      <c r="I1698" s="41"/>
      <c r="J1698" s="5"/>
      <c r="K1698" s="5"/>
      <c r="L1698" s="5"/>
      <c r="M1698" s="5"/>
      <c r="N1698" s="5"/>
      <c r="O1698" s="5"/>
      <c r="P1698" s="5">
        <v>1</v>
      </c>
      <c r="Q1698" s="39" t="s">
        <v>2923</v>
      </c>
      <c r="R1698" s="5"/>
      <c r="S1698" s="5"/>
      <c r="T1698" s="5"/>
      <c r="U1698" s="5"/>
      <c r="V1698" s="5"/>
      <c r="W1698" s="5"/>
      <c r="X1698" s="5"/>
      <c r="Y1698" s="5"/>
      <c r="Z1698" s="5"/>
      <c r="AA1698" s="5"/>
      <c r="AB1698" s="5"/>
      <c r="AC1698" s="5"/>
      <c r="AD1698" s="5"/>
      <c r="AE1698" s="5"/>
      <c r="AF1698" s="5"/>
      <c r="AG1698" s="5"/>
      <c r="AH1698" s="5"/>
      <c r="AI1698" s="5"/>
      <c r="AJ1698" s="5"/>
      <c r="AK1698" s="5"/>
      <c r="AL1698" s="5"/>
      <c r="AM1698" s="5"/>
      <c r="AN1698" s="5"/>
      <c r="AO1698" s="5"/>
      <c r="AP1698" s="5"/>
      <c r="AQ1698" s="5"/>
      <c r="AR1698" s="5"/>
      <c r="AS1698" s="5"/>
      <c r="AT1698" s="5"/>
      <c r="AU1698" s="5"/>
      <c r="AV1698" s="5"/>
      <c r="AW1698" s="5"/>
      <c r="AX1698" s="5"/>
      <c r="AY1698" s="5"/>
      <c r="AZ1698" s="5"/>
      <c r="BA1698" s="5"/>
      <c r="BB1698" s="5"/>
      <c r="BC1698" s="5"/>
      <c r="BD1698" s="5"/>
      <c r="BE1698" s="5"/>
      <c r="BF1698" s="5"/>
      <c r="BG1698" s="5"/>
      <c r="BH1698" s="5"/>
      <c r="BI1698" s="5"/>
      <c r="BJ1698" s="5"/>
      <c r="BK1698" s="5"/>
      <c r="BL1698" s="5"/>
      <c r="BM1698" s="5"/>
      <c r="BN1698" s="5"/>
      <c r="BO1698" s="5"/>
      <c r="BP1698" s="5"/>
      <c r="BQ1698" s="5"/>
      <c r="BR1698" s="5"/>
      <c r="BS1698" s="5"/>
      <c r="BT1698" s="5"/>
      <c r="BU1698" s="5"/>
      <c r="BV1698" s="5"/>
      <c r="BW1698" s="5"/>
      <c r="BX1698" s="5"/>
      <c r="BY1698" s="5"/>
      <c r="BZ1698" s="5"/>
      <c r="CA1698" s="5"/>
      <c r="CB1698" s="5"/>
      <c r="CC1698" s="5"/>
      <c r="CD1698" s="5"/>
      <c r="CE1698" s="5"/>
      <c r="CF1698" s="5"/>
      <c r="CG1698" s="5"/>
      <c r="CH1698" s="5"/>
      <c r="CI1698" s="5"/>
      <c r="CJ1698" s="5"/>
      <c r="CK1698" s="5"/>
      <c r="CL1698" s="5"/>
      <c r="CM1698" s="5"/>
      <c r="CN1698" s="5"/>
      <c r="CO1698" s="5"/>
      <c r="CP1698" s="5"/>
      <c r="CQ1698" s="5"/>
      <c r="CR1698" s="5"/>
      <c r="CS1698" s="5"/>
      <c r="CT1698" s="5"/>
      <c r="CU1698" s="5"/>
      <c r="CV1698" s="5"/>
      <c r="CW1698" s="5"/>
      <c r="CX1698" s="5"/>
      <c r="CY1698" s="5"/>
      <c r="CZ1698" s="5"/>
      <c r="DA1698" s="5"/>
      <c r="DB1698" s="5"/>
      <c r="DC1698" s="5"/>
      <c r="DD1698" s="5"/>
      <c r="DE1698" s="5"/>
      <c r="DF1698" s="5"/>
      <c r="DG1698" s="5"/>
      <c r="DH1698" s="5"/>
      <c r="DI1698" s="5"/>
      <c r="DJ1698" s="5"/>
      <c r="DK1698" s="5"/>
      <c r="DL1698" s="5"/>
      <c r="DM1698" s="5"/>
      <c r="DN1698" s="5"/>
      <c r="DO1698" s="5">
        <v>1</v>
      </c>
      <c r="DP1698" s="5"/>
      <c r="DQ1698" s="5"/>
      <c r="DR1698" s="5" t="s">
        <v>1233</v>
      </c>
      <c r="DS1698" s="6"/>
      <c r="DT1698" s="6"/>
      <c r="DU1698" s="5"/>
      <c r="DV1698" s="5"/>
      <c r="DW1698" s="5"/>
      <c r="DX1698" s="5" t="s">
        <v>135</v>
      </c>
      <c r="DY1698" s="5"/>
      <c r="DZ1698" s="5"/>
      <c r="EA1698" s="5"/>
      <c r="EB1698" s="5"/>
      <c r="EC1698" s="5"/>
      <c r="ED1698" s="5"/>
      <c r="EE1698" s="5"/>
      <c r="EF1698" s="5"/>
    </row>
    <row r="1699" spans="1:136" s="42" customFormat="1" ht="45">
      <c r="A1699" s="41"/>
      <c r="B1699" s="41">
        <v>12</v>
      </c>
      <c r="C1699" s="41"/>
      <c r="D1699" s="41" t="s">
        <v>2925</v>
      </c>
      <c r="E1699" s="42" t="s">
        <v>2407</v>
      </c>
      <c r="F1699" s="41" t="s">
        <v>2917</v>
      </c>
      <c r="G1699" s="41"/>
      <c r="H1699" s="41" t="s">
        <v>135</v>
      </c>
      <c r="I1699" s="41"/>
      <c r="J1699" s="5"/>
      <c r="K1699" s="5"/>
      <c r="L1699" s="5"/>
      <c r="M1699" s="5"/>
      <c r="N1699" s="5"/>
      <c r="O1699" s="5"/>
      <c r="P1699" s="5">
        <v>1</v>
      </c>
      <c r="Q1699" s="39" t="s">
        <v>2923</v>
      </c>
      <c r="R1699" s="5"/>
      <c r="S1699" s="5"/>
      <c r="T1699" s="5"/>
      <c r="U1699" s="5"/>
      <c r="V1699" s="5"/>
      <c r="W1699" s="5"/>
      <c r="X1699" s="5"/>
      <c r="Y1699" s="5"/>
      <c r="Z1699" s="5"/>
      <c r="AA1699" s="5"/>
      <c r="AB1699" s="5"/>
      <c r="AC1699" s="5"/>
      <c r="AD1699" s="5"/>
      <c r="AE1699" s="5"/>
      <c r="AF1699" s="5"/>
      <c r="AG1699" s="5"/>
      <c r="AH1699" s="5"/>
      <c r="AI1699" s="5"/>
      <c r="AJ1699" s="5"/>
      <c r="AK1699" s="5"/>
      <c r="AL1699" s="5"/>
      <c r="AM1699" s="5"/>
      <c r="AN1699" s="5"/>
      <c r="AO1699" s="5"/>
      <c r="AP1699" s="5"/>
      <c r="AQ1699" s="5"/>
      <c r="AR1699" s="5"/>
      <c r="AS1699" s="5"/>
      <c r="AT1699" s="5"/>
      <c r="AU1699" s="5"/>
      <c r="AV1699" s="5"/>
      <c r="AW1699" s="5"/>
      <c r="AX1699" s="5"/>
      <c r="AY1699" s="5"/>
      <c r="AZ1699" s="5"/>
      <c r="BA1699" s="5"/>
      <c r="BB1699" s="5"/>
      <c r="BC1699" s="5"/>
      <c r="BD1699" s="5"/>
      <c r="BE1699" s="5"/>
      <c r="BF1699" s="5"/>
      <c r="BG1699" s="5"/>
      <c r="BH1699" s="5"/>
      <c r="BI1699" s="5"/>
      <c r="BJ1699" s="5"/>
      <c r="BK1699" s="5"/>
      <c r="BL1699" s="5"/>
      <c r="BM1699" s="5"/>
      <c r="BN1699" s="5"/>
      <c r="BO1699" s="5"/>
      <c r="BP1699" s="5"/>
      <c r="BQ1699" s="5"/>
      <c r="BR1699" s="5"/>
      <c r="BS1699" s="5"/>
      <c r="BT1699" s="5"/>
      <c r="BU1699" s="5"/>
      <c r="BV1699" s="5"/>
      <c r="BW1699" s="5"/>
      <c r="BX1699" s="5"/>
      <c r="BY1699" s="5"/>
      <c r="BZ1699" s="5"/>
      <c r="CA1699" s="5"/>
      <c r="CB1699" s="5"/>
      <c r="CC1699" s="5"/>
      <c r="CD1699" s="5"/>
      <c r="CE1699" s="5"/>
      <c r="CF1699" s="5"/>
      <c r="CG1699" s="5"/>
      <c r="CH1699" s="5"/>
      <c r="CI1699" s="5"/>
      <c r="CJ1699" s="5"/>
      <c r="CK1699" s="5"/>
      <c r="CL1699" s="5"/>
      <c r="CM1699" s="5"/>
      <c r="CN1699" s="5"/>
      <c r="CO1699" s="5"/>
      <c r="CP1699" s="5"/>
      <c r="CQ1699" s="5"/>
      <c r="CR1699" s="5"/>
      <c r="CS1699" s="5"/>
      <c r="CT1699" s="5"/>
      <c r="CU1699" s="5"/>
      <c r="CV1699" s="5"/>
      <c r="CW1699" s="5"/>
      <c r="CX1699" s="5"/>
      <c r="CY1699" s="5"/>
      <c r="CZ1699" s="5"/>
      <c r="DA1699" s="5"/>
      <c r="DB1699" s="5"/>
      <c r="DC1699" s="5"/>
      <c r="DD1699" s="5"/>
      <c r="DE1699" s="5"/>
      <c r="DF1699" s="5"/>
      <c r="DG1699" s="5"/>
      <c r="DH1699" s="5"/>
      <c r="DI1699" s="5"/>
      <c r="DJ1699" s="5"/>
      <c r="DK1699" s="5"/>
      <c r="DL1699" s="5"/>
      <c r="DM1699" s="5"/>
      <c r="DN1699" s="5"/>
      <c r="DO1699" s="5">
        <v>1</v>
      </c>
      <c r="DP1699" s="5"/>
      <c r="DQ1699" s="5"/>
      <c r="DR1699" s="5" t="s">
        <v>1233</v>
      </c>
      <c r="DS1699" s="6"/>
      <c r="DT1699" s="6"/>
      <c r="DU1699" s="5"/>
      <c r="DV1699" s="5"/>
      <c r="DW1699" s="5"/>
      <c r="DX1699" s="5" t="s">
        <v>135</v>
      </c>
      <c r="DY1699" s="5"/>
      <c r="DZ1699" s="5"/>
      <c r="EA1699" s="5"/>
      <c r="EB1699" s="5"/>
      <c r="EC1699" s="5"/>
      <c r="ED1699" s="5"/>
      <c r="EE1699" s="5"/>
      <c r="EF1699" s="5"/>
    </row>
    <row r="1700" spans="1:136" s="42" customFormat="1" ht="60">
      <c r="A1700" s="41"/>
      <c r="B1700" s="41">
        <v>12</v>
      </c>
      <c r="C1700" s="41"/>
      <c r="D1700" s="41" t="s">
        <v>2926</v>
      </c>
      <c r="E1700" s="42" t="s">
        <v>204</v>
      </c>
      <c r="F1700" s="41" t="s">
        <v>2917</v>
      </c>
      <c r="G1700" s="41"/>
      <c r="H1700" s="41" t="s">
        <v>135</v>
      </c>
      <c r="I1700" s="41"/>
      <c r="J1700" s="5"/>
      <c r="K1700" s="5"/>
      <c r="L1700" s="5"/>
      <c r="M1700" s="5"/>
      <c r="N1700" s="5"/>
      <c r="O1700" s="5"/>
      <c r="P1700" s="5">
        <v>1</v>
      </c>
      <c r="Q1700" s="39" t="s">
        <v>2927</v>
      </c>
      <c r="R1700" s="5">
        <v>1</v>
      </c>
      <c r="S1700" s="5">
        <v>1</v>
      </c>
      <c r="T1700" s="5"/>
      <c r="U1700" s="5"/>
      <c r="V1700" s="5"/>
      <c r="W1700" s="5"/>
      <c r="X1700" s="5"/>
      <c r="Y1700" s="5"/>
      <c r="Z1700" s="5"/>
      <c r="AA1700" s="5"/>
      <c r="AB1700" s="5"/>
      <c r="AC1700" s="5"/>
      <c r="AD1700" s="5"/>
      <c r="AE1700" s="5"/>
      <c r="AF1700" s="5"/>
      <c r="AG1700" s="5"/>
      <c r="AH1700" s="5"/>
      <c r="AI1700" s="5"/>
      <c r="AJ1700" s="5"/>
      <c r="AK1700" s="5"/>
      <c r="AL1700" s="5">
        <v>1</v>
      </c>
      <c r="AM1700" s="5"/>
      <c r="AN1700" s="5"/>
      <c r="AO1700" s="5"/>
      <c r="AP1700" s="5"/>
      <c r="AQ1700" s="5"/>
      <c r="AR1700" s="5"/>
      <c r="AS1700" s="5"/>
      <c r="AT1700" s="5"/>
      <c r="AU1700" s="5"/>
      <c r="AV1700" s="5"/>
      <c r="AW1700" s="5"/>
      <c r="AX1700" s="5"/>
      <c r="AY1700" s="5"/>
      <c r="AZ1700" s="5"/>
      <c r="BA1700" s="5"/>
      <c r="BB1700" s="5"/>
      <c r="BC1700" s="5"/>
      <c r="BD1700" s="5"/>
      <c r="BE1700" s="5"/>
      <c r="BF1700" s="5"/>
      <c r="BG1700" s="5"/>
      <c r="BH1700" s="5"/>
      <c r="BI1700" s="5"/>
      <c r="BJ1700" s="5"/>
      <c r="BK1700" s="5"/>
      <c r="BL1700" s="5"/>
      <c r="BM1700" s="5"/>
      <c r="BN1700" s="5"/>
      <c r="BO1700" s="5"/>
      <c r="BP1700" s="5"/>
      <c r="BQ1700" s="5"/>
      <c r="BR1700" s="5"/>
      <c r="BS1700" s="5"/>
      <c r="BT1700" s="5"/>
      <c r="BU1700" s="5"/>
      <c r="BV1700" s="5"/>
      <c r="BW1700" s="5"/>
      <c r="BX1700" s="5"/>
      <c r="BY1700" s="5"/>
      <c r="BZ1700" s="5"/>
      <c r="CA1700" s="5"/>
      <c r="CB1700" s="5"/>
      <c r="CC1700" s="5"/>
      <c r="CD1700" s="5"/>
      <c r="CE1700" s="5"/>
      <c r="CF1700" s="5"/>
      <c r="CG1700" s="5"/>
      <c r="CH1700" s="5"/>
      <c r="CI1700" s="5"/>
      <c r="CJ1700" s="5"/>
      <c r="CK1700" s="5"/>
      <c r="CL1700" s="5"/>
      <c r="CM1700" s="5"/>
      <c r="CN1700" s="5"/>
      <c r="CO1700" s="5"/>
      <c r="CP1700" s="5"/>
      <c r="CQ1700" s="5"/>
      <c r="CR1700" s="5"/>
      <c r="CS1700" s="5"/>
      <c r="CT1700" s="5"/>
      <c r="CU1700" s="5"/>
      <c r="CV1700" s="5"/>
      <c r="CW1700" s="5"/>
      <c r="CX1700" s="5"/>
      <c r="CY1700" s="5"/>
      <c r="CZ1700" s="5"/>
      <c r="DA1700" s="5"/>
      <c r="DB1700" s="5"/>
      <c r="DC1700" s="5"/>
      <c r="DD1700" s="5"/>
      <c r="DE1700" s="5"/>
      <c r="DF1700" s="5"/>
      <c r="DG1700" s="5"/>
      <c r="DH1700" s="5"/>
      <c r="DI1700" s="5"/>
      <c r="DJ1700" s="5"/>
      <c r="DK1700" s="5"/>
      <c r="DL1700" s="5"/>
      <c r="DM1700" s="5"/>
      <c r="DN1700" s="5"/>
      <c r="DO1700" s="5"/>
      <c r="DP1700" s="5"/>
      <c r="DQ1700" s="5"/>
      <c r="DR1700" s="5" t="s">
        <v>1233</v>
      </c>
      <c r="DS1700" s="6"/>
      <c r="DT1700" s="6"/>
      <c r="DU1700" s="5"/>
      <c r="DV1700" s="5"/>
      <c r="DW1700" s="5"/>
      <c r="DX1700" s="5" t="s">
        <v>135</v>
      </c>
      <c r="DY1700" s="5"/>
      <c r="DZ1700" s="5"/>
      <c r="EA1700" s="5"/>
      <c r="EB1700" s="5"/>
      <c r="EC1700" s="5"/>
      <c r="ED1700" s="5"/>
      <c r="EE1700" s="5"/>
      <c r="EF1700" s="5"/>
    </row>
    <row r="1701" spans="1:136" s="42" customFormat="1" ht="60">
      <c r="A1701" s="41"/>
      <c r="B1701" s="41">
        <v>12</v>
      </c>
      <c r="C1701" s="41"/>
      <c r="D1701" s="41" t="s">
        <v>2928</v>
      </c>
      <c r="E1701" s="42" t="s">
        <v>2929</v>
      </c>
      <c r="F1701" s="41" t="s">
        <v>2917</v>
      </c>
      <c r="G1701" s="41"/>
      <c r="H1701" s="41" t="s">
        <v>135</v>
      </c>
      <c r="I1701" s="41"/>
      <c r="J1701" s="5"/>
      <c r="K1701" s="5"/>
      <c r="L1701" s="5"/>
      <c r="M1701" s="5"/>
      <c r="N1701" s="5"/>
      <c r="O1701" s="5"/>
      <c r="P1701" s="5">
        <v>1</v>
      </c>
      <c r="Q1701" s="39" t="s">
        <v>2927</v>
      </c>
      <c r="R1701" s="5">
        <v>1</v>
      </c>
      <c r="S1701" s="5">
        <v>1</v>
      </c>
      <c r="T1701" s="5"/>
      <c r="U1701" s="5"/>
      <c r="V1701" s="5"/>
      <c r="W1701" s="5"/>
      <c r="X1701" s="5"/>
      <c r="Y1701" s="5"/>
      <c r="Z1701" s="5"/>
      <c r="AA1701" s="5"/>
      <c r="AB1701" s="5"/>
      <c r="AC1701" s="5"/>
      <c r="AD1701" s="5"/>
      <c r="AE1701" s="5"/>
      <c r="AF1701" s="5"/>
      <c r="AG1701" s="5"/>
      <c r="AH1701" s="5"/>
      <c r="AI1701" s="5"/>
      <c r="AJ1701" s="5"/>
      <c r="AK1701" s="5"/>
      <c r="AL1701" s="5">
        <v>1</v>
      </c>
      <c r="AM1701" s="5"/>
      <c r="AN1701" s="5"/>
      <c r="AO1701" s="5"/>
      <c r="AP1701" s="5"/>
      <c r="AQ1701" s="5"/>
      <c r="AR1701" s="5"/>
      <c r="AS1701" s="5"/>
      <c r="AT1701" s="5"/>
      <c r="AU1701" s="5"/>
      <c r="AV1701" s="5"/>
      <c r="AW1701" s="5"/>
      <c r="AX1701" s="5"/>
      <c r="AY1701" s="5"/>
      <c r="AZ1701" s="5"/>
      <c r="BA1701" s="5"/>
      <c r="BB1701" s="5"/>
      <c r="BC1701" s="5"/>
      <c r="BD1701" s="5"/>
      <c r="BE1701" s="5"/>
      <c r="BF1701" s="5"/>
      <c r="BG1701" s="5"/>
      <c r="BH1701" s="5"/>
      <c r="BI1701" s="5"/>
      <c r="BJ1701" s="5"/>
      <c r="BK1701" s="5"/>
      <c r="BL1701" s="5"/>
      <c r="BM1701" s="5"/>
      <c r="BN1701" s="5"/>
      <c r="BO1701" s="5"/>
      <c r="BP1701" s="5"/>
      <c r="BQ1701" s="5"/>
      <c r="BR1701" s="5"/>
      <c r="BS1701" s="5"/>
      <c r="BT1701" s="5"/>
      <c r="BU1701" s="5"/>
      <c r="BV1701" s="5"/>
      <c r="BW1701" s="5"/>
      <c r="BX1701" s="5"/>
      <c r="BY1701" s="5"/>
      <c r="BZ1701" s="5"/>
      <c r="CA1701" s="5"/>
      <c r="CB1701" s="5"/>
      <c r="CC1701" s="5"/>
      <c r="CD1701" s="5"/>
      <c r="CE1701" s="5"/>
      <c r="CF1701" s="5"/>
      <c r="CG1701" s="5"/>
      <c r="CH1701" s="5"/>
      <c r="CI1701" s="5"/>
      <c r="CJ1701" s="5"/>
      <c r="CK1701" s="5"/>
      <c r="CL1701" s="5"/>
      <c r="CM1701" s="5"/>
      <c r="CN1701" s="5"/>
      <c r="CO1701" s="5"/>
      <c r="CP1701" s="5"/>
      <c r="CQ1701" s="5"/>
      <c r="CR1701" s="5"/>
      <c r="CS1701" s="5"/>
      <c r="CT1701" s="5"/>
      <c r="CU1701" s="5"/>
      <c r="CV1701" s="5"/>
      <c r="CW1701" s="5"/>
      <c r="CX1701" s="5"/>
      <c r="CY1701" s="5"/>
      <c r="CZ1701" s="5"/>
      <c r="DA1701" s="5"/>
      <c r="DB1701" s="5"/>
      <c r="DC1701" s="5"/>
      <c r="DD1701" s="5"/>
      <c r="DE1701" s="5"/>
      <c r="DF1701" s="5"/>
      <c r="DG1701" s="5"/>
      <c r="DH1701" s="5"/>
      <c r="DI1701" s="5"/>
      <c r="DJ1701" s="5"/>
      <c r="DK1701" s="5"/>
      <c r="DL1701" s="5"/>
      <c r="DM1701" s="5"/>
      <c r="DN1701" s="5"/>
      <c r="DO1701" s="5"/>
      <c r="DP1701" s="5"/>
      <c r="DQ1701" s="5"/>
      <c r="DR1701" s="5" t="s">
        <v>1233</v>
      </c>
      <c r="DS1701" s="6"/>
      <c r="DT1701" s="6"/>
      <c r="DU1701" s="5"/>
      <c r="DV1701" s="5"/>
      <c r="DW1701" s="5"/>
      <c r="DX1701" s="5" t="s">
        <v>135</v>
      </c>
      <c r="DY1701" s="5"/>
      <c r="DZ1701" s="5"/>
      <c r="EA1701" s="5"/>
      <c r="EB1701" s="5"/>
      <c r="EC1701" s="5"/>
      <c r="ED1701" s="5"/>
      <c r="EE1701" s="5"/>
      <c r="EF1701" s="5"/>
    </row>
    <row r="1702" spans="1:136" s="42" customFormat="1" ht="60">
      <c r="A1702" s="41"/>
      <c r="B1702" s="41">
        <v>12</v>
      </c>
      <c r="C1702" s="41"/>
      <c r="D1702" s="41" t="s">
        <v>2930</v>
      </c>
      <c r="E1702" s="42" t="s">
        <v>155</v>
      </c>
      <c r="F1702" s="41" t="s">
        <v>2917</v>
      </c>
      <c r="G1702" s="41"/>
      <c r="H1702" s="41" t="s">
        <v>135</v>
      </c>
      <c r="I1702" s="41"/>
      <c r="J1702" s="5"/>
      <c r="K1702" s="5"/>
      <c r="L1702" s="5"/>
      <c r="M1702" s="5"/>
      <c r="N1702" s="5"/>
      <c r="O1702" s="5"/>
      <c r="P1702" s="5">
        <v>1</v>
      </c>
      <c r="Q1702" s="39" t="s">
        <v>2927</v>
      </c>
      <c r="R1702" s="5">
        <v>1</v>
      </c>
      <c r="S1702" s="5">
        <v>1</v>
      </c>
      <c r="T1702" s="5"/>
      <c r="U1702" s="5"/>
      <c r="V1702" s="5"/>
      <c r="W1702" s="5"/>
      <c r="X1702" s="5"/>
      <c r="Y1702" s="5"/>
      <c r="Z1702" s="5"/>
      <c r="AA1702" s="5"/>
      <c r="AB1702" s="5"/>
      <c r="AC1702" s="5"/>
      <c r="AD1702" s="5"/>
      <c r="AE1702" s="5"/>
      <c r="AF1702" s="5"/>
      <c r="AG1702" s="5"/>
      <c r="AH1702" s="5"/>
      <c r="AI1702" s="5"/>
      <c r="AJ1702" s="5"/>
      <c r="AK1702" s="5"/>
      <c r="AL1702" s="5">
        <v>1</v>
      </c>
      <c r="AM1702" s="5"/>
      <c r="AN1702" s="5"/>
      <c r="AO1702" s="5"/>
      <c r="AP1702" s="5"/>
      <c r="AQ1702" s="5"/>
      <c r="AR1702" s="5"/>
      <c r="AS1702" s="5"/>
      <c r="AT1702" s="5"/>
      <c r="AU1702" s="5"/>
      <c r="AV1702" s="5"/>
      <c r="AW1702" s="5"/>
      <c r="AX1702" s="5"/>
      <c r="AY1702" s="5"/>
      <c r="AZ1702" s="5"/>
      <c r="BA1702" s="5"/>
      <c r="BB1702" s="5"/>
      <c r="BC1702" s="5"/>
      <c r="BD1702" s="5"/>
      <c r="BE1702" s="5"/>
      <c r="BF1702" s="5"/>
      <c r="BG1702" s="5"/>
      <c r="BH1702" s="5"/>
      <c r="BI1702" s="5"/>
      <c r="BJ1702" s="5"/>
      <c r="BK1702" s="5"/>
      <c r="BL1702" s="5"/>
      <c r="BM1702" s="5"/>
      <c r="BN1702" s="5"/>
      <c r="BO1702" s="5"/>
      <c r="BP1702" s="5"/>
      <c r="BQ1702" s="5"/>
      <c r="BR1702" s="5"/>
      <c r="BS1702" s="5"/>
      <c r="BT1702" s="5"/>
      <c r="BU1702" s="5"/>
      <c r="BV1702" s="5"/>
      <c r="BW1702" s="5"/>
      <c r="BX1702" s="5"/>
      <c r="BY1702" s="5"/>
      <c r="BZ1702" s="5"/>
      <c r="CA1702" s="5"/>
      <c r="CB1702" s="5"/>
      <c r="CC1702" s="5"/>
      <c r="CD1702" s="5"/>
      <c r="CE1702" s="5"/>
      <c r="CF1702" s="5"/>
      <c r="CG1702" s="5"/>
      <c r="CH1702" s="5"/>
      <c r="CI1702" s="5"/>
      <c r="CJ1702" s="5"/>
      <c r="CK1702" s="5"/>
      <c r="CL1702" s="5"/>
      <c r="CM1702" s="5"/>
      <c r="CN1702" s="5"/>
      <c r="CO1702" s="5"/>
      <c r="CP1702" s="5"/>
      <c r="CQ1702" s="5"/>
      <c r="CR1702" s="5"/>
      <c r="CS1702" s="5"/>
      <c r="CT1702" s="5"/>
      <c r="CU1702" s="5"/>
      <c r="CV1702" s="5"/>
      <c r="CW1702" s="5"/>
      <c r="CX1702" s="5"/>
      <c r="CY1702" s="5"/>
      <c r="CZ1702" s="5"/>
      <c r="DA1702" s="5"/>
      <c r="DB1702" s="5"/>
      <c r="DC1702" s="5"/>
      <c r="DD1702" s="5"/>
      <c r="DE1702" s="5"/>
      <c r="DF1702" s="5"/>
      <c r="DG1702" s="5"/>
      <c r="DH1702" s="5"/>
      <c r="DI1702" s="5"/>
      <c r="DJ1702" s="5"/>
      <c r="DK1702" s="5"/>
      <c r="DL1702" s="5"/>
      <c r="DM1702" s="5"/>
      <c r="DN1702" s="5"/>
      <c r="DO1702" s="5"/>
      <c r="DP1702" s="5"/>
      <c r="DQ1702" s="5"/>
      <c r="DR1702" s="5" t="s">
        <v>1233</v>
      </c>
      <c r="DS1702" s="6"/>
      <c r="DT1702" s="6"/>
      <c r="DU1702" s="5"/>
      <c r="DV1702" s="5"/>
      <c r="DW1702" s="5"/>
      <c r="DX1702" s="5" t="s">
        <v>135</v>
      </c>
      <c r="DY1702" s="5"/>
      <c r="DZ1702" s="5"/>
      <c r="EA1702" s="5"/>
      <c r="EB1702" s="5"/>
      <c r="EC1702" s="5"/>
      <c r="ED1702" s="5"/>
      <c r="EE1702" s="5"/>
      <c r="EF1702" s="5"/>
    </row>
    <row r="1703" spans="1:136" s="42" customFormat="1" ht="60">
      <c r="A1703" s="41"/>
      <c r="B1703" s="41">
        <v>12</v>
      </c>
      <c r="C1703" s="41"/>
      <c r="D1703" s="41" t="s">
        <v>2931</v>
      </c>
      <c r="E1703" s="42" t="s">
        <v>228</v>
      </c>
      <c r="F1703" s="41" t="s">
        <v>2917</v>
      </c>
      <c r="G1703" s="41"/>
      <c r="H1703" s="41" t="s">
        <v>135</v>
      </c>
      <c r="I1703" s="41"/>
      <c r="J1703" s="5"/>
      <c r="K1703" s="5"/>
      <c r="L1703" s="5"/>
      <c r="M1703" s="5"/>
      <c r="N1703" s="5"/>
      <c r="O1703" s="5"/>
      <c r="P1703" s="5">
        <v>1</v>
      </c>
      <c r="Q1703" s="39" t="s">
        <v>2927</v>
      </c>
      <c r="R1703" s="5">
        <v>1</v>
      </c>
      <c r="S1703" s="5">
        <v>1</v>
      </c>
      <c r="T1703" s="5"/>
      <c r="U1703" s="5"/>
      <c r="V1703" s="5"/>
      <c r="W1703" s="5"/>
      <c r="X1703" s="5"/>
      <c r="Y1703" s="5"/>
      <c r="Z1703" s="5"/>
      <c r="AA1703" s="5"/>
      <c r="AB1703" s="5"/>
      <c r="AC1703" s="5"/>
      <c r="AD1703" s="5"/>
      <c r="AE1703" s="5"/>
      <c r="AF1703" s="5"/>
      <c r="AG1703" s="5"/>
      <c r="AH1703" s="5"/>
      <c r="AI1703" s="5"/>
      <c r="AJ1703" s="5"/>
      <c r="AK1703" s="5"/>
      <c r="AL1703" s="5">
        <v>1</v>
      </c>
      <c r="AM1703" s="5"/>
      <c r="AN1703" s="5"/>
      <c r="AO1703" s="5"/>
      <c r="AP1703" s="5"/>
      <c r="AQ1703" s="5"/>
      <c r="AR1703" s="5"/>
      <c r="AS1703" s="5"/>
      <c r="AT1703" s="5"/>
      <c r="AU1703" s="5"/>
      <c r="AV1703" s="5"/>
      <c r="AW1703" s="5"/>
      <c r="AX1703" s="5"/>
      <c r="AY1703" s="5"/>
      <c r="AZ1703" s="5"/>
      <c r="BA1703" s="5"/>
      <c r="BB1703" s="5"/>
      <c r="BC1703" s="5"/>
      <c r="BD1703" s="5"/>
      <c r="BE1703" s="5"/>
      <c r="BF1703" s="5"/>
      <c r="BG1703" s="5"/>
      <c r="BH1703" s="5"/>
      <c r="BI1703" s="5"/>
      <c r="BJ1703" s="5"/>
      <c r="BK1703" s="5"/>
      <c r="BL1703" s="5"/>
      <c r="BM1703" s="5"/>
      <c r="BN1703" s="5"/>
      <c r="BO1703" s="5"/>
      <c r="BP1703" s="5"/>
      <c r="BQ1703" s="5"/>
      <c r="BR1703" s="5"/>
      <c r="BS1703" s="5"/>
      <c r="BT1703" s="5"/>
      <c r="BU1703" s="5"/>
      <c r="BV1703" s="5"/>
      <c r="BW1703" s="5"/>
      <c r="BX1703" s="5"/>
      <c r="BY1703" s="5"/>
      <c r="BZ1703" s="5"/>
      <c r="CA1703" s="5"/>
      <c r="CB1703" s="5"/>
      <c r="CC1703" s="5"/>
      <c r="CD1703" s="5"/>
      <c r="CE1703" s="5"/>
      <c r="CF1703" s="5"/>
      <c r="CG1703" s="5"/>
      <c r="CH1703" s="5"/>
      <c r="CI1703" s="5"/>
      <c r="CJ1703" s="5"/>
      <c r="CK1703" s="5"/>
      <c r="CL1703" s="5"/>
      <c r="CM1703" s="5"/>
      <c r="CN1703" s="5"/>
      <c r="CO1703" s="5"/>
      <c r="CP1703" s="5"/>
      <c r="CQ1703" s="5"/>
      <c r="CR1703" s="5"/>
      <c r="CS1703" s="5"/>
      <c r="CT1703" s="5"/>
      <c r="CU1703" s="5"/>
      <c r="CV1703" s="5"/>
      <c r="CW1703" s="5"/>
      <c r="CX1703" s="5"/>
      <c r="CY1703" s="5"/>
      <c r="CZ1703" s="5"/>
      <c r="DA1703" s="5"/>
      <c r="DB1703" s="5"/>
      <c r="DC1703" s="5"/>
      <c r="DD1703" s="5"/>
      <c r="DE1703" s="5"/>
      <c r="DF1703" s="5"/>
      <c r="DG1703" s="5"/>
      <c r="DH1703" s="5"/>
      <c r="DI1703" s="5"/>
      <c r="DJ1703" s="5"/>
      <c r="DK1703" s="5"/>
      <c r="DL1703" s="5"/>
      <c r="DM1703" s="5"/>
      <c r="DN1703" s="5"/>
      <c r="DO1703" s="5"/>
      <c r="DP1703" s="5"/>
      <c r="DQ1703" s="5"/>
      <c r="DR1703" s="5" t="s">
        <v>1233</v>
      </c>
      <c r="DS1703" s="6"/>
      <c r="DT1703" s="6"/>
      <c r="DU1703" s="5"/>
      <c r="DV1703" s="5"/>
      <c r="DW1703" s="5"/>
      <c r="DX1703" s="5" t="s">
        <v>135</v>
      </c>
      <c r="DY1703" s="5"/>
      <c r="DZ1703" s="5"/>
      <c r="EA1703" s="5"/>
      <c r="EB1703" s="5"/>
      <c r="EC1703" s="5"/>
      <c r="ED1703" s="5"/>
      <c r="EE1703" s="5"/>
      <c r="EF1703" s="5"/>
    </row>
    <row r="1704" spans="1:136" s="42" customFormat="1" ht="60">
      <c r="A1704" s="41"/>
      <c r="B1704" s="41">
        <v>12</v>
      </c>
      <c r="C1704" s="41"/>
      <c r="D1704" s="41" t="s">
        <v>2932</v>
      </c>
      <c r="E1704" s="42" t="s">
        <v>1370</v>
      </c>
      <c r="F1704" s="41" t="s">
        <v>2917</v>
      </c>
      <c r="G1704" s="41"/>
      <c r="H1704" s="41" t="s">
        <v>135</v>
      </c>
      <c r="I1704" s="41"/>
      <c r="J1704" s="5"/>
      <c r="K1704" s="5"/>
      <c r="L1704" s="5"/>
      <c r="M1704" s="5"/>
      <c r="N1704" s="5"/>
      <c r="O1704" s="5"/>
      <c r="P1704" s="5">
        <v>1</v>
      </c>
      <c r="Q1704" s="39" t="s">
        <v>2927</v>
      </c>
      <c r="R1704" s="5">
        <v>1</v>
      </c>
      <c r="S1704" s="5">
        <v>1</v>
      </c>
      <c r="T1704" s="5"/>
      <c r="U1704" s="5"/>
      <c r="V1704" s="5"/>
      <c r="W1704" s="5"/>
      <c r="X1704" s="5"/>
      <c r="Y1704" s="5"/>
      <c r="Z1704" s="5"/>
      <c r="AA1704" s="5"/>
      <c r="AB1704" s="5"/>
      <c r="AC1704" s="5"/>
      <c r="AD1704" s="5"/>
      <c r="AE1704" s="5"/>
      <c r="AF1704" s="5"/>
      <c r="AG1704" s="5"/>
      <c r="AH1704" s="5"/>
      <c r="AI1704" s="5"/>
      <c r="AJ1704" s="5"/>
      <c r="AK1704" s="5"/>
      <c r="AL1704" s="5">
        <v>1</v>
      </c>
      <c r="AM1704" s="5"/>
      <c r="AN1704" s="5"/>
      <c r="AO1704" s="5"/>
      <c r="AP1704" s="5"/>
      <c r="AQ1704" s="5"/>
      <c r="AR1704" s="5"/>
      <c r="AS1704" s="5"/>
      <c r="AT1704" s="5"/>
      <c r="AU1704" s="5"/>
      <c r="AV1704" s="5"/>
      <c r="AW1704" s="5"/>
      <c r="AX1704" s="5"/>
      <c r="AY1704" s="5"/>
      <c r="AZ1704" s="5"/>
      <c r="BA1704" s="5"/>
      <c r="BB1704" s="5"/>
      <c r="BC1704" s="5"/>
      <c r="BD1704" s="5"/>
      <c r="BE1704" s="5"/>
      <c r="BF1704" s="5"/>
      <c r="BG1704" s="5"/>
      <c r="BH1704" s="5"/>
      <c r="BI1704" s="5"/>
      <c r="BJ1704" s="5"/>
      <c r="BK1704" s="5"/>
      <c r="BL1704" s="5"/>
      <c r="BM1704" s="5"/>
      <c r="BN1704" s="5"/>
      <c r="BO1704" s="5"/>
      <c r="BP1704" s="5"/>
      <c r="BQ1704" s="5"/>
      <c r="BR1704" s="5"/>
      <c r="BS1704" s="5"/>
      <c r="BT1704" s="5"/>
      <c r="BU1704" s="5"/>
      <c r="BV1704" s="5"/>
      <c r="BW1704" s="5"/>
      <c r="BX1704" s="5"/>
      <c r="BY1704" s="5"/>
      <c r="BZ1704" s="5"/>
      <c r="CA1704" s="5"/>
      <c r="CB1704" s="5"/>
      <c r="CC1704" s="5"/>
      <c r="CD1704" s="5"/>
      <c r="CE1704" s="5"/>
      <c r="CF1704" s="5"/>
      <c r="CG1704" s="5"/>
      <c r="CH1704" s="5"/>
      <c r="CI1704" s="5"/>
      <c r="CJ1704" s="5"/>
      <c r="CK1704" s="5"/>
      <c r="CL1704" s="5"/>
      <c r="CM1704" s="5"/>
      <c r="CN1704" s="5"/>
      <c r="CO1704" s="5"/>
      <c r="CP1704" s="5"/>
      <c r="CQ1704" s="5"/>
      <c r="CR1704" s="5"/>
      <c r="CS1704" s="5"/>
      <c r="CT1704" s="5"/>
      <c r="CU1704" s="5"/>
      <c r="CV1704" s="5"/>
      <c r="CW1704" s="5"/>
      <c r="CX1704" s="5"/>
      <c r="CY1704" s="5"/>
      <c r="CZ1704" s="5"/>
      <c r="DA1704" s="5"/>
      <c r="DB1704" s="5"/>
      <c r="DC1704" s="5"/>
      <c r="DD1704" s="5"/>
      <c r="DE1704" s="5"/>
      <c r="DF1704" s="5"/>
      <c r="DG1704" s="5"/>
      <c r="DH1704" s="5"/>
      <c r="DI1704" s="5"/>
      <c r="DJ1704" s="5"/>
      <c r="DK1704" s="5"/>
      <c r="DL1704" s="5"/>
      <c r="DM1704" s="5"/>
      <c r="DN1704" s="5"/>
      <c r="DO1704" s="5"/>
      <c r="DP1704" s="5"/>
      <c r="DQ1704" s="5"/>
      <c r="DR1704" s="5" t="s">
        <v>1233</v>
      </c>
      <c r="DS1704" s="6"/>
      <c r="DT1704" s="6"/>
      <c r="DU1704" s="5"/>
      <c r="DV1704" s="5"/>
      <c r="DW1704" s="5"/>
      <c r="DX1704" s="5" t="s">
        <v>135</v>
      </c>
      <c r="DY1704" s="5"/>
      <c r="DZ1704" s="5"/>
      <c r="EA1704" s="5"/>
      <c r="EB1704" s="5"/>
      <c r="EC1704" s="5"/>
      <c r="ED1704" s="5"/>
      <c r="EE1704" s="5"/>
      <c r="EF1704" s="5"/>
    </row>
    <row r="1705" spans="1:136" s="42" customFormat="1" ht="105">
      <c r="A1705" s="46" t="s">
        <v>2933</v>
      </c>
      <c r="B1705" s="41">
        <v>2</v>
      </c>
      <c r="C1705" s="41">
        <v>2</v>
      </c>
      <c r="D1705" s="41" t="s">
        <v>2934</v>
      </c>
      <c r="E1705" s="42" t="s">
        <v>162</v>
      </c>
      <c r="F1705" s="41" t="s">
        <v>2935</v>
      </c>
      <c r="G1705" s="41" t="s">
        <v>135</v>
      </c>
      <c r="H1705" s="41"/>
      <c r="I1705" s="41"/>
      <c r="J1705" s="5">
        <v>2</v>
      </c>
      <c r="K1705" s="5">
        <v>2</v>
      </c>
      <c r="L1705" s="5"/>
      <c r="M1705" s="5"/>
      <c r="N1705" s="5"/>
      <c r="O1705" s="5"/>
      <c r="P1705" s="5">
        <v>2</v>
      </c>
      <c r="Q1705" s="39" t="s">
        <v>2936</v>
      </c>
      <c r="R1705" s="5"/>
      <c r="S1705" s="5"/>
      <c r="T1705" s="5"/>
      <c r="U1705" s="5"/>
      <c r="V1705" s="5"/>
      <c r="W1705" s="5"/>
      <c r="X1705" s="5"/>
      <c r="Y1705" s="5"/>
      <c r="Z1705" s="5"/>
      <c r="AA1705" s="5"/>
      <c r="AB1705" s="5"/>
      <c r="AC1705" s="5"/>
      <c r="AD1705" s="5"/>
      <c r="AE1705" s="5"/>
      <c r="AF1705" s="5"/>
      <c r="AG1705" s="5"/>
      <c r="AH1705" s="5"/>
      <c r="AI1705" s="5"/>
      <c r="AJ1705" s="5"/>
      <c r="AK1705" s="5"/>
      <c r="AL1705" s="5"/>
      <c r="AM1705" s="5"/>
      <c r="AN1705" s="5"/>
      <c r="AO1705" s="5"/>
      <c r="AP1705" s="5"/>
      <c r="AQ1705" s="5"/>
      <c r="AR1705" s="5"/>
      <c r="AS1705" s="5"/>
      <c r="AT1705" s="5"/>
      <c r="AU1705" s="5"/>
      <c r="AV1705" s="5"/>
      <c r="AW1705" s="5"/>
      <c r="AX1705" s="5"/>
      <c r="AY1705" s="5"/>
      <c r="AZ1705" s="5"/>
      <c r="BA1705" s="5"/>
      <c r="BB1705" s="5"/>
      <c r="BC1705" s="5"/>
      <c r="BD1705" s="5"/>
      <c r="BE1705" s="5"/>
      <c r="BF1705" s="5"/>
      <c r="BG1705" s="5"/>
      <c r="BH1705" s="5"/>
      <c r="BI1705" s="5"/>
      <c r="BJ1705" s="5"/>
      <c r="BK1705" s="5"/>
      <c r="BL1705" s="5"/>
      <c r="BM1705" s="5"/>
      <c r="BN1705" s="5"/>
      <c r="BO1705" s="5"/>
      <c r="BP1705" s="5"/>
      <c r="BQ1705" s="5"/>
      <c r="BR1705" s="5"/>
      <c r="BS1705" s="5"/>
      <c r="BT1705" s="5"/>
      <c r="BU1705" s="5"/>
      <c r="BV1705" s="5"/>
      <c r="BW1705" s="5"/>
      <c r="BX1705" s="5"/>
      <c r="BY1705" s="5"/>
      <c r="BZ1705" s="5"/>
      <c r="CA1705" s="5"/>
      <c r="CB1705" s="5"/>
      <c r="CC1705" s="5"/>
      <c r="CD1705" s="5"/>
      <c r="CE1705" s="5"/>
      <c r="CF1705" s="5"/>
      <c r="CG1705" s="5"/>
      <c r="CH1705" s="5"/>
      <c r="CI1705" s="5"/>
      <c r="CJ1705" s="5"/>
      <c r="CK1705" s="5"/>
      <c r="CL1705" s="5"/>
      <c r="CM1705" s="5"/>
      <c r="CN1705" s="5"/>
      <c r="CO1705" s="5"/>
      <c r="CP1705" s="5"/>
      <c r="CQ1705" s="5"/>
      <c r="CR1705" s="5"/>
      <c r="CS1705" s="5"/>
      <c r="CT1705" s="5"/>
      <c r="CU1705" s="5"/>
      <c r="CV1705" s="5"/>
      <c r="CW1705" s="5"/>
      <c r="CX1705" s="5"/>
      <c r="CY1705" s="5"/>
      <c r="CZ1705" s="5"/>
      <c r="DA1705" s="5"/>
      <c r="DB1705" s="5"/>
      <c r="DC1705" s="5"/>
      <c r="DD1705" s="5"/>
      <c r="DE1705" s="5"/>
      <c r="DF1705" s="5"/>
      <c r="DG1705" s="5"/>
      <c r="DH1705" s="5"/>
      <c r="DI1705" s="5"/>
      <c r="DJ1705" s="5"/>
      <c r="DK1705" s="5"/>
      <c r="DL1705" s="5"/>
      <c r="DM1705" s="5"/>
      <c r="DN1705" s="5"/>
      <c r="DO1705" s="5"/>
      <c r="DP1705" s="5"/>
      <c r="DQ1705" s="5"/>
      <c r="DR1705" s="5" t="s">
        <v>135</v>
      </c>
      <c r="DS1705" s="6">
        <v>2</v>
      </c>
      <c r="DT1705" s="6">
        <v>0</v>
      </c>
      <c r="DU1705" s="5">
        <v>2</v>
      </c>
      <c r="DV1705" s="5"/>
      <c r="DW1705" s="5" t="s">
        <v>135</v>
      </c>
      <c r="DX1705" s="5"/>
      <c r="DY1705" s="5" t="s">
        <v>2937</v>
      </c>
      <c r="DZ1705" s="5"/>
      <c r="EA1705" s="5"/>
      <c r="EB1705" s="5"/>
      <c r="EC1705" s="5"/>
      <c r="ED1705" s="5"/>
      <c r="EE1705" s="5"/>
      <c r="EF1705" s="5"/>
    </row>
    <row r="1706" spans="1:136" s="42" customFormat="1" ht="150">
      <c r="A1706" s="46" t="s">
        <v>2938</v>
      </c>
      <c r="B1706" s="41">
        <v>2</v>
      </c>
      <c r="C1706" s="41">
        <v>2</v>
      </c>
      <c r="D1706" s="41" t="s">
        <v>1191</v>
      </c>
      <c r="E1706" s="42" t="s">
        <v>1412</v>
      </c>
      <c r="F1706" s="41" t="s">
        <v>2939</v>
      </c>
      <c r="G1706" s="41"/>
      <c r="H1706" s="41" t="s">
        <v>135</v>
      </c>
      <c r="I1706" s="41"/>
      <c r="J1706" s="5"/>
      <c r="K1706" s="5"/>
      <c r="L1706" s="5"/>
      <c r="M1706" s="5"/>
      <c r="N1706" s="5"/>
      <c r="O1706" s="5"/>
      <c r="P1706" s="5">
        <v>2</v>
      </c>
      <c r="Q1706" s="39" t="s">
        <v>2940</v>
      </c>
      <c r="R1706" s="5"/>
      <c r="S1706" s="5"/>
      <c r="T1706" s="5"/>
      <c r="U1706" s="5"/>
      <c r="V1706" s="5"/>
      <c r="W1706" s="5"/>
      <c r="X1706" s="5"/>
      <c r="Y1706" s="5"/>
      <c r="Z1706" s="5"/>
      <c r="AA1706" s="5"/>
      <c r="AB1706" s="5"/>
      <c r="AC1706" s="5"/>
      <c r="AD1706" s="5"/>
      <c r="AE1706" s="5"/>
      <c r="AF1706" s="5"/>
      <c r="AG1706" s="5"/>
      <c r="AH1706" s="5"/>
      <c r="AI1706" s="5"/>
      <c r="AJ1706" s="5"/>
      <c r="AK1706" s="5"/>
      <c r="AL1706" s="5"/>
      <c r="AM1706" s="5"/>
      <c r="AN1706" s="5"/>
      <c r="AO1706" s="5"/>
      <c r="AP1706" s="5"/>
      <c r="AQ1706" s="5"/>
      <c r="AR1706" s="5"/>
      <c r="AS1706" s="5"/>
      <c r="AT1706" s="5"/>
      <c r="AU1706" s="5"/>
      <c r="AV1706" s="5"/>
      <c r="AW1706" s="5"/>
      <c r="AX1706" s="5"/>
      <c r="AY1706" s="5"/>
      <c r="AZ1706" s="5"/>
      <c r="BA1706" s="5"/>
      <c r="BB1706" s="5"/>
      <c r="BC1706" s="5"/>
      <c r="BD1706" s="5"/>
      <c r="BE1706" s="5"/>
      <c r="BF1706" s="5"/>
      <c r="BG1706" s="5"/>
      <c r="BH1706" s="5"/>
      <c r="BI1706" s="5"/>
      <c r="BJ1706" s="5"/>
      <c r="BK1706" s="5"/>
      <c r="BL1706" s="5"/>
      <c r="BM1706" s="5"/>
      <c r="BN1706" s="5"/>
      <c r="BO1706" s="5"/>
      <c r="BP1706" s="5"/>
      <c r="BQ1706" s="5"/>
      <c r="BR1706" s="5"/>
      <c r="BS1706" s="5"/>
      <c r="BT1706" s="5"/>
      <c r="BU1706" s="5"/>
      <c r="BV1706" s="5"/>
      <c r="BW1706" s="5"/>
      <c r="BX1706" s="5"/>
      <c r="BY1706" s="5"/>
      <c r="BZ1706" s="5"/>
      <c r="CA1706" s="5"/>
      <c r="CB1706" s="5"/>
      <c r="CC1706" s="5"/>
      <c r="CD1706" s="5"/>
      <c r="CE1706" s="5"/>
      <c r="CF1706" s="5"/>
      <c r="CG1706" s="5"/>
      <c r="CH1706" s="5"/>
      <c r="CI1706" s="5"/>
      <c r="CJ1706" s="5"/>
      <c r="CK1706" s="5"/>
      <c r="CL1706" s="5"/>
      <c r="CM1706" s="5"/>
      <c r="CN1706" s="5"/>
      <c r="CO1706" s="5"/>
      <c r="CP1706" s="5"/>
      <c r="CQ1706" s="5"/>
      <c r="CR1706" s="5"/>
      <c r="CS1706" s="5"/>
      <c r="CT1706" s="5"/>
      <c r="CU1706" s="5"/>
      <c r="CV1706" s="5"/>
      <c r="CW1706" s="5"/>
      <c r="CX1706" s="5"/>
      <c r="CY1706" s="5"/>
      <c r="CZ1706" s="5"/>
      <c r="DA1706" s="5"/>
      <c r="DB1706" s="5"/>
      <c r="DC1706" s="5"/>
      <c r="DD1706" s="5"/>
      <c r="DE1706" s="5"/>
      <c r="DF1706" s="5"/>
      <c r="DG1706" s="5"/>
      <c r="DH1706" s="5"/>
      <c r="DI1706" s="5">
        <v>1</v>
      </c>
      <c r="DJ1706" s="5"/>
      <c r="DK1706" s="5"/>
      <c r="DL1706" s="5"/>
      <c r="DM1706" s="5"/>
      <c r="DN1706" s="5"/>
      <c r="DO1706" s="5"/>
      <c r="DP1706" s="5"/>
      <c r="DQ1706" s="5"/>
      <c r="DR1706" s="5" t="s">
        <v>135</v>
      </c>
      <c r="DS1706" s="6">
        <v>2</v>
      </c>
      <c r="DT1706" s="6">
        <v>0</v>
      </c>
      <c r="DU1706" s="5">
        <v>0</v>
      </c>
      <c r="DV1706" s="5"/>
      <c r="DW1706" s="5" t="s">
        <v>135</v>
      </c>
      <c r="DX1706" s="5"/>
      <c r="DY1706" s="5"/>
      <c r="DZ1706" s="5"/>
      <c r="EA1706" s="5"/>
      <c r="EB1706" s="5"/>
      <c r="EC1706" s="5"/>
      <c r="ED1706" s="5"/>
      <c r="EE1706" s="5"/>
      <c r="EF1706" s="5"/>
    </row>
    <row r="1707" spans="1:136" s="42" customFormat="1" ht="150">
      <c r="A1707" s="41"/>
      <c r="B1707" s="41"/>
      <c r="C1707" s="41"/>
      <c r="D1707" s="41" t="s">
        <v>2941</v>
      </c>
      <c r="E1707" s="42" t="s">
        <v>527</v>
      </c>
      <c r="F1707" s="41" t="s">
        <v>2939</v>
      </c>
      <c r="G1707" s="41"/>
      <c r="H1707" s="41" t="s">
        <v>135</v>
      </c>
      <c r="I1707" s="41"/>
      <c r="J1707" s="5"/>
      <c r="K1707" s="5"/>
      <c r="L1707" s="5"/>
      <c r="M1707" s="5"/>
      <c r="N1707" s="5"/>
      <c r="O1707" s="5"/>
      <c r="P1707" s="5">
        <v>2</v>
      </c>
      <c r="Q1707" s="39" t="s">
        <v>2940</v>
      </c>
      <c r="R1707" s="5"/>
      <c r="S1707" s="5"/>
      <c r="T1707" s="5"/>
      <c r="U1707" s="5"/>
      <c r="V1707" s="5"/>
      <c r="W1707" s="5"/>
      <c r="X1707" s="5"/>
      <c r="Y1707" s="5"/>
      <c r="Z1707" s="5"/>
      <c r="AA1707" s="5"/>
      <c r="AB1707" s="5"/>
      <c r="AC1707" s="5"/>
      <c r="AD1707" s="5"/>
      <c r="AE1707" s="5"/>
      <c r="AF1707" s="5"/>
      <c r="AG1707" s="5"/>
      <c r="AH1707" s="5"/>
      <c r="AI1707" s="5"/>
      <c r="AJ1707" s="5"/>
      <c r="AK1707" s="5"/>
      <c r="AL1707" s="5"/>
      <c r="AM1707" s="5"/>
      <c r="AN1707" s="5"/>
      <c r="AO1707" s="5"/>
      <c r="AP1707" s="5"/>
      <c r="AQ1707" s="5"/>
      <c r="AR1707" s="5"/>
      <c r="AS1707" s="5"/>
      <c r="AT1707" s="5"/>
      <c r="AU1707" s="5"/>
      <c r="AV1707" s="5"/>
      <c r="AW1707" s="5"/>
      <c r="AX1707" s="5"/>
      <c r="AY1707" s="5"/>
      <c r="AZ1707" s="5"/>
      <c r="BA1707" s="5"/>
      <c r="BB1707" s="5"/>
      <c r="BC1707" s="5"/>
      <c r="BD1707" s="5"/>
      <c r="BE1707" s="5"/>
      <c r="BF1707" s="5"/>
      <c r="BG1707" s="5"/>
      <c r="BH1707" s="5"/>
      <c r="BI1707" s="5"/>
      <c r="BJ1707" s="5"/>
      <c r="BK1707" s="5"/>
      <c r="BL1707" s="5"/>
      <c r="BM1707" s="5"/>
      <c r="BN1707" s="5"/>
      <c r="BO1707" s="5"/>
      <c r="BP1707" s="5"/>
      <c r="BQ1707" s="5"/>
      <c r="BR1707" s="5"/>
      <c r="BS1707" s="5"/>
      <c r="BT1707" s="5"/>
      <c r="BU1707" s="5"/>
      <c r="BV1707" s="5"/>
      <c r="BW1707" s="5"/>
      <c r="BX1707" s="5"/>
      <c r="BY1707" s="5"/>
      <c r="BZ1707" s="5"/>
      <c r="CA1707" s="5"/>
      <c r="CB1707" s="5"/>
      <c r="CC1707" s="5"/>
      <c r="CD1707" s="5"/>
      <c r="CE1707" s="5"/>
      <c r="CF1707" s="5"/>
      <c r="CG1707" s="5"/>
      <c r="CH1707" s="5"/>
      <c r="CI1707" s="5"/>
      <c r="CJ1707" s="5"/>
      <c r="CK1707" s="5"/>
      <c r="CL1707" s="5"/>
      <c r="CM1707" s="5"/>
      <c r="CN1707" s="5"/>
      <c r="CO1707" s="5"/>
      <c r="CP1707" s="5"/>
      <c r="CQ1707" s="5"/>
      <c r="CR1707" s="5"/>
      <c r="CS1707" s="5"/>
      <c r="CT1707" s="5"/>
      <c r="CU1707" s="5"/>
      <c r="CV1707" s="5"/>
      <c r="CW1707" s="5"/>
      <c r="CX1707" s="5"/>
      <c r="CY1707" s="5"/>
      <c r="CZ1707" s="5"/>
      <c r="DA1707" s="5"/>
      <c r="DB1707" s="5"/>
      <c r="DC1707" s="5"/>
      <c r="DD1707" s="5"/>
      <c r="DE1707" s="5"/>
      <c r="DF1707" s="5"/>
      <c r="DG1707" s="5"/>
      <c r="DH1707" s="5"/>
      <c r="DI1707" s="5">
        <v>1</v>
      </c>
      <c r="DJ1707" s="5"/>
      <c r="DK1707" s="5"/>
      <c r="DL1707" s="5"/>
      <c r="DM1707" s="5"/>
      <c r="DN1707" s="5"/>
      <c r="DO1707" s="5"/>
      <c r="DP1707" s="5"/>
      <c r="DQ1707" s="5"/>
      <c r="DR1707" s="5" t="s">
        <v>135</v>
      </c>
      <c r="DS1707" s="6"/>
      <c r="DT1707" s="6"/>
      <c r="DU1707" s="5"/>
      <c r="DV1707" s="5"/>
      <c r="DW1707" s="5" t="s">
        <v>135</v>
      </c>
      <c r="DX1707" s="5"/>
      <c r="DY1707" s="5"/>
      <c r="DZ1707" s="5"/>
      <c r="EA1707" s="5"/>
      <c r="EB1707" s="5"/>
      <c r="EC1707" s="5"/>
      <c r="ED1707" s="5"/>
      <c r="EE1707" s="5"/>
      <c r="EF1707" s="5"/>
    </row>
    <row r="1708" spans="1:136" s="42" customFormat="1" ht="90">
      <c r="A1708" s="41"/>
      <c r="B1708" s="41"/>
      <c r="C1708" s="41"/>
      <c r="D1708" s="41" t="s">
        <v>2942</v>
      </c>
      <c r="E1708" s="42" t="s">
        <v>2943</v>
      </c>
      <c r="F1708" s="41" t="s">
        <v>2944</v>
      </c>
      <c r="G1708" s="41"/>
      <c r="H1708" s="41" t="s">
        <v>2945</v>
      </c>
      <c r="I1708" s="41"/>
      <c r="J1708" s="5">
        <v>1</v>
      </c>
      <c r="K1708" s="5"/>
      <c r="L1708" s="5">
        <v>1</v>
      </c>
      <c r="M1708" s="5"/>
      <c r="N1708" s="5"/>
      <c r="O1708" s="5"/>
      <c r="P1708" s="5">
        <v>1</v>
      </c>
      <c r="Q1708" s="39" t="s">
        <v>2946</v>
      </c>
      <c r="R1708" s="5"/>
      <c r="S1708" s="5"/>
      <c r="T1708" s="5"/>
      <c r="U1708" s="5"/>
      <c r="V1708" s="5"/>
      <c r="W1708" s="5"/>
      <c r="X1708" s="5"/>
      <c r="Y1708" s="5"/>
      <c r="Z1708" s="5"/>
      <c r="AA1708" s="5"/>
      <c r="AB1708" s="5"/>
      <c r="AC1708" s="5"/>
      <c r="AD1708" s="5"/>
      <c r="AE1708" s="5"/>
      <c r="AF1708" s="5"/>
      <c r="AG1708" s="5"/>
      <c r="AH1708" s="5"/>
      <c r="AI1708" s="5"/>
      <c r="AJ1708" s="5"/>
      <c r="AK1708" s="5"/>
      <c r="AL1708" s="5"/>
      <c r="AM1708" s="5"/>
      <c r="AN1708" s="5"/>
      <c r="AO1708" s="5"/>
      <c r="AP1708" s="5"/>
      <c r="AQ1708" s="5"/>
      <c r="AR1708" s="5"/>
      <c r="AS1708" s="5"/>
      <c r="AT1708" s="5"/>
      <c r="AU1708" s="5"/>
      <c r="AV1708" s="5"/>
      <c r="AW1708" s="5"/>
      <c r="AX1708" s="5"/>
      <c r="AY1708" s="5"/>
      <c r="AZ1708" s="5"/>
      <c r="BA1708" s="5"/>
      <c r="BB1708" s="5"/>
      <c r="BC1708" s="5"/>
      <c r="BD1708" s="5"/>
      <c r="BE1708" s="5"/>
      <c r="BF1708" s="5"/>
      <c r="BG1708" s="5"/>
      <c r="BH1708" s="5"/>
      <c r="BI1708" s="5"/>
      <c r="BJ1708" s="5"/>
      <c r="BK1708" s="5"/>
      <c r="BL1708" s="5"/>
      <c r="BM1708" s="5"/>
      <c r="BN1708" s="5"/>
      <c r="BO1708" s="5"/>
      <c r="BP1708" s="5"/>
      <c r="BQ1708" s="5"/>
      <c r="BR1708" s="5"/>
      <c r="BS1708" s="5"/>
      <c r="BT1708" s="5"/>
      <c r="BU1708" s="5"/>
      <c r="BV1708" s="5"/>
      <c r="BW1708" s="5"/>
      <c r="BX1708" s="5"/>
      <c r="BY1708" s="5"/>
      <c r="BZ1708" s="5"/>
      <c r="CA1708" s="5"/>
      <c r="CB1708" s="5"/>
      <c r="CC1708" s="5"/>
      <c r="CD1708" s="5"/>
      <c r="CE1708" s="5"/>
      <c r="CF1708" s="5"/>
      <c r="CG1708" s="5"/>
      <c r="CH1708" s="5"/>
      <c r="CI1708" s="5"/>
      <c r="CJ1708" s="5"/>
      <c r="CK1708" s="5"/>
      <c r="CL1708" s="5"/>
      <c r="CM1708" s="5"/>
      <c r="CN1708" s="5"/>
      <c r="CO1708" s="5"/>
      <c r="CP1708" s="5"/>
      <c r="CQ1708" s="5"/>
      <c r="CR1708" s="5"/>
      <c r="CS1708" s="5"/>
      <c r="CT1708" s="5"/>
      <c r="CU1708" s="5"/>
      <c r="CV1708" s="5"/>
      <c r="CW1708" s="5"/>
      <c r="CX1708" s="5"/>
      <c r="CY1708" s="5"/>
      <c r="CZ1708" s="5"/>
      <c r="DA1708" s="5"/>
      <c r="DB1708" s="5"/>
      <c r="DC1708" s="5"/>
      <c r="DD1708" s="5"/>
      <c r="DE1708" s="5"/>
      <c r="DF1708" s="5"/>
      <c r="DG1708" s="5"/>
      <c r="DH1708" s="5"/>
      <c r="DI1708" s="5"/>
      <c r="DJ1708" s="5">
        <v>1</v>
      </c>
      <c r="DK1708" s="5"/>
      <c r="DL1708" s="5"/>
      <c r="DM1708" s="5"/>
      <c r="DN1708" s="5"/>
      <c r="DO1708" s="5"/>
      <c r="DP1708" s="5"/>
      <c r="DQ1708" s="5"/>
      <c r="DR1708" s="5" t="s">
        <v>135</v>
      </c>
      <c r="DS1708" s="6"/>
      <c r="DT1708" s="6"/>
      <c r="DU1708" s="5"/>
      <c r="DV1708" s="5"/>
      <c r="DW1708" s="5" t="s">
        <v>135</v>
      </c>
      <c r="DX1708" s="5"/>
      <c r="DY1708" s="5"/>
      <c r="DZ1708" s="5"/>
      <c r="EA1708" s="5"/>
      <c r="EB1708" s="5"/>
      <c r="EC1708" s="5"/>
      <c r="ED1708" s="5"/>
      <c r="EE1708" s="5"/>
      <c r="EF1708" s="5"/>
    </row>
    <row r="1709" spans="1:136" s="42" customFormat="1" ht="90">
      <c r="A1709" s="41"/>
      <c r="B1709" s="41"/>
      <c r="C1709" s="41"/>
      <c r="D1709" s="41" t="s">
        <v>1191</v>
      </c>
      <c r="E1709" s="42" t="s">
        <v>1412</v>
      </c>
      <c r="F1709" s="41" t="s">
        <v>2944</v>
      </c>
      <c r="G1709" s="41"/>
      <c r="H1709" s="41" t="s">
        <v>2945</v>
      </c>
      <c r="I1709" s="41"/>
      <c r="J1709" s="5"/>
      <c r="K1709" s="5"/>
      <c r="L1709" s="5"/>
      <c r="M1709" s="5"/>
      <c r="N1709" s="5"/>
      <c r="O1709" s="5"/>
      <c r="P1709" s="5">
        <v>1</v>
      </c>
      <c r="Q1709" s="39" t="s">
        <v>2946</v>
      </c>
      <c r="R1709" s="5"/>
      <c r="S1709" s="5"/>
      <c r="T1709" s="5"/>
      <c r="U1709" s="5"/>
      <c r="V1709" s="5"/>
      <c r="W1709" s="5"/>
      <c r="X1709" s="5"/>
      <c r="Y1709" s="5"/>
      <c r="Z1709" s="5"/>
      <c r="AA1709" s="5"/>
      <c r="AB1709" s="5"/>
      <c r="AC1709" s="5"/>
      <c r="AD1709" s="5"/>
      <c r="AE1709" s="5"/>
      <c r="AF1709" s="5"/>
      <c r="AG1709" s="5"/>
      <c r="AH1709" s="5"/>
      <c r="AI1709" s="5"/>
      <c r="AJ1709" s="5"/>
      <c r="AK1709" s="5"/>
      <c r="AL1709" s="5"/>
      <c r="AM1709" s="5"/>
      <c r="AN1709" s="5"/>
      <c r="AO1709" s="5"/>
      <c r="AP1709" s="5"/>
      <c r="AQ1709" s="5"/>
      <c r="AR1709" s="5"/>
      <c r="AS1709" s="5"/>
      <c r="AT1709" s="5"/>
      <c r="AU1709" s="5"/>
      <c r="AV1709" s="5"/>
      <c r="AW1709" s="5"/>
      <c r="AX1709" s="5"/>
      <c r="AY1709" s="5"/>
      <c r="AZ1709" s="5"/>
      <c r="BA1709" s="5"/>
      <c r="BB1709" s="5"/>
      <c r="BC1709" s="5"/>
      <c r="BD1709" s="5"/>
      <c r="BE1709" s="5"/>
      <c r="BF1709" s="5"/>
      <c r="BG1709" s="5"/>
      <c r="BH1709" s="5"/>
      <c r="BI1709" s="5"/>
      <c r="BJ1709" s="5"/>
      <c r="BK1709" s="5"/>
      <c r="BL1709" s="5"/>
      <c r="BM1709" s="5"/>
      <c r="BN1709" s="5"/>
      <c r="BO1709" s="5"/>
      <c r="BP1709" s="5"/>
      <c r="BQ1709" s="5"/>
      <c r="BR1709" s="5"/>
      <c r="BS1709" s="5"/>
      <c r="BT1709" s="5"/>
      <c r="BU1709" s="5"/>
      <c r="BV1709" s="5"/>
      <c r="BW1709" s="5"/>
      <c r="BX1709" s="5"/>
      <c r="BY1709" s="5"/>
      <c r="BZ1709" s="5"/>
      <c r="CA1709" s="5"/>
      <c r="CB1709" s="5"/>
      <c r="CC1709" s="5"/>
      <c r="CD1709" s="5"/>
      <c r="CE1709" s="5"/>
      <c r="CF1709" s="5"/>
      <c r="CG1709" s="5"/>
      <c r="CH1709" s="5"/>
      <c r="CI1709" s="5"/>
      <c r="CJ1709" s="5"/>
      <c r="CK1709" s="5"/>
      <c r="CL1709" s="5"/>
      <c r="CM1709" s="5"/>
      <c r="CN1709" s="5"/>
      <c r="CO1709" s="5"/>
      <c r="CP1709" s="5"/>
      <c r="CQ1709" s="5"/>
      <c r="CR1709" s="5"/>
      <c r="CS1709" s="5"/>
      <c r="CT1709" s="5"/>
      <c r="CU1709" s="5"/>
      <c r="CV1709" s="5"/>
      <c r="CW1709" s="5"/>
      <c r="CX1709" s="5"/>
      <c r="CY1709" s="5"/>
      <c r="CZ1709" s="5"/>
      <c r="DA1709" s="5"/>
      <c r="DB1709" s="5"/>
      <c r="DC1709" s="5"/>
      <c r="DD1709" s="5"/>
      <c r="DE1709" s="5"/>
      <c r="DF1709" s="5"/>
      <c r="DG1709" s="5"/>
      <c r="DH1709" s="5"/>
      <c r="DI1709" s="5"/>
      <c r="DJ1709" s="5">
        <v>1</v>
      </c>
      <c r="DK1709" s="5"/>
      <c r="DL1709" s="5"/>
      <c r="DM1709" s="5"/>
      <c r="DN1709" s="5"/>
      <c r="DO1709" s="5"/>
      <c r="DP1709" s="5"/>
      <c r="DQ1709" s="5"/>
      <c r="DR1709" s="5" t="s">
        <v>135</v>
      </c>
      <c r="DS1709" s="6"/>
      <c r="DT1709" s="6"/>
      <c r="DU1709" s="5"/>
      <c r="DV1709" s="5"/>
      <c r="DW1709" s="5" t="s">
        <v>135</v>
      </c>
      <c r="DX1709" s="5"/>
      <c r="DY1709" s="5"/>
      <c r="DZ1709" s="5"/>
      <c r="EA1709" s="5"/>
      <c r="EB1709" s="5"/>
      <c r="EC1709" s="5"/>
      <c r="ED1709" s="5"/>
      <c r="EE1709" s="5"/>
      <c r="EF1709" s="5"/>
    </row>
    <row r="1710" spans="1:136" s="42" customFormat="1" ht="150">
      <c r="A1710" s="46" t="s">
        <v>2947</v>
      </c>
      <c r="B1710" s="5">
        <v>14</v>
      </c>
      <c r="C1710" s="41">
        <v>17</v>
      </c>
      <c r="D1710" s="41" t="s">
        <v>2948</v>
      </c>
      <c r="E1710" s="42" t="s">
        <v>157</v>
      </c>
      <c r="F1710" s="41" t="s">
        <v>2949</v>
      </c>
      <c r="G1710" s="41" t="s">
        <v>135</v>
      </c>
      <c r="H1710" s="41"/>
      <c r="I1710" s="41"/>
      <c r="J1710" s="5"/>
      <c r="K1710" s="5"/>
      <c r="L1710" s="5"/>
      <c r="M1710" s="5"/>
      <c r="N1710" s="5"/>
      <c r="O1710" s="5"/>
      <c r="P1710" s="5">
        <v>14</v>
      </c>
      <c r="Q1710" s="39" t="s">
        <v>2950</v>
      </c>
      <c r="R1710" s="5">
        <v>1</v>
      </c>
      <c r="S1710" s="5"/>
      <c r="T1710" s="5"/>
      <c r="U1710" s="5"/>
      <c r="V1710" s="5"/>
      <c r="W1710" s="5"/>
      <c r="X1710" s="5"/>
      <c r="Y1710" s="5"/>
      <c r="Z1710" s="5"/>
      <c r="AA1710" s="5"/>
      <c r="AB1710" s="5"/>
      <c r="AC1710" s="5"/>
      <c r="AD1710" s="5"/>
      <c r="AE1710" s="5"/>
      <c r="AF1710" s="5"/>
      <c r="AG1710" s="5"/>
      <c r="AH1710" s="5"/>
      <c r="AI1710" s="5"/>
      <c r="AJ1710" s="5"/>
      <c r="AK1710" s="5"/>
      <c r="AL1710" s="5">
        <f>2+11</f>
        <v>13</v>
      </c>
      <c r="AM1710" s="5"/>
      <c r="AN1710" s="5"/>
      <c r="AO1710" s="5"/>
      <c r="AP1710" s="5"/>
      <c r="AQ1710" s="5"/>
      <c r="AR1710" s="5"/>
      <c r="AS1710" s="5"/>
      <c r="AT1710" s="5"/>
      <c r="AU1710" s="5"/>
      <c r="AV1710" s="5">
        <v>11</v>
      </c>
      <c r="AW1710" s="5"/>
      <c r="AX1710" s="5"/>
      <c r="AY1710" s="5"/>
      <c r="AZ1710" s="5"/>
      <c r="BA1710" s="5"/>
      <c r="BB1710" s="5"/>
      <c r="BC1710" s="5"/>
      <c r="BD1710" s="5"/>
      <c r="BE1710" s="5"/>
      <c r="BF1710" s="5"/>
      <c r="BG1710" s="5"/>
      <c r="BH1710" s="5"/>
      <c r="BI1710" s="5"/>
      <c r="BJ1710" s="5"/>
      <c r="BK1710" s="5"/>
      <c r="BL1710" s="5"/>
      <c r="BM1710" s="5"/>
      <c r="BN1710" s="5"/>
      <c r="BO1710" s="5"/>
      <c r="BP1710" s="5"/>
      <c r="BQ1710" s="5"/>
      <c r="BR1710" s="5"/>
      <c r="BS1710" s="5"/>
      <c r="BT1710" s="5"/>
      <c r="BU1710" s="5"/>
      <c r="BV1710" s="5"/>
      <c r="BW1710" s="5"/>
      <c r="BX1710" s="5"/>
      <c r="BY1710" s="5"/>
      <c r="BZ1710" s="5"/>
      <c r="CA1710" s="5"/>
      <c r="CB1710" s="5"/>
      <c r="CC1710" s="5"/>
      <c r="CD1710" s="5"/>
      <c r="CE1710" s="5"/>
      <c r="CF1710" s="5"/>
      <c r="CG1710" s="5"/>
      <c r="CH1710" s="5"/>
      <c r="CI1710" s="5"/>
      <c r="CJ1710" s="5"/>
      <c r="CK1710" s="5"/>
      <c r="CL1710" s="5"/>
      <c r="CM1710" s="5"/>
      <c r="CN1710" s="5"/>
      <c r="CO1710" s="5"/>
      <c r="CP1710" s="5"/>
      <c r="CQ1710" s="5"/>
      <c r="CR1710" s="5"/>
      <c r="CS1710" s="5"/>
      <c r="CT1710" s="5"/>
      <c r="CU1710" s="5"/>
      <c r="CV1710" s="5"/>
      <c r="CW1710" s="5"/>
      <c r="CX1710" s="5"/>
      <c r="CY1710" s="5"/>
      <c r="CZ1710" s="5"/>
      <c r="DA1710" s="5"/>
      <c r="DB1710" s="5"/>
      <c r="DC1710" s="5"/>
      <c r="DD1710" s="5"/>
      <c r="DE1710" s="5"/>
      <c r="DF1710" s="5"/>
      <c r="DG1710" s="5"/>
      <c r="DH1710" s="5"/>
      <c r="DI1710" s="5"/>
      <c r="DJ1710" s="5"/>
      <c r="DK1710" s="5"/>
      <c r="DL1710" s="5"/>
      <c r="DM1710" s="5"/>
      <c r="DN1710" s="5"/>
      <c r="DO1710" s="5"/>
      <c r="DP1710" s="5"/>
      <c r="DQ1710" s="5"/>
      <c r="DR1710" s="5" t="s">
        <v>1233</v>
      </c>
      <c r="DS1710" s="6">
        <v>23</v>
      </c>
      <c r="DT1710" s="6">
        <f>B1710-C1710</f>
        <v>-3</v>
      </c>
      <c r="DU1710" s="5">
        <v>17</v>
      </c>
      <c r="DV1710" s="5"/>
      <c r="DW1710" s="5" t="s">
        <v>135</v>
      </c>
      <c r="DX1710" s="5"/>
      <c r="DY1710" s="5"/>
      <c r="DZ1710" s="5"/>
      <c r="EA1710" s="5"/>
      <c r="EB1710" s="5"/>
      <c r="EC1710" s="5"/>
      <c r="ED1710" s="5"/>
      <c r="EE1710" s="5"/>
      <c r="EF1710" s="5"/>
    </row>
    <row r="1711" spans="1:136" s="42" customFormat="1" ht="60">
      <c r="A1711" s="41"/>
      <c r="B1711" s="5">
        <v>8</v>
      </c>
      <c r="C1711" s="41"/>
      <c r="D1711" s="41" t="s">
        <v>2951</v>
      </c>
      <c r="E1711" s="42" t="s">
        <v>2952</v>
      </c>
      <c r="F1711" s="41" t="s">
        <v>2949</v>
      </c>
      <c r="G1711" s="41" t="s">
        <v>135</v>
      </c>
      <c r="H1711" s="41"/>
      <c r="I1711" s="41"/>
      <c r="J1711" s="5"/>
      <c r="K1711" s="5"/>
      <c r="L1711" s="5"/>
      <c r="M1711" s="5"/>
      <c r="N1711" s="5"/>
      <c r="O1711" s="5"/>
      <c r="P1711" s="5">
        <v>8</v>
      </c>
      <c r="Q1711" s="39" t="s">
        <v>2953</v>
      </c>
      <c r="R1711" s="5">
        <v>2</v>
      </c>
      <c r="S1711" s="5"/>
      <c r="T1711" s="5"/>
      <c r="U1711" s="5"/>
      <c r="V1711" s="5"/>
      <c r="W1711" s="5"/>
      <c r="X1711" s="5"/>
      <c r="Y1711" s="5"/>
      <c r="Z1711" s="5"/>
      <c r="AA1711" s="5"/>
      <c r="AB1711" s="5"/>
      <c r="AC1711" s="5"/>
      <c r="AD1711" s="5"/>
      <c r="AE1711" s="5"/>
      <c r="AF1711" s="5"/>
      <c r="AG1711" s="5"/>
      <c r="AH1711" s="5"/>
      <c r="AI1711" s="5"/>
      <c r="AJ1711" s="5"/>
      <c r="AK1711" s="5"/>
      <c r="AL1711" s="5">
        <v>6</v>
      </c>
      <c r="AM1711" s="5"/>
      <c r="AN1711" s="5"/>
      <c r="AO1711" s="5"/>
      <c r="AP1711" s="5"/>
      <c r="AQ1711" s="5"/>
      <c r="AR1711" s="5"/>
      <c r="AS1711" s="5"/>
      <c r="AT1711" s="5"/>
      <c r="AU1711" s="5"/>
      <c r="AV1711" s="5">
        <v>6</v>
      </c>
      <c r="AW1711" s="5"/>
      <c r="AX1711" s="5"/>
      <c r="AY1711" s="5"/>
      <c r="AZ1711" s="5"/>
      <c r="BA1711" s="5"/>
      <c r="BB1711" s="5"/>
      <c r="BC1711" s="5"/>
      <c r="BD1711" s="5"/>
      <c r="BE1711" s="5"/>
      <c r="BF1711" s="5"/>
      <c r="BG1711" s="5"/>
      <c r="BH1711" s="5"/>
      <c r="BI1711" s="5"/>
      <c r="BJ1711" s="5"/>
      <c r="BK1711" s="5"/>
      <c r="BL1711" s="5"/>
      <c r="BM1711" s="5"/>
      <c r="BN1711" s="5"/>
      <c r="BO1711" s="5"/>
      <c r="BP1711" s="5"/>
      <c r="BQ1711" s="5"/>
      <c r="BR1711" s="5"/>
      <c r="BS1711" s="5"/>
      <c r="BT1711" s="5"/>
      <c r="BU1711" s="5"/>
      <c r="BV1711" s="5"/>
      <c r="BW1711" s="5"/>
      <c r="BX1711" s="5"/>
      <c r="BY1711" s="5"/>
      <c r="BZ1711" s="5"/>
      <c r="CA1711" s="5"/>
      <c r="CB1711" s="5"/>
      <c r="CC1711" s="5"/>
      <c r="CD1711" s="5"/>
      <c r="CE1711" s="5"/>
      <c r="CF1711" s="5"/>
      <c r="CG1711" s="5"/>
      <c r="CH1711" s="5"/>
      <c r="CI1711" s="5"/>
      <c r="CJ1711" s="5"/>
      <c r="CK1711" s="5"/>
      <c r="CL1711" s="5"/>
      <c r="CM1711" s="5"/>
      <c r="CN1711" s="5"/>
      <c r="CO1711" s="5"/>
      <c r="CP1711" s="5"/>
      <c r="CQ1711" s="5"/>
      <c r="CR1711" s="5"/>
      <c r="CS1711" s="5"/>
      <c r="CT1711" s="5"/>
      <c r="CU1711" s="5"/>
      <c r="CV1711" s="5"/>
      <c r="CW1711" s="5"/>
      <c r="CX1711" s="5"/>
      <c r="CY1711" s="5"/>
      <c r="CZ1711" s="5"/>
      <c r="DA1711" s="5"/>
      <c r="DB1711" s="5"/>
      <c r="DC1711" s="5"/>
      <c r="DD1711" s="5"/>
      <c r="DE1711" s="5"/>
      <c r="DF1711" s="5"/>
      <c r="DG1711" s="5"/>
      <c r="DH1711" s="5"/>
      <c r="DI1711" s="5"/>
      <c r="DJ1711" s="5"/>
      <c r="DK1711" s="5"/>
      <c r="DL1711" s="5"/>
      <c r="DM1711" s="5"/>
      <c r="DN1711" s="5"/>
      <c r="DO1711" s="5"/>
      <c r="DP1711" s="5"/>
      <c r="DQ1711" s="5"/>
      <c r="DR1711" s="5" t="s">
        <v>1233</v>
      </c>
      <c r="DS1711" s="6"/>
      <c r="DT1711" s="6"/>
      <c r="DU1711" s="5"/>
      <c r="DV1711" s="5"/>
      <c r="DW1711" s="5" t="s">
        <v>135</v>
      </c>
      <c r="DX1711" s="5"/>
      <c r="DY1711" s="5"/>
      <c r="DZ1711" s="5"/>
      <c r="EA1711" s="5"/>
      <c r="EB1711" s="5"/>
      <c r="EC1711" s="5"/>
      <c r="ED1711" s="5"/>
      <c r="EE1711" s="5"/>
      <c r="EF1711" s="5"/>
    </row>
    <row r="1712" spans="1:136" s="42" customFormat="1" ht="60">
      <c r="A1712" s="41"/>
      <c r="B1712" s="5">
        <v>13</v>
      </c>
      <c r="C1712" s="41"/>
      <c r="D1712" s="5" t="s">
        <v>2954</v>
      </c>
      <c r="E1712" s="42" t="s">
        <v>171</v>
      </c>
      <c r="F1712" s="41" t="s">
        <v>2949</v>
      </c>
      <c r="G1712" s="41" t="s">
        <v>135</v>
      </c>
      <c r="H1712" s="41"/>
      <c r="I1712" s="41"/>
      <c r="J1712" s="5"/>
      <c r="K1712" s="5"/>
      <c r="L1712" s="5"/>
      <c r="M1712" s="5"/>
      <c r="N1712" s="5"/>
      <c r="O1712" s="5"/>
      <c r="P1712" s="5">
        <v>13</v>
      </c>
      <c r="Q1712" s="39" t="s">
        <v>2955</v>
      </c>
      <c r="R1712" s="5">
        <v>1</v>
      </c>
      <c r="S1712" s="5"/>
      <c r="T1712" s="5"/>
      <c r="U1712" s="5"/>
      <c r="V1712" s="5"/>
      <c r="W1712" s="5"/>
      <c r="X1712" s="5"/>
      <c r="Y1712" s="5"/>
      <c r="Z1712" s="5"/>
      <c r="AA1712" s="5"/>
      <c r="AB1712" s="5"/>
      <c r="AC1712" s="5"/>
      <c r="AD1712" s="5"/>
      <c r="AE1712" s="5"/>
      <c r="AF1712" s="5"/>
      <c r="AG1712" s="5"/>
      <c r="AH1712" s="5"/>
      <c r="AI1712" s="5"/>
      <c r="AJ1712" s="5"/>
      <c r="AK1712" s="5"/>
      <c r="AL1712" s="5">
        <v>12</v>
      </c>
      <c r="AM1712" s="5"/>
      <c r="AN1712" s="5"/>
      <c r="AO1712" s="5"/>
      <c r="AP1712" s="5"/>
      <c r="AQ1712" s="5"/>
      <c r="AR1712" s="5"/>
      <c r="AS1712" s="5"/>
      <c r="AT1712" s="5"/>
      <c r="AU1712" s="5"/>
      <c r="AV1712" s="5">
        <v>10</v>
      </c>
      <c r="AW1712" s="5"/>
      <c r="AX1712" s="5"/>
      <c r="AY1712" s="5"/>
      <c r="AZ1712" s="5"/>
      <c r="BA1712" s="5"/>
      <c r="BB1712" s="5"/>
      <c r="BC1712" s="5"/>
      <c r="BD1712" s="5"/>
      <c r="BE1712" s="5"/>
      <c r="BF1712" s="5"/>
      <c r="BG1712" s="5"/>
      <c r="BH1712" s="5"/>
      <c r="BI1712" s="5"/>
      <c r="BJ1712" s="5"/>
      <c r="BK1712" s="5"/>
      <c r="BL1712" s="5"/>
      <c r="BM1712" s="5"/>
      <c r="BN1712" s="5"/>
      <c r="BO1712" s="5"/>
      <c r="BP1712" s="5"/>
      <c r="BQ1712" s="5"/>
      <c r="BR1712" s="5"/>
      <c r="BS1712" s="5"/>
      <c r="BT1712" s="5"/>
      <c r="BU1712" s="5"/>
      <c r="BV1712" s="5"/>
      <c r="BW1712" s="5"/>
      <c r="BX1712" s="5"/>
      <c r="BY1712" s="5"/>
      <c r="BZ1712" s="5"/>
      <c r="CA1712" s="5"/>
      <c r="CB1712" s="5"/>
      <c r="CC1712" s="5"/>
      <c r="CD1712" s="5"/>
      <c r="CE1712" s="5"/>
      <c r="CF1712" s="5"/>
      <c r="CG1712" s="5"/>
      <c r="CH1712" s="5"/>
      <c r="CI1712" s="5"/>
      <c r="CJ1712" s="5"/>
      <c r="CK1712" s="5"/>
      <c r="CL1712" s="5"/>
      <c r="CM1712" s="5"/>
      <c r="CN1712" s="5"/>
      <c r="CO1712" s="5"/>
      <c r="CP1712" s="5"/>
      <c r="CQ1712" s="5"/>
      <c r="CR1712" s="5"/>
      <c r="CS1712" s="5"/>
      <c r="CT1712" s="5"/>
      <c r="CU1712" s="5"/>
      <c r="CV1712" s="5"/>
      <c r="CW1712" s="5"/>
      <c r="CX1712" s="5"/>
      <c r="CY1712" s="5"/>
      <c r="CZ1712" s="5"/>
      <c r="DA1712" s="5"/>
      <c r="DB1712" s="5"/>
      <c r="DC1712" s="5"/>
      <c r="DD1712" s="5"/>
      <c r="DE1712" s="5"/>
      <c r="DF1712" s="5"/>
      <c r="DG1712" s="5"/>
      <c r="DH1712" s="5"/>
      <c r="DI1712" s="5"/>
      <c r="DJ1712" s="5"/>
      <c r="DK1712" s="5"/>
      <c r="DL1712" s="5"/>
      <c r="DM1712" s="5"/>
      <c r="DN1712" s="5"/>
      <c r="DO1712" s="5"/>
      <c r="DP1712" s="5"/>
      <c r="DQ1712" s="5"/>
      <c r="DR1712" s="5" t="s">
        <v>1233</v>
      </c>
      <c r="DS1712" s="6"/>
      <c r="DT1712" s="6"/>
      <c r="DU1712" s="5"/>
      <c r="DV1712" s="5"/>
      <c r="DW1712" s="5" t="s">
        <v>135</v>
      </c>
      <c r="DX1712" s="5"/>
      <c r="DY1712" s="5"/>
      <c r="DZ1712" s="5"/>
      <c r="EA1712" s="5"/>
      <c r="EB1712" s="5"/>
      <c r="EC1712" s="5"/>
      <c r="ED1712" s="5"/>
      <c r="EE1712" s="5"/>
      <c r="EF1712" s="5"/>
    </row>
    <row r="1713" spans="1:136" s="42" customFormat="1" ht="30">
      <c r="A1713" s="41"/>
      <c r="B1713" s="5">
        <v>3</v>
      </c>
      <c r="C1713" s="41"/>
      <c r="D1713" s="41" t="s">
        <v>2956</v>
      </c>
      <c r="E1713" s="42" t="s">
        <v>484</v>
      </c>
      <c r="F1713" s="41" t="s">
        <v>2949</v>
      </c>
      <c r="G1713" s="41" t="s">
        <v>135</v>
      </c>
      <c r="H1713" s="41"/>
      <c r="I1713" s="41"/>
      <c r="J1713" s="5"/>
      <c r="K1713" s="5"/>
      <c r="L1713" s="5"/>
      <c r="M1713" s="5"/>
      <c r="N1713" s="5"/>
      <c r="O1713" s="5"/>
      <c r="P1713" s="5">
        <v>3</v>
      </c>
      <c r="Q1713" s="39" t="s">
        <v>2957</v>
      </c>
      <c r="R1713" s="5"/>
      <c r="S1713" s="5"/>
      <c r="T1713" s="5"/>
      <c r="U1713" s="5"/>
      <c r="V1713" s="5"/>
      <c r="W1713" s="5"/>
      <c r="X1713" s="5"/>
      <c r="Y1713" s="5"/>
      <c r="Z1713" s="5"/>
      <c r="AA1713" s="5"/>
      <c r="AB1713" s="5"/>
      <c r="AC1713" s="5"/>
      <c r="AD1713" s="5"/>
      <c r="AE1713" s="5"/>
      <c r="AF1713" s="5"/>
      <c r="AG1713" s="5"/>
      <c r="AH1713" s="5"/>
      <c r="AI1713" s="5"/>
      <c r="AJ1713" s="5"/>
      <c r="AK1713" s="5"/>
      <c r="AL1713" s="5">
        <v>3</v>
      </c>
      <c r="AM1713" s="5"/>
      <c r="AN1713" s="5"/>
      <c r="AO1713" s="5"/>
      <c r="AP1713" s="5"/>
      <c r="AQ1713" s="5"/>
      <c r="AR1713" s="5"/>
      <c r="AS1713" s="5"/>
      <c r="AT1713" s="5"/>
      <c r="AU1713" s="5"/>
      <c r="AV1713" s="5">
        <v>3</v>
      </c>
      <c r="AW1713" s="5"/>
      <c r="AX1713" s="5"/>
      <c r="AY1713" s="5"/>
      <c r="AZ1713" s="5"/>
      <c r="BA1713" s="5"/>
      <c r="BB1713" s="5"/>
      <c r="BC1713" s="5"/>
      <c r="BD1713" s="5"/>
      <c r="BE1713" s="5"/>
      <c r="BF1713" s="5"/>
      <c r="BG1713" s="5"/>
      <c r="BH1713" s="5"/>
      <c r="BI1713" s="5"/>
      <c r="BJ1713" s="5"/>
      <c r="BK1713" s="5"/>
      <c r="BL1713" s="5"/>
      <c r="BM1713" s="5"/>
      <c r="BN1713" s="5"/>
      <c r="BO1713" s="5"/>
      <c r="BP1713" s="5"/>
      <c r="BQ1713" s="5"/>
      <c r="BR1713" s="5"/>
      <c r="BS1713" s="5"/>
      <c r="BT1713" s="5"/>
      <c r="BU1713" s="5"/>
      <c r="BV1713" s="5"/>
      <c r="BW1713" s="5"/>
      <c r="BX1713" s="5"/>
      <c r="BY1713" s="5"/>
      <c r="BZ1713" s="5"/>
      <c r="CA1713" s="5"/>
      <c r="CB1713" s="5"/>
      <c r="CC1713" s="5"/>
      <c r="CD1713" s="5"/>
      <c r="CE1713" s="5"/>
      <c r="CF1713" s="5"/>
      <c r="CG1713" s="5"/>
      <c r="CH1713" s="5"/>
      <c r="CI1713" s="5"/>
      <c r="CJ1713" s="5"/>
      <c r="CK1713" s="5"/>
      <c r="CL1713" s="5"/>
      <c r="CM1713" s="5"/>
      <c r="CN1713" s="5"/>
      <c r="CO1713" s="5"/>
      <c r="CP1713" s="5"/>
      <c r="CQ1713" s="5"/>
      <c r="CR1713" s="5"/>
      <c r="CS1713" s="5"/>
      <c r="CT1713" s="5"/>
      <c r="CU1713" s="5"/>
      <c r="CV1713" s="5"/>
      <c r="CW1713" s="5"/>
      <c r="CX1713" s="5"/>
      <c r="CY1713" s="5"/>
      <c r="CZ1713" s="5"/>
      <c r="DA1713" s="5"/>
      <c r="DB1713" s="5"/>
      <c r="DC1713" s="5"/>
      <c r="DD1713" s="5"/>
      <c r="DE1713" s="5"/>
      <c r="DF1713" s="5"/>
      <c r="DG1713" s="5"/>
      <c r="DH1713" s="5"/>
      <c r="DI1713" s="5"/>
      <c r="DJ1713" s="5"/>
      <c r="DK1713" s="5"/>
      <c r="DL1713" s="5"/>
      <c r="DM1713" s="5"/>
      <c r="DN1713" s="5"/>
      <c r="DO1713" s="5"/>
      <c r="DP1713" s="5"/>
      <c r="DQ1713" s="5"/>
      <c r="DR1713" s="5" t="s">
        <v>1233</v>
      </c>
      <c r="DS1713" s="6"/>
      <c r="DT1713" s="6"/>
      <c r="DU1713" s="5"/>
      <c r="DV1713" s="5"/>
      <c r="DW1713" s="5" t="s">
        <v>135</v>
      </c>
      <c r="DX1713" s="5"/>
      <c r="DY1713" s="5"/>
      <c r="DZ1713" s="5"/>
      <c r="EA1713" s="5"/>
      <c r="EB1713" s="5"/>
      <c r="EC1713" s="5"/>
      <c r="ED1713" s="5"/>
      <c r="EE1713" s="5"/>
      <c r="EF1713" s="5"/>
    </row>
    <row r="1714" spans="1:136" s="42" customFormat="1" ht="60">
      <c r="A1714" s="41"/>
      <c r="B1714" s="5">
        <v>4</v>
      </c>
      <c r="C1714" s="41"/>
      <c r="D1714" s="41" t="s">
        <v>2958</v>
      </c>
      <c r="E1714" s="42" t="s">
        <v>155</v>
      </c>
      <c r="F1714" s="41" t="s">
        <v>2949</v>
      </c>
      <c r="G1714" s="41" t="s">
        <v>135</v>
      </c>
      <c r="H1714" s="41"/>
      <c r="I1714" s="41"/>
      <c r="J1714" s="5"/>
      <c r="K1714" s="5"/>
      <c r="L1714" s="5"/>
      <c r="M1714" s="5"/>
      <c r="N1714" s="5"/>
      <c r="O1714" s="5"/>
      <c r="P1714" s="5">
        <v>4</v>
      </c>
      <c r="Q1714" s="39" t="s">
        <v>2959</v>
      </c>
      <c r="R1714" s="5">
        <v>1</v>
      </c>
      <c r="S1714" s="5"/>
      <c r="T1714" s="5"/>
      <c r="U1714" s="5"/>
      <c r="V1714" s="5"/>
      <c r="W1714" s="5"/>
      <c r="X1714" s="5"/>
      <c r="Y1714" s="5"/>
      <c r="Z1714" s="5"/>
      <c r="AA1714" s="5"/>
      <c r="AB1714" s="5"/>
      <c r="AC1714" s="5"/>
      <c r="AD1714" s="5"/>
      <c r="AE1714" s="5"/>
      <c r="AF1714" s="5"/>
      <c r="AG1714" s="5"/>
      <c r="AH1714" s="5"/>
      <c r="AI1714" s="5"/>
      <c r="AJ1714" s="5"/>
      <c r="AK1714" s="5"/>
      <c r="AL1714" s="5">
        <v>3</v>
      </c>
      <c r="AM1714" s="5"/>
      <c r="AN1714" s="5"/>
      <c r="AO1714" s="5"/>
      <c r="AP1714" s="5"/>
      <c r="AQ1714" s="5"/>
      <c r="AR1714" s="5"/>
      <c r="AS1714" s="5"/>
      <c r="AT1714" s="5"/>
      <c r="AU1714" s="5"/>
      <c r="AV1714" s="5">
        <v>2</v>
      </c>
      <c r="AW1714" s="5"/>
      <c r="AX1714" s="5"/>
      <c r="AY1714" s="5"/>
      <c r="AZ1714" s="5"/>
      <c r="BA1714" s="5"/>
      <c r="BB1714" s="5"/>
      <c r="BC1714" s="5"/>
      <c r="BD1714" s="5"/>
      <c r="BE1714" s="5"/>
      <c r="BF1714" s="5"/>
      <c r="BG1714" s="5"/>
      <c r="BH1714" s="5"/>
      <c r="BI1714" s="5"/>
      <c r="BJ1714" s="5"/>
      <c r="BK1714" s="5"/>
      <c r="BL1714" s="5"/>
      <c r="BM1714" s="5"/>
      <c r="BN1714" s="5"/>
      <c r="BO1714" s="5"/>
      <c r="BP1714" s="5"/>
      <c r="BQ1714" s="5"/>
      <c r="BR1714" s="5"/>
      <c r="BS1714" s="5"/>
      <c r="BT1714" s="5"/>
      <c r="BU1714" s="5"/>
      <c r="BV1714" s="5"/>
      <c r="BW1714" s="5"/>
      <c r="BX1714" s="5"/>
      <c r="BY1714" s="5"/>
      <c r="BZ1714" s="5"/>
      <c r="CA1714" s="5"/>
      <c r="CB1714" s="5"/>
      <c r="CC1714" s="5"/>
      <c r="CD1714" s="5"/>
      <c r="CE1714" s="5"/>
      <c r="CF1714" s="5"/>
      <c r="CG1714" s="5"/>
      <c r="CH1714" s="5"/>
      <c r="CI1714" s="5"/>
      <c r="CJ1714" s="5"/>
      <c r="CK1714" s="5"/>
      <c r="CL1714" s="5"/>
      <c r="CM1714" s="5"/>
      <c r="CN1714" s="5"/>
      <c r="CO1714" s="5"/>
      <c r="CP1714" s="5"/>
      <c r="CQ1714" s="5"/>
      <c r="CR1714" s="5"/>
      <c r="CS1714" s="5"/>
      <c r="CT1714" s="5"/>
      <c r="CU1714" s="5"/>
      <c r="CV1714" s="5"/>
      <c r="CW1714" s="5"/>
      <c r="CX1714" s="5"/>
      <c r="CY1714" s="5"/>
      <c r="CZ1714" s="5"/>
      <c r="DA1714" s="5"/>
      <c r="DB1714" s="5"/>
      <c r="DC1714" s="5"/>
      <c r="DD1714" s="5"/>
      <c r="DE1714" s="5"/>
      <c r="DF1714" s="5"/>
      <c r="DG1714" s="5"/>
      <c r="DH1714" s="5"/>
      <c r="DI1714" s="5"/>
      <c r="DJ1714" s="5"/>
      <c r="DK1714" s="5"/>
      <c r="DL1714" s="5"/>
      <c r="DM1714" s="5"/>
      <c r="DN1714" s="5"/>
      <c r="DO1714" s="5"/>
      <c r="DP1714" s="5"/>
      <c r="DQ1714" s="5"/>
      <c r="DR1714" s="5" t="s">
        <v>1233</v>
      </c>
      <c r="DS1714" s="6"/>
      <c r="DT1714" s="6"/>
      <c r="DU1714" s="5"/>
      <c r="DV1714" s="5"/>
      <c r="DW1714" s="5" t="s">
        <v>135</v>
      </c>
      <c r="DX1714" s="5"/>
      <c r="DY1714" s="5"/>
      <c r="DZ1714" s="5"/>
      <c r="EA1714" s="5"/>
      <c r="EB1714" s="5"/>
      <c r="EC1714" s="5"/>
      <c r="ED1714" s="5"/>
      <c r="EE1714" s="5"/>
      <c r="EF1714" s="5"/>
    </row>
    <row r="1715" spans="1:136" s="42" customFormat="1" ht="45">
      <c r="A1715" s="41"/>
      <c r="B1715" s="5">
        <v>3</v>
      </c>
      <c r="C1715" s="41"/>
      <c r="D1715" s="41" t="s">
        <v>2960</v>
      </c>
      <c r="E1715" s="42" t="s">
        <v>575</v>
      </c>
      <c r="F1715" s="41" t="s">
        <v>2949</v>
      </c>
      <c r="G1715" s="41" t="s">
        <v>135</v>
      </c>
      <c r="H1715" s="41"/>
      <c r="I1715" s="41"/>
      <c r="J1715" s="5"/>
      <c r="K1715" s="5"/>
      <c r="L1715" s="5"/>
      <c r="M1715" s="5"/>
      <c r="N1715" s="5"/>
      <c r="O1715" s="5"/>
      <c r="P1715" s="5">
        <v>3</v>
      </c>
      <c r="Q1715" s="39" t="s">
        <v>2961</v>
      </c>
      <c r="R1715" s="5"/>
      <c r="S1715" s="5"/>
      <c r="T1715" s="5"/>
      <c r="U1715" s="5"/>
      <c r="V1715" s="5"/>
      <c r="W1715" s="5"/>
      <c r="X1715" s="5"/>
      <c r="Y1715" s="5"/>
      <c r="Z1715" s="5"/>
      <c r="AA1715" s="5"/>
      <c r="AB1715" s="5"/>
      <c r="AC1715" s="5"/>
      <c r="AD1715" s="5"/>
      <c r="AE1715" s="5"/>
      <c r="AF1715" s="5"/>
      <c r="AG1715" s="5"/>
      <c r="AH1715" s="5"/>
      <c r="AI1715" s="5"/>
      <c r="AJ1715" s="5"/>
      <c r="AK1715" s="5"/>
      <c r="AL1715" s="5">
        <v>3</v>
      </c>
      <c r="AM1715" s="5"/>
      <c r="AN1715" s="5"/>
      <c r="AO1715" s="5"/>
      <c r="AP1715" s="5"/>
      <c r="AQ1715" s="5"/>
      <c r="AR1715" s="5"/>
      <c r="AS1715" s="5"/>
      <c r="AT1715" s="5"/>
      <c r="AU1715" s="5"/>
      <c r="AV1715" s="5">
        <v>2</v>
      </c>
      <c r="AW1715" s="5"/>
      <c r="AX1715" s="5"/>
      <c r="AY1715" s="5"/>
      <c r="AZ1715" s="5"/>
      <c r="BA1715" s="5"/>
      <c r="BB1715" s="5"/>
      <c r="BC1715" s="5"/>
      <c r="BD1715" s="5"/>
      <c r="BE1715" s="5"/>
      <c r="BF1715" s="5"/>
      <c r="BG1715" s="5"/>
      <c r="BH1715" s="5"/>
      <c r="BI1715" s="5"/>
      <c r="BJ1715" s="5"/>
      <c r="BK1715" s="5"/>
      <c r="BL1715" s="5"/>
      <c r="BM1715" s="5"/>
      <c r="BN1715" s="5"/>
      <c r="BO1715" s="5"/>
      <c r="BP1715" s="5"/>
      <c r="BQ1715" s="5"/>
      <c r="BR1715" s="5"/>
      <c r="BS1715" s="5"/>
      <c r="BT1715" s="5"/>
      <c r="BU1715" s="5"/>
      <c r="BV1715" s="5"/>
      <c r="BW1715" s="5"/>
      <c r="BX1715" s="5"/>
      <c r="BY1715" s="5"/>
      <c r="BZ1715" s="5"/>
      <c r="CA1715" s="5"/>
      <c r="CB1715" s="5"/>
      <c r="CC1715" s="5"/>
      <c r="CD1715" s="5"/>
      <c r="CE1715" s="5"/>
      <c r="CF1715" s="5"/>
      <c r="CG1715" s="5"/>
      <c r="CH1715" s="5"/>
      <c r="CI1715" s="5"/>
      <c r="CJ1715" s="5"/>
      <c r="CK1715" s="5"/>
      <c r="CL1715" s="5"/>
      <c r="CM1715" s="5"/>
      <c r="CN1715" s="5"/>
      <c r="CO1715" s="5"/>
      <c r="CP1715" s="5"/>
      <c r="CQ1715" s="5"/>
      <c r="CR1715" s="5"/>
      <c r="CS1715" s="5"/>
      <c r="CT1715" s="5"/>
      <c r="CU1715" s="5"/>
      <c r="CV1715" s="5"/>
      <c r="CW1715" s="5"/>
      <c r="CX1715" s="5"/>
      <c r="CY1715" s="5"/>
      <c r="CZ1715" s="5"/>
      <c r="DA1715" s="5"/>
      <c r="DB1715" s="5"/>
      <c r="DC1715" s="5"/>
      <c r="DD1715" s="5"/>
      <c r="DE1715" s="5"/>
      <c r="DF1715" s="5"/>
      <c r="DG1715" s="5"/>
      <c r="DH1715" s="5"/>
      <c r="DI1715" s="5"/>
      <c r="DJ1715" s="5"/>
      <c r="DK1715" s="5"/>
      <c r="DL1715" s="5"/>
      <c r="DM1715" s="5"/>
      <c r="DN1715" s="5"/>
      <c r="DO1715" s="5"/>
      <c r="DP1715" s="5"/>
      <c r="DQ1715" s="5"/>
      <c r="DR1715" s="5" t="s">
        <v>1233</v>
      </c>
      <c r="DS1715" s="6"/>
      <c r="DT1715" s="6"/>
      <c r="DU1715" s="5"/>
      <c r="DV1715" s="5"/>
      <c r="DW1715" s="5" t="s">
        <v>135</v>
      </c>
      <c r="DX1715" s="5"/>
      <c r="DY1715" s="5"/>
      <c r="DZ1715" s="5"/>
      <c r="EA1715" s="5"/>
      <c r="EB1715" s="5"/>
      <c r="EC1715" s="5"/>
      <c r="ED1715" s="5"/>
      <c r="EE1715" s="5"/>
      <c r="EF1715" s="5"/>
    </row>
    <row r="1716" spans="1:136" s="42" customFormat="1" ht="30">
      <c r="A1716" s="41"/>
      <c r="B1716" s="5">
        <v>2</v>
      </c>
      <c r="C1716" s="41"/>
      <c r="D1716" s="41" t="s">
        <v>2064</v>
      </c>
      <c r="E1716" s="42" t="s">
        <v>2962</v>
      </c>
      <c r="F1716" s="41" t="s">
        <v>2949</v>
      </c>
      <c r="G1716" s="41" t="s">
        <v>135</v>
      </c>
      <c r="H1716" s="41"/>
      <c r="I1716" s="41"/>
      <c r="J1716" s="5"/>
      <c r="K1716" s="5"/>
      <c r="L1716" s="5"/>
      <c r="M1716" s="5"/>
      <c r="N1716" s="5"/>
      <c r="O1716" s="5"/>
      <c r="P1716" s="5">
        <v>2</v>
      </c>
      <c r="Q1716" s="39" t="s">
        <v>2963</v>
      </c>
      <c r="R1716" s="5"/>
      <c r="S1716" s="5"/>
      <c r="T1716" s="5"/>
      <c r="U1716" s="5"/>
      <c r="V1716" s="5"/>
      <c r="W1716" s="5"/>
      <c r="X1716" s="5"/>
      <c r="Y1716" s="5"/>
      <c r="Z1716" s="5"/>
      <c r="AA1716" s="5"/>
      <c r="AB1716" s="5"/>
      <c r="AC1716" s="5"/>
      <c r="AD1716" s="5"/>
      <c r="AE1716" s="5"/>
      <c r="AF1716" s="5"/>
      <c r="AG1716" s="5"/>
      <c r="AH1716" s="5"/>
      <c r="AI1716" s="5"/>
      <c r="AJ1716" s="5"/>
      <c r="AK1716" s="5"/>
      <c r="AL1716" s="5">
        <v>2</v>
      </c>
      <c r="AM1716" s="5"/>
      <c r="AN1716" s="5"/>
      <c r="AO1716" s="5"/>
      <c r="AP1716" s="5"/>
      <c r="AQ1716" s="5"/>
      <c r="AR1716" s="5"/>
      <c r="AS1716" s="5"/>
      <c r="AT1716" s="5"/>
      <c r="AU1716" s="5"/>
      <c r="AV1716" s="5">
        <v>2</v>
      </c>
      <c r="AW1716" s="5"/>
      <c r="AX1716" s="5"/>
      <c r="AY1716" s="5"/>
      <c r="AZ1716" s="5"/>
      <c r="BA1716" s="5"/>
      <c r="BB1716" s="5"/>
      <c r="BC1716" s="5"/>
      <c r="BD1716" s="5"/>
      <c r="BE1716" s="5"/>
      <c r="BF1716" s="5"/>
      <c r="BG1716" s="5"/>
      <c r="BH1716" s="5"/>
      <c r="BI1716" s="5"/>
      <c r="BJ1716" s="5"/>
      <c r="BK1716" s="5"/>
      <c r="BL1716" s="5"/>
      <c r="BM1716" s="5"/>
      <c r="BN1716" s="5"/>
      <c r="BO1716" s="5"/>
      <c r="BP1716" s="5"/>
      <c r="BQ1716" s="5"/>
      <c r="BR1716" s="5"/>
      <c r="BS1716" s="5"/>
      <c r="BT1716" s="5"/>
      <c r="BU1716" s="5"/>
      <c r="BV1716" s="5"/>
      <c r="BW1716" s="5"/>
      <c r="BX1716" s="5"/>
      <c r="BY1716" s="5"/>
      <c r="BZ1716" s="5"/>
      <c r="CA1716" s="5"/>
      <c r="CB1716" s="5"/>
      <c r="CC1716" s="5"/>
      <c r="CD1716" s="5"/>
      <c r="CE1716" s="5"/>
      <c r="CF1716" s="5"/>
      <c r="CG1716" s="5"/>
      <c r="CH1716" s="5"/>
      <c r="CI1716" s="5"/>
      <c r="CJ1716" s="5"/>
      <c r="CK1716" s="5"/>
      <c r="CL1716" s="5"/>
      <c r="CM1716" s="5"/>
      <c r="CN1716" s="5"/>
      <c r="CO1716" s="5"/>
      <c r="CP1716" s="5"/>
      <c r="CQ1716" s="5"/>
      <c r="CR1716" s="5"/>
      <c r="CS1716" s="5"/>
      <c r="CT1716" s="5"/>
      <c r="CU1716" s="5"/>
      <c r="CV1716" s="5"/>
      <c r="CW1716" s="5"/>
      <c r="CX1716" s="5"/>
      <c r="CY1716" s="5"/>
      <c r="CZ1716" s="5"/>
      <c r="DA1716" s="5"/>
      <c r="DB1716" s="5"/>
      <c r="DC1716" s="5"/>
      <c r="DD1716" s="5"/>
      <c r="DE1716" s="5"/>
      <c r="DF1716" s="5"/>
      <c r="DG1716" s="5"/>
      <c r="DH1716" s="5"/>
      <c r="DI1716" s="5"/>
      <c r="DJ1716" s="5"/>
      <c r="DK1716" s="5"/>
      <c r="DL1716" s="5"/>
      <c r="DM1716" s="5"/>
      <c r="DN1716" s="5"/>
      <c r="DO1716" s="5"/>
      <c r="DP1716" s="5"/>
      <c r="DQ1716" s="5"/>
      <c r="DR1716" s="5" t="s">
        <v>1233</v>
      </c>
      <c r="DS1716" s="6"/>
      <c r="DT1716" s="6"/>
      <c r="DU1716" s="5"/>
      <c r="DV1716" s="5"/>
      <c r="DW1716" s="5" t="s">
        <v>135</v>
      </c>
      <c r="DX1716" s="5"/>
      <c r="DY1716" s="5"/>
      <c r="DZ1716" s="5"/>
      <c r="EA1716" s="5"/>
      <c r="EB1716" s="5"/>
      <c r="EC1716" s="5"/>
      <c r="ED1716" s="5"/>
      <c r="EE1716" s="5"/>
      <c r="EF1716" s="5"/>
    </row>
    <row r="1717" spans="1:136" s="42" customFormat="1" ht="30">
      <c r="A1717" s="41"/>
      <c r="B1717" s="5">
        <v>1</v>
      </c>
      <c r="C1717" s="41"/>
      <c r="D1717" s="41" t="s">
        <v>2964</v>
      </c>
      <c r="E1717" s="42" t="s">
        <v>473</v>
      </c>
      <c r="F1717" s="41" t="s">
        <v>2949</v>
      </c>
      <c r="G1717" s="41" t="s">
        <v>135</v>
      </c>
      <c r="H1717" s="41"/>
      <c r="I1717" s="41"/>
      <c r="J1717" s="5"/>
      <c r="K1717" s="5"/>
      <c r="L1717" s="5"/>
      <c r="M1717" s="5"/>
      <c r="N1717" s="5"/>
      <c r="O1717" s="5"/>
      <c r="P1717" s="5">
        <v>1</v>
      </c>
      <c r="Q1717" s="39" t="s">
        <v>2965</v>
      </c>
      <c r="R1717" s="5"/>
      <c r="S1717" s="5"/>
      <c r="T1717" s="5"/>
      <c r="U1717" s="5"/>
      <c r="V1717" s="5"/>
      <c r="W1717" s="5"/>
      <c r="X1717" s="5"/>
      <c r="Y1717" s="5"/>
      <c r="Z1717" s="5"/>
      <c r="AA1717" s="5"/>
      <c r="AB1717" s="5"/>
      <c r="AC1717" s="5"/>
      <c r="AD1717" s="5"/>
      <c r="AE1717" s="5"/>
      <c r="AF1717" s="5"/>
      <c r="AG1717" s="5"/>
      <c r="AH1717" s="5"/>
      <c r="AI1717" s="5"/>
      <c r="AJ1717" s="5"/>
      <c r="AK1717" s="5"/>
      <c r="AL1717" s="5">
        <v>1</v>
      </c>
      <c r="AM1717" s="5"/>
      <c r="AN1717" s="5"/>
      <c r="AO1717" s="5"/>
      <c r="AP1717" s="5"/>
      <c r="AQ1717" s="5"/>
      <c r="AR1717" s="5"/>
      <c r="AS1717" s="5"/>
      <c r="AT1717" s="5"/>
      <c r="AU1717" s="5"/>
      <c r="AV1717" s="5">
        <v>1</v>
      </c>
      <c r="AW1717" s="5"/>
      <c r="AX1717" s="5"/>
      <c r="AY1717" s="5"/>
      <c r="AZ1717" s="5"/>
      <c r="BA1717" s="5"/>
      <c r="BB1717" s="5"/>
      <c r="BC1717" s="5"/>
      <c r="BD1717" s="5"/>
      <c r="BE1717" s="5"/>
      <c r="BF1717" s="5"/>
      <c r="BG1717" s="5"/>
      <c r="BH1717" s="5"/>
      <c r="BI1717" s="5"/>
      <c r="BJ1717" s="5"/>
      <c r="BK1717" s="5"/>
      <c r="BL1717" s="5"/>
      <c r="BM1717" s="5"/>
      <c r="BN1717" s="5"/>
      <c r="BO1717" s="5"/>
      <c r="BP1717" s="5"/>
      <c r="BQ1717" s="5"/>
      <c r="BR1717" s="5"/>
      <c r="BS1717" s="5"/>
      <c r="BT1717" s="5"/>
      <c r="BU1717" s="5"/>
      <c r="BV1717" s="5"/>
      <c r="BW1717" s="5"/>
      <c r="BX1717" s="5"/>
      <c r="BY1717" s="5"/>
      <c r="BZ1717" s="5"/>
      <c r="CA1717" s="5"/>
      <c r="CB1717" s="5"/>
      <c r="CC1717" s="5"/>
      <c r="CD1717" s="5"/>
      <c r="CE1717" s="5"/>
      <c r="CF1717" s="5"/>
      <c r="CG1717" s="5"/>
      <c r="CH1717" s="5"/>
      <c r="CI1717" s="5"/>
      <c r="CJ1717" s="5"/>
      <c r="CK1717" s="5"/>
      <c r="CL1717" s="5"/>
      <c r="CM1717" s="5"/>
      <c r="CN1717" s="5"/>
      <c r="CO1717" s="5"/>
      <c r="CP1717" s="5"/>
      <c r="CQ1717" s="5"/>
      <c r="CR1717" s="5"/>
      <c r="CS1717" s="5"/>
      <c r="CT1717" s="5"/>
      <c r="CU1717" s="5"/>
      <c r="CV1717" s="5"/>
      <c r="CW1717" s="5"/>
      <c r="CX1717" s="5"/>
      <c r="CY1717" s="5"/>
      <c r="CZ1717" s="5"/>
      <c r="DA1717" s="5"/>
      <c r="DB1717" s="5"/>
      <c r="DC1717" s="5"/>
      <c r="DD1717" s="5"/>
      <c r="DE1717" s="5"/>
      <c r="DF1717" s="5"/>
      <c r="DG1717" s="5"/>
      <c r="DH1717" s="5"/>
      <c r="DI1717" s="5"/>
      <c r="DJ1717" s="5"/>
      <c r="DK1717" s="5"/>
      <c r="DL1717" s="5"/>
      <c r="DM1717" s="5"/>
      <c r="DN1717" s="5"/>
      <c r="DO1717" s="5"/>
      <c r="DP1717" s="5"/>
      <c r="DQ1717" s="5"/>
      <c r="DR1717" s="5" t="s">
        <v>1233</v>
      </c>
      <c r="DS1717" s="6"/>
      <c r="DT1717" s="6"/>
      <c r="DU1717" s="5"/>
      <c r="DV1717" s="5"/>
      <c r="DW1717" s="5" t="s">
        <v>135</v>
      </c>
      <c r="DX1717" s="5"/>
      <c r="DY1717" s="5"/>
      <c r="DZ1717" s="5"/>
      <c r="EA1717" s="5"/>
      <c r="EB1717" s="5"/>
      <c r="EC1717" s="5"/>
      <c r="ED1717" s="5"/>
      <c r="EE1717" s="5"/>
      <c r="EF1717" s="5"/>
    </row>
    <row r="1718" spans="1:136" s="42" customFormat="1" ht="30">
      <c r="A1718" s="41"/>
      <c r="B1718" s="5">
        <v>1</v>
      </c>
      <c r="C1718" s="41"/>
      <c r="D1718" s="41" t="s">
        <v>2543</v>
      </c>
      <c r="E1718" s="42" t="s">
        <v>186</v>
      </c>
      <c r="F1718" s="41" t="s">
        <v>2949</v>
      </c>
      <c r="G1718" s="41" t="s">
        <v>135</v>
      </c>
      <c r="H1718" s="41"/>
      <c r="I1718" s="41"/>
      <c r="J1718" s="5"/>
      <c r="K1718" s="5"/>
      <c r="L1718" s="5"/>
      <c r="M1718" s="5"/>
      <c r="N1718" s="5"/>
      <c r="O1718" s="5"/>
      <c r="P1718" s="5">
        <v>1</v>
      </c>
      <c r="Q1718" s="39" t="s">
        <v>2966</v>
      </c>
      <c r="R1718" s="5">
        <v>1</v>
      </c>
      <c r="S1718" s="5"/>
      <c r="T1718" s="5"/>
      <c r="U1718" s="5"/>
      <c r="V1718" s="5"/>
      <c r="W1718" s="5"/>
      <c r="X1718" s="5"/>
      <c r="Y1718" s="5"/>
      <c r="Z1718" s="5"/>
      <c r="AA1718" s="5"/>
      <c r="AB1718" s="5"/>
      <c r="AC1718" s="5"/>
      <c r="AD1718" s="5"/>
      <c r="AE1718" s="5"/>
      <c r="AF1718" s="5"/>
      <c r="AG1718" s="5"/>
      <c r="AH1718" s="5"/>
      <c r="AI1718" s="5"/>
      <c r="AJ1718" s="5"/>
      <c r="AK1718" s="5"/>
      <c r="AL1718" s="5"/>
      <c r="AM1718" s="5"/>
      <c r="AN1718" s="5"/>
      <c r="AO1718" s="5"/>
      <c r="AP1718" s="5"/>
      <c r="AQ1718" s="5"/>
      <c r="AR1718" s="5"/>
      <c r="AS1718" s="5"/>
      <c r="AT1718" s="5"/>
      <c r="AU1718" s="5"/>
      <c r="AV1718" s="5"/>
      <c r="AW1718" s="5"/>
      <c r="AX1718" s="5"/>
      <c r="AY1718" s="5"/>
      <c r="AZ1718" s="5"/>
      <c r="BA1718" s="5"/>
      <c r="BB1718" s="5"/>
      <c r="BC1718" s="5"/>
      <c r="BD1718" s="5"/>
      <c r="BE1718" s="5"/>
      <c r="BF1718" s="5"/>
      <c r="BG1718" s="5"/>
      <c r="BH1718" s="5"/>
      <c r="BI1718" s="5"/>
      <c r="BJ1718" s="5"/>
      <c r="BK1718" s="5"/>
      <c r="BL1718" s="5"/>
      <c r="BM1718" s="5"/>
      <c r="BN1718" s="5"/>
      <c r="BO1718" s="5"/>
      <c r="BP1718" s="5"/>
      <c r="BQ1718" s="5"/>
      <c r="BR1718" s="5"/>
      <c r="BS1718" s="5"/>
      <c r="BT1718" s="5"/>
      <c r="BU1718" s="5"/>
      <c r="BV1718" s="5"/>
      <c r="BW1718" s="5"/>
      <c r="BX1718" s="5"/>
      <c r="BY1718" s="5"/>
      <c r="BZ1718" s="5"/>
      <c r="CA1718" s="5"/>
      <c r="CB1718" s="5"/>
      <c r="CC1718" s="5"/>
      <c r="CD1718" s="5"/>
      <c r="CE1718" s="5"/>
      <c r="CF1718" s="5"/>
      <c r="CG1718" s="5"/>
      <c r="CH1718" s="5"/>
      <c r="CI1718" s="5"/>
      <c r="CJ1718" s="5"/>
      <c r="CK1718" s="5"/>
      <c r="CL1718" s="5"/>
      <c r="CM1718" s="5"/>
      <c r="CN1718" s="5"/>
      <c r="CO1718" s="5"/>
      <c r="CP1718" s="5"/>
      <c r="CQ1718" s="5"/>
      <c r="CR1718" s="5"/>
      <c r="CS1718" s="5"/>
      <c r="CT1718" s="5"/>
      <c r="CU1718" s="5"/>
      <c r="CV1718" s="5"/>
      <c r="CW1718" s="5"/>
      <c r="CX1718" s="5"/>
      <c r="CY1718" s="5"/>
      <c r="CZ1718" s="5"/>
      <c r="DA1718" s="5"/>
      <c r="DB1718" s="5"/>
      <c r="DC1718" s="5"/>
      <c r="DD1718" s="5"/>
      <c r="DE1718" s="5"/>
      <c r="DF1718" s="5"/>
      <c r="DG1718" s="5"/>
      <c r="DH1718" s="5"/>
      <c r="DI1718" s="5"/>
      <c r="DJ1718" s="5"/>
      <c r="DK1718" s="5"/>
      <c r="DL1718" s="5"/>
      <c r="DM1718" s="5"/>
      <c r="DN1718" s="5"/>
      <c r="DO1718" s="5"/>
      <c r="DP1718" s="5"/>
      <c r="DQ1718" s="5"/>
      <c r="DR1718" s="5" t="s">
        <v>1233</v>
      </c>
      <c r="DS1718" s="6"/>
      <c r="DT1718" s="6"/>
      <c r="DU1718" s="5"/>
      <c r="DV1718" s="5"/>
      <c r="DW1718" s="5" t="s">
        <v>135</v>
      </c>
      <c r="DX1718" s="5"/>
      <c r="DY1718" s="5"/>
      <c r="DZ1718" s="5"/>
      <c r="EA1718" s="5"/>
      <c r="EB1718" s="5"/>
      <c r="EC1718" s="5"/>
      <c r="ED1718" s="5"/>
      <c r="EE1718" s="5"/>
      <c r="EF1718" s="5"/>
    </row>
    <row r="1719" spans="1:136" s="42" customFormat="1" ht="30">
      <c r="A1719" s="41"/>
      <c r="B1719" s="5">
        <v>1</v>
      </c>
      <c r="C1719" s="41"/>
      <c r="D1719" s="5" t="s">
        <v>2954</v>
      </c>
      <c r="E1719" s="42" t="s">
        <v>171</v>
      </c>
      <c r="F1719" s="41" t="s">
        <v>2949</v>
      </c>
      <c r="G1719" s="41" t="s">
        <v>135</v>
      </c>
      <c r="H1719" s="41"/>
      <c r="I1719" s="41"/>
      <c r="J1719" s="5"/>
      <c r="K1719" s="5"/>
      <c r="L1719" s="5"/>
      <c r="M1719" s="5"/>
      <c r="N1719" s="5"/>
      <c r="O1719" s="5"/>
      <c r="P1719" s="5">
        <v>1</v>
      </c>
      <c r="Q1719" s="39" t="s">
        <v>2967</v>
      </c>
      <c r="R1719" s="5"/>
      <c r="S1719" s="5"/>
      <c r="T1719" s="5"/>
      <c r="U1719" s="5"/>
      <c r="V1719" s="5"/>
      <c r="W1719" s="5"/>
      <c r="X1719" s="5"/>
      <c r="Y1719" s="5"/>
      <c r="Z1719" s="5"/>
      <c r="AA1719" s="5"/>
      <c r="AB1719" s="5"/>
      <c r="AC1719" s="5"/>
      <c r="AD1719" s="5"/>
      <c r="AE1719" s="5"/>
      <c r="AF1719" s="5"/>
      <c r="AG1719" s="5"/>
      <c r="AH1719" s="5"/>
      <c r="AI1719" s="5"/>
      <c r="AJ1719" s="5"/>
      <c r="AK1719" s="5"/>
      <c r="AL1719" s="5">
        <v>1</v>
      </c>
      <c r="AM1719" s="5"/>
      <c r="AN1719" s="5"/>
      <c r="AO1719" s="5"/>
      <c r="AP1719" s="5"/>
      <c r="AQ1719" s="5"/>
      <c r="AR1719" s="5"/>
      <c r="AS1719" s="5"/>
      <c r="AT1719" s="5"/>
      <c r="AU1719" s="5"/>
      <c r="AV1719" s="5"/>
      <c r="AW1719" s="5"/>
      <c r="AX1719" s="5"/>
      <c r="AY1719" s="5"/>
      <c r="AZ1719" s="5"/>
      <c r="BA1719" s="5"/>
      <c r="BB1719" s="5"/>
      <c r="BC1719" s="5"/>
      <c r="BD1719" s="5"/>
      <c r="BE1719" s="5"/>
      <c r="BF1719" s="5"/>
      <c r="BG1719" s="5"/>
      <c r="BH1719" s="5"/>
      <c r="BI1719" s="5"/>
      <c r="BJ1719" s="5"/>
      <c r="BK1719" s="5"/>
      <c r="BL1719" s="5"/>
      <c r="BM1719" s="5"/>
      <c r="BN1719" s="5"/>
      <c r="BO1719" s="5"/>
      <c r="BP1719" s="5"/>
      <c r="BQ1719" s="5"/>
      <c r="BR1719" s="5"/>
      <c r="BS1719" s="5"/>
      <c r="BT1719" s="5"/>
      <c r="BU1719" s="5"/>
      <c r="BV1719" s="5"/>
      <c r="BW1719" s="5"/>
      <c r="BX1719" s="5"/>
      <c r="BY1719" s="5"/>
      <c r="BZ1719" s="5"/>
      <c r="CA1719" s="5"/>
      <c r="CB1719" s="5"/>
      <c r="CC1719" s="5"/>
      <c r="CD1719" s="5"/>
      <c r="CE1719" s="5"/>
      <c r="CF1719" s="5"/>
      <c r="CG1719" s="5"/>
      <c r="CH1719" s="5"/>
      <c r="CI1719" s="5"/>
      <c r="CJ1719" s="5"/>
      <c r="CK1719" s="5"/>
      <c r="CL1719" s="5"/>
      <c r="CM1719" s="5"/>
      <c r="CN1719" s="5"/>
      <c r="CO1719" s="5"/>
      <c r="CP1719" s="5"/>
      <c r="CQ1719" s="5"/>
      <c r="CR1719" s="5"/>
      <c r="CS1719" s="5"/>
      <c r="CT1719" s="5"/>
      <c r="CU1719" s="5"/>
      <c r="CV1719" s="5"/>
      <c r="CW1719" s="5"/>
      <c r="CX1719" s="5"/>
      <c r="CY1719" s="5"/>
      <c r="CZ1719" s="5"/>
      <c r="DA1719" s="5"/>
      <c r="DB1719" s="5"/>
      <c r="DC1719" s="5"/>
      <c r="DD1719" s="5"/>
      <c r="DE1719" s="5"/>
      <c r="DF1719" s="5"/>
      <c r="DG1719" s="5"/>
      <c r="DH1719" s="5"/>
      <c r="DI1719" s="5"/>
      <c r="DJ1719" s="5"/>
      <c r="DK1719" s="5"/>
      <c r="DL1719" s="5"/>
      <c r="DM1719" s="5"/>
      <c r="DN1719" s="5"/>
      <c r="DO1719" s="5"/>
      <c r="DP1719" s="5"/>
      <c r="DQ1719" s="5"/>
      <c r="DR1719" s="5" t="s">
        <v>135</v>
      </c>
      <c r="DS1719" s="6"/>
      <c r="DT1719" s="6"/>
      <c r="DU1719" s="5"/>
      <c r="DV1719" s="5"/>
      <c r="DW1719" s="5" t="s">
        <v>135</v>
      </c>
      <c r="DX1719" s="5"/>
      <c r="DY1719" s="5"/>
      <c r="DZ1719" s="5"/>
      <c r="EA1719" s="5"/>
      <c r="EB1719" s="5"/>
      <c r="EC1719" s="5"/>
      <c r="ED1719" s="5"/>
      <c r="EE1719" s="5"/>
      <c r="EF1719" s="5"/>
    </row>
    <row r="1720" spans="1:136" s="42" customFormat="1" ht="30">
      <c r="A1720" s="41"/>
      <c r="B1720" s="5">
        <v>1</v>
      </c>
      <c r="C1720" s="41"/>
      <c r="D1720" s="41" t="s">
        <v>2951</v>
      </c>
      <c r="E1720" s="42" t="s">
        <v>2952</v>
      </c>
      <c r="F1720" s="41" t="s">
        <v>2949</v>
      </c>
      <c r="G1720" s="41" t="s">
        <v>135</v>
      </c>
      <c r="H1720" s="41"/>
      <c r="I1720" s="41"/>
      <c r="J1720" s="5"/>
      <c r="K1720" s="5"/>
      <c r="L1720" s="5"/>
      <c r="M1720" s="5"/>
      <c r="N1720" s="5"/>
      <c r="O1720" s="5"/>
      <c r="P1720" s="5">
        <v>1</v>
      </c>
      <c r="Q1720" s="39" t="s">
        <v>2967</v>
      </c>
      <c r="R1720" s="5"/>
      <c r="S1720" s="5"/>
      <c r="T1720" s="5"/>
      <c r="U1720" s="5"/>
      <c r="V1720" s="5"/>
      <c r="W1720" s="5"/>
      <c r="X1720" s="5"/>
      <c r="Y1720" s="5"/>
      <c r="Z1720" s="5"/>
      <c r="AA1720" s="5"/>
      <c r="AB1720" s="5"/>
      <c r="AC1720" s="5"/>
      <c r="AD1720" s="5"/>
      <c r="AE1720" s="5"/>
      <c r="AF1720" s="5"/>
      <c r="AG1720" s="5"/>
      <c r="AH1720" s="5"/>
      <c r="AI1720" s="5"/>
      <c r="AJ1720" s="5"/>
      <c r="AK1720" s="5"/>
      <c r="AL1720" s="5">
        <v>1</v>
      </c>
      <c r="AM1720" s="5"/>
      <c r="AN1720" s="5"/>
      <c r="AO1720" s="5"/>
      <c r="AP1720" s="5"/>
      <c r="AQ1720" s="5"/>
      <c r="AR1720" s="5"/>
      <c r="AS1720" s="5"/>
      <c r="AT1720" s="5"/>
      <c r="AU1720" s="5"/>
      <c r="AV1720" s="5"/>
      <c r="AW1720" s="5"/>
      <c r="AX1720" s="5"/>
      <c r="AY1720" s="5"/>
      <c r="AZ1720" s="5"/>
      <c r="BA1720" s="5"/>
      <c r="BB1720" s="5"/>
      <c r="BC1720" s="5"/>
      <c r="BD1720" s="5"/>
      <c r="BE1720" s="5"/>
      <c r="BF1720" s="5"/>
      <c r="BG1720" s="5"/>
      <c r="BH1720" s="5"/>
      <c r="BI1720" s="5"/>
      <c r="BJ1720" s="5"/>
      <c r="BK1720" s="5"/>
      <c r="BL1720" s="5"/>
      <c r="BM1720" s="5"/>
      <c r="BN1720" s="5"/>
      <c r="BO1720" s="5"/>
      <c r="BP1720" s="5"/>
      <c r="BQ1720" s="5"/>
      <c r="BR1720" s="5"/>
      <c r="BS1720" s="5"/>
      <c r="BT1720" s="5"/>
      <c r="BU1720" s="5"/>
      <c r="BV1720" s="5"/>
      <c r="BW1720" s="5"/>
      <c r="BX1720" s="5"/>
      <c r="BY1720" s="5"/>
      <c r="BZ1720" s="5"/>
      <c r="CA1720" s="5"/>
      <c r="CB1720" s="5"/>
      <c r="CC1720" s="5"/>
      <c r="CD1720" s="5"/>
      <c r="CE1720" s="5"/>
      <c r="CF1720" s="5"/>
      <c r="CG1720" s="5"/>
      <c r="CH1720" s="5"/>
      <c r="CI1720" s="5"/>
      <c r="CJ1720" s="5"/>
      <c r="CK1720" s="5"/>
      <c r="CL1720" s="5"/>
      <c r="CM1720" s="5"/>
      <c r="CN1720" s="5"/>
      <c r="CO1720" s="5"/>
      <c r="CP1720" s="5"/>
      <c r="CQ1720" s="5"/>
      <c r="CR1720" s="5"/>
      <c r="CS1720" s="5"/>
      <c r="CT1720" s="5"/>
      <c r="CU1720" s="5"/>
      <c r="CV1720" s="5"/>
      <c r="CW1720" s="5"/>
      <c r="CX1720" s="5"/>
      <c r="CY1720" s="5"/>
      <c r="CZ1720" s="5"/>
      <c r="DA1720" s="5"/>
      <c r="DB1720" s="5"/>
      <c r="DC1720" s="5"/>
      <c r="DD1720" s="5"/>
      <c r="DE1720" s="5"/>
      <c r="DF1720" s="5"/>
      <c r="DG1720" s="5"/>
      <c r="DH1720" s="5"/>
      <c r="DI1720" s="5"/>
      <c r="DJ1720" s="5"/>
      <c r="DK1720" s="5"/>
      <c r="DL1720" s="5"/>
      <c r="DM1720" s="5"/>
      <c r="DN1720" s="5"/>
      <c r="DO1720" s="5"/>
      <c r="DP1720" s="5"/>
      <c r="DQ1720" s="5"/>
      <c r="DR1720" s="5" t="s">
        <v>135</v>
      </c>
      <c r="DS1720" s="6"/>
      <c r="DT1720" s="6"/>
      <c r="DU1720" s="5"/>
      <c r="DV1720" s="5"/>
      <c r="DW1720" s="5" t="s">
        <v>135</v>
      </c>
      <c r="DX1720" s="5"/>
      <c r="DY1720" s="5"/>
      <c r="DZ1720" s="5"/>
      <c r="EA1720" s="5"/>
      <c r="EB1720" s="5"/>
      <c r="EC1720" s="5"/>
      <c r="ED1720" s="5"/>
      <c r="EE1720" s="5"/>
      <c r="EF1720" s="5"/>
    </row>
    <row r="1721" spans="1:136" s="42" customFormat="1" ht="150">
      <c r="A1721" s="41"/>
      <c r="B1721" s="5">
        <v>2</v>
      </c>
      <c r="C1721" s="41"/>
      <c r="D1721" s="41" t="s">
        <v>2948</v>
      </c>
      <c r="E1721" s="42" t="s">
        <v>157</v>
      </c>
      <c r="F1721" s="41" t="s">
        <v>2949</v>
      </c>
      <c r="G1721" s="41" t="s">
        <v>135</v>
      </c>
      <c r="H1721" s="41"/>
      <c r="I1721" s="41"/>
      <c r="J1721" s="5"/>
      <c r="K1721" s="5"/>
      <c r="L1721" s="5"/>
      <c r="M1721" s="5"/>
      <c r="N1721" s="5"/>
      <c r="O1721" s="5"/>
      <c r="P1721" s="5">
        <v>2</v>
      </c>
      <c r="Q1721" s="39" t="s">
        <v>2968</v>
      </c>
      <c r="R1721" s="5"/>
      <c r="S1721" s="5"/>
      <c r="T1721" s="5"/>
      <c r="U1721" s="5"/>
      <c r="V1721" s="5"/>
      <c r="W1721" s="5"/>
      <c r="X1721" s="5"/>
      <c r="Y1721" s="5"/>
      <c r="Z1721" s="5"/>
      <c r="AA1721" s="5"/>
      <c r="AB1721" s="5"/>
      <c r="AC1721" s="5"/>
      <c r="AD1721" s="5"/>
      <c r="AE1721" s="5"/>
      <c r="AF1721" s="5"/>
      <c r="AG1721" s="5"/>
      <c r="AH1721" s="5"/>
      <c r="AI1721" s="5"/>
      <c r="AJ1721" s="5"/>
      <c r="AK1721" s="5"/>
      <c r="AL1721" s="5">
        <v>2</v>
      </c>
      <c r="AM1721" s="5"/>
      <c r="AN1721" s="5"/>
      <c r="AO1721" s="5"/>
      <c r="AP1721" s="5"/>
      <c r="AQ1721" s="5"/>
      <c r="AR1721" s="5"/>
      <c r="AS1721" s="5"/>
      <c r="AT1721" s="5"/>
      <c r="AU1721" s="5"/>
      <c r="AV1721" s="5">
        <v>1</v>
      </c>
      <c r="AW1721" s="5"/>
      <c r="AX1721" s="5"/>
      <c r="AY1721" s="5"/>
      <c r="AZ1721" s="5"/>
      <c r="BA1721" s="5"/>
      <c r="BB1721" s="5"/>
      <c r="BC1721" s="5"/>
      <c r="BD1721" s="5"/>
      <c r="BE1721" s="5"/>
      <c r="BF1721" s="5"/>
      <c r="BG1721" s="5"/>
      <c r="BH1721" s="5"/>
      <c r="BI1721" s="5"/>
      <c r="BJ1721" s="5"/>
      <c r="BK1721" s="5"/>
      <c r="BL1721" s="5"/>
      <c r="BM1721" s="5"/>
      <c r="BN1721" s="5"/>
      <c r="BO1721" s="5"/>
      <c r="BP1721" s="5"/>
      <c r="BQ1721" s="5"/>
      <c r="BR1721" s="5"/>
      <c r="BS1721" s="5"/>
      <c r="BT1721" s="5"/>
      <c r="BU1721" s="5"/>
      <c r="BV1721" s="5"/>
      <c r="BW1721" s="5"/>
      <c r="BX1721" s="5"/>
      <c r="BY1721" s="5"/>
      <c r="BZ1721" s="5"/>
      <c r="CA1721" s="5"/>
      <c r="CB1721" s="5"/>
      <c r="CC1721" s="5"/>
      <c r="CD1721" s="5"/>
      <c r="CE1721" s="5"/>
      <c r="CF1721" s="5"/>
      <c r="CG1721" s="5"/>
      <c r="CH1721" s="5"/>
      <c r="CI1721" s="5"/>
      <c r="CJ1721" s="5"/>
      <c r="CK1721" s="5"/>
      <c r="CL1721" s="5"/>
      <c r="CM1721" s="5"/>
      <c r="CN1721" s="5"/>
      <c r="CO1721" s="5"/>
      <c r="CP1721" s="5"/>
      <c r="CQ1721" s="5"/>
      <c r="CR1721" s="5"/>
      <c r="CS1721" s="5"/>
      <c r="CT1721" s="5"/>
      <c r="CU1721" s="5"/>
      <c r="CV1721" s="5"/>
      <c r="CW1721" s="5"/>
      <c r="CX1721" s="5"/>
      <c r="CY1721" s="5"/>
      <c r="CZ1721" s="5"/>
      <c r="DA1721" s="5"/>
      <c r="DB1721" s="5"/>
      <c r="DC1721" s="5"/>
      <c r="DD1721" s="5"/>
      <c r="DE1721" s="5"/>
      <c r="DF1721" s="5"/>
      <c r="DG1721" s="5"/>
      <c r="DH1721" s="5"/>
      <c r="DI1721" s="5"/>
      <c r="DJ1721" s="5"/>
      <c r="DK1721" s="5"/>
      <c r="DL1721" s="5"/>
      <c r="DM1721" s="5"/>
      <c r="DN1721" s="5"/>
      <c r="DO1721" s="5"/>
      <c r="DP1721" s="5"/>
      <c r="DQ1721" s="5"/>
      <c r="DR1721" s="5" t="s">
        <v>135</v>
      </c>
      <c r="DS1721" s="6"/>
      <c r="DT1721" s="6"/>
      <c r="DU1721" s="5"/>
      <c r="DV1721" s="5"/>
      <c r="DW1721" s="5" t="s">
        <v>135</v>
      </c>
      <c r="DX1721" s="5"/>
      <c r="DY1721" s="5"/>
      <c r="DZ1721" s="5"/>
      <c r="EA1721" s="5"/>
      <c r="EB1721" s="5"/>
      <c r="EC1721" s="5"/>
      <c r="ED1721" s="5"/>
      <c r="EE1721" s="5"/>
      <c r="EF1721" s="5"/>
    </row>
    <row r="1722" spans="1:136" s="42" customFormat="1" ht="60">
      <c r="A1722" s="46" t="s">
        <v>2969</v>
      </c>
      <c r="B1722" s="5">
        <v>11</v>
      </c>
      <c r="C1722" s="41">
        <v>11</v>
      </c>
      <c r="D1722" s="41" t="s">
        <v>2865</v>
      </c>
      <c r="E1722" s="42" t="s">
        <v>2970</v>
      </c>
      <c r="F1722" s="41" t="s">
        <v>2971</v>
      </c>
      <c r="G1722" s="41"/>
      <c r="H1722" s="41" t="s">
        <v>135</v>
      </c>
      <c r="I1722" s="41"/>
      <c r="J1722" s="5"/>
      <c r="K1722" s="5"/>
      <c r="L1722" s="5"/>
      <c r="M1722" s="5"/>
      <c r="N1722" s="5"/>
      <c r="O1722" s="5"/>
      <c r="P1722" s="5">
        <v>11</v>
      </c>
      <c r="Q1722" s="39" t="s">
        <v>2972</v>
      </c>
      <c r="R1722" s="5">
        <v>10</v>
      </c>
      <c r="S1722" s="5">
        <v>5</v>
      </c>
      <c r="T1722" s="5"/>
      <c r="U1722" s="5"/>
      <c r="V1722" s="5"/>
      <c r="W1722" s="5"/>
      <c r="X1722" s="5"/>
      <c r="Y1722" s="5"/>
      <c r="Z1722" s="5"/>
      <c r="AA1722" s="5">
        <v>7</v>
      </c>
      <c r="AB1722" s="5"/>
      <c r="AC1722" s="5"/>
      <c r="AD1722" s="5"/>
      <c r="AE1722" s="5"/>
      <c r="AF1722" s="5">
        <v>1</v>
      </c>
      <c r="AG1722" s="5"/>
      <c r="AH1722" s="5">
        <v>6</v>
      </c>
      <c r="AI1722" s="5"/>
      <c r="AJ1722" s="5">
        <v>1</v>
      </c>
      <c r="AK1722" s="5"/>
      <c r="AL1722" s="5">
        <v>5</v>
      </c>
      <c r="AM1722" s="5">
        <v>1</v>
      </c>
      <c r="AN1722" s="5"/>
      <c r="AO1722" s="5"/>
      <c r="AP1722" s="5"/>
      <c r="AQ1722" s="5"/>
      <c r="AR1722" s="5"/>
      <c r="AS1722" s="5"/>
      <c r="AT1722" s="5"/>
      <c r="AU1722" s="5"/>
      <c r="AV1722" s="5">
        <v>1</v>
      </c>
      <c r="AW1722" s="5"/>
      <c r="AX1722" s="5"/>
      <c r="AY1722" s="5"/>
      <c r="AZ1722" s="5"/>
      <c r="BA1722" s="5"/>
      <c r="BB1722" s="5"/>
      <c r="BC1722" s="5"/>
      <c r="BD1722" s="5"/>
      <c r="BE1722" s="5"/>
      <c r="BF1722" s="5"/>
      <c r="BG1722" s="5"/>
      <c r="BH1722" s="5"/>
      <c r="BI1722" s="5"/>
      <c r="BJ1722" s="5"/>
      <c r="BK1722" s="5"/>
      <c r="BL1722" s="5"/>
      <c r="BM1722" s="5"/>
      <c r="BN1722" s="5"/>
      <c r="BO1722" s="5"/>
      <c r="BP1722" s="5"/>
      <c r="BQ1722" s="5"/>
      <c r="BR1722" s="5"/>
      <c r="BS1722" s="5"/>
      <c r="BT1722" s="5">
        <v>1</v>
      </c>
      <c r="BU1722" s="5"/>
      <c r="BV1722" s="5"/>
      <c r="BW1722" s="5"/>
      <c r="BX1722" s="5"/>
      <c r="BY1722" s="5"/>
      <c r="BZ1722" s="5"/>
      <c r="CA1722" s="5"/>
      <c r="CB1722" s="5"/>
      <c r="CC1722" s="5"/>
      <c r="CD1722" s="5"/>
      <c r="CE1722" s="5"/>
      <c r="CF1722" s="5"/>
      <c r="CG1722" s="5"/>
      <c r="CH1722" s="5"/>
      <c r="CI1722" s="5"/>
      <c r="CJ1722" s="5"/>
      <c r="CK1722" s="5"/>
      <c r="CL1722" s="5"/>
      <c r="CM1722" s="5"/>
      <c r="CN1722" s="5"/>
      <c r="CO1722" s="5"/>
      <c r="CP1722" s="5"/>
      <c r="CQ1722" s="5"/>
      <c r="CR1722" s="5"/>
      <c r="CS1722" s="5"/>
      <c r="CT1722" s="5"/>
      <c r="CU1722" s="5">
        <v>1</v>
      </c>
      <c r="CV1722" s="5"/>
      <c r="CW1722" s="5"/>
      <c r="CX1722" s="5"/>
      <c r="CY1722" s="5"/>
      <c r="CZ1722" s="5"/>
      <c r="DA1722" s="5"/>
      <c r="DB1722" s="5"/>
      <c r="DC1722" s="5"/>
      <c r="DD1722" s="5"/>
      <c r="DE1722" s="5"/>
      <c r="DF1722" s="5"/>
      <c r="DG1722" s="5"/>
      <c r="DH1722" s="5"/>
      <c r="DI1722" s="5"/>
      <c r="DJ1722" s="5"/>
      <c r="DK1722" s="5"/>
      <c r="DL1722" s="5"/>
      <c r="DM1722" s="5"/>
      <c r="DN1722" s="5"/>
      <c r="DO1722" s="5"/>
      <c r="DP1722" s="5"/>
      <c r="DQ1722" s="5"/>
      <c r="DR1722" s="5" t="s">
        <v>1233</v>
      </c>
      <c r="DS1722" s="6">
        <v>11</v>
      </c>
      <c r="DT1722" s="6">
        <v>0</v>
      </c>
      <c r="DU1722" s="5">
        <v>0</v>
      </c>
      <c r="DV1722" s="5"/>
      <c r="DW1722" s="5" t="s">
        <v>135</v>
      </c>
      <c r="DX1722" s="5"/>
      <c r="DY1722" s="5"/>
      <c r="DZ1722" s="5"/>
      <c r="EA1722" s="5"/>
      <c r="EB1722" s="5"/>
      <c r="EC1722" s="5"/>
      <c r="ED1722" s="5"/>
      <c r="EE1722" s="5"/>
      <c r="EF1722" s="5"/>
    </row>
    <row r="1723" spans="1:136" s="42" customFormat="1" ht="45">
      <c r="A1723" s="41"/>
      <c r="B1723" s="5">
        <v>1</v>
      </c>
      <c r="C1723" s="41"/>
      <c r="D1723" s="41" t="s">
        <v>2973</v>
      </c>
      <c r="E1723" s="42" t="s">
        <v>2974</v>
      </c>
      <c r="F1723" s="41" t="s">
        <v>2971</v>
      </c>
      <c r="G1723" s="41"/>
      <c r="H1723" s="41" t="s">
        <v>135</v>
      </c>
      <c r="I1723" s="41"/>
      <c r="J1723" s="5"/>
      <c r="K1723" s="5"/>
      <c r="L1723" s="5"/>
      <c r="M1723" s="5"/>
      <c r="N1723" s="5"/>
      <c r="O1723" s="5"/>
      <c r="P1723" s="5">
        <v>1</v>
      </c>
      <c r="Q1723" s="39" t="s">
        <v>2975</v>
      </c>
      <c r="R1723" s="5"/>
      <c r="S1723" s="5"/>
      <c r="T1723" s="5"/>
      <c r="U1723" s="5"/>
      <c r="V1723" s="5"/>
      <c r="W1723" s="5"/>
      <c r="X1723" s="5"/>
      <c r="Y1723" s="5"/>
      <c r="Z1723" s="5"/>
      <c r="AA1723" s="5"/>
      <c r="AB1723" s="5"/>
      <c r="AC1723" s="5"/>
      <c r="AD1723" s="5"/>
      <c r="AE1723" s="5"/>
      <c r="AF1723" s="5"/>
      <c r="AG1723" s="5"/>
      <c r="AH1723" s="5"/>
      <c r="AI1723" s="5"/>
      <c r="AJ1723" s="5"/>
      <c r="AK1723" s="5"/>
      <c r="AL1723" s="5">
        <v>1</v>
      </c>
      <c r="AM1723" s="5"/>
      <c r="AN1723" s="5"/>
      <c r="AO1723" s="5"/>
      <c r="AP1723" s="5"/>
      <c r="AQ1723" s="5"/>
      <c r="AR1723" s="5"/>
      <c r="AS1723" s="5"/>
      <c r="AT1723" s="5"/>
      <c r="AU1723" s="5"/>
      <c r="AV1723" s="5">
        <v>1</v>
      </c>
      <c r="AW1723" s="5"/>
      <c r="AX1723" s="5"/>
      <c r="AY1723" s="5"/>
      <c r="AZ1723" s="5"/>
      <c r="BA1723" s="5"/>
      <c r="BB1723" s="5"/>
      <c r="BC1723" s="5"/>
      <c r="BD1723" s="5"/>
      <c r="BE1723" s="5"/>
      <c r="BF1723" s="5"/>
      <c r="BG1723" s="5"/>
      <c r="BH1723" s="5"/>
      <c r="BI1723" s="5"/>
      <c r="BJ1723" s="5"/>
      <c r="BK1723" s="5"/>
      <c r="BL1723" s="5"/>
      <c r="BM1723" s="5"/>
      <c r="BN1723" s="5"/>
      <c r="BO1723" s="5"/>
      <c r="BP1723" s="5"/>
      <c r="BQ1723" s="5"/>
      <c r="BR1723" s="5"/>
      <c r="BS1723" s="5"/>
      <c r="BT1723" s="5">
        <v>1</v>
      </c>
      <c r="BU1723" s="5"/>
      <c r="BV1723" s="5"/>
      <c r="BW1723" s="5"/>
      <c r="BX1723" s="5"/>
      <c r="BY1723" s="5"/>
      <c r="BZ1723" s="5"/>
      <c r="CA1723" s="5"/>
      <c r="CB1723" s="5"/>
      <c r="CC1723" s="5"/>
      <c r="CD1723" s="5"/>
      <c r="CE1723" s="5"/>
      <c r="CF1723" s="5"/>
      <c r="CG1723" s="5"/>
      <c r="CH1723" s="5"/>
      <c r="CI1723" s="5"/>
      <c r="CJ1723" s="5"/>
      <c r="CK1723" s="5"/>
      <c r="CL1723" s="5"/>
      <c r="CM1723" s="5"/>
      <c r="CN1723" s="5"/>
      <c r="CO1723" s="5"/>
      <c r="CP1723" s="5"/>
      <c r="CQ1723" s="5"/>
      <c r="CR1723" s="5"/>
      <c r="CS1723" s="5"/>
      <c r="CT1723" s="5"/>
      <c r="CU1723" s="5"/>
      <c r="CV1723" s="5"/>
      <c r="CW1723" s="5"/>
      <c r="CX1723" s="5"/>
      <c r="CY1723" s="5"/>
      <c r="CZ1723" s="5"/>
      <c r="DA1723" s="5"/>
      <c r="DB1723" s="5"/>
      <c r="DC1723" s="5"/>
      <c r="DD1723" s="5"/>
      <c r="DE1723" s="5"/>
      <c r="DF1723" s="5"/>
      <c r="DG1723" s="5"/>
      <c r="DH1723" s="5"/>
      <c r="DI1723" s="5"/>
      <c r="DJ1723" s="5"/>
      <c r="DK1723" s="5"/>
      <c r="DL1723" s="5"/>
      <c r="DM1723" s="5"/>
      <c r="DN1723" s="5"/>
      <c r="DO1723" s="5"/>
      <c r="DP1723" s="5"/>
      <c r="DQ1723" s="5"/>
      <c r="DR1723" s="5" t="s">
        <v>1233</v>
      </c>
      <c r="DS1723" s="6"/>
      <c r="DT1723" s="6"/>
      <c r="DU1723" s="5"/>
      <c r="DV1723" s="5"/>
      <c r="DW1723" s="5" t="s">
        <v>135</v>
      </c>
      <c r="DX1723" s="5"/>
      <c r="DY1723" s="5"/>
      <c r="DZ1723" s="5"/>
      <c r="EA1723" s="5"/>
      <c r="EB1723" s="5"/>
      <c r="EC1723" s="5"/>
      <c r="ED1723" s="5"/>
      <c r="EE1723" s="5"/>
      <c r="EF1723" s="5"/>
    </row>
    <row r="1724" spans="1:136" s="42" customFormat="1" ht="45">
      <c r="A1724" s="41"/>
      <c r="B1724" s="5">
        <v>1</v>
      </c>
      <c r="C1724" s="41"/>
      <c r="D1724" s="41" t="s">
        <v>2976</v>
      </c>
      <c r="E1724" s="42" t="s">
        <v>2977</v>
      </c>
      <c r="F1724" s="41" t="s">
        <v>2971</v>
      </c>
      <c r="G1724" s="41"/>
      <c r="H1724" s="41" t="s">
        <v>135</v>
      </c>
      <c r="I1724" s="41"/>
      <c r="J1724" s="5"/>
      <c r="K1724" s="5"/>
      <c r="L1724" s="5"/>
      <c r="M1724" s="5"/>
      <c r="N1724" s="5"/>
      <c r="O1724" s="5"/>
      <c r="P1724" s="5">
        <v>1</v>
      </c>
      <c r="Q1724" s="39" t="s">
        <v>2975</v>
      </c>
      <c r="R1724" s="5"/>
      <c r="S1724" s="5"/>
      <c r="T1724" s="5"/>
      <c r="U1724" s="5"/>
      <c r="V1724" s="5"/>
      <c r="W1724" s="5"/>
      <c r="X1724" s="5"/>
      <c r="Y1724" s="5"/>
      <c r="Z1724" s="5"/>
      <c r="AA1724" s="5"/>
      <c r="AB1724" s="5"/>
      <c r="AC1724" s="5"/>
      <c r="AD1724" s="5"/>
      <c r="AE1724" s="5"/>
      <c r="AF1724" s="5"/>
      <c r="AG1724" s="5"/>
      <c r="AH1724" s="5"/>
      <c r="AI1724" s="5"/>
      <c r="AJ1724" s="5"/>
      <c r="AK1724" s="5"/>
      <c r="AL1724" s="5">
        <v>1</v>
      </c>
      <c r="AM1724" s="5"/>
      <c r="AN1724" s="5"/>
      <c r="AO1724" s="5"/>
      <c r="AP1724" s="5"/>
      <c r="AQ1724" s="5"/>
      <c r="AR1724" s="5"/>
      <c r="AS1724" s="5"/>
      <c r="AT1724" s="5"/>
      <c r="AU1724" s="5"/>
      <c r="AV1724" s="5">
        <v>1</v>
      </c>
      <c r="AW1724" s="5"/>
      <c r="AX1724" s="5"/>
      <c r="AY1724" s="5"/>
      <c r="AZ1724" s="5"/>
      <c r="BA1724" s="5"/>
      <c r="BB1724" s="5"/>
      <c r="BC1724" s="5"/>
      <c r="BD1724" s="5"/>
      <c r="BE1724" s="5"/>
      <c r="BF1724" s="5"/>
      <c r="BG1724" s="5"/>
      <c r="BH1724" s="5"/>
      <c r="BI1724" s="5"/>
      <c r="BJ1724" s="5"/>
      <c r="BK1724" s="5"/>
      <c r="BL1724" s="5"/>
      <c r="BM1724" s="5"/>
      <c r="BN1724" s="5"/>
      <c r="BO1724" s="5"/>
      <c r="BP1724" s="5"/>
      <c r="BQ1724" s="5"/>
      <c r="BR1724" s="5"/>
      <c r="BS1724" s="5"/>
      <c r="BT1724" s="5">
        <v>1</v>
      </c>
      <c r="BU1724" s="5"/>
      <c r="BV1724" s="5"/>
      <c r="BW1724" s="5"/>
      <c r="BX1724" s="5"/>
      <c r="BY1724" s="5"/>
      <c r="BZ1724" s="5"/>
      <c r="CA1724" s="5"/>
      <c r="CB1724" s="5"/>
      <c r="CC1724" s="5"/>
      <c r="CD1724" s="5"/>
      <c r="CE1724" s="5"/>
      <c r="CF1724" s="5"/>
      <c r="CG1724" s="5"/>
      <c r="CH1724" s="5"/>
      <c r="CI1724" s="5"/>
      <c r="CJ1724" s="5"/>
      <c r="CK1724" s="5"/>
      <c r="CL1724" s="5"/>
      <c r="CM1724" s="5"/>
      <c r="CN1724" s="5"/>
      <c r="CO1724" s="5"/>
      <c r="CP1724" s="5"/>
      <c r="CQ1724" s="5"/>
      <c r="CR1724" s="5"/>
      <c r="CS1724" s="5"/>
      <c r="CT1724" s="5"/>
      <c r="CU1724" s="5"/>
      <c r="CV1724" s="5"/>
      <c r="CW1724" s="5"/>
      <c r="CX1724" s="5"/>
      <c r="CY1724" s="5"/>
      <c r="CZ1724" s="5"/>
      <c r="DA1724" s="5"/>
      <c r="DB1724" s="5"/>
      <c r="DC1724" s="5"/>
      <c r="DD1724" s="5"/>
      <c r="DE1724" s="5"/>
      <c r="DF1724" s="5"/>
      <c r="DG1724" s="5"/>
      <c r="DH1724" s="5"/>
      <c r="DI1724" s="5"/>
      <c r="DJ1724" s="5"/>
      <c r="DK1724" s="5"/>
      <c r="DL1724" s="5"/>
      <c r="DM1724" s="5"/>
      <c r="DN1724" s="5"/>
      <c r="DO1724" s="5"/>
      <c r="DP1724" s="5"/>
      <c r="DQ1724" s="5"/>
      <c r="DR1724" s="5" t="s">
        <v>1233</v>
      </c>
      <c r="DS1724" s="6"/>
      <c r="DT1724" s="6"/>
      <c r="DU1724" s="5"/>
      <c r="DV1724" s="5"/>
      <c r="DW1724" s="5" t="s">
        <v>135</v>
      </c>
      <c r="DX1724" s="5"/>
      <c r="DY1724" s="5"/>
      <c r="DZ1724" s="5"/>
      <c r="EA1724" s="5"/>
      <c r="EB1724" s="5"/>
      <c r="EC1724" s="5"/>
      <c r="ED1724" s="5"/>
      <c r="EE1724" s="5"/>
      <c r="EF1724" s="5"/>
    </row>
    <row r="1725" spans="1:136" s="42" customFormat="1" ht="30">
      <c r="A1725" s="41"/>
      <c r="B1725" s="5">
        <v>1</v>
      </c>
      <c r="C1725" s="41"/>
      <c r="D1725" s="41" t="s">
        <v>2978</v>
      </c>
      <c r="E1725" s="42" t="s">
        <v>2979</v>
      </c>
      <c r="F1725" s="41" t="s">
        <v>2971</v>
      </c>
      <c r="G1725" s="41"/>
      <c r="H1725" s="41" t="s">
        <v>135</v>
      </c>
      <c r="I1725" s="41"/>
      <c r="J1725" s="5">
        <v>1</v>
      </c>
      <c r="K1725" s="5">
        <v>1</v>
      </c>
      <c r="L1725" s="5"/>
      <c r="M1725" s="5"/>
      <c r="N1725" s="5"/>
      <c r="O1725" s="5"/>
      <c r="P1725" s="5">
        <v>1</v>
      </c>
      <c r="Q1725" s="39" t="s">
        <v>2980</v>
      </c>
      <c r="R1725" s="5"/>
      <c r="S1725" s="5"/>
      <c r="T1725" s="5"/>
      <c r="U1725" s="5"/>
      <c r="V1725" s="5"/>
      <c r="W1725" s="5"/>
      <c r="X1725" s="5"/>
      <c r="Y1725" s="5"/>
      <c r="Z1725" s="5"/>
      <c r="AA1725" s="5"/>
      <c r="AB1725" s="5"/>
      <c r="AC1725" s="5"/>
      <c r="AD1725" s="5"/>
      <c r="AE1725" s="5"/>
      <c r="AF1725" s="5"/>
      <c r="AG1725" s="5"/>
      <c r="AH1725" s="5"/>
      <c r="AI1725" s="5"/>
      <c r="AJ1725" s="5"/>
      <c r="AK1725" s="5"/>
      <c r="AL1725" s="5"/>
      <c r="AM1725" s="5"/>
      <c r="AN1725" s="5"/>
      <c r="AO1725" s="5"/>
      <c r="AP1725" s="5"/>
      <c r="AQ1725" s="5"/>
      <c r="AR1725" s="5"/>
      <c r="AS1725" s="5"/>
      <c r="AT1725" s="5"/>
      <c r="AU1725" s="5"/>
      <c r="AV1725" s="5"/>
      <c r="AW1725" s="5"/>
      <c r="AX1725" s="5"/>
      <c r="AY1725" s="5"/>
      <c r="AZ1725" s="5"/>
      <c r="BA1725" s="5"/>
      <c r="BB1725" s="5"/>
      <c r="BC1725" s="5"/>
      <c r="BD1725" s="5"/>
      <c r="BE1725" s="5"/>
      <c r="BF1725" s="5"/>
      <c r="BG1725" s="5"/>
      <c r="BH1725" s="5"/>
      <c r="BI1725" s="5"/>
      <c r="BJ1725" s="5"/>
      <c r="BK1725" s="5"/>
      <c r="BL1725" s="5"/>
      <c r="BM1725" s="5"/>
      <c r="BN1725" s="5"/>
      <c r="BO1725" s="5"/>
      <c r="BP1725" s="5"/>
      <c r="BQ1725" s="5"/>
      <c r="BR1725" s="5"/>
      <c r="BS1725" s="5"/>
      <c r="BT1725" s="5"/>
      <c r="BU1725" s="5"/>
      <c r="BV1725" s="5"/>
      <c r="BW1725" s="5"/>
      <c r="BX1725" s="5"/>
      <c r="BY1725" s="5"/>
      <c r="BZ1725" s="5"/>
      <c r="CA1725" s="5"/>
      <c r="CB1725" s="5"/>
      <c r="CC1725" s="5"/>
      <c r="CD1725" s="5"/>
      <c r="CE1725" s="5"/>
      <c r="CF1725" s="5"/>
      <c r="CG1725" s="5"/>
      <c r="CH1725" s="5"/>
      <c r="CI1725" s="5"/>
      <c r="CJ1725" s="5"/>
      <c r="CK1725" s="5"/>
      <c r="CL1725" s="5"/>
      <c r="CM1725" s="5"/>
      <c r="CN1725" s="5"/>
      <c r="CO1725" s="5"/>
      <c r="CP1725" s="5"/>
      <c r="CQ1725" s="5"/>
      <c r="CR1725" s="5"/>
      <c r="CS1725" s="5"/>
      <c r="CT1725" s="5"/>
      <c r="CU1725" s="5"/>
      <c r="CV1725" s="5"/>
      <c r="CW1725" s="5"/>
      <c r="CX1725" s="5"/>
      <c r="CY1725" s="5"/>
      <c r="CZ1725" s="5"/>
      <c r="DA1725" s="5"/>
      <c r="DB1725" s="5"/>
      <c r="DC1725" s="5"/>
      <c r="DD1725" s="5"/>
      <c r="DE1725" s="5"/>
      <c r="DF1725" s="5"/>
      <c r="DG1725" s="5"/>
      <c r="DH1725" s="5"/>
      <c r="DI1725" s="5">
        <v>1</v>
      </c>
      <c r="DJ1725" s="5"/>
      <c r="DK1725" s="5"/>
      <c r="DL1725" s="5"/>
      <c r="DM1725" s="5"/>
      <c r="DN1725" s="5"/>
      <c r="DO1725" s="5"/>
      <c r="DP1725" s="5"/>
      <c r="DQ1725" s="5"/>
      <c r="DR1725" s="5" t="s">
        <v>1233</v>
      </c>
      <c r="DS1725" s="6"/>
      <c r="DT1725" s="6"/>
      <c r="DU1725" s="5"/>
      <c r="DV1725" s="5"/>
      <c r="DW1725" s="5" t="s">
        <v>135</v>
      </c>
      <c r="DX1725" s="5"/>
      <c r="DY1725" s="5"/>
      <c r="DZ1725" s="5"/>
      <c r="EA1725" s="5"/>
      <c r="EB1725" s="5"/>
      <c r="EC1725" s="5"/>
      <c r="ED1725" s="5"/>
      <c r="EE1725" s="5"/>
      <c r="EF1725" s="5"/>
    </row>
    <row r="1726" spans="1:136" s="42" customFormat="1">
      <c r="A1726" s="41"/>
      <c r="B1726" s="5">
        <v>1</v>
      </c>
      <c r="C1726" s="41"/>
      <c r="D1726" s="41" t="s">
        <v>2981</v>
      </c>
      <c r="E1726" s="42" t="s">
        <v>2982</v>
      </c>
      <c r="F1726" s="41" t="s">
        <v>2971</v>
      </c>
      <c r="G1726" s="41"/>
      <c r="H1726" s="41" t="s">
        <v>135</v>
      </c>
      <c r="I1726" s="41"/>
      <c r="J1726" s="5"/>
      <c r="K1726" s="5"/>
      <c r="L1726" s="5"/>
      <c r="M1726" s="5"/>
      <c r="N1726" s="5"/>
      <c r="O1726" s="5"/>
      <c r="P1726" s="5">
        <v>1</v>
      </c>
      <c r="Q1726" s="39" t="s">
        <v>2980</v>
      </c>
      <c r="R1726" s="5"/>
      <c r="S1726" s="5"/>
      <c r="T1726" s="5"/>
      <c r="U1726" s="5"/>
      <c r="V1726" s="5"/>
      <c r="W1726" s="5"/>
      <c r="X1726" s="5"/>
      <c r="Y1726" s="5"/>
      <c r="Z1726" s="5"/>
      <c r="AA1726" s="5"/>
      <c r="AB1726" s="5"/>
      <c r="AC1726" s="5"/>
      <c r="AD1726" s="5"/>
      <c r="AE1726" s="5"/>
      <c r="AF1726" s="5"/>
      <c r="AG1726" s="5"/>
      <c r="AH1726" s="5"/>
      <c r="AI1726" s="5"/>
      <c r="AJ1726" s="5"/>
      <c r="AK1726" s="5"/>
      <c r="AL1726" s="5"/>
      <c r="AM1726" s="5"/>
      <c r="AN1726" s="5"/>
      <c r="AO1726" s="5"/>
      <c r="AP1726" s="5"/>
      <c r="AQ1726" s="5"/>
      <c r="AR1726" s="5"/>
      <c r="AS1726" s="5"/>
      <c r="AT1726" s="5"/>
      <c r="AU1726" s="5"/>
      <c r="AV1726" s="5"/>
      <c r="AW1726" s="5"/>
      <c r="AX1726" s="5"/>
      <c r="AY1726" s="5"/>
      <c r="AZ1726" s="5"/>
      <c r="BA1726" s="5"/>
      <c r="BB1726" s="5"/>
      <c r="BC1726" s="5"/>
      <c r="BD1726" s="5"/>
      <c r="BE1726" s="5"/>
      <c r="BF1726" s="5"/>
      <c r="BG1726" s="5"/>
      <c r="BH1726" s="5"/>
      <c r="BI1726" s="5"/>
      <c r="BJ1726" s="5"/>
      <c r="BK1726" s="5"/>
      <c r="BL1726" s="5"/>
      <c r="BM1726" s="5"/>
      <c r="BN1726" s="5"/>
      <c r="BO1726" s="5"/>
      <c r="BP1726" s="5"/>
      <c r="BQ1726" s="5"/>
      <c r="BR1726" s="5"/>
      <c r="BS1726" s="5"/>
      <c r="BT1726" s="5"/>
      <c r="BU1726" s="5"/>
      <c r="BV1726" s="5"/>
      <c r="BW1726" s="5"/>
      <c r="BX1726" s="5"/>
      <c r="BY1726" s="5"/>
      <c r="BZ1726" s="5"/>
      <c r="CA1726" s="5"/>
      <c r="CB1726" s="5"/>
      <c r="CC1726" s="5"/>
      <c r="CD1726" s="5"/>
      <c r="CE1726" s="5"/>
      <c r="CF1726" s="5"/>
      <c r="CG1726" s="5"/>
      <c r="CH1726" s="5"/>
      <c r="CI1726" s="5"/>
      <c r="CJ1726" s="5"/>
      <c r="CK1726" s="5"/>
      <c r="CL1726" s="5"/>
      <c r="CM1726" s="5"/>
      <c r="CN1726" s="5"/>
      <c r="CO1726" s="5"/>
      <c r="CP1726" s="5"/>
      <c r="CQ1726" s="5"/>
      <c r="CR1726" s="5"/>
      <c r="CS1726" s="5"/>
      <c r="CT1726" s="5"/>
      <c r="CU1726" s="5"/>
      <c r="CV1726" s="5"/>
      <c r="CW1726" s="5"/>
      <c r="CX1726" s="5"/>
      <c r="CY1726" s="5"/>
      <c r="CZ1726" s="5"/>
      <c r="DA1726" s="5"/>
      <c r="DB1726" s="5"/>
      <c r="DC1726" s="5"/>
      <c r="DD1726" s="5"/>
      <c r="DE1726" s="5"/>
      <c r="DF1726" s="5"/>
      <c r="DG1726" s="5"/>
      <c r="DH1726" s="5"/>
      <c r="DI1726" s="5">
        <v>1</v>
      </c>
      <c r="DJ1726" s="5"/>
      <c r="DK1726" s="5"/>
      <c r="DL1726" s="5"/>
      <c r="DM1726" s="5"/>
      <c r="DN1726" s="5"/>
      <c r="DO1726" s="5"/>
      <c r="DP1726" s="5"/>
      <c r="DQ1726" s="5"/>
      <c r="DR1726" s="5" t="s">
        <v>1233</v>
      </c>
      <c r="DS1726" s="6"/>
      <c r="DT1726" s="6"/>
      <c r="DU1726" s="5"/>
      <c r="DV1726" s="5"/>
      <c r="DW1726" s="5" t="s">
        <v>135</v>
      </c>
      <c r="DX1726" s="5"/>
      <c r="DY1726" s="5"/>
      <c r="DZ1726" s="5"/>
      <c r="EA1726" s="5"/>
      <c r="EB1726" s="5"/>
      <c r="EC1726" s="5"/>
      <c r="ED1726" s="5"/>
      <c r="EE1726" s="5"/>
      <c r="EF1726" s="5"/>
    </row>
    <row r="1727" spans="1:136" s="42" customFormat="1" ht="45">
      <c r="A1727" s="41"/>
      <c r="B1727" s="5">
        <v>1</v>
      </c>
      <c r="C1727" s="41"/>
      <c r="D1727" s="41" t="s">
        <v>2983</v>
      </c>
      <c r="E1727" s="42" t="s">
        <v>2984</v>
      </c>
      <c r="F1727" s="41" t="s">
        <v>2971</v>
      </c>
      <c r="G1727" s="41"/>
      <c r="H1727" s="41" t="s">
        <v>135</v>
      </c>
      <c r="I1727" s="41"/>
      <c r="J1727" s="5"/>
      <c r="K1727" s="5"/>
      <c r="L1727" s="5"/>
      <c r="M1727" s="5"/>
      <c r="N1727" s="5"/>
      <c r="O1727" s="5"/>
      <c r="P1727" s="5">
        <v>1</v>
      </c>
      <c r="Q1727" s="39" t="s">
        <v>2985</v>
      </c>
      <c r="R1727" s="5">
        <v>1</v>
      </c>
      <c r="S1727" s="5"/>
      <c r="T1727" s="5"/>
      <c r="U1727" s="5"/>
      <c r="V1727" s="5"/>
      <c r="W1727" s="5"/>
      <c r="X1727" s="5"/>
      <c r="Y1727" s="5"/>
      <c r="Z1727" s="5"/>
      <c r="AA1727" s="5">
        <v>1</v>
      </c>
      <c r="AB1727" s="5"/>
      <c r="AC1727" s="5"/>
      <c r="AD1727" s="5"/>
      <c r="AE1727" s="5"/>
      <c r="AF1727" s="5"/>
      <c r="AG1727" s="5"/>
      <c r="AH1727" s="5">
        <v>1</v>
      </c>
      <c r="AI1727" s="5"/>
      <c r="AJ1727" s="5">
        <v>1</v>
      </c>
      <c r="AK1727" s="5"/>
      <c r="AL1727" s="5"/>
      <c r="AM1727" s="5"/>
      <c r="AN1727" s="5"/>
      <c r="AO1727" s="5"/>
      <c r="AP1727" s="5"/>
      <c r="AQ1727" s="5"/>
      <c r="AR1727" s="5"/>
      <c r="AS1727" s="5"/>
      <c r="AT1727" s="5"/>
      <c r="AU1727" s="5"/>
      <c r="AV1727" s="5"/>
      <c r="AW1727" s="5"/>
      <c r="AX1727" s="5"/>
      <c r="AY1727" s="5"/>
      <c r="AZ1727" s="5"/>
      <c r="BA1727" s="5"/>
      <c r="BB1727" s="5"/>
      <c r="BC1727" s="5"/>
      <c r="BD1727" s="5"/>
      <c r="BE1727" s="5"/>
      <c r="BF1727" s="5"/>
      <c r="BG1727" s="5"/>
      <c r="BH1727" s="5"/>
      <c r="BI1727" s="5"/>
      <c r="BJ1727" s="5"/>
      <c r="BK1727" s="5"/>
      <c r="BL1727" s="5"/>
      <c r="BM1727" s="5"/>
      <c r="BN1727" s="5"/>
      <c r="BO1727" s="5"/>
      <c r="BP1727" s="5"/>
      <c r="BQ1727" s="5"/>
      <c r="BR1727" s="5"/>
      <c r="BS1727" s="5"/>
      <c r="BT1727" s="5"/>
      <c r="BU1727" s="5"/>
      <c r="BV1727" s="5"/>
      <c r="BW1727" s="5"/>
      <c r="BX1727" s="5"/>
      <c r="BY1727" s="5"/>
      <c r="BZ1727" s="5"/>
      <c r="CA1727" s="5"/>
      <c r="CB1727" s="5"/>
      <c r="CC1727" s="5"/>
      <c r="CD1727" s="5"/>
      <c r="CE1727" s="5"/>
      <c r="CF1727" s="5"/>
      <c r="CG1727" s="5"/>
      <c r="CH1727" s="5"/>
      <c r="CI1727" s="5"/>
      <c r="CJ1727" s="5"/>
      <c r="CK1727" s="5"/>
      <c r="CL1727" s="5"/>
      <c r="CM1727" s="5"/>
      <c r="CN1727" s="5"/>
      <c r="CO1727" s="5"/>
      <c r="CP1727" s="5"/>
      <c r="CQ1727" s="5"/>
      <c r="CR1727" s="5"/>
      <c r="CS1727" s="5"/>
      <c r="CT1727" s="5"/>
      <c r="CU1727" s="5"/>
      <c r="CV1727" s="5"/>
      <c r="CW1727" s="5"/>
      <c r="CX1727" s="5"/>
      <c r="CY1727" s="5"/>
      <c r="CZ1727" s="5"/>
      <c r="DA1727" s="5"/>
      <c r="DB1727" s="5"/>
      <c r="DC1727" s="5"/>
      <c r="DD1727" s="5"/>
      <c r="DE1727" s="5"/>
      <c r="DF1727" s="5"/>
      <c r="DG1727" s="5"/>
      <c r="DH1727" s="5"/>
      <c r="DI1727" s="5"/>
      <c r="DJ1727" s="5"/>
      <c r="DK1727" s="5"/>
      <c r="DL1727" s="5"/>
      <c r="DM1727" s="5"/>
      <c r="DN1727" s="5"/>
      <c r="DO1727" s="5"/>
      <c r="DP1727" s="5"/>
      <c r="DQ1727" s="5"/>
      <c r="DR1727" s="5" t="s">
        <v>1233</v>
      </c>
      <c r="DS1727" s="6"/>
      <c r="DT1727" s="6"/>
      <c r="DU1727" s="5"/>
      <c r="DV1727" s="5"/>
      <c r="DW1727" s="5" t="s">
        <v>135</v>
      </c>
      <c r="DX1727" s="5"/>
      <c r="DY1727" s="5"/>
      <c r="DZ1727" s="5"/>
      <c r="EA1727" s="5"/>
      <c r="EB1727" s="5"/>
      <c r="EC1727" s="5"/>
      <c r="ED1727" s="5"/>
      <c r="EE1727" s="5"/>
      <c r="EF1727" s="5"/>
    </row>
    <row r="1728" spans="1:136" s="42" customFormat="1">
      <c r="A1728" s="41"/>
      <c r="B1728" s="5">
        <v>1</v>
      </c>
      <c r="C1728" s="41"/>
      <c r="D1728" s="41" t="s">
        <v>2986</v>
      </c>
      <c r="E1728" s="42" t="s">
        <v>2982</v>
      </c>
      <c r="F1728" s="41" t="s">
        <v>2971</v>
      </c>
      <c r="G1728" s="41"/>
      <c r="H1728" s="41" t="s">
        <v>135</v>
      </c>
      <c r="I1728" s="41"/>
      <c r="J1728" s="5"/>
      <c r="K1728" s="5"/>
      <c r="L1728" s="5"/>
      <c r="M1728" s="5"/>
      <c r="N1728" s="5"/>
      <c r="O1728" s="5"/>
      <c r="P1728" s="5">
        <v>1</v>
      </c>
      <c r="Q1728" s="39" t="s">
        <v>2985</v>
      </c>
      <c r="R1728" s="5">
        <v>1</v>
      </c>
      <c r="S1728" s="5"/>
      <c r="T1728" s="5"/>
      <c r="U1728" s="5"/>
      <c r="V1728" s="5"/>
      <c r="W1728" s="5"/>
      <c r="X1728" s="5"/>
      <c r="Y1728" s="5"/>
      <c r="Z1728" s="5"/>
      <c r="AA1728" s="5">
        <v>1</v>
      </c>
      <c r="AB1728" s="5"/>
      <c r="AC1728" s="5"/>
      <c r="AD1728" s="5"/>
      <c r="AE1728" s="5"/>
      <c r="AF1728" s="5"/>
      <c r="AG1728" s="5"/>
      <c r="AH1728" s="5">
        <v>1</v>
      </c>
      <c r="AI1728" s="5"/>
      <c r="AJ1728" s="5">
        <v>1</v>
      </c>
      <c r="AK1728" s="5"/>
      <c r="AL1728" s="5"/>
      <c r="AM1728" s="5"/>
      <c r="AN1728" s="5"/>
      <c r="AO1728" s="5"/>
      <c r="AP1728" s="5"/>
      <c r="AQ1728" s="5"/>
      <c r="AR1728" s="5"/>
      <c r="AS1728" s="5"/>
      <c r="AT1728" s="5"/>
      <c r="AU1728" s="5"/>
      <c r="AV1728" s="5"/>
      <c r="AW1728" s="5"/>
      <c r="AX1728" s="5"/>
      <c r="AY1728" s="5"/>
      <c r="AZ1728" s="5"/>
      <c r="BA1728" s="5"/>
      <c r="BB1728" s="5"/>
      <c r="BC1728" s="5"/>
      <c r="BD1728" s="5"/>
      <c r="BE1728" s="5"/>
      <c r="BF1728" s="5"/>
      <c r="BG1728" s="5"/>
      <c r="BH1728" s="5"/>
      <c r="BI1728" s="5"/>
      <c r="BJ1728" s="5"/>
      <c r="BK1728" s="5"/>
      <c r="BL1728" s="5"/>
      <c r="BM1728" s="5"/>
      <c r="BN1728" s="5"/>
      <c r="BO1728" s="5"/>
      <c r="BP1728" s="5"/>
      <c r="BQ1728" s="5"/>
      <c r="BR1728" s="5"/>
      <c r="BS1728" s="5"/>
      <c r="BT1728" s="5"/>
      <c r="BU1728" s="5"/>
      <c r="BV1728" s="5"/>
      <c r="BW1728" s="5"/>
      <c r="BX1728" s="5"/>
      <c r="BY1728" s="5"/>
      <c r="BZ1728" s="5"/>
      <c r="CA1728" s="5"/>
      <c r="CB1728" s="5"/>
      <c r="CC1728" s="5"/>
      <c r="CD1728" s="5"/>
      <c r="CE1728" s="5"/>
      <c r="CF1728" s="5"/>
      <c r="CG1728" s="5"/>
      <c r="CH1728" s="5"/>
      <c r="CI1728" s="5"/>
      <c r="CJ1728" s="5"/>
      <c r="CK1728" s="5"/>
      <c r="CL1728" s="5"/>
      <c r="CM1728" s="5"/>
      <c r="CN1728" s="5"/>
      <c r="CO1728" s="5"/>
      <c r="CP1728" s="5"/>
      <c r="CQ1728" s="5"/>
      <c r="CR1728" s="5"/>
      <c r="CS1728" s="5"/>
      <c r="CT1728" s="5"/>
      <c r="CU1728" s="5"/>
      <c r="CV1728" s="5"/>
      <c r="CW1728" s="5"/>
      <c r="CX1728" s="5"/>
      <c r="CY1728" s="5"/>
      <c r="CZ1728" s="5"/>
      <c r="DA1728" s="5"/>
      <c r="DB1728" s="5"/>
      <c r="DC1728" s="5"/>
      <c r="DD1728" s="5"/>
      <c r="DE1728" s="5"/>
      <c r="DF1728" s="5"/>
      <c r="DG1728" s="5"/>
      <c r="DH1728" s="5"/>
      <c r="DI1728" s="5"/>
      <c r="DJ1728" s="5"/>
      <c r="DK1728" s="5"/>
      <c r="DL1728" s="5"/>
      <c r="DM1728" s="5"/>
      <c r="DN1728" s="5"/>
      <c r="DO1728" s="5"/>
      <c r="DP1728" s="5"/>
      <c r="DQ1728" s="5"/>
      <c r="DR1728" s="5" t="s">
        <v>1233</v>
      </c>
      <c r="DS1728" s="6"/>
      <c r="DT1728" s="6"/>
      <c r="DU1728" s="5"/>
      <c r="DV1728" s="5"/>
      <c r="DW1728" s="5" t="s">
        <v>135</v>
      </c>
      <c r="DX1728" s="5"/>
      <c r="DY1728" s="5"/>
      <c r="DZ1728" s="5"/>
      <c r="EA1728" s="5"/>
      <c r="EB1728" s="5"/>
      <c r="EC1728" s="5"/>
      <c r="ED1728" s="5"/>
      <c r="EE1728" s="5"/>
      <c r="EF1728" s="5"/>
    </row>
    <row r="1729" spans="1:136" s="42" customFormat="1" ht="45">
      <c r="A1729" s="41"/>
      <c r="B1729" s="5">
        <v>1</v>
      </c>
      <c r="C1729" s="41"/>
      <c r="D1729" s="41" t="s">
        <v>2987</v>
      </c>
      <c r="E1729" s="42" t="s">
        <v>2988</v>
      </c>
      <c r="F1729" s="41" t="s">
        <v>2971</v>
      </c>
      <c r="G1729" s="41"/>
      <c r="H1729" s="41" t="s">
        <v>135</v>
      </c>
      <c r="I1729" s="41"/>
      <c r="J1729" s="5"/>
      <c r="K1729" s="5"/>
      <c r="L1729" s="5"/>
      <c r="M1729" s="5"/>
      <c r="N1729" s="5"/>
      <c r="O1729" s="5"/>
      <c r="P1729" s="5">
        <v>1</v>
      </c>
      <c r="Q1729" s="39" t="s">
        <v>2989</v>
      </c>
      <c r="R1729" s="5">
        <v>1</v>
      </c>
      <c r="S1729" s="5">
        <v>1</v>
      </c>
      <c r="T1729" s="5"/>
      <c r="U1729" s="5"/>
      <c r="V1729" s="5"/>
      <c r="W1729" s="5"/>
      <c r="X1729" s="5"/>
      <c r="Y1729" s="5"/>
      <c r="Z1729" s="5"/>
      <c r="AA1729" s="5">
        <v>1</v>
      </c>
      <c r="AB1729" s="5"/>
      <c r="AC1729" s="5"/>
      <c r="AD1729" s="5"/>
      <c r="AE1729" s="5"/>
      <c r="AF1729" s="5"/>
      <c r="AG1729" s="5"/>
      <c r="AH1729" s="5">
        <v>1</v>
      </c>
      <c r="AI1729" s="5"/>
      <c r="AJ1729" s="5"/>
      <c r="AK1729" s="5"/>
      <c r="AL1729" s="5"/>
      <c r="AM1729" s="5"/>
      <c r="AN1729" s="5"/>
      <c r="AO1729" s="5"/>
      <c r="AP1729" s="5"/>
      <c r="AQ1729" s="5"/>
      <c r="AR1729" s="5"/>
      <c r="AS1729" s="5"/>
      <c r="AT1729" s="5"/>
      <c r="AU1729" s="5"/>
      <c r="AV1729" s="5"/>
      <c r="AW1729" s="5"/>
      <c r="AX1729" s="5"/>
      <c r="AY1729" s="5"/>
      <c r="AZ1729" s="5"/>
      <c r="BA1729" s="5"/>
      <c r="BB1729" s="5"/>
      <c r="BC1729" s="5"/>
      <c r="BD1729" s="5"/>
      <c r="BE1729" s="5"/>
      <c r="BF1729" s="5"/>
      <c r="BG1729" s="5"/>
      <c r="BH1729" s="5"/>
      <c r="BI1729" s="5"/>
      <c r="BJ1729" s="5"/>
      <c r="BK1729" s="5"/>
      <c r="BL1729" s="5"/>
      <c r="BM1729" s="5"/>
      <c r="BN1729" s="5"/>
      <c r="BO1729" s="5"/>
      <c r="BP1729" s="5"/>
      <c r="BQ1729" s="5"/>
      <c r="BR1729" s="5"/>
      <c r="BS1729" s="5"/>
      <c r="BT1729" s="5"/>
      <c r="BU1729" s="5"/>
      <c r="BV1729" s="5"/>
      <c r="BW1729" s="5"/>
      <c r="BX1729" s="5"/>
      <c r="BY1729" s="5"/>
      <c r="BZ1729" s="5"/>
      <c r="CA1729" s="5"/>
      <c r="CB1729" s="5"/>
      <c r="CC1729" s="5"/>
      <c r="CD1729" s="5"/>
      <c r="CE1729" s="5"/>
      <c r="CF1729" s="5"/>
      <c r="CG1729" s="5"/>
      <c r="CH1729" s="5"/>
      <c r="CI1729" s="5"/>
      <c r="CJ1729" s="5"/>
      <c r="CK1729" s="5"/>
      <c r="CL1729" s="5"/>
      <c r="CM1729" s="5"/>
      <c r="CN1729" s="5"/>
      <c r="CO1729" s="5"/>
      <c r="CP1729" s="5"/>
      <c r="CQ1729" s="5"/>
      <c r="CR1729" s="5"/>
      <c r="CS1729" s="5"/>
      <c r="CT1729" s="5"/>
      <c r="CU1729" s="5"/>
      <c r="CV1729" s="5"/>
      <c r="CW1729" s="5"/>
      <c r="CX1729" s="5"/>
      <c r="CY1729" s="5"/>
      <c r="CZ1729" s="5"/>
      <c r="DA1729" s="5"/>
      <c r="DB1729" s="5"/>
      <c r="DC1729" s="5"/>
      <c r="DD1729" s="5"/>
      <c r="DE1729" s="5"/>
      <c r="DF1729" s="5"/>
      <c r="DG1729" s="5"/>
      <c r="DH1729" s="5"/>
      <c r="DI1729" s="5"/>
      <c r="DJ1729" s="5"/>
      <c r="DK1729" s="5"/>
      <c r="DL1729" s="5"/>
      <c r="DM1729" s="5"/>
      <c r="DN1729" s="5"/>
      <c r="DO1729" s="5"/>
      <c r="DP1729" s="5"/>
      <c r="DQ1729" s="5"/>
      <c r="DR1729" s="5" t="s">
        <v>1233</v>
      </c>
      <c r="DS1729" s="6"/>
      <c r="DT1729" s="6"/>
      <c r="DU1729" s="5"/>
      <c r="DV1729" s="5"/>
      <c r="DW1729" s="5" t="s">
        <v>135</v>
      </c>
      <c r="DX1729" s="5"/>
      <c r="DY1729" s="5"/>
      <c r="DZ1729" s="5"/>
      <c r="EA1729" s="5"/>
      <c r="EB1729" s="5"/>
      <c r="EC1729" s="5"/>
      <c r="ED1729" s="5"/>
      <c r="EE1729" s="5"/>
      <c r="EF1729" s="5"/>
    </row>
    <row r="1730" spans="1:136" s="42" customFormat="1">
      <c r="A1730" s="41"/>
      <c r="B1730" s="5">
        <v>1</v>
      </c>
      <c r="C1730" s="41"/>
      <c r="D1730" s="41" t="s">
        <v>2990</v>
      </c>
      <c r="E1730" s="42" t="s">
        <v>2977</v>
      </c>
      <c r="F1730" s="41" t="s">
        <v>2971</v>
      </c>
      <c r="G1730" s="41"/>
      <c r="H1730" s="41" t="s">
        <v>135</v>
      </c>
      <c r="I1730" s="41"/>
      <c r="J1730" s="5"/>
      <c r="K1730" s="5"/>
      <c r="L1730" s="5"/>
      <c r="M1730" s="5"/>
      <c r="N1730" s="5"/>
      <c r="O1730" s="5"/>
      <c r="P1730" s="5">
        <v>1</v>
      </c>
      <c r="Q1730" s="39" t="s">
        <v>2989</v>
      </c>
      <c r="R1730" s="5">
        <v>1</v>
      </c>
      <c r="S1730" s="5">
        <v>1</v>
      </c>
      <c r="T1730" s="5"/>
      <c r="U1730" s="5"/>
      <c r="V1730" s="5"/>
      <c r="W1730" s="5"/>
      <c r="X1730" s="5"/>
      <c r="Y1730" s="5"/>
      <c r="Z1730" s="5"/>
      <c r="AA1730" s="5">
        <v>1</v>
      </c>
      <c r="AB1730" s="5"/>
      <c r="AC1730" s="5"/>
      <c r="AD1730" s="5"/>
      <c r="AE1730" s="5"/>
      <c r="AF1730" s="5"/>
      <c r="AG1730" s="5"/>
      <c r="AH1730" s="5">
        <v>1</v>
      </c>
      <c r="AI1730" s="5"/>
      <c r="AJ1730" s="5"/>
      <c r="AK1730" s="5"/>
      <c r="AL1730" s="5"/>
      <c r="AM1730" s="5"/>
      <c r="AN1730" s="5"/>
      <c r="AO1730" s="5"/>
      <c r="AP1730" s="5"/>
      <c r="AQ1730" s="5"/>
      <c r="AR1730" s="5"/>
      <c r="AS1730" s="5"/>
      <c r="AT1730" s="5"/>
      <c r="AU1730" s="5"/>
      <c r="AV1730" s="5"/>
      <c r="AW1730" s="5"/>
      <c r="AX1730" s="5"/>
      <c r="AY1730" s="5"/>
      <c r="AZ1730" s="5"/>
      <c r="BA1730" s="5"/>
      <c r="BB1730" s="5"/>
      <c r="BC1730" s="5"/>
      <c r="BD1730" s="5"/>
      <c r="BE1730" s="5"/>
      <c r="BF1730" s="5"/>
      <c r="BG1730" s="5"/>
      <c r="BH1730" s="5"/>
      <c r="BI1730" s="5"/>
      <c r="BJ1730" s="5"/>
      <c r="BK1730" s="5"/>
      <c r="BL1730" s="5"/>
      <c r="BM1730" s="5"/>
      <c r="BN1730" s="5"/>
      <c r="BO1730" s="5"/>
      <c r="BP1730" s="5"/>
      <c r="BQ1730" s="5"/>
      <c r="BR1730" s="5"/>
      <c r="BS1730" s="5"/>
      <c r="BT1730" s="5"/>
      <c r="BU1730" s="5"/>
      <c r="BV1730" s="5"/>
      <c r="BW1730" s="5"/>
      <c r="BX1730" s="5"/>
      <c r="BY1730" s="5"/>
      <c r="BZ1730" s="5"/>
      <c r="CA1730" s="5"/>
      <c r="CB1730" s="5"/>
      <c r="CC1730" s="5"/>
      <c r="CD1730" s="5"/>
      <c r="CE1730" s="5"/>
      <c r="CF1730" s="5"/>
      <c r="CG1730" s="5"/>
      <c r="CH1730" s="5"/>
      <c r="CI1730" s="5"/>
      <c r="CJ1730" s="5"/>
      <c r="CK1730" s="5"/>
      <c r="CL1730" s="5"/>
      <c r="CM1730" s="5"/>
      <c r="CN1730" s="5"/>
      <c r="CO1730" s="5"/>
      <c r="CP1730" s="5"/>
      <c r="CQ1730" s="5"/>
      <c r="CR1730" s="5"/>
      <c r="CS1730" s="5"/>
      <c r="CT1730" s="5"/>
      <c r="CU1730" s="5"/>
      <c r="CV1730" s="5"/>
      <c r="CW1730" s="5"/>
      <c r="CX1730" s="5"/>
      <c r="CY1730" s="5"/>
      <c r="CZ1730" s="5"/>
      <c r="DA1730" s="5"/>
      <c r="DB1730" s="5"/>
      <c r="DC1730" s="5"/>
      <c r="DD1730" s="5"/>
      <c r="DE1730" s="5"/>
      <c r="DF1730" s="5"/>
      <c r="DG1730" s="5"/>
      <c r="DH1730" s="5"/>
      <c r="DI1730" s="5"/>
      <c r="DJ1730" s="5"/>
      <c r="DK1730" s="5"/>
      <c r="DL1730" s="5"/>
      <c r="DM1730" s="5"/>
      <c r="DN1730" s="5"/>
      <c r="DO1730" s="5"/>
      <c r="DP1730" s="5"/>
      <c r="DQ1730" s="5"/>
      <c r="DR1730" s="5" t="s">
        <v>1233</v>
      </c>
      <c r="DS1730" s="6"/>
      <c r="DT1730" s="6"/>
      <c r="DU1730" s="5"/>
      <c r="DV1730" s="5"/>
      <c r="DW1730" s="5" t="s">
        <v>135</v>
      </c>
      <c r="DX1730" s="5"/>
      <c r="DY1730" s="5"/>
      <c r="DZ1730" s="5"/>
      <c r="EA1730" s="5"/>
      <c r="EB1730" s="5"/>
      <c r="EC1730" s="5"/>
      <c r="ED1730" s="5"/>
      <c r="EE1730" s="5"/>
      <c r="EF1730" s="5"/>
    </row>
    <row r="1731" spans="1:136" s="42" customFormat="1" ht="45">
      <c r="A1731" s="41"/>
      <c r="B1731" s="5">
        <v>1</v>
      </c>
      <c r="C1731" s="41"/>
      <c r="D1731" s="41" t="s">
        <v>2991</v>
      </c>
      <c r="E1731" s="42" t="s">
        <v>2992</v>
      </c>
      <c r="F1731" s="41" t="s">
        <v>2971</v>
      </c>
      <c r="G1731" s="41"/>
      <c r="H1731" s="41" t="s">
        <v>135</v>
      </c>
      <c r="I1731" s="41"/>
      <c r="J1731" s="5"/>
      <c r="K1731" s="5"/>
      <c r="L1731" s="5"/>
      <c r="M1731" s="5"/>
      <c r="N1731" s="5"/>
      <c r="O1731" s="5"/>
      <c r="P1731" s="5">
        <v>1</v>
      </c>
      <c r="Q1731" s="39" t="s">
        <v>2993</v>
      </c>
      <c r="R1731" s="5">
        <v>1</v>
      </c>
      <c r="S1731" s="5">
        <v>1</v>
      </c>
      <c r="T1731" s="5"/>
      <c r="U1731" s="5"/>
      <c r="V1731" s="5"/>
      <c r="W1731" s="5"/>
      <c r="X1731" s="5"/>
      <c r="Y1731" s="5"/>
      <c r="Z1731" s="5"/>
      <c r="AA1731" s="5"/>
      <c r="AB1731" s="5"/>
      <c r="AC1731" s="5"/>
      <c r="AD1731" s="5"/>
      <c r="AE1731" s="5"/>
      <c r="AF1731" s="5"/>
      <c r="AG1731" s="5"/>
      <c r="AH1731" s="5"/>
      <c r="AI1731" s="5"/>
      <c r="AJ1731" s="5"/>
      <c r="AK1731" s="5"/>
      <c r="AL1731" s="5">
        <v>1</v>
      </c>
      <c r="AM1731" s="5"/>
      <c r="AN1731" s="5"/>
      <c r="AO1731" s="5"/>
      <c r="AP1731" s="5"/>
      <c r="AQ1731" s="5"/>
      <c r="AR1731" s="5"/>
      <c r="AS1731" s="5"/>
      <c r="AT1731" s="5"/>
      <c r="AU1731" s="5"/>
      <c r="AV1731" s="5"/>
      <c r="AW1731" s="5"/>
      <c r="AX1731" s="5"/>
      <c r="AY1731" s="5"/>
      <c r="AZ1731" s="5"/>
      <c r="BA1731" s="5"/>
      <c r="BB1731" s="5"/>
      <c r="BC1731" s="5"/>
      <c r="BD1731" s="5"/>
      <c r="BE1731" s="5"/>
      <c r="BF1731" s="5"/>
      <c r="BG1731" s="5"/>
      <c r="BH1731" s="5"/>
      <c r="BI1731" s="5"/>
      <c r="BJ1731" s="5"/>
      <c r="BK1731" s="5"/>
      <c r="BL1731" s="5"/>
      <c r="BM1731" s="5"/>
      <c r="BN1731" s="5"/>
      <c r="BO1731" s="5"/>
      <c r="BP1731" s="5"/>
      <c r="BQ1731" s="5"/>
      <c r="BR1731" s="5"/>
      <c r="BS1731" s="5"/>
      <c r="BT1731" s="5"/>
      <c r="BU1731" s="5"/>
      <c r="BV1731" s="5"/>
      <c r="BW1731" s="5"/>
      <c r="BX1731" s="5"/>
      <c r="BY1731" s="5"/>
      <c r="BZ1731" s="5"/>
      <c r="CA1731" s="5"/>
      <c r="CB1731" s="5"/>
      <c r="CC1731" s="5"/>
      <c r="CD1731" s="5"/>
      <c r="CE1731" s="5"/>
      <c r="CF1731" s="5"/>
      <c r="CG1731" s="5"/>
      <c r="CH1731" s="5"/>
      <c r="CI1731" s="5"/>
      <c r="CJ1731" s="5"/>
      <c r="CK1731" s="5"/>
      <c r="CL1731" s="5"/>
      <c r="CM1731" s="5"/>
      <c r="CN1731" s="5"/>
      <c r="CO1731" s="5"/>
      <c r="CP1731" s="5"/>
      <c r="CQ1731" s="5"/>
      <c r="CR1731" s="5"/>
      <c r="CS1731" s="5"/>
      <c r="CT1731" s="5"/>
      <c r="CU1731" s="5"/>
      <c r="CV1731" s="5"/>
      <c r="CW1731" s="5"/>
      <c r="CX1731" s="5"/>
      <c r="CY1731" s="5"/>
      <c r="CZ1731" s="5"/>
      <c r="DA1731" s="5"/>
      <c r="DB1731" s="5"/>
      <c r="DC1731" s="5"/>
      <c r="DD1731" s="5"/>
      <c r="DE1731" s="5"/>
      <c r="DF1731" s="5"/>
      <c r="DG1731" s="5"/>
      <c r="DH1731" s="5"/>
      <c r="DI1731" s="5"/>
      <c r="DJ1731" s="5"/>
      <c r="DK1731" s="5"/>
      <c r="DL1731" s="5"/>
      <c r="DM1731" s="5"/>
      <c r="DN1731" s="5"/>
      <c r="DO1731" s="5"/>
      <c r="DP1731" s="5"/>
      <c r="DQ1731" s="5"/>
      <c r="DR1731" s="5" t="s">
        <v>1233</v>
      </c>
      <c r="DS1731" s="6"/>
      <c r="DT1731" s="6"/>
      <c r="DU1731" s="5"/>
      <c r="DV1731" s="5"/>
      <c r="DW1731" s="5" t="s">
        <v>135</v>
      </c>
      <c r="DX1731" s="5"/>
      <c r="DY1731" s="5"/>
      <c r="DZ1731" s="5"/>
      <c r="EA1731" s="5"/>
      <c r="EB1731" s="5"/>
      <c r="EC1731" s="5"/>
      <c r="ED1731" s="5"/>
      <c r="EE1731" s="5"/>
      <c r="EF1731" s="5"/>
    </row>
    <row r="1732" spans="1:136" s="42" customFormat="1">
      <c r="A1732" s="41"/>
      <c r="B1732" s="5">
        <v>1</v>
      </c>
      <c r="C1732" s="41"/>
      <c r="D1732" s="41" t="s">
        <v>2994</v>
      </c>
      <c r="E1732" s="42" t="s">
        <v>2977</v>
      </c>
      <c r="F1732" s="41" t="s">
        <v>2971</v>
      </c>
      <c r="G1732" s="41"/>
      <c r="H1732" s="41" t="s">
        <v>135</v>
      </c>
      <c r="I1732" s="41"/>
      <c r="J1732" s="5"/>
      <c r="K1732" s="5"/>
      <c r="L1732" s="5"/>
      <c r="M1732" s="5"/>
      <c r="N1732" s="5"/>
      <c r="O1732" s="5"/>
      <c r="P1732" s="5">
        <v>1</v>
      </c>
      <c r="Q1732" s="39" t="s">
        <v>2993</v>
      </c>
      <c r="R1732" s="5">
        <v>1</v>
      </c>
      <c r="S1732" s="5">
        <v>1</v>
      </c>
      <c r="T1732" s="5"/>
      <c r="U1732" s="5"/>
      <c r="V1732" s="5"/>
      <c r="W1732" s="5"/>
      <c r="X1732" s="5"/>
      <c r="Y1732" s="5"/>
      <c r="Z1732" s="5"/>
      <c r="AA1732" s="5"/>
      <c r="AB1732" s="5"/>
      <c r="AC1732" s="5"/>
      <c r="AD1732" s="5"/>
      <c r="AE1732" s="5"/>
      <c r="AF1732" s="5"/>
      <c r="AG1732" s="5"/>
      <c r="AH1732" s="5"/>
      <c r="AI1732" s="5"/>
      <c r="AJ1732" s="5"/>
      <c r="AK1732" s="5"/>
      <c r="AL1732" s="5">
        <v>1</v>
      </c>
      <c r="AM1732" s="5"/>
      <c r="AN1732" s="5"/>
      <c r="AO1732" s="5"/>
      <c r="AP1732" s="5"/>
      <c r="AQ1732" s="5"/>
      <c r="AR1732" s="5"/>
      <c r="AS1732" s="5"/>
      <c r="AT1732" s="5"/>
      <c r="AU1732" s="5"/>
      <c r="AV1732" s="5"/>
      <c r="AW1732" s="5"/>
      <c r="AX1732" s="5"/>
      <c r="AY1732" s="5"/>
      <c r="AZ1732" s="5"/>
      <c r="BA1732" s="5"/>
      <c r="BB1732" s="5"/>
      <c r="BC1732" s="5"/>
      <c r="BD1732" s="5"/>
      <c r="BE1732" s="5"/>
      <c r="BF1732" s="5"/>
      <c r="BG1732" s="5"/>
      <c r="BH1732" s="5"/>
      <c r="BI1732" s="5"/>
      <c r="BJ1732" s="5"/>
      <c r="BK1732" s="5"/>
      <c r="BL1732" s="5"/>
      <c r="BM1732" s="5"/>
      <c r="BN1732" s="5"/>
      <c r="BO1732" s="5"/>
      <c r="BP1732" s="5"/>
      <c r="BQ1732" s="5"/>
      <c r="BR1732" s="5"/>
      <c r="BS1732" s="5"/>
      <c r="BT1732" s="5"/>
      <c r="BU1732" s="5"/>
      <c r="BV1732" s="5"/>
      <c r="BW1732" s="5"/>
      <c r="BX1732" s="5"/>
      <c r="BY1732" s="5"/>
      <c r="BZ1732" s="5"/>
      <c r="CA1732" s="5"/>
      <c r="CB1732" s="5"/>
      <c r="CC1732" s="5"/>
      <c r="CD1732" s="5"/>
      <c r="CE1732" s="5"/>
      <c r="CF1732" s="5"/>
      <c r="CG1732" s="5"/>
      <c r="CH1732" s="5"/>
      <c r="CI1732" s="5"/>
      <c r="CJ1732" s="5"/>
      <c r="CK1732" s="5"/>
      <c r="CL1732" s="5"/>
      <c r="CM1732" s="5"/>
      <c r="CN1732" s="5"/>
      <c r="CO1732" s="5"/>
      <c r="CP1732" s="5"/>
      <c r="CQ1732" s="5"/>
      <c r="CR1732" s="5"/>
      <c r="CS1732" s="5"/>
      <c r="CT1732" s="5"/>
      <c r="CU1732" s="5"/>
      <c r="CV1732" s="5"/>
      <c r="CW1732" s="5"/>
      <c r="CX1732" s="5"/>
      <c r="CY1732" s="5"/>
      <c r="CZ1732" s="5"/>
      <c r="DA1732" s="5"/>
      <c r="DB1732" s="5"/>
      <c r="DC1732" s="5"/>
      <c r="DD1732" s="5"/>
      <c r="DE1732" s="5"/>
      <c r="DF1732" s="5"/>
      <c r="DG1732" s="5"/>
      <c r="DH1732" s="5"/>
      <c r="DI1732" s="5"/>
      <c r="DJ1732" s="5"/>
      <c r="DK1732" s="5"/>
      <c r="DL1732" s="5"/>
      <c r="DM1732" s="5"/>
      <c r="DN1732" s="5"/>
      <c r="DO1732" s="5"/>
      <c r="DP1732" s="5"/>
      <c r="DQ1732" s="5"/>
      <c r="DR1732" s="5" t="s">
        <v>1233</v>
      </c>
      <c r="DS1732" s="6"/>
      <c r="DT1732" s="6"/>
      <c r="DU1732" s="5"/>
      <c r="DV1732" s="5"/>
      <c r="DW1732" s="5" t="s">
        <v>135</v>
      </c>
      <c r="DX1732" s="5"/>
      <c r="DY1732" s="5"/>
      <c r="DZ1732" s="5"/>
      <c r="EA1732" s="5"/>
      <c r="EB1732" s="5"/>
      <c r="EC1732" s="5"/>
      <c r="ED1732" s="5"/>
      <c r="EE1732" s="5"/>
      <c r="EF1732" s="5"/>
    </row>
    <row r="1733" spans="1:136" s="42" customFormat="1" ht="60">
      <c r="A1733" s="41"/>
      <c r="B1733" s="5">
        <v>1</v>
      </c>
      <c r="C1733" s="41"/>
      <c r="D1733" s="41" t="s">
        <v>2995</v>
      </c>
      <c r="E1733" s="42" t="s">
        <v>2996</v>
      </c>
      <c r="F1733" s="41" t="s">
        <v>2971</v>
      </c>
      <c r="G1733" s="41"/>
      <c r="H1733" s="41" t="s">
        <v>135</v>
      </c>
      <c r="I1733" s="41"/>
      <c r="J1733" s="5"/>
      <c r="K1733" s="5"/>
      <c r="L1733" s="5"/>
      <c r="M1733" s="5"/>
      <c r="N1733" s="5"/>
      <c r="O1733" s="5"/>
      <c r="P1733" s="5">
        <v>1</v>
      </c>
      <c r="Q1733" s="39" t="s">
        <v>2997</v>
      </c>
      <c r="R1733" s="5">
        <v>1</v>
      </c>
      <c r="S1733" s="5"/>
      <c r="T1733" s="5"/>
      <c r="U1733" s="5"/>
      <c r="V1733" s="5"/>
      <c r="W1733" s="5"/>
      <c r="X1733" s="5"/>
      <c r="Y1733" s="5"/>
      <c r="Z1733" s="5"/>
      <c r="AA1733" s="5">
        <v>1</v>
      </c>
      <c r="AB1733" s="5"/>
      <c r="AC1733" s="5"/>
      <c r="AD1733" s="5"/>
      <c r="AE1733" s="5"/>
      <c r="AF1733" s="5"/>
      <c r="AG1733" s="5"/>
      <c r="AH1733" s="5">
        <v>1</v>
      </c>
      <c r="AI1733" s="5"/>
      <c r="AJ1733" s="5"/>
      <c r="AK1733" s="5"/>
      <c r="AL1733" s="5"/>
      <c r="AM1733" s="5"/>
      <c r="AN1733" s="5"/>
      <c r="AO1733" s="5"/>
      <c r="AP1733" s="5"/>
      <c r="AQ1733" s="5"/>
      <c r="AR1733" s="5"/>
      <c r="AS1733" s="5"/>
      <c r="AT1733" s="5"/>
      <c r="AU1733" s="5"/>
      <c r="AV1733" s="5"/>
      <c r="AW1733" s="5"/>
      <c r="AX1733" s="5"/>
      <c r="AY1733" s="5"/>
      <c r="AZ1733" s="5"/>
      <c r="BA1733" s="5"/>
      <c r="BB1733" s="5"/>
      <c r="BC1733" s="5"/>
      <c r="BD1733" s="5"/>
      <c r="BE1733" s="5"/>
      <c r="BF1733" s="5"/>
      <c r="BG1733" s="5"/>
      <c r="BH1733" s="5"/>
      <c r="BI1733" s="5"/>
      <c r="BJ1733" s="5"/>
      <c r="BK1733" s="5"/>
      <c r="BL1733" s="5"/>
      <c r="BM1733" s="5"/>
      <c r="BN1733" s="5"/>
      <c r="BO1733" s="5"/>
      <c r="BP1733" s="5"/>
      <c r="BQ1733" s="5"/>
      <c r="BR1733" s="5"/>
      <c r="BS1733" s="5"/>
      <c r="BT1733" s="5"/>
      <c r="BU1733" s="5"/>
      <c r="BV1733" s="5"/>
      <c r="BW1733" s="5"/>
      <c r="BX1733" s="5"/>
      <c r="BY1733" s="5"/>
      <c r="BZ1733" s="5"/>
      <c r="CA1733" s="5"/>
      <c r="CB1733" s="5"/>
      <c r="CC1733" s="5"/>
      <c r="CD1733" s="5"/>
      <c r="CE1733" s="5"/>
      <c r="CF1733" s="5"/>
      <c r="CG1733" s="5"/>
      <c r="CH1733" s="5"/>
      <c r="CI1733" s="5"/>
      <c r="CJ1733" s="5"/>
      <c r="CK1733" s="5"/>
      <c r="CL1733" s="5"/>
      <c r="CM1733" s="5"/>
      <c r="CN1733" s="5"/>
      <c r="CO1733" s="5"/>
      <c r="CP1733" s="5"/>
      <c r="CQ1733" s="5"/>
      <c r="CR1733" s="5"/>
      <c r="CS1733" s="5"/>
      <c r="CT1733" s="5"/>
      <c r="CU1733" s="5"/>
      <c r="CV1733" s="5"/>
      <c r="CW1733" s="5"/>
      <c r="CX1733" s="5"/>
      <c r="CY1733" s="5"/>
      <c r="CZ1733" s="5"/>
      <c r="DA1733" s="5"/>
      <c r="DB1733" s="5"/>
      <c r="DC1733" s="5"/>
      <c r="DD1733" s="5"/>
      <c r="DE1733" s="5"/>
      <c r="DF1733" s="5"/>
      <c r="DG1733" s="5"/>
      <c r="DH1733" s="5"/>
      <c r="DI1733" s="5"/>
      <c r="DJ1733" s="5"/>
      <c r="DK1733" s="5"/>
      <c r="DL1733" s="5"/>
      <c r="DM1733" s="5"/>
      <c r="DN1733" s="5"/>
      <c r="DO1733" s="5"/>
      <c r="DP1733" s="5"/>
      <c r="DQ1733" s="5"/>
      <c r="DR1733" s="5" t="s">
        <v>1233</v>
      </c>
      <c r="DS1733" s="6"/>
      <c r="DT1733" s="6"/>
      <c r="DU1733" s="5"/>
      <c r="DV1733" s="5"/>
      <c r="DW1733" s="5" t="s">
        <v>135</v>
      </c>
      <c r="DX1733" s="5"/>
      <c r="DY1733" s="5"/>
      <c r="DZ1733" s="5"/>
      <c r="EA1733" s="5"/>
      <c r="EB1733" s="5"/>
      <c r="EC1733" s="5"/>
      <c r="ED1733" s="5"/>
      <c r="EE1733" s="5"/>
      <c r="EF1733" s="5"/>
    </row>
    <row r="1734" spans="1:136" s="42" customFormat="1">
      <c r="A1734" s="41"/>
      <c r="B1734" s="5">
        <v>1</v>
      </c>
      <c r="C1734" s="41"/>
      <c r="D1734" s="41" t="s">
        <v>2998</v>
      </c>
      <c r="E1734" s="42" t="s">
        <v>2982</v>
      </c>
      <c r="F1734" s="41" t="s">
        <v>2971</v>
      </c>
      <c r="G1734" s="41"/>
      <c r="H1734" s="41" t="s">
        <v>135</v>
      </c>
      <c r="I1734" s="41"/>
      <c r="J1734" s="5"/>
      <c r="K1734" s="5"/>
      <c r="L1734" s="5"/>
      <c r="M1734" s="5"/>
      <c r="N1734" s="5"/>
      <c r="O1734" s="5"/>
      <c r="P1734" s="5">
        <v>1</v>
      </c>
      <c r="Q1734" s="39" t="s">
        <v>2997</v>
      </c>
      <c r="R1734" s="5">
        <v>1</v>
      </c>
      <c r="S1734" s="5"/>
      <c r="T1734" s="5"/>
      <c r="U1734" s="5"/>
      <c r="V1734" s="5"/>
      <c r="W1734" s="5"/>
      <c r="X1734" s="5"/>
      <c r="Y1734" s="5"/>
      <c r="Z1734" s="5"/>
      <c r="AA1734" s="5">
        <v>1</v>
      </c>
      <c r="AB1734" s="5"/>
      <c r="AC1734" s="5"/>
      <c r="AD1734" s="5"/>
      <c r="AE1734" s="5"/>
      <c r="AF1734" s="5"/>
      <c r="AG1734" s="5"/>
      <c r="AH1734" s="5">
        <v>1</v>
      </c>
      <c r="AI1734" s="5"/>
      <c r="AJ1734" s="5"/>
      <c r="AK1734" s="5"/>
      <c r="AL1734" s="5"/>
      <c r="AM1734" s="5"/>
      <c r="AN1734" s="5"/>
      <c r="AO1734" s="5"/>
      <c r="AP1734" s="5"/>
      <c r="AQ1734" s="5"/>
      <c r="AR1734" s="5"/>
      <c r="AS1734" s="5"/>
      <c r="AT1734" s="5"/>
      <c r="AU1734" s="5"/>
      <c r="AV1734" s="5"/>
      <c r="AW1734" s="5"/>
      <c r="AX1734" s="5"/>
      <c r="AY1734" s="5"/>
      <c r="AZ1734" s="5"/>
      <c r="BA1734" s="5"/>
      <c r="BB1734" s="5"/>
      <c r="BC1734" s="5"/>
      <c r="BD1734" s="5"/>
      <c r="BE1734" s="5"/>
      <c r="BF1734" s="5"/>
      <c r="BG1734" s="5"/>
      <c r="BH1734" s="5"/>
      <c r="BI1734" s="5"/>
      <c r="BJ1734" s="5"/>
      <c r="BK1734" s="5"/>
      <c r="BL1734" s="5"/>
      <c r="BM1734" s="5"/>
      <c r="BN1734" s="5"/>
      <c r="BO1734" s="5"/>
      <c r="BP1734" s="5"/>
      <c r="BQ1734" s="5"/>
      <c r="BR1734" s="5"/>
      <c r="BS1734" s="5"/>
      <c r="BT1734" s="5"/>
      <c r="BU1734" s="5"/>
      <c r="BV1734" s="5"/>
      <c r="BW1734" s="5"/>
      <c r="BX1734" s="5"/>
      <c r="BY1734" s="5"/>
      <c r="BZ1734" s="5"/>
      <c r="CA1734" s="5"/>
      <c r="CB1734" s="5"/>
      <c r="CC1734" s="5"/>
      <c r="CD1734" s="5"/>
      <c r="CE1734" s="5"/>
      <c r="CF1734" s="5"/>
      <c r="CG1734" s="5"/>
      <c r="CH1734" s="5"/>
      <c r="CI1734" s="5"/>
      <c r="CJ1734" s="5"/>
      <c r="CK1734" s="5"/>
      <c r="CL1734" s="5"/>
      <c r="CM1734" s="5"/>
      <c r="CN1734" s="5"/>
      <c r="CO1734" s="5"/>
      <c r="CP1734" s="5"/>
      <c r="CQ1734" s="5"/>
      <c r="CR1734" s="5"/>
      <c r="CS1734" s="5"/>
      <c r="CT1734" s="5"/>
      <c r="CU1734" s="5"/>
      <c r="CV1734" s="5"/>
      <c r="CW1734" s="5"/>
      <c r="CX1734" s="5"/>
      <c r="CY1734" s="5"/>
      <c r="CZ1734" s="5"/>
      <c r="DA1734" s="5"/>
      <c r="DB1734" s="5"/>
      <c r="DC1734" s="5"/>
      <c r="DD1734" s="5"/>
      <c r="DE1734" s="5"/>
      <c r="DF1734" s="5"/>
      <c r="DG1734" s="5"/>
      <c r="DH1734" s="5"/>
      <c r="DI1734" s="5"/>
      <c r="DJ1734" s="5"/>
      <c r="DK1734" s="5"/>
      <c r="DL1734" s="5"/>
      <c r="DM1734" s="5"/>
      <c r="DN1734" s="5"/>
      <c r="DO1734" s="5"/>
      <c r="DP1734" s="5"/>
      <c r="DQ1734" s="5"/>
      <c r="DR1734" s="5" t="s">
        <v>1233</v>
      </c>
      <c r="DS1734" s="6"/>
      <c r="DT1734" s="6"/>
      <c r="DU1734" s="5"/>
      <c r="DV1734" s="5"/>
      <c r="DW1734" s="5" t="s">
        <v>135</v>
      </c>
      <c r="DX1734" s="5"/>
      <c r="DY1734" s="5"/>
      <c r="DZ1734" s="5"/>
      <c r="EA1734" s="5"/>
      <c r="EB1734" s="5"/>
      <c r="EC1734" s="5"/>
      <c r="ED1734" s="5"/>
      <c r="EE1734" s="5"/>
      <c r="EF1734" s="5"/>
    </row>
    <row r="1735" spans="1:136" s="42" customFormat="1" ht="45">
      <c r="A1735" s="41"/>
      <c r="B1735" s="5">
        <v>1</v>
      </c>
      <c r="C1735" s="41"/>
      <c r="D1735" s="41" t="s">
        <v>2999</v>
      </c>
      <c r="E1735" s="42" t="s">
        <v>3000</v>
      </c>
      <c r="F1735" s="41" t="s">
        <v>2971</v>
      </c>
      <c r="G1735" s="41"/>
      <c r="H1735" s="41" t="s">
        <v>135</v>
      </c>
      <c r="I1735" s="41"/>
      <c r="J1735" s="5"/>
      <c r="K1735" s="5"/>
      <c r="L1735" s="5"/>
      <c r="M1735" s="5"/>
      <c r="N1735" s="5"/>
      <c r="O1735" s="5"/>
      <c r="P1735" s="5">
        <v>1</v>
      </c>
      <c r="Q1735" s="39" t="s">
        <v>3001</v>
      </c>
      <c r="R1735" s="5">
        <v>1</v>
      </c>
      <c r="S1735" s="5">
        <v>1</v>
      </c>
      <c r="T1735" s="5"/>
      <c r="U1735" s="5"/>
      <c r="V1735" s="5"/>
      <c r="W1735" s="5"/>
      <c r="X1735" s="5"/>
      <c r="Y1735" s="5"/>
      <c r="Z1735" s="5"/>
      <c r="AA1735" s="5"/>
      <c r="AB1735" s="5"/>
      <c r="AC1735" s="5"/>
      <c r="AD1735" s="5"/>
      <c r="AE1735" s="5"/>
      <c r="AF1735" s="5"/>
      <c r="AG1735" s="5"/>
      <c r="AH1735" s="5"/>
      <c r="AI1735" s="5"/>
      <c r="AJ1735" s="5"/>
      <c r="AK1735" s="5"/>
      <c r="AL1735" s="5">
        <v>1</v>
      </c>
      <c r="AM1735" s="5"/>
      <c r="AN1735" s="5"/>
      <c r="AO1735" s="5"/>
      <c r="AP1735" s="5"/>
      <c r="AQ1735" s="5"/>
      <c r="AR1735" s="5"/>
      <c r="AS1735" s="5"/>
      <c r="AT1735" s="5"/>
      <c r="AU1735" s="5"/>
      <c r="AV1735" s="5"/>
      <c r="AW1735" s="5"/>
      <c r="AX1735" s="5"/>
      <c r="AY1735" s="5"/>
      <c r="AZ1735" s="5"/>
      <c r="BA1735" s="5"/>
      <c r="BB1735" s="5"/>
      <c r="BC1735" s="5"/>
      <c r="BD1735" s="5"/>
      <c r="BE1735" s="5"/>
      <c r="BF1735" s="5"/>
      <c r="BG1735" s="5"/>
      <c r="BH1735" s="5"/>
      <c r="BI1735" s="5"/>
      <c r="BJ1735" s="5"/>
      <c r="BK1735" s="5"/>
      <c r="BL1735" s="5"/>
      <c r="BM1735" s="5"/>
      <c r="BN1735" s="5"/>
      <c r="BO1735" s="5"/>
      <c r="BP1735" s="5"/>
      <c r="BQ1735" s="5"/>
      <c r="BR1735" s="5"/>
      <c r="BS1735" s="5"/>
      <c r="BT1735" s="5"/>
      <c r="BU1735" s="5"/>
      <c r="BV1735" s="5"/>
      <c r="BW1735" s="5"/>
      <c r="BX1735" s="5"/>
      <c r="BY1735" s="5"/>
      <c r="BZ1735" s="5"/>
      <c r="CA1735" s="5"/>
      <c r="CB1735" s="5"/>
      <c r="CC1735" s="5"/>
      <c r="CD1735" s="5"/>
      <c r="CE1735" s="5"/>
      <c r="CF1735" s="5"/>
      <c r="CG1735" s="5"/>
      <c r="CH1735" s="5"/>
      <c r="CI1735" s="5"/>
      <c r="CJ1735" s="5"/>
      <c r="CK1735" s="5"/>
      <c r="CL1735" s="5"/>
      <c r="CM1735" s="5"/>
      <c r="CN1735" s="5"/>
      <c r="CO1735" s="5"/>
      <c r="CP1735" s="5"/>
      <c r="CQ1735" s="5"/>
      <c r="CR1735" s="5"/>
      <c r="CS1735" s="5"/>
      <c r="CT1735" s="5"/>
      <c r="CU1735" s="5"/>
      <c r="CV1735" s="5"/>
      <c r="CW1735" s="5"/>
      <c r="CX1735" s="5"/>
      <c r="CY1735" s="5"/>
      <c r="CZ1735" s="5"/>
      <c r="DA1735" s="5"/>
      <c r="DB1735" s="5"/>
      <c r="DC1735" s="5"/>
      <c r="DD1735" s="5"/>
      <c r="DE1735" s="5"/>
      <c r="DF1735" s="5"/>
      <c r="DG1735" s="5"/>
      <c r="DH1735" s="5"/>
      <c r="DI1735" s="5"/>
      <c r="DJ1735" s="5"/>
      <c r="DK1735" s="5"/>
      <c r="DL1735" s="5"/>
      <c r="DM1735" s="5"/>
      <c r="DN1735" s="5"/>
      <c r="DO1735" s="5"/>
      <c r="DP1735" s="5"/>
      <c r="DQ1735" s="5"/>
      <c r="DR1735" s="5" t="s">
        <v>1233</v>
      </c>
      <c r="DS1735" s="6"/>
      <c r="DT1735" s="6"/>
      <c r="DU1735" s="5"/>
      <c r="DV1735" s="5"/>
      <c r="DW1735" s="5" t="s">
        <v>135</v>
      </c>
      <c r="DX1735" s="5"/>
      <c r="DY1735" s="5"/>
      <c r="DZ1735" s="5"/>
      <c r="EA1735" s="5"/>
      <c r="EB1735" s="5"/>
      <c r="EC1735" s="5"/>
      <c r="ED1735" s="5"/>
      <c r="EE1735" s="5"/>
      <c r="EF1735" s="5"/>
    </row>
    <row r="1736" spans="1:136" s="42" customFormat="1" ht="30">
      <c r="A1736" s="41"/>
      <c r="B1736" s="5">
        <v>1</v>
      </c>
      <c r="C1736" s="41"/>
      <c r="D1736" s="41" t="s">
        <v>3002</v>
      </c>
      <c r="E1736" s="42" t="s">
        <v>2982</v>
      </c>
      <c r="F1736" s="41" t="s">
        <v>2971</v>
      </c>
      <c r="G1736" s="41"/>
      <c r="H1736" s="41" t="s">
        <v>135</v>
      </c>
      <c r="I1736" s="41"/>
      <c r="J1736" s="5"/>
      <c r="K1736" s="5"/>
      <c r="L1736" s="5"/>
      <c r="M1736" s="5"/>
      <c r="N1736" s="5"/>
      <c r="O1736" s="5"/>
      <c r="P1736" s="5">
        <v>1</v>
      </c>
      <c r="Q1736" s="39" t="s">
        <v>3001</v>
      </c>
      <c r="R1736" s="5">
        <v>1</v>
      </c>
      <c r="S1736" s="5">
        <v>1</v>
      </c>
      <c r="T1736" s="5"/>
      <c r="U1736" s="5"/>
      <c r="V1736" s="5"/>
      <c r="W1736" s="5"/>
      <c r="X1736" s="5"/>
      <c r="Y1736" s="5"/>
      <c r="Z1736" s="5"/>
      <c r="AA1736" s="5"/>
      <c r="AB1736" s="5"/>
      <c r="AC1736" s="5"/>
      <c r="AD1736" s="5"/>
      <c r="AE1736" s="5"/>
      <c r="AF1736" s="5"/>
      <c r="AG1736" s="5"/>
      <c r="AH1736" s="5"/>
      <c r="AI1736" s="5"/>
      <c r="AJ1736" s="5"/>
      <c r="AK1736" s="5"/>
      <c r="AL1736" s="5">
        <v>1</v>
      </c>
      <c r="AM1736" s="5"/>
      <c r="AN1736" s="5"/>
      <c r="AO1736" s="5"/>
      <c r="AP1736" s="5"/>
      <c r="AQ1736" s="5"/>
      <c r="AR1736" s="5"/>
      <c r="AS1736" s="5"/>
      <c r="AT1736" s="5"/>
      <c r="AU1736" s="5"/>
      <c r="AV1736" s="5"/>
      <c r="AW1736" s="5"/>
      <c r="AX1736" s="5"/>
      <c r="AY1736" s="5"/>
      <c r="AZ1736" s="5"/>
      <c r="BA1736" s="5"/>
      <c r="BB1736" s="5"/>
      <c r="BC1736" s="5"/>
      <c r="BD1736" s="5"/>
      <c r="BE1736" s="5"/>
      <c r="BF1736" s="5"/>
      <c r="BG1736" s="5"/>
      <c r="BH1736" s="5"/>
      <c r="BI1736" s="5"/>
      <c r="BJ1736" s="5"/>
      <c r="BK1736" s="5"/>
      <c r="BL1736" s="5"/>
      <c r="BM1736" s="5"/>
      <c r="BN1736" s="5"/>
      <c r="BO1736" s="5"/>
      <c r="BP1736" s="5"/>
      <c r="BQ1736" s="5"/>
      <c r="BR1736" s="5"/>
      <c r="BS1736" s="5"/>
      <c r="BT1736" s="5"/>
      <c r="BU1736" s="5"/>
      <c r="BV1736" s="5"/>
      <c r="BW1736" s="5"/>
      <c r="BX1736" s="5"/>
      <c r="BY1736" s="5"/>
      <c r="BZ1736" s="5"/>
      <c r="CA1736" s="5"/>
      <c r="CB1736" s="5"/>
      <c r="CC1736" s="5"/>
      <c r="CD1736" s="5"/>
      <c r="CE1736" s="5"/>
      <c r="CF1736" s="5"/>
      <c r="CG1736" s="5"/>
      <c r="CH1736" s="5"/>
      <c r="CI1736" s="5"/>
      <c r="CJ1736" s="5"/>
      <c r="CK1736" s="5"/>
      <c r="CL1736" s="5"/>
      <c r="CM1736" s="5"/>
      <c r="CN1736" s="5"/>
      <c r="CO1736" s="5"/>
      <c r="CP1736" s="5"/>
      <c r="CQ1736" s="5"/>
      <c r="CR1736" s="5"/>
      <c r="CS1736" s="5"/>
      <c r="CT1736" s="5"/>
      <c r="CU1736" s="5"/>
      <c r="CV1736" s="5"/>
      <c r="CW1736" s="5"/>
      <c r="CX1736" s="5"/>
      <c r="CY1736" s="5"/>
      <c r="CZ1736" s="5"/>
      <c r="DA1736" s="5"/>
      <c r="DB1736" s="5"/>
      <c r="DC1736" s="5"/>
      <c r="DD1736" s="5"/>
      <c r="DE1736" s="5"/>
      <c r="DF1736" s="5"/>
      <c r="DG1736" s="5"/>
      <c r="DH1736" s="5"/>
      <c r="DI1736" s="5"/>
      <c r="DJ1736" s="5"/>
      <c r="DK1736" s="5"/>
      <c r="DL1736" s="5"/>
      <c r="DM1736" s="5"/>
      <c r="DN1736" s="5"/>
      <c r="DO1736" s="5"/>
      <c r="DP1736" s="5"/>
      <c r="DQ1736" s="5"/>
      <c r="DR1736" s="5" t="s">
        <v>1233</v>
      </c>
      <c r="DS1736" s="6"/>
      <c r="DT1736" s="6"/>
      <c r="DU1736" s="5"/>
      <c r="DV1736" s="5"/>
      <c r="DW1736" s="5" t="s">
        <v>135</v>
      </c>
      <c r="DX1736" s="5"/>
      <c r="DY1736" s="5"/>
      <c r="DZ1736" s="5"/>
      <c r="EA1736" s="5"/>
      <c r="EB1736" s="5"/>
      <c r="EC1736" s="5"/>
      <c r="ED1736" s="5"/>
      <c r="EE1736" s="5"/>
      <c r="EF1736" s="5"/>
    </row>
    <row r="1737" spans="1:136" s="42" customFormat="1" ht="45">
      <c r="A1737" s="41"/>
      <c r="B1737" s="5">
        <v>1</v>
      </c>
      <c r="C1737" s="41"/>
      <c r="D1737" s="41" t="s">
        <v>3003</v>
      </c>
      <c r="E1737" s="42" t="s">
        <v>3004</v>
      </c>
      <c r="F1737" s="41" t="s">
        <v>2971</v>
      </c>
      <c r="G1737" s="41"/>
      <c r="H1737" s="41" t="s">
        <v>135</v>
      </c>
      <c r="I1737" s="41"/>
      <c r="J1737" s="5"/>
      <c r="K1737" s="5"/>
      <c r="L1737" s="5"/>
      <c r="M1737" s="5"/>
      <c r="N1737" s="5"/>
      <c r="O1737" s="5"/>
      <c r="P1737" s="5">
        <v>1</v>
      </c>
      <c r="Q1737" s="39" t="s">
        <v>3005</v>
      </c>
      <c r="R1737" s="5">
        <v>1</v>
      </c>
      <c r="S1737" s="5"/>
      <c r="T1737" s="5"/>
      <c r="U1737" s="5"/>
      <c r="V1737" s="5"/>
      <c r="W1737" s="5"/>
      <c r="X1737" s="5"/>
      <c r="Y1737" s="5"/>
      <c r="Z1737" s="5"/>
      <c r="AA1737" s="5">
        <v>1</v>
      </c>
      <c r="AB1737" s="5"/>
      <c r="AC1737" s="5"/>
      <c r="AD1737" s="5"/>
      <c r="AE1737" s="5"/>
      <c r="AF1737" s="5"/>
      <c r="AG1737" s="5"/>
      <c r="AH1737" s="5">
        <v>1</v>
      </c>
      <c r="AI1737" s="5"/>
      <c r="AJ1737" s="5"/>
      <c r="AK1737" s="5"/>
      <c r="AM1737" s="5"/>
      <c r="AN1737" s="5"/>
      <c r="AO1737" s="5"/>
      <c r="AP1737" s="5"/>
      <c r="AQ1737" s="5"/>
      <c r="AR1737" s="5"/>
      <c r="AS1737" s="5"/>
      <c r="AT1737" s="5"/>
      <c r="AU1737" s="5"/>
      <c r="AV1737" s="5"/>
      <c r="AW1737" s="5"/>
      <c r="AX1737" s="5"/>
      <c r="AY1737" s="5"/>
      <c r="AZ1737" s="5"/>
      <c r="BA1737" s="5"/>
      <c r="BB1737" s="5"/>
      <c r="BC1737" s="5"/>
      <c r="BD1737" s="5"/>
      <c r="BE1737" s="5"/>
      <c r="BF1737" s="5"/>
      <c r="BG1737" s="5"/>
      <c r="BH1737" s="5"/>
      <c r="BI1737" s="5"/>
      <c r="BJ1737" s="5"/>
      <c r="BK1737" s="5"/>
      <c r="BL1737" s="5"/>
      <c r="BM1737" s="5"/>
      <c r="BN1737" s="5"/>
      <c r="BO1737" s="5"/>
      <c r="BP1737" s="5"/>
      <c r="BQ1737" s="5"/>
      <c r="BR1737" s="5"/>
      <c r="BS1737" s="5"/>
      <c r="BT1737" s="5"/>
      <c r="BU1737" s="5"/>
      <c r="BV1737" s="5"/>
      <c r="BW1737" s="5"/>
      <c r="BX1737" s="5"/>
      <c r="BY1737" s="5"/>
      <c r="BZ1737" s="5"/>
      <c r="CA1737" s="5"/>
      <c r="CB1737" s="5"/>
      <c r="CC1737" s="5"/>
      <c r="CD1737" s="5"/>
      <c r="CE1737" s="5"/>
      <c r="CF1737" s="5"/>
      <c r="CG1737" s="5"/>
      <c r="CH1737" s="5"/>
      <c r="CI1737" s="5"/>
      <c r="CJ1737" s="5"/>
      <c r="CK1737" s="5"/>
      <c r="CL1737" s="5"/>
      <c r="CM1737" s="5"/>
      <c r="CN1737" s="5"/>
      <c r="CO1737" s="5"/>
      <c r="CP1737" s="5"/>
      <c r="CQ1737" s="5"/>
      <c r="CR1737" s="5"/>
      <c r="CS1737" s="5"/>
      <c r="CT1737" s="5"/>
      <c r="CU1737" s="5"/>
      <c r="CV1737" s="5"/>
      <c r="CW1737" s="5"/>
      <c r="CX1737" s="5"/>
      <c r="CY1737" s="5"/>
      <c r="CZ1737" s="5"/>
      <c r="DA1737" s="5"/>
      <c r="DB1737" s="5"/>
      <c r="DC1737" s="5"/>
      <c r="DD1737" s="5"/>
      <c r="DE1737" s="5"/>
      <c r="DF1737" s="5"/>
      <c r="DG1737" s="5"/>
      <c r="DH1737" s="5"/>
      <c r="DI1737" s="5">
        <v>1</v>
      </c>
      <c r="DJ1737" s="5"/>
      <c r="DK1737" s="5"/>
      <c r="DL1737" s="5"/>
      <c r="DM1737" s="5"/>
      <c r="DN1737" s="5"/>
      <c r="DO1737" s="5"/>
      <c r="DP1737" s="5"/>
      <c r="DQ1737" s="5"/>
      <c r="DR1737" s="5" t="s">
        <v>1233</v>
      </c>
      <c r="DS1737" s="6"/>
      <c r="DT1737" s="6"/>
      <c r="DU1737" s="5"/>
      <c r="DV1737" s="5"/>
      <c r="DW1737" s="5" t="s">
        <v>135</v>
      </c>
      <c r="DX1737" s="5"/>
      <c r="DY1737" s="5"/>
      <c r="DZ1737" s="5"/>
      <c r="EA1737" s="5"/>
      <c r="EB1737" s="5"/>
      <c r="EC1737" s="5"/>
      <c r="ED1737" s="5"/>
      <c r="EE1737" s="5"/>
      <c r="EF1737" s="5"/>
    </row>
    <row r="1738" spans="1:136" s="42" customFormat="1">
      <c r="A1738" s="41"/>
      <c r="B1738" s="5">
        <v>1</v>
      </c>
      <c r="C1738" s="41"/>
      <c r="D1738" s="41" t="s">
        <v>3006</v>
      </c>
      <c r="E1738" s="42" t="s">
        <v>2977</v>
      </c>
      <c r="F1738" s="41" t="s">
        <v>2971</v>
      </c>
      <c r="G1738" s="41"/>
      <c r="H1738" s="41" t="s">
        <v>135</v>
      </c>
      <c r="I1738" s="41"/>
      <c r="J1738" s="5"/>
      <c r="K1738" s="5"/>
      <c r="L1738" s="5"/>
      <c r="M1738" s="5"/>
      <c r="N1738" s="5"/>
      <c r="O1738" s="5"/>
      <c r="P1738" s="5">
        <v>1</v>
      </c>
      <c r="Q1738" s="39" t="s">
        <v>3005</v>
      </c>
      <c r="R1738" s="5">
        <v>1</v>
      </c>
      <c r="S1738" s="5"/>
      <c r="T1738" s="5"/>
      <c r="U1738" s="5"/>
      <c r="V1738" s="5"/>
      <c r="W1738" s="5"/>
      <c r="X1738" s="5"/>
      <c r="Y1738" s="5"/>
      <c r="Z1738" s="5"/>
      <c r="AA1738" s="5">
        <v>1</v>
      </c>
      <c r="AB1738" s="5"/>
      <c r="AC1738" s="5"/>
      <c r="AD1738" s="5"/>
      <c r="AE1738" s="5"/>
      <c r="AF1738" s="5"/>
      <c r="AG1738" s="5"/>
      <c r="AH1738" s="5">
        <v>1</v>
      </c>
      <c r="AI1738" s="5"/>
      <c r="AJ1738" s="5"/>
      <c r="AK1738" s="5"/>
      <c r="AM1738" s="5"/>
      <c r="AN1738" s="5"/>
      <c r="AO1738" s="5"/>
      <c r="AP1738" s="5"/>
      <c r="AQ1738" s="5"/>
      <c r="AR1738" s="5"/>
      <c r="AS1738" s="5"/>
      <c r="AT1738" s="5"/>
      <c r="AU1738" s="5"/>
      <c r="AV1738" s="5"/>
      <c r="AW1738" s="5"/>
      <c r="AX1738" s="5"/>
      <c r="AY1738" s="5"/>
      <c r="AZ1738" s="5"/>
      <c r="BA1738" s="5"/>
      <c r="BB1738" s="5"/>
      <c r="BC1738" s="5"/>
      <c r="BD1738" s="5"/>
      <c r="BE1738" s="5"/>
      <c r="BF1738" s="5"/>
      <c r="BG1738" s="5"/>
      <c r="BH1738" s="5"/>
      <c r="BI1738" s="5"/>
      <c r="BJ1738" s="5"/>
      <c r="BK1738" s="5"/>
      <c r="BL1738" s="5"/>
      <c r="BM1738" s="5"/>
      <c r="BN1738" s="5"/>
      <c r="BO1738" s="5"/>
      <c r="BP1738" s="5"/>
      <c r="BQ1738" s="5"/>
      <c r="BR1738" s="5"/>
      <c r="BS1738" s="5"/>
      <c r="BT1738" s="5"/>
      <c r="BU1738" s="5"/>
      <c r="BV1738" s="5"/>
      <c r="BW1738" s="5"/>
      <c r="BX1738" s="5"/>
      <c r="BY1738" s="5"/>
      <c r="BZ1738" s="5"/>
      <c r="CA1738" s="5"/>
      <c r="CB1738" s="5"/>
      <c r="CC1738" s="5"/>
      <c r="CD1738" s="5"/>
      <c r="CE1738" s="5"/>
      <c r="CF1738" s="5"/>
      <c r="CG1738" s="5"/>
      <c r="CH1738" s="5"/>
      <c r="CI1738" s="5"/>
      <c r="CJ1738" s="5"/>
      <c r="CK1738" s="5"/>
      <c r="CL1738" s="5"/>
      <c r="CM1738" s="5"/>
      <c r="CN1738" s="5"/>
      <c r="CO1738" s="5"/>
      <c r="CP1738" s="5"/>
      <c r="CQ1738" s="5"/>
      <c r="CR1738" s="5"/>
      <c r="CS1738" s="5"/>
      <c r="CT1738" s="5"/>
      <c r="CU1738" s="5"/>
      <c r="CV1738" s="5"/>
      <c r="CW1738" s="5"/>
      <c r="CX1738" s="5"/>
      <c r="CY1738" s="5"/>
      <c r="CZ1738" s="5"/>
      <c r="DA1738" s="5"/>
      <c r="DB1738" s="5"/>
      <c r="DC1738" s="5"/>
      <c r="DD1738" s="5"/>
      <c r="DE1738" s="5"/>
      <c r="DF1738" s="5"/>
      <c r="DG1738" s="5"/>
      <c r="DH1738" s="5"/>
      <c r="DI1738" s="5">
        <v>1</v>
      </c>
      <c r="DJ1738" s="5"/>
      <c r="DK1738" s="5"/>
      <c r="DL1738" s="5"/>
      <c r="DM1738" s="5"/>
      <c r="DN1738" s="5"/>
      <c r="DO1738" s="5"/>
      <c r="DP1738" s="5"/>
      <c r="DQ1738" s="5"/>
      <c r="DR1738" s="5" t="s">
        <v>1233</v>
      </c>
      <c r="DS1738" s="6"/>
      <c r="DT1738" s="6"/>
      <c r="DU1738" s="5"/>
      <c r="DV1738" s="5"/>
      <c r="DW1738" s="5" t="s">
        <v>135</v>
      </c>
      <c r="DX1738" s="5"/>
      <c r="DY1738" s="5"/>
      <c r="DZ1738" s="5"/>
      <c r="EA1738" s="5"/>
      <c r="EB1738" s="5"/>
      <c r="EC1738" s="5"/>
      <c r="ED1738" s="5"/>
      <c r="EE1738" s="5"/>
      <c r="EF1738" s="5"/>
    </row>
    <row r="1739" spans="1:136" s="42" customFormat="1">
      <c r="A1739" s="41"/>
      <c r="B1739" s="5">
        <v>1</v>
      </c>
      <c r="C1739" s="41"/>
      <c r="D1739" s="41" t="s">
        <v>3007</v>
      </c>
      <c r="E1739" s="42" t="s">
        <v>2982</v>
      </c>
      <c r="F1739" s="41" t="s">
        <v>2971</v>
      </c>
      <c r="G1739" s="41"/>
      <c r="H1739" s="41" t="s">
        <v>135</v>
      </c>
      <c r="I1739" s="41"/>
      <c r="J1739" s="5"/>
      <c r="K1739" s="5"/>
      <c r="L1739" s="5"/>
      <c r="M1739" s="5"/>
      <c r="N1739" s="5"/>
      <c r="O1739" s="5"/>
      <c r="P1739" s="5">
        <v>1</v>
      </c>
      <c r="Q1739" s="39" t="s">
        <v>3005</v>
      </c>
      <c r="R1739" s="5">
        <v>1</v>
      </c>
      <c r="S1739" s="5"/>
      <c r="T1739" s="5"/>
      <c r="U1739" s="5"/>
      <c r="V1739" s="5"/>
      <c r="W1739" s="5"/>
      <c r="X1739" s="5"/>
      <c r="Y1739" s="5"/>
      <c r="Z1739" s="5"/>
      <c r="AA1739" s="5">
        <v>1</v>
      </c>
      <c r="AB1739" s="5"/>
      <c r="AC1739" s="5"/>
      <c r="AD1739" s="5"/>
      <c r="AE1739" s="5"/>
      <c r="AF1739" s="5"/>
      <c r="AG1739" s="5"/>
      <c r="AH1739" s="5">
        <v>1</v>
      </c>
      <c r="AI1739" s="5"/>
      <c r="AJ1739" s="5"/>
      <c r="AK1739" s="5"/>
      <c r="AM1739" s="5"/>
      <c r="AN1739" s="5"/>
      <c r="AO1739" s="5"/>
      <c r="AP1739" s="5"/>
      <c r="AQ1739" s="5"/>
      <c r="AR1739" s="5"/>
      <c r="AS1739" s="5"/>
      <c r="AT1739" s="5"/>
      <c r="AU1739" s="5"/>
      <c r="AV1739" s="5"/>
      <c r="AW1739" s="5"/>
      <c r="AX1739" s="5"/>
      <c r="AY1739" s="5"/>
      <c r="AZ1739" s="5"/>
      <c r="BA1739" s="5"/>
      <c r="BB1739" s="5"/>
      <c r="BC1739" s="5"/>
      <c r="BD1739" s="5"/>
      <c r="BE1739" s="5"/>
      <c r="BF1739" s="5"/>
      <c r="BG1739" s="5"/>
      <c r="BH1739" s="5"/>
      <c r="BI1739" s="5"/>
      <c r="BJ1739" s="5"/>
      <c r="BK1739" s="5"/>
      <c r="BL1739" s="5"/>
      <c r="BM1739" s="5"/>
      <c r="BN1739" s="5"/>
      <c r="BO1739" s="5"/>
      <c r="BP1739" s="5"/>
      <c r="BQ1739" s="5"/>
      <c r="BR1739" s="5"/>
      <c r="BS1739" s="5"/>
      <c r="BT1739" s="5"/>
      <c r="BU1739" s="5"/>
      <c r="BV1739" s="5"/>
      <c r="BW1739" s="5"/>
      <c r="BX1739" s="5"/>
      <c r="BY1739" s="5"/>
      <c r="BZ1739" s="5"/>
      <c r="CA1739" s="5"/>
      <c r="CB1739" s="5"/>
      <c r="CC1739" s="5"/>
      <c r="CD1739" s="5"/>
      <c r="CE1739" s="5"/>
      <c r="CF1739" s="5"/>
      <c r="CG1739" s="5"/>
      <c r="CH1739" s="5"/>
      <c r="CI1739" s="5"/>
      <c r="CJ1739" s="5"/>
      <c r="CK1739" s="5"/>
      <c r="CL1739" s="5"/>
      <c r="CM1739" s="5"/>
      <c r="CN1739" s="5"/>
      <c r="CO1739" s="5"/>
      <c r="CP1739" s="5"/>
      <c r="CQ1739" s="5"/>
      <c r="CR1739" s="5"/>
      <c r="CS1739" s="5"/>
      <c r="CT1739" s="5"/>
      <c r="CU1739" s="5"/>
      <c r="CV1739" s="5"/>
      <c r="CW1739" s="5"/>
      <c r="CX1739" s="5"/>
      <c r="CY1739" s="5"/>
      <c r="CZ1739" s="5"/>
      <c r="DA1739" s="5"/>
      <c r="DB1739" s="5"/>
      <c r="DC1739" s="5"/>
      <c r="DD1739" s="5"/>
      <c r="DE1739" s="5"/>
      <c r="DF1739" s="5"/>
      <c r="DG1739" s="5"/>
      <c r="DH1739" s="5"/>
      <c r="DI1739" s="5">
        <v>1</v>
      </c>
      <c r="DJ1739" s="5"/>
      <c r="DK1739" s="5"/>
      <c r="DL1739" s="5"/>
      <c r="DM1739" s="5"/>
      <c r="DN1739" s="5"/>
      <c r="DO1739" s="5"/>
      <c r="DP1739" s="5"/>
      <c r="DQ1739" s="5"/>
      <c r="DR1739" s="5" t="s">
        <v>1233</v>
      </c>
      <c r="DS1739" s="6"/>
      <c r="DT1739" s="6"/>
      <c r="DU1739" s="5"/>
      <c r="DV1739" s="5"/>
      <c r="DW1739" s="5" t="s">
        <v>135</v>
      </c>
      <c r="DX1739" s="5"/>
      <c r="DY1739" s="5"/>
      <c r="DZ1739" s="5"/>
      <c r="EA1739" s="5"/>
      <c r="EB1739" s="5"/>
      <c r="EC1739" s="5"/>
      <c r="ED1739" s="5"/>
      <c r="EE1739" s="5"/>
      <c r="EF1739" s="5"/>
    </row>
    <row r="1740" spans="1:136" s="42" customFormat="1" ht="45">
      <c r="A1740" s="41"/>
      <c r="B1740" s="5">
        <v>1</v>
      </c>
      <c r="C1740" s="41"/>
      <c r="D1740" s="41" t="s">
        <v>3008</v>
      </c>
      <c r="E1740" s="42" t="s">
        <v>3009</v>
      </c>
      <c r="F1740" s="41" t="s">
        <v>2971</v>
      </c>
      <c r="G1740" s="41"/>
      <c r="H1740" s="41" t="s">
        <v>135</v>
      </c>
      <c r="I1740" s="41"/>
      <c r="J1740" s="5"/>
      <c r="K1740" s="5"/>
      <c r="L1740" s="5"/>
      <c r="M1740" s="5"/>
      <c r="N1740" s="5"/>
      <c r="O1740" s="5"/>
      <c r="P1740" s="5">
        <v>1</v>
      </c>
      <c r="Q1740" s="39" t="s">
        <v>3010</v>
      </c>
      <c r="R1740" s="5">
        <v>1</v>
      </c>
      <c r="S1740" s="5"/>
      <c r="T1740" s="5"/>
      <c r="U1740" s="5"/>
      <c r="V1740" s="5"/>
      <c r="W1740" s="5"/>
      <c r="X1740" s="5"/>
      <c r="Y1740" s="5"/>
      <c r="Z1740" s="5"/>
      <c r="AA1740" s="5">
        <v>1</v>
      </c>
      <c r="AB1740" s="5"/>
      <c r="AC1740" s="5"/>
      <c r="AD1740" s="5"/>
      <c r="AE1740" s="5"/>
      <c r="AF1740" s="5"/>
      <c r="AG1740" s="5"/>
      <c r="AH1740" s="5">
        <v>1</v>
      </c>
      <c r="AI1740" s="5"/>
      <c r="AJ1740" s="5"/>
      <c r="AK1740" s="5"/>
      <c r="AL1740" s="5"/>
      <c r="AM1740" s="5"/>
      <c r="AN1740" s="5"/>
      <c r="AO1740" s="5"/>
      <c r="AP1740" s="5"/>
      <c r="AQ1740" s="5"/>
      <c r="AR1740" s="5"/>
      <c r="AS1740" s="5"/>
      <c r="AT1740" s="5"/>
      <c r="AU1740" s="5"/>
      <c r="AV1740" s="5"/>
      <c r="AW1740" s="5"/>
      <c r="AX1740" s="5"/>
      <c r="AY1740" s="5"/>
      <c r="AZ1740" s="5"/>
      <c r="BA1740" s="5"/>
      <c r="BB1740" s="5"/>
      <c r="BC1740" s="5"/>
      <c r="BD1740" s="5"/>
      <c r="BE1740" s="5"/>
      <c r="BF1740" s="5"/>
      <c r="BG1740" s="5"/>
      <c r="BH1740" s="5"/>
      <c r="BI1740" s="5"/>
      <c r="BJ1740" s="5"/>
      <c r="BK1740" s="5"/>
      <c r="BL1740" s="5"/>
      <c r="BM1740" s="5"/>
      <c r="BN1740" s="5"/>
      <c r="BO1740" s="5"/>
      <c r="BP1740" s="5"/>
      <c r="BQ1740" s="5"/>
      <c r="BR1740" s="5"/>
      <c r="BS1740" s="5"/>
      <c r="BT1740" s="5"/>
      <c r="BU1740" s="5"/>
      <c r="BV1740" s="5"/>
      <c r="BW1740" s="5"/>
      <c r="BX1740" s="5"/>
      <c r="BY1740" s="5"/>
      <c r="BZ1740" s="5"/>
      <c r="CA1740" s="5"/>
      <c r="CB1740" s="5"/>
      <c r="CC1740" s="5"/>
      <c r="CD1740" s="5"/>
      <c r="CE1740" s="5"/>
      <c r="CF1740" s="5"/>
      <c r="CG1740" s="5"/>
      <c r="CH1740" s="5"/>
      <c r="CI1740" s="5"/>
      <c r="CJ1740" s="5"/>
      <c r="CK1740" s="5"/>
      <c r="CL1740" s="5"/>
      <c r="CM1740" s="5"/>
      <c r="CN1740" s="5"/>
      <c r="CO1740" s="5"/>
      <c r="CP1740" s="5"/>
      <c r="CQ1740" s="5"/>
      <c r="CR1740" s="5"/>
      <c r="CS1740" s="5"/>
      <c r="CT1740" s="5"/>
      <c r="CU1740" s="5">
        <v>1</v>
      </c>
      <c r="CV1740" s="5"/>
      <c r="CW1740" s="5"/>
      <c r="CX1740" s="5"/>
      <c r="CY1740" s="5"/>
      <c r="CZ1740" s="5"/>
      <c r="DA1740" s="5"/>
      <c r="DB1740" s="5"/>
      <c r="DC1740" s="5"/>
      <c r="DD1740" s="5"/>
      <c r="DE1740" s="5"/>
      <c r="DF1740" s="5"/>
      <c r="DG1740" s="5"/>
      <c r="DH1740" s="5"/>
      <c r="DI1740" s="5"/>
      <c r="DJ1740" s="5"/>
      <c r="DK1740" s="5"/>
      <c r="DL1740" s="5"/>
      <c r="DM1740" s="5"/>
      <c r="DN1740" s="5"/>
      <c r="DO1740" s="5"/>
      <c r="DP1740" s="5"/>
      <c r="DQ1740" s="5"/>
      <c r="DR1740" s="5" t="s">
        <v>1233</v>
      </c>
      <c r="DS1740" s="6"/>
      <c r="DT1740" s="6"/>
      <c r="DU1740" s="5"/>
      <c r="DV1740" s="5"/>
      <c r="DW1740" s="5" t="s">
        <v>135</v>
      </c>
      <c r="DX1740" s="5"/>
      <c r="DY1740" s="5"/>
      <c r="DZ1740" s="5"/>
      <c r="EA1740" s="5"/>
      <c r="EB1740" s="5"/>
      <c r="EC1740" s="5"/>
      <c r="ED1740" s="5"/>
      <c r="EE1740" s="5"/>
      <c r="EF1740" s="5"/>
    </row>
    <row r="1741" spans="1:136" s="42" customFormat="1">
      <c r="A1741" s="41"/>
      <c r="B1741" s="5">
        <v>1</v>
      </c>
      <c r="C1741" s="41"/>
      <c r="D1741" s="41" t="s">
        <v>3011</v>
      </c>
      <c r="E1741" s="42" t="s">
        <v>2977</v>
      </c>
      <c r="F1741" s="41" t="s">
        <v>2971</v>
      </c>
      <c r="G1741" s="41"/>
      <c r="H1741" s="41" t="s">
        <v>135</v>
      </c>
      <c r="I1741" s="41"/>
      <c r="J1741" s="5"/>
      <c r="K1741" s="5"/>
      <c r="L1741" s="5"/>
      <c r="M1741" s="5"/>
      <c r="N1741" s="5"/>
      <c r="O1741" s="5"/>
      <c r="P1741" s="5">
        <v>1</v>
      </c>
      <c r="Q1741" s="39" t="s">
        <v>3010</v>
      </c>
      <c r="R1741" s="5">
        <v>1</v>
      </c>
      <c r="S1741" s="5"/>
      <c r="T1741" s="5"/>
      <c r="U1741" s="5"/>
      <c r="V1741" s="5"/>
      <c r="W1741" s="5"/>
      <c r="X1741" s="5"/>
      <c r="Y1741" s="5"/>
      <c r="Z1741" s="5"/>
      <c r="AA1741" s="5">
        <v>1</v>
      </c>
      <c r="AB1741" s="5"/>
      <c r="AC1741" s="5"/>
      <c r="AD1741" s="5"/>
      <c r="AE1741" s="5"/>
      <c r="AF1741" s="5"/>
      <c r="AG1741" s="5"/>
      <c r="AH1741" s="5">
        <v>1</v>
      </c>
      <c r="AI1741" s="5"/>
      <c r="AJ1741" s="5"/>
      <c r="AK1741" s="5"/>
      <c r="AL1741" s="5"/>
      <c r="AM1741" s="5"/>
      <c r="AN1741" s="5"/>
      <c r="AO1741" s="5"/>
      <c r="AP1741" s="5"/>
      <c r="AQ1741" s="5"/>
      <c r="AR1741" s="5"/>
      <c r="AS1741" s="5"/>
      <c r="AT1741" s="5"/>
      <c r="AU1741" s="5"/>
      <c r="AV1741" s="5"/>
      <c r="AW1741" s="5"/>
      <c r="AX1741" s="5"/>
      <c r="AY1741" s="5"/>
      <c r="AZ1741" s="5"/>
      <c r="BA1741" s="5"/>
      <c r="BB1741" s="5"/>
      <c r="BC1741" s="5"/>
      <c r="BD1741" s="5"/>
      <c r="BE1741" s="5"/>
      <c r="BF1741" s="5"/>
      <c r="BG1741" s="5"/>
      <c r="BH1741" s="5"/>
      <c r="BI1741" s="5"/>
      <c r="BJ1741" s="5"/>
      <c r="BK1741" s="5"/>
      <c r="BL1741" s="5"/>
      <c r="BM1741" s="5"/>
      <c r="BN1741" s="5"/>
      <c r="BO1741" s="5"/>
      <c r="BP1741" s="5"/>
      <c r="BQ1741" s="5"/>
      <c r="BR1741" s="5"/>
      <c r="BS1741" s="5"/>
      <c r="BT1741" s="5"/>
      <c r="BU1741" s="5"/>
      <c r="BV1741" s="5"/>
      <c r="BW1741" s="5"/>
      <c r="BX1741" s="5"/>
      <c r="BY1741" s="5"/>
      <c r="BZ1741" s="5"/>
      <c r="CA1741" s="5"/>
      <c r="CB1741" s="5"/>
      <c r="CC1741" s="5"/>
      <c r="CD1741" s="5"/>
      <c r="CE1741" s="5"/>
      <c r="CF1741" s="5"/>
      <c r="CG1741" s="5"/>
      <c r="CH1741" s="5"/>
      <c r="CI1741" s="5"/>
      <c r="CJ1741" s="5"/>
      <c r="CK1741" s="5"/>
      <c r="CL1741" s="5"/>
      <c r="CM1741" s="5"/>
      <c r="CN1741" s="5"/>
      <c r="CO1741" s="5"/>
      <c r="CP1741" s="5"/>
      <c r="CQ1741" s="5"/>
      <c r="CR1741" s="5"/>
      <c r="CS1741" s="5"/>
      <c r="CT1741" s="5"/>
      <c r="CU1741" s="5">
        <v>1</v>
      </c>
      <c r="CV1741" s="5"/>
      <c r="CW1741" s="5"/>
      <c r="CX1741" s="5"/>
      <c r="CY1741" s="5"/>
      <c r="CZ1741" s="5"/>
      <c r="DA1741" s="5"/>
      <c r="DB1741" s="5"/>
      <c r="DC1741" s="5"/>
      <c r="DD1741" s="5"/>
      <c r="DE1741" s="5"/>
      <c r="DF1741" s="5"/>
      <c r="DG1741" s="5"/>
      <c r="DH1741" s="5"/>
      <c r="DI1741" s="5"/>
      <c r="DJ1741" s="5"/>
      <c r="DK1741" s="5"/>
      <c r="DL1741" s="5"/>
      <c r="DM1741" s="5"/>
      <c r="DN1741" s="5"/>
      <c r="DO1741" s="5"/>
      <c r="DP1741" s="5"/>
      <c r="DQ1741" s="5"/>
      <c r="DR1741" s="5" t="s">
        <v>1233</v>
      </c>
      <c r="DS1741" s="6"/>
      <c r="DT1741" s="6"/>
      <c r="DU1741" s="5"/>
      <c r="DV1741" s="5"/>
      <c r="DW1741" s="5" t="s">
        <v>135</v>
      </c>
      <c r="DX1741" s="5"/>
      <c r="DY1741" s="5"/>
      <c r="DZ1741" s="5"/>
      <c r="EA1741" s="5"/>
      <c r="EB1741" s="5"/>
      <c r="EC1741" s="5"/>
      <c r="ED1741" s="5"/>
      <c r="EE1741" s="5"/>
      <c r="EF1741" s="5"/>
    </row>
    <row r="1742" spans="1:136" s="42" customFormat="1">
      <c r="A1742" s="41"/>
      <c r="B1742" s="5">
        <v>1</v>
      </c>
      <c r="C1742" s="41"/>
      <c r="D1742" s="41" t="s">
        <v>3012</v>
      </c>
      <c r="E1742" s="42" t="s">
        <v>2982</v>
      </c>
      <c r="F1742" s="41" t="s">
        <v>2971</v>
      </c>
      <c r="G1742" s="41"/>
      <c r="H1742" s="41" t="s">
        <v>135</v>
      </c>
      <c r="I1742" s="41"/>
      <c r="J1742" s="5"/>
      <c r="K1742" s="5"/>
      <c r="L1742" s="5"/>
      <c r="M1742" s="5"/>
      <c r="N1742" s="5"/>
      <c r="O1742" s="5"/>
      <c r="P1742" s="5">
        <v>1</v>
      </c>
      <c r="Q1742" s="39" t="s">
        <v>3010</v>
      </c>
      <c r="R1742" s="5">
        <v>1</v>
      </c>
      <c r="S1742" s="5"/>
      <c r="T1742" s="5"/>
      <c r="U1742" s="5"/>
      <c r="V1742" s="5"/>
      <c r="W1742" s="5"/>
      <c r="X1742" s="5"/>
      <c r="Y1742" s="5"/>
      <c r="Z1742" s="5"/>
      <c r="AA1742" s="5">
        <v>1</v>
      </c>
      <c r="AB1742" s="5"/>
      <c r="AC1742" s="5"/>
      <c r="AD1742" s="5"/>
      <c r="AE1742" s="5"/>
      <c r="AF1742" s="5"/>
      <c r="AG1742" s="5"/>
      <c r="AH1742" s="5">
        <v>1</v>
      </c>
      <c r="AI1742" s="5"/>
      <c r="AJ1742" s="5"/>
      <c r="AK1742" s="5"/>
      <c r="AL1742" s="5"/>
      <c r="AM1742" s="5"/>
      <c r="AN1742" s="5"/>
      <c r="AO1742" s="5"/>
      <c r="AP1742" s="5"/>
      <c r="AQ1742" s="5"/>
      <c r="AR1742" s="5"/>
      <c r="AS1742" s="5"/>
      <c r="AT1742" s="5"/>
      <c r="AU1742" s="5"/>
      <c r="AV1742" s="5"/>
      <c r="AW1742" s="5"/>
      <c r="AX1742" s="5"/>
      <c r="AY1742" s="5"/>
      <c r="AZ1742" s="5"/>
      <c r="BA1742" s="5"/>
      <c r="BB1742" s="5"/>
      <c r="BC1742" s="5"/>
      <c r="BD1742" s="5"/>
      <c r="BE1742" s="5"/>
      <c r="BF1742" s="5"/>
      <c r="BG1742" s="5"/>
      <c r="BH1742" s="5"/>
      <c r="BI1742" s="5"/>
      <c r="BJ1742" s="5"/>
      <c r="BK1742" s="5"/>
      <c r="BL1742" s="5"/>
      <c r="BM1742" s="5"/>
      <c r="BN1742" s="5"/>
      <c r="BO1742" s="5"/>
      <c r="BP1742" s="5"/>
      <c r="BQ1742" s="5"/>
      <c r="BR1742" s="5"/>
      <c r="BS1742" s="5"/>
      <c r="BT1742" s="5"/>
      <c r="BU1742" s="5"/>
      <c r="BV1742" s="5"/>
      <c r="BW1742" s="5"/>
      <c r="BX1742" s="5"/>
      <c r="BY1742" s="5"/>
      <c r="BZ1742" s="5"/>
      <c r="CA1742" s="5"/>
      <c r="CB1742" s="5"/>
      <c r="CC1742" s="5"/>
      <c r="CD1742" s="5"/>
      <c r="CE1742" s="5"/>
      <c r="CF1742" s="5"/>
      <c r="CG1742" s="5"/>
      <c r="CH1742" s="5"/>
      <c r="CI1742" s="5"/>
      <c r="CJ1742" s="5"/>
      <c r="CK1742" s="5"/>
      <c r="CL1742" s="5"/>
      <c r="CM1742" s="5"/>
      <c r="CN1742" s="5"/>
      <c r="CO1742" s="5"/>
      <c r="CP1742" s="5"/>
      <c r="CQ1742" s="5"/>
      <c r="CR1742" s="5"/>
      <c r="CS1742" s="5"/>
      <c r="CT1742" s="5"/>
      <c r="CU1742" s="5">
        <v>1</v>
      </c>
      <c r="CV1742" s="5"/>
      <c r="CW1742" s="5"/>
      <c r="CX1742" s="5"/>
      <c r="CY1742" s="5"/>
      <c r="CZ1742" s="5"/>
      <c r="DA1742" s="5"/>
      <c r="DB1742" s="5"/>
      <c r="DC1742" s="5"/>
      <c r="DD1742" s="5"/>
      <c r="DE1742" s="5"/>
      <c r="DF1742" s="5"/>
      <c r="DG1742" s="5"/>
      <c r="DH1742" s="5"/>
      <c r="DI1742" s="5"/>
      <c r="DJ1742" s="5"/>
      <c r="DK1742" s="5"/>
      <c r="DL1742" s="5"/>
      <c r="DM1742" s="5"/>
      <c r="DN1742" s="5"/>
      <c r="DO1742" s="5"/>
      <c r="DP1742" s="5"/>
      <c r="DQ1742" s="5"/>
      <c r="DR1742" s="5" t="s">
        <v>1233</v>
      </c>
      <c r="DS1742" s="6"/>
      <c r="DT1742" s="6"/>
      <c r="DU1742" s="5"/>
      <c r="DV1742" s="5"/>
      <c r="DW1742" s="5" t="s">
        <v>135</v>
      </c>
      <c r="DX1742" s="5"/>
      <c r="DY1742" s="5"/>
      <c r="DZ1742" s="5"/>
      <c r="EA1742" s="5"/>
      <c r="EB1742" s="5"/>
      <c r="EC1742" s="5"/>
      <c r="ED1742" s="5"/>
      <c r="EE1742" s="5"/>
      <c r="EF1742" s="5"/>
    </row>
    <row r="1743" spans="1:136" s="42" customFormat="1" ht="30">
      <c r="A1743" s="41"/>
      <c r="B1743" s="5">
        <v>1</v>
      </c>
      <c r="C1743" s="41"/>
      <c r="D1743" s="41" t="s">
        <v>3013</v>
      </c>
      <c r="E1743" s="42" t="s">
        <v>2979</v>
      </c>
      <c r="F1743" s="41" t="s">
        <v>2971</v>
      </c>
      <c r="G1743" s="41"/>
      <c r="H1743" s="41" t="s">
        <v>135</v>
      </c>
      <c r="I1743" s="41"/>
      <c r="J1743" s="5"/>
      <c r="K1743" s="5"/>
      <c r="L1743" s="5"/>
      <c r="M1743" s="5"/>
      <c r="N1743" s="5"/>
      <c r="O1743" s="5"/>
      <c r="P1743" s="5">
        <v>1</v>
      </c>
      <c r="Q1743" s="39" t="s">
        <v>3014</v>
      </c>
      <c r="R1743" s="5">
        <v>1</v>
      </c>
      <c r="S1743" s="5">
        <v>1</v>
      </c>
      <c r="T1743" s="5"/>
      <c r="U1743" s="5"/>
      <c r="V1743" s="5"/>
      <c r="W1743" s="5"/>
      <c r="X1743" s="5"/>
      <c r="Y1743" s="5"/>
      <c r="Z1743" s="5"/>
      <c r="AA1743" s="5">
        <v>1</v>
      </c>
      <c r="AB1743" s="5"/>
      <c r="AC1743" s="5"/>
      <c r="AD1743" s="5"/>
      <c r="AE1743" s="5"/>
      <c r="AF1743" s="5">
        <v>1</v>
      </c>
      <c r="AG1743" s="5"/>
      <c r="AH1743" s="5"/>
      <c r="AI1743" s="5"/>
      <c r="AJ1743" s="5"/>
      <c r="AK1743" s="5"/>
      <c r="AL1743" s="5">
        <v>1</v>
      </c>
      <c r="AM1743" s="5">
        <v>1</v>
      </c>
      <c r="AN1743" s="5"/>
      <c r="AO1743" s="5"/>
      <c r="AP1743" s="5"/>
      <c r="AQ1743" s="5"/>
      <c r="AR1743" s="5"/>
      <c r="AS1743" s="5"/>
      <c r="AT1743" s="5"/>
      <c r="AU1743" s="5"/>
      <c r="AV1743" s="5"/>
      <c r="AW1743" s="5"/>
      <c r="AX1743" s="5"/>
      <c r="AY1743" s="5"/>
      <c r="AZ1743" s="5"/>
      <c r="BA1743" s="5"/>
      <c r="BB1743" s="5"/>
      <c r="BC1743" s="5"/>
      <c r="BD1743" s="5"/>
      <c r="BE1743" s="5"/>
      <c r="BF1743" s="5"/>
      <c r="BG1743" s="5"/>
      <c r="BH1743" s="5"/>
      <c r="BI1743" s="5"/>
      <c r="BJ1743" s="5"/>
      <c r="BK1743" s="5"/>
      <c r="BL1743" s="5"/>
      <c r="BM1743" s="5"/>
      <c r="BN1743" s="5"/>
      <c r="BO1743" s="5"/>
      <c r="BP1743" s="5"/>
      <c r="BQ1743" s="5"/>
      <c r="BR1743" s="5"/>
      <c r="BS1743" s="5"/>
      <c r="BT1743" s="5"/>
      <c r="BU1743" s="5"/>
      <c r="BV1743" s="5"/>
      <c r="BW1743" s="5"/>
      <c r="BX1743" s="5"/>
      <c r="BY1743" s="5"/>
      <c r="BZ1743" s="5"/>
      <c r="CA1743" s="5"/>
      <c r="CB1743" s="5"/>
      <c r="CC1743" s="5"/>
      <c r="CD1743" s="5"/>
      <c r="CE1743" s="5"/>
      <c r="CF1743" s="5"/>
      <c r="CG1743" s="5"/>
      <c r="CH1743" s="5"/>
      <c r="CI1743" s="5"/>
      <c r="CJ1743" s="5"/>
      <c r="CK1743" s="5"/>
      <c r="CL1743" s="5"/>
      <c r="CM1743" s="5"/>
      <c r="CN1743" s="5"/>
      <c r="CO1743" s="5"/>
      <c r="CP1743" s="5"/>
      <c r="CQ1743" s="5"/>
      <c r="CR1743" s="5"/>
      <c r="CS1743" s="5"/>
      <c r="CT1743" s="5"/>
      <c r="CU1743" s="5"/>
      <c r="CV1743" s="5"/>
      <c r="CW1743" s="5"/>
      <c r="CX1743" s="5"/>
      <c r="CY1743" s="5"/>
      <c r="CZ1743" s="5"/>
      <c r="DA1743" s="5"/>
      <c r="DB1743" s="5"/>
      <c r="DC1743" s="5"/>
      <c r="DD1743" s="5"/>
      <c r="DE1743" s="5"/>
      <c r="DF1743" s="5"/>
      <c r="DG1743" s="5"/>
      <c r="DH1743" s="5"/>
      <c r="DI1743" s="5"/>
      <c r="DJ1743" s="5"/>
      <c r="DK1743" s="5"/>
      <c r="DL1743" s="5"/>
      <c r="DM1743" s="5"/>
      <c r="DN1743" s="5"/>
      <c r="DO1743" s="5"/>
      <c r="DP1743" s="5"/>
      <c r="DQ1743" s="5"/>
      <c r="DR1743" s="5" t="s">
        <v>1233</v>
      </c>
      <c r="DS1743" s="6"/>
      <c r="DT1743" s="6"/>
      <c r="DU1743" s="5"/>
      <c r="DV1743" s="5"/>
      <c r="DW1743" s="5" t="s">
        <v>135</v>
      </c>
      <c r="DX1743" s="5"/>
      <c r="DY1743" s="5"/>
      <c r="DZ1743" s="5"/>
      <c r="EA1743" s="5"/>
      <c r="EB1743" s="5"/>
      <c r="EC1743" s="5"/>
      <c r="ED1743" s="5"/>
      <c r="EE1743" s="5"/>
      <c r="EF1743" s="5"/>
    </row>
    <row r="1744" spans="1:136" s="42" customFormat="1" ht="30">
      <c r="A1744" s="41"/>
      <c r="B1744" s="5">
        <v>1</v>
      </c>
      <c r="C1744" s="41"/>
      <c r="D1744" s="41" t="s">
        <v>3015</v>
      </c>
      <c r="E1744" s="42" t="s">
        <v>2982</v>
      </c>
      <c r="F1744" s="41" t="s">
        <v>2971</v>
      </c>
      <c r="G1744" s="41"/>
      <c r="H1744" s="41" t="s">
        <v>135</v>
      </c>
      <c r="I1744" s="41"/>
      <c r="J1744" s="5"/>
      <c r="K1744" s="5"/>
      <c r="L1744" s="5"/>
      <c r="M1744" s="5"/>
      <c r="N1744" s="5"/>
      <c r="O1744" s="5"/>
      <c r="P1744" s="5">
        <v>1</v>
      </c>
      <c r="Q1744" s="39" t="s">
        <v>3014</v>
      </c>
      <c r="R1744" s="5">
        <v>1</v>
      </c>
      <c r="S1744" s="5">
        <v>1</v>
      </c>
      <c r="T1744" s="5"/>
      <c r="U1744" s="5"/>
      <c r="V1744" s="5"/>
      <c r="W1744" s="5"/>
      <c r="X1744" s="5"/>
      <c r="Y1744" s="5"/>
      <c r="Z1744" s="5"/>
      <c r="AA1744" s="5">
        <v>1</v>
      </c>
      <c r="AB1744" s="5"/>
      <c r="AC1744" s="5"/>
      <c r="AD1744" s="5"/>
      <c r="AE1744" s="5"/>
      <c r="AF1744" s="5">
        <v>1</v>
      </c>
      <c r="AG1744" s="5"/>
      <c r="AH1744" s="5"/>
      <c r="AI1744" s="5"/>
      <c r="AJ1744" s="5"/>
      <c r="AK1744" s="5"/>
      <c r="AL1744" s="5">
        <v>1</v>
      </c>
      <c r="AM1744" s="5">
        <v>1</v>
      </c>
      <c r="AN1744" s="5"/>
      <c r="AO1744" s="5"/>
      <c r="AP1744" s="5"/>
      <c r="AQ1744" s="5"/>
      <c r="AR1744" s="5"/>
      <c r="AS1744" s="5"/>
      <c r="AT1744" s="5"/>
      <c r="AU1744" s="5"/>
      <c r="AV1744" s="5"/>
      <c r="AW1744" s="5"/>
      <c r="AX1744" s="5"/>
      <c r="AY1744" s="5"/>
      <c r="AZ1744" s="5"/>
      <c r="BA1744" s="5"/>
      <c r="BB1744" s="5"/>
      <c r="BC1744" s="5"/>
      <c r="BD1744" s="5"/>
      <c r="BE1744" s="5"/>
      <c r="BF1744" s="5"/>
      <c r="BG1744" s="5"/>
      <c r="BH1744" s="5"/>
      <c r="BI1744" s="5"/>
      <c r="BJ1744" s="5"/>
      <c r="BK1744" s="5"/>
      <c r="BL1744" s="5"/>
      <c r="BM1744" s="5"/>
      <c r="BN1744" s="5"/>
      <c r="BO1744" s="5"/>
      <c r="BP1744" s="5"/>
      <c r="BQ1744" s="5"/>
      <c r="BR1744" s="5"/>
      <c r="BS1744" s="5"/>
      <c r="BT1744" s="5"/>
      <c r="BU1744" s="5"/>
      <c r="BV1744" s="5"/>
      <c r="BW1744" s="5"/>
      <c r="BX1744" s="5"/>
      <c r="BY1744" s="5"/>
      <c r="BZ1744" s="5"/>
      <c r="CA1744" s="5"/>
      <c r="CB1744" s="5"/>
      <c r="CC1744" s="5"/>
      <c r="CD1744" s="5"/>
      <c r="CE1744" s="5"/>
      <c r="CF1744" s="5"/>
      <c r="CG1744" s="5"/>
      <c r="CH1744" s="5"/>
      <c r="CI1744" s="5"/>
      <c r="CJ1744" s="5"/>
      <c r="CK1744" s="5"/>
      <c r="CL1744" s="5"/>
      <c r="CM1744" s="5"/>
      <c r="CN1744" s="5"/>
      <c r="CO1744" s="5"/>
      <c r="CP1744" s="5"/>
      <c r="CQ1744" s="5"/>
      <c r="CR1744" s="5"/>
      <c r="CS1744" s="5"/>
      <c r="CT1744" s="5"/>
      <c r="CU1744" s="5"/>
      <c r="CV1744" s="5"/>
      <c r="CW1744" s="5"/>
      <c r="CX1744" s="5"/>
      <c r="CY1744" s="5"/>
      <c r="CZ1744" s="5"/>
      <c r="DA1744" s="5"/>
      <c r="DB1744" s="5"/>
      <c r="DC1744" s="5"/>
      <c r="DD1744" s="5"/>
      <c r="DE1744" s="5"/>
      <c r="DF1744" s="5"/>
      <c r="DG1744" s="5"/>
      <c r="DH1744" s="5"/>
      <c r="DI1744" s="5"/>
      <c r="DJ1744" s="5"/>
      <c r="DK1744" s="5"/>
      <c r="DL1744" s="5"/>
      <c r="DM1744" s="5"/>
      <c r="DN1744" s="5"/>
      <c r="DO1744" s="5"/>
      <c r="DP1744" s="5"/>
      <c r="DQ1744" s="5"/>
      <c r="DR1744" s="5" t="s">
        <v>1233</v>
      </c>
      <c r="DS1744" s="6"/>
      <c r="DT1744" s="6"/>
      <c r="DU1744" s="5"/>
      <c r="DV1744" s="5"/>
      <c r="DW1744" s="5" t="s">
        <v>135</v>
      </c>
      <c r="DX1744" s="5"/>
      <c r="DY1744" s="5"/>
      <c r="DZ1744" s="5"/>
      <c r="EA1744" s="5"/>
      <c r="EB1744" s="5"/>
      <c r="EC1744" s="5"/>
      <c r="ED1744" s="5"/>
      <c r="EE1744" s="5"/>
      <c r="EF1744" s="5"/>
    </row>
    <row r="1745" spans="1:136" s="42" customFormat="1" ht="45">
      <c r="A1745" s="41"/>
      <c r="B1745" s="5">
        <v>1</v>
      </c>
      <c r="C1745" s="41"/>
      <c r="D1745" s="41" t="s">
        <v>3016</v>
      </c>
      <c r="E1745" s="42" t="s">
        <v>3017</v>
      </c>
      <c r="F1745" s="41" t="s">
        <v>2971</v>
      </c>
      <c r="G1745" s="41"/>
      <c r="H1745" s="41" t="s">
        <v>135</v>
      </c>
      <c r="I1745" s="41"/>
      <c r="J1745" s="5"/>
      <c r="K1745" s="5"/>
      <c r="L1745" s="5"/>
      <c r="M1745" s="5"/>
      <c r="N1745" s="5"/>
      <c r="O1745" s="5"/>
      <c r="P1745" s="5">
        <v>1</v>
      </c>
      <c r="Q1745" s="39" t="s">
        <v>2989</v>
      </c>
      <c r="R1745" s="5">
        <v>1</v>
      </c>
      <c r="S1745" s="5">
        <v>1</v>
      </c>
      <c r="T1745" s="5"/>
      <c r="U1745" s="5"/>
      <c r="V1745" s="5"/>
      <c r="W1745" s="5"/>
      <c r="X1745" s="5"/>
      <c r="Y1745" s="5"/>
      <c r="Z1745" s="5"/>
      <c r="AA1745" s="5">
        <v>1</v>
      </c>
      <c r="AB1745" s="5"/>
      <c r="AC1745" s="5"/>
      <c r="AD1745" s="5"/>
      <c r="AE1745" s="5"/>
      <c r="AF1745" s="5"/>
      <c r="AG1745" s="5"/>
      <c r="AH1745" s="5">
        <v>1</v>
      </c>
      <c r="AI1745" s="5"/>
      <c r="AJ1745" s="5"/>
      <c r="AK1745" s="5"/>
      <c r="AL1745" s="5"/>
      <c r="AM1745" s="5"/>
      <c r="AN1745" s="5"/>
      <c r="AO1745" s="5"/>
      <c r="AP1745" s="5"/>
      <c r="AQ1745" s="5"/>
      <c r="AR1745" s="5"/>
      <c r="AS1745" s="5"/>
      <c r="AT1745" s="5"/>
      <c r="AU1745" s="5"/>
      <c r="AV1745" s="5"/>
      <c r="AW1745" s="5"/>
      <c r="AX1745" s="5"/>
      <c r="AY1745" s="5"/>
      <c r="AZ1745" s="5"/>
      <c r="BA1745" s="5"/>
      <c r="BB1745" s="5"/>
      <c r="BC1745" s="5"/>
      <c r="BD1745" s="5"/>
      <c r="BE1745" s="5"/>
      <c r="BF1745" s="5"/>
      <c r="BG1745" s="5"/>
      <c r="BH1745" s="5"/>
      <c r="BI1745" s="5"/>
      <c r="BJ1745" s="5"/>
      <c r="BK1745" s="5"/>
      <c r="BL1745" s="5"/>
      <c r="BM1745" s="5"/>
      <c r="BN1745" s="5"/>
      <c r="BO1745" s="5"/>
      <c r="BP1745" s="5"/>
      <c r="BQ1745" s="5"/>
      <c r="BR1745" s="5"/>
      <c r="BS1745" s="5"/>
      <c r="BT1745" s="5"/>
      <c r="BU1745" s="5"/>
      <c r="BV1745" s="5"/>
      <c r="BW1745" s="5"/>
      <c r="BX1745" s="5"/>
      <c r="BY1745" s="5"/>
      <c r="BZ1745" s="5"/>
      <c r="CA1745" s="5"/>
      <c r="CB1745" s="5"/>
      <c r="CC1745" s="5"/>
      <c r="CD1745" s="5"/>
      <c r="CE1745" s="5"/>
      <c r="CF1745" s="5"/>
      <c r="CG1745" s="5"/>
      <c r="CH1745" s="5"/>
      <c r="CI1745" s="5"/>
      <c r="CJ1745" s="5"/>
      <c r="CK1745" s="5"/>
      <c r="CL1745" s="5"/>
      <c r="CM1745" s="5"/>
      <c r="CN1745" s="5"/>
      <c r="CO1745" s="5"/>
      <c r="CP1745" s="5"/>
      <c r="CQ1745" s="5"/>
      <c r="CR1745" s="5"/>
      <c r="CS1745" s="5"/>
      <c r="CT1745" s="5"/>
      <c r="CU1745" s="5"/>
      <c r="CV1745" s="5"/>
      <c r="CW1745" s="5"/>
      <c r="CX1745" s="5"/>
      <c r="CY1745" s="5"/>
      <c r="CZ1745" s="5"/>
      <c r="DA1745" s="5"/>
      <c r="DB1745" s="5"/>
      <c r="DC1745" s="5"/>
      <c r="DD1745" s="5"/>
      <c r="DE1745" s="5"/>
      <c r="DF1745" s="5"/>
      <c r="DG1745" s="5"/>
      <c r="DH1745" s="5"/>
      <c r="DI1745" s="5"/>
      <c r="DJ1745" s="5"/>
      <c r="DK1745" s="5"/>
      <c r="DL1745" s="5"/>
      <c r="DM1745" s="5"/>
      <c r="DN1745" s="5"/>
      <c r="DO1745" s="5"/>
      <c r="DP1745" s="5"/>
      <c r="DQ1745" s="5"/>
      <c r="DR1745" s="5" t="s">
        <v>1233</v>
      </c>
      <c r="DS1745" s="6"/>
      <c r="DT1745" s="6"/>
      <c r="DU1745" s="5"/>
      <c r="DV1745" s="5"/>
      <c r="DW1745" s="5" t="s">
        <v>135</v>
      </c>
      <c r="DX1745" s="5"/>
      <c r="DY1745" s="5"/>
      <c r="DZ1745" s="5"/>
      <c r="EA1745" s="5"/>
      <c r="EB1745" s="5"/>
      <c r="EC1745" s="5"/>
      <c r="ED1745" s="5"/>
      <c r="EE1745" s="5"/>
      <c r="EF1745" s="5"/>
    </row>
    <row r="1746" spans="1:136" s="42" customFormat="1">
      <c r="A1746" s="41"/>
      <c r="B1746" s="5">
        <v>1</v>
      </c>
      <c r="C1746" s="41"/>
      <c r="D1746" s="41" t="s">
        <v>3018</v>
      </c>
      <c r="E1746" s="42" t="s">
        <v>2982</v>
      </c>
      <c r="F1746" s="41" t="s">
        <v>2971</v>
      </c>
      <c r="G1746" s="41"/>
      <c r="H1746" s="41" t="s">
        <v>135</v>
      </c>
      <c r="I1746" s="41"/>
      <c r="J1746" s="5"/>
      <c r="K1746" s="5"/>
      <c r="L1746" s="5"/>
      <c r="M1746" s="5"/>
      <c r="N1746" s="5"/>
      <c r="O1746" s="5"/>
      <c r="P1746" s="5">
        <v>1</v>
      </c>
      <c r="Q1746" s="39" t="s">
        <v>2989</v>
      </c>
      <c r="R1746" s="5">
        <v>1</v>
      </c>
      <c r="S1746" s="5">
        <v>1</v>
      </c>
      <c r="T1746" s="5"/>
      <c r="U1746" s="5"/>
      <c r="V1746" s="5"/>
      <c r="W1746" s="5"/>
      <c r="X1746" s="5"/>
      <c r="Y1746" s="5"/>
      <c r="Z1746" s="5"/>
      <c r="AA1746" s="5">
        <v>1</v>
      </c>
      <c r="AB1746" s="5"/>
      <c r="AC1746" s="5"/>
      <c r="AD1746" s="5"/>
      <c r="AE1746" s="5"/>
      <c r="AF1746" s="5"/>
      <c r="AG1746" s="5"/>
      <c r="AH1746" s="5">
        <v>1</v>
      </c>
      <c r="AI1746" s="5"/>
      <c r="AJ1746" s="5"/>
      <c r="AK1746" s="5"/>
      <c r="AL1746" s="5"/>
      <c r="AM1746" s="5"/>
      <c r="AN1746" s="5"/>
      <c r="AO1746" s="5"/>
      <c r="AP1746" s="5"/>
      <c r="AQ1746" s="5"/>
      <c r="AR1746" s="5"/>
      <c r="AS1746" s="5"/>
      <c r="AT1746" s="5"/>
      <c r="AU1746" s="5"/>
      <c r="AV1746" s="5"/>
      <c r="AW1746" s="5"/>
      <c r="AX1746" s="5"/>
      <c r="AY1746" s="5"/>
      <c r="AZ1746" s="5"/>
      <c r="BA1746" s="5"/>
      <c r="BB1746" s="5"/>
      <c r="BC1746" s="5"/>
      <c r="BD1746" s="5"/>
      <c r="BE1746" s="5"/>
      <c r="BF1746" s="5"/>
      <c r="BG1746" s="5"/>
      <c r="BH1746" s="5"/>
      <c r="BI1746" s="5"/>
      <c r="BJ1746" s="5"/>
      <c r="BK1746" s="5"/>
      <c r="BL1746" s="5"/>
      <c r="BM1746" s="5"/>
      <c r="BN1746" s="5"/>
      <c r="BO1746" s="5"/>
      <c r="BP1746" s="5"/>
      <c r="BQ1746" s="5"/>
      <c r="BR1746" s="5"/>
      <c r="BS1746" s="5"/>
      <c r="BT1746" s="5"/>
      <c r="BU1746" s="5"/>
      <c r="BV1746" s="5"/>
      <c r="BW1746" s="5"/>
      <c r="BX1746" s="5"/>
      <c r="BY1746" s="5"/>
      <c r="BZ1746" s="5"/>
      <c r="CA1746" s="5"/>
      <c r="CB1746" s="5"/>
      <c r="CC1746" s="5"/>
      <c r="CD1746" s="5"/>
      <c r="CE1746" s="5"/>
      <c r="CF1746" s="5"/>
      <c r="CG1746" s="5"/>
      <c r="CH1746" s="5"/>
      <c r="CI1746" s="5"/>
      <c r="CJ1746" s="5"/>
      <c r="CK1746" s="5"/>
      <c r="CL1746" s="5"/>
      <c r="CM1746" s="5"/>
      <c r="CN1746" s="5"/>
      <c r="CO1746" s="5"/>
      <c r="CP1746" s="5"/>
      <c r="CQ1746" s="5"/>
      <c r="CR1746" s="5"/>
      <c r="CS1746" s="5"/>
      <c r="CT1746" s="5"/>
      <c r="CU1746" s="5"/>
      <c r="CV1746" s="5"/>
      <c r="CW1746" s="5"/>
      <c r="CX1746" s="5"/>
      <c r="CY1746" s="5"/>
      <c r="CZ1746" s="5"/>
      <c r="DA1746" s="5"/>
      <c r="DB1746" s="5"/>
      <c r="DC1746" s="5"/>
      <c r="DD1746" s="5"/>
      <c r="DE1746" s="5"/>
      <c r="DF1746" s="5"/>
      <c r="DG1746" s="5"/>
      <c r="DH1746" s="5"/>
      <c r="DI1746" s="5"/>
      <c r="DJ1746" s="5"/>
      <c r="DK1746" s="5"/>
      <c r="DL1746" s="5"/>
      <c r="DM1746" s="5"/>
      <c r="DN1746" s="5"/>
      <c r="DO1746" s="5"/>
      <c r="DP1746" s="5"/>
      <c r="DQ1746" s="5"/>
      <c r="DR1746" s="5" t="s">
        <v>1233</v>
      </c>
      <c r="DS1746" s="6"/>
      <c r="DT1746" s="6"/>
      <c r="DU1746" s="5"/>
      <c r="DV1746" s="5"/>
      <c r="DW1746" s="5" t="s">
        <v>135</v>
      </c>
      <c r="DX1746" s="5"/>
      <c r="DY1746" s="5"/>
      <c r="DZ1746" s="5"/>
      <c r="EA1746" s="5"/>
      <c r="EB1746" s="5"/>
      <c r="EC1746" s="5"/>
      <c r="ED1746" s="5"/>
      <c r="EE1746" s="5"/>
      <c r="EF1746" s="5"/>
    </row>
    <row r="1747" spans="1:136" s="42" customFormat="1" ht="75">
      <c r="A1747" s="46" t="s">
        <v>3019</v>
      </c>
      <c r="B1747" s="41">
        <v>8</v>
      </c>
      <c r="C1747" s="41">
        <v>8</v>
      </c>
      <c r="D1747" s="41" t="s">
        <v>915</v>
      </c>
      <c r="E1747" s="42" t="s">
        <v>1412</v>
      </c>
      <c r="F1747" s="41" t="s">
        <v>2551</v>
      </c>
      <c r="G1747" s="41" t="s">
        <v>135</v>
      </c>
      <c r="H1747" s="41"/>
      <c r="I1747" s="41"/>
      <c r="J1747" s="5"/>
      <c r="K1747" s="5"/>
      <c r="L1747" s="5"/>
      <c r="M1747" s="5"/>
      <c r="N1747" s="5"/>
      <c r="O1747" s="5"/>
      <c r="P1747" s="5">
        <v>8</v>
      </c>
      <c r="Q1747" s="39" t="s">
        <v>3020</v>
      </c>
      <c r="R1747" s="5"/>
      <c r="S1747" s="5"/>
      <c r="T1747" s="5"/>
      <c r="U1747" s="5"/>
      <c r="V1747" s="5"/>
      <c r="W1747" s="5"/>
      <c r="X1747" s="5"/>
      <c r="Y1747" s="5"/>
      <c r="Z1747" s="5"/>
      <c r="AA1747" s="5"/>
      <c r="AB1747" s="5"/>
      <c r="AC1747" s="5"/>
      <c r="AD1747" s="5"/>
      <c r="AE1747" s="5"/>
      <c r="AF1747" s="5"/>
      <c r="AG1747" s="5"/>
      <c r="AH1747" s="5"/>
      <c r="AI1747" s="5"/>
      <c r="AJ1747" s="5"/>
      <c r="AK1747" s="5"/>
      <c r="AL1747" s="5">
        <v>4</v>
      </c>
      <c r="AM1747" s="5"/>
      <c r="AN1747" s="5"/>
      <c r="AO1747" s="5"/>
      <c r="AP1747" s="5"/>
      <c r="AQ1747" s="5"/>
      <c r="AR1747" s="5"/>
      <c r="AS1747" s="5"/>
      <c r="AT1747" s="5"/>
      <c r="AU1747" s="5"/>
      <c r="AV1747" s="5"/>
      <c r="AW1747" s="5"/>
      <c r="AX1747" s="5"/>
      <c r="AY1747" s="5"/>
      <c r="AZ1747" s="5"/>
      <c r="BA1747" s="5"/>
      <c r="BB1747" s="5"/>
      <c r="BC1747" s="5"/>
      <c r="BD1747" s="5"/>
      <c r="BE1747" s="5"/>
      <c r="BF1747" s="5"/>
      <c r="BG1747" s="5"/>
      <c r="BH1747" s="5"/>
      <c r="BI1747" s="5"/>
      <c r="BJ1747" s="5"/>
      <c r="BK1747" s="5"/>
      <c r="BL1747" s="5"/>
      <c r="BM1747" s="5"/>
      <c r="BN1747" s="5"/>
      <c r="BO1747" s="5"/>
      <c r="BP1747" s="5"/>
      <c r="BQ1747" s="5"/>
      <c r="BR1747" s="5"/>
      <c r="BS1747" s="5"/>
      <c r="BT1747" s="5"/>
      <c r="BU1747" s="5"/>
      <c r="BV1747" s="5"/>
      <c r="BW1747" s="5"/>
      <c r="BX1747" s="5"/>
      <c r="BY1747" s="5"/>
      <c r="BZ1747" s="5"/>
      <c r="CA1747" s="5"/>
      <c r="CB1747" s="5">
        <v>3</v>
      </c>
      <c r="CC1747" s="5"/>
      <c r="CD1747" s="5"/>
      <c r="CE1747" s="5"/>
      <c r="CF1747" s="5"/>
      <c r="CG1747" s="5"/>
      <c r="CH1747" s="5"/>
      <c r="CI1747" s="5"/>
      <c r="CJ1747" s="5"/>
      <c r="CK1747" s="5">
        <v>1</v>
      </c>
      <c r="CL1747" s="5"/>
      <c r="CM1747" s="5"/>
      <c r="CN1747" s="5"/>
      <c r="CO1747" s="5"/>
      <c r="CP1747" s="5"/>
      <c r="CQ1747" s="5"/>
      <c r="CR1747" s="5"/>
      <c r="CS1747" s="5"/>
      <c r="CT1747" s="5"/>
      <c r="CU1747" s="5"/>
      <c r="CV1747" s="5"/>
      <c r="CW1747" s="5"/>
      <c r="CX1747" s="5"/>
      <c r="CY1747" s="5"/>
      <c r="CZ1747" s="5"/>
      <c r="DA1747" s="5"/>
      <c r="DB1747" s="5"/>
      <c r="DC1747" s="5"/>
      <c r="DD1747" s="5"/>
      <c r="DE1747" s="5"/>
      <c r="DF1747" s="5"/>
      <c r="DG1747" s="5"/>
      <c r="DH1747" s="5"/>
      <c r="DI1747" s="5"/>
      <c r="DJ1747" s="5"/>
      <c r="DK1747" s="5"/>
      <c r="DL1747" s="5"/>
      <c r="DM1747" s="5"/>
      <c r="DN1747" s="5"/>
      <c r="DO1747" s="5"/>
      <c r="DP1747" s="5"/>
      <c r="DQ1747" s="5"/>
      <c r="DR1747" s="5" t="s">
        <v>135</v>
      </c>
      <c r="DS1747" s="6">
        <v>26</v>
      </c>
      <c r="DT1747" s="6">
        <f>26-8</f>
        <v>18</v>
      </c>
      <c r="DU1747" s="5">
        <v>8</v>
      </c>
      <c r="DV1747" s="5"/>
      <c r="DW1747" s="5" t="s">
        <v>135</v>
      </c>
      <c r="DX1747" s="5"/>
      <c r="DY1747" s="5"/>
      <c r="DZ1747" s="5"/>
      <c r="EA1747" s="5"/>
      <c r="EB1747" s="5"/>
      <c r="EC1747" s="5"/>
      <c r="ED1747" s="5"/>
      <c r="EE1747" s="5"/>
      <c r="EF1747" s="5"/>
    </row>
    <row r="1748" spans="1:136" s="42" customFormat="1" ht="135">
      <c r="A1748" s="46" t="s">
        <v>3021</v>
      </c>
      <c r="B1748" s="41">
        <v>2</v>
      </c>
      <c r="C1748" s="41">
        <v>2</v>
      </c>
      <c r="D1748" s="41" t="s">
        <v>3022</v>
      </c>
      <c r="E1748" s="42" t="s">
        <v>157</v>
      </c>
      <c r="F1748" s="41" t="s">
        <v>3023</v>
      </c>
      <c r="G1748" s="41"/>
      <c r="H1748" s="41"/>
      <c r="I1748" s="41" t="s">
        <v>135</v>
      </c>
      <c r="J1748" s="5">
        <v>1</v>
      </c>
      <c r="K1748" s="5"/>
      <c r="L1748" s="5">
        <v>1</v>
      </c>
      <c r="M1748" s="5"/>
      <c r="N1748" s="5"/>
      <c r="O1748" s="5"/>
      <c r="P1748" s="5">
        <v>1</v>
      </c>
      <c r="Q1748" s="39" t="s">
        <v>3024</v>
      </c>
      <c r="R1748" s="5"/>
      <c r="S1748" s="5"/>
      <c r="T1748" s="5"/>
      <c r="U1748" s="5"/>
      <c r="V1748" s="5"/>
      <c r="W1748" s="5"/>
      <c r="X1748" s="5"/>
      <c r="Y1748" s="5"/>
      <c r="Z1748" s="5"/>
      <c r="AA1748" s="5"/>
      <c r="AB1748" s="5"/>
      <c r="AC1748" s="5"/>
      <c r="AD1748" s="5"/>
      <c r="AE1748" s="5"/>
      <c r="AF1748" s="5"/>
      <c r="AG1748" s="5"/>
      <c r="AH1748" s="5"/>
      <c r="AI1748" s="5"/>
      <c r="AJ1748" s="5"/>
      <c r="AK1748" s="5"/>
      <c r="AL1748" s="5">
        <v>1</v>
      </c>
      <c r="AM1748" s="5"/>
      <c r="AN1748" s="5"/>
      <c r="AO1748" s="5"/>
      <c r="AP1748" s="5"/>
      <c r="AQ1748" s="5"/>
      <c r="AR1748" s="5"/>
      <c r="AS1748" s="5"/>
      <c r="AT1748" s="5"/>
      <c r="AU1748" s="5"/>
      <c r="AV1748" s="5"/>
      <c r="AW1748" s="5"/>
      <c r="AX1748" s="5"/>
      <c r="AY1748" s="5"/>
      <c r="AZ1748" s="5"/>
      <c r="BA1748" s="5"/>
      <c r="BB1748" s="5"/>
      <c r="BC1748" s="5"/>
      <c r="BD1748" s="5"/>
      <c r="BE1748" s="5"/>
      <c r="BF1748" s="5"/>
      <c r="BG1748" s="5"/>
      <c r="BH1748" s="5"/>
      <c r="BI1748" s="5"/>
      <c r="BJ1748" s="5"/>
      <c r="BK1748" s="5"/>
      <c r="BL1748" s="5"/>
      <c r="BM1748" s="5"/>
      <c r="BN1748" s="5"/>
      <c r="BO1748" s="5"/>
      <c r="BP1748" s="5"/>
      <c r="BQ1748" s="5"/>
      <c r="BR1748" s="5">
        <v>1</v>
      </c>
      <c r="BS1748" s="5"/>
      <c r="BT1748" s="5"/>
      <c r="BU1748" s="5"/>
      <c r="BV1748" s="5"/>
      <c r="BW1748" s="5"/>
      <c r="BX1748" s="5"/>
      <c r="BY1748" s="5"/>
      <c r="BZ1748" s="5"/>
      <c r="CA1748" s="5"/>
      <c r="CB1748" s="5">
        <v>1</v>
      </c>
      <c r="CC1748" s="5"/>
      <c r="CD1748" s="5"/>
      <c r="CE1748" s="5"/>
      <c r="CF1748" s="5"/>
      <c r="CG1748" s="5"/>
      <c r="CH1748" s="5"/>
      <c r="CI1748" s="5"/>
      <c r="CJ1748" s="5"/>
      <c r="CK1748" s="5"/>
      <c r="CL1748" s="5"/>
      <c r="CM1748" s="5"/>
      <c r="CN1748" s="5"/>
      <c r="CO1748" s="5"/>
      <c r="CP1748" s="5"/>
      <c r="CQ1748" s="5"/>
      <c r="CR1748" s="5"/>
      <c r="CS1748" s="5"/>
      <c r="CT1748" s="5"/>
      <c r="CU1748" s="5"/>
      <c r="CV1748" s="5"/>
      <c r="CW1748" s="5"/>
      <c r="CX1748" s="5"/>
      <c r="CY1748" s="5"/>
      <c r="CZ1748" s="5"/>
      <c r="DA1748" s="5"/>
      <c r="DB1748" s="5"/>
      <c r="DC1748" s="5"/>
      <c r="DD1748" s="5"/>
      <c r="DE1748" s="5"/>
      <c r="DF1748" s="5"/>
      <c r="DG1748" s="5"/>
      <c r="DH1748" s="5"/>
      <c r="DI1748" s="5"/>
      <c r="DJ1748" s="5"/>
      <c r="DK1748" s="5"/>
      <c r="DL1748" s="5"/>
      <c r="DM1748" s="5"/>
      <c r="DN1748" s="5"/>
      <c r="DO1748" s="5"/>
      <c r="DP1748" s="5"/>
      <c r="DQ1748" s="5"/>
      <c r="DR1748" s="5" t="s">
        <v>1233</v>
      </c>
      <c r="DS1748" s="6">
        <v>3</v>
      </c>
      <c r="DT1748" s="6">
        <v>1</v>
      </c>
      <c r="DU1748" s="5">
        <v>1</v>
      </c>
      <c r="DV1748" s="5"/>
      <c r="DW1748" s="5" t="s">
        <v>135</v>
      </c>
      <c r="DX1748" s="5"/>
      <c r="DY1748" s="5"/>
      <c r="DZ1748" s="5"/>
      <c r="EA1748" s="5"/>
      <c r="EB1748" s="5"/>
      <c r="EC1748" s="5"/>
      <c r="ED1748" s="5"/>
      <c r="EE1748" s="5"/>
      <c r="EF1748" s="5"/>
    </row>
    <row r="1749" spans="1:136" s="42" customFormat="1" ht="60">
      <c r="A1749" s="41"/>
      <c r="B1749" s="41"/>
      <c r="C1749" s="41"/>
      <c r="D1749" s="41" t="s">
        <v>3025</v>
      </c>
      <c r="E1749" s="42" t="s">
        <v>162</v>
      </c>
      <c r="F1749" s="41" t="s">
        <v>3023</v>
      </c>
      <c r="G1749" s="41"/>
      <c r="H1749" s="41"/>
      <c r="I1749" s="41" t="s">
        <v>135</v>
      </c>
      <c r="J1749" s="5"/>
      <c r="K1749" s="5"/>
      <c r="L1749" s="5"/>
      <c r="M1749" s="5"/>
      <c r="N1749" s="5"/>
      <c r="O1749" s="5"/>
      <c r="P1749" s="5">
        <v>1</v>
      </c>
      <c r="Q1749" s="39" t="s">
        <v>3024</v>
      </c>
      <c r="R1749" s="5"/>
      <c r="S1749" s="5"/>
      <c r="T1749" s="5"/>
      <c r="U1749" s="5"/>
      <c r="V1749" s="5"/>
      <c r="W1749" s="5"/>
      <c r="X1749" s="5"/>
      <c r="Y1749" s="5"/>
      <c r="Z1749" s="5"/>
      <c r="AA1749" s="5"/>
      <c r="AB1749" s="5"/>
      <c r="AC1749" s="5"/>
      <c r="AD1749" s="5"/>
      <c r="AE1749" s="5"/>
      <c r="AF1749" s="5"/>
      <c r="AG1749" s="5"/>
      <c r="AH1749" s="5"/>
      <c r="AI1749" s="5"/>
      <c r="AJ1749" s="5"/>
      <c r="AK1749" s="5"/>
      <c r="AL1749" s="5">
        <v>1</v>
      </c>
      <c r="AM1749" s="5"/>
      <c r="AN1749" s="5"/>
      <c r="AO1749" s="5"/>
      <c r="AP1749" s="5"/>
      <c r="AQ1749" s="5"/>
      <c r="AR1749" s="5"/>
      <c r="AS1749" s="5"/>
      <c r="AT1749" s="5"/>
      <c r="AU1749" s="5"/>
      <c r="AV1749" s="5"/>
      <c r="AW1749" s="5"/>
      <c r="AX1749" s="5"/>
      <c r="AY1749" s="5"/>
      <c r="AZ1749" s="5"/>
      <c r="BA1749" s="5"/>
      <c r="BB1749" s="5"/>
      <c r="BC1749" s="5"/>
      <c r="BD1749" s="5"/>
      <c r="BE1749" s="5"/>
      <c r="BF1749" s="5"/>
      <c r="BG1749" s="5"/>
      <c r="BH1749" s="5"/>
      <c r="BI1749" s="5"/>
      <c r="BJ1749" s="5"/>
      <c r="BK1749" s="5"/>
      <c r="BL1749" s="5"/>
      <c r="BM1749" s="5"/>
      <c r="BN1749" s="5"/>
      <c r="BO1749" s="5"/>
      <c r="BP1749" s="5"/>
      <c r="BQ1749" s="5"/>
      <c r="BR1749" s="5">
        <v>1</v>
      </c>
      <c r="BS1749" s="5"/>
      <c r="BT1749" s="5"/>
      <c r="BU1749" s="5"/>
      <c r="BV1749" s="5"/>
      <c r="BW1749" s="5"/>
      <c r="BX1749" s="5"/>
      <c r="BY1749" s="5"/>
      <c r="BZ1749" s="5"/>
      <c r="CA1749" s="5"/>
      <c r="CB1749" s="5">
        <v>1</v>
      </c>
      <c r="CC1749" s="5"/>
      <c r="CD1749" s="5"/>
      <c r="CE1749" s="5"/>
      <c r="CF1749" s="5"/>
      <c r="CG1749" s="5"/>
      <c r="CH1749" s="5"/>
      <c r="CI1749" s="5"/>
      <c r="CJ1749" s="5"/>
      <c r="CK1749" s="5"/>
      <c r="CL1749" s="5"/>
      <c r="CM1749" s="5"/>
      <c r="CN1749" s="5"/>
      <c r="CO1749" s="5"/>
      <c r="CP1749" s="5"/>
      <c r="CQ1749" s="5"/>
      <c r="CR1749" s="5"/>
      <c r="CS1749" s="5"/>
      <c r="CT1749" s="5"/>
      <c r="CU1749" s="5"/>
      <c r="CV1749" s="5"/>
      <c r="CW1749" s="5"/>
      <c r="CX1749" s="5"/>
      <c r="CY1749" s="5"/>
      <c r="CZ1749" s="5"/>
      <c r="DA1749" s="5"/>
      <c r="DB1749" s="5"/>
      <c r="DC1749" s="5"/>
      <c r="DD1749" s="5"/>
      <c r="DE1749" s="5"/>
      <c r="DF1749" s="5"/>
      <c r="DG1749" s="5"/>
      <c r="DH1749" s="5"/>
      <c r="DI1749" s="5"/>
      <c r="DJ1749" s="5"/>
      <c r="DK1749" s="5"/>
      <c r="DL1749" s="5"/>
      <c r="DM1749" s="5"/>
      <c r="DN1749" s="5"/>
      <c r="DO1749" s="5"/>
      <c r="DP1749" s="5"/>
      <c r="DQ1749" s="5"/>
      <c r="DR1749" s="5" t="s">
        <v>1233</v>
      </c>
      <c r="DS1749" s="6"/>
      <c r="DT1749" s="6"/>
      <c r="DU1749" s="5"/>
      <c r="DV1749" s="5"/>
      <c r="DW1749" s="5" t="s">
        <v>135</v>
      </c>
      <c r="DX1749" s="5"/>
      <c r="DY1749" s="5"/>
      <c r="DZ1749" s="5"/>
      <c r="EA1749" s="5"/>
      <c r="EB1749" s="5"/>
      <c r="EC1749" s="5"/>
      <c r="ED1749" s="5"/>
      <c r="EE1749" s="5"/>
      <c r="EF1749" s="5"/>
    </row>
    <row r="1750" spans="1:136" s="42" customFormat="1" ht="60">
      <c r="A1750" s="41"/>
      <c r="B1750" s="41"/>
      <c r="C1750" s="41"/>
      <c r="D1750" s="41" t="s">
        <v>3026</v>
      </c>
      <c r="E1750" s="42" t="s">
        <v>157</v>
      </c>
      <c r="F1750" s="41" t="s">
        <v>3027</v>
      </c>
      <c r="G1750" s="41" t="s">
        <v>135</v>
      </c>
      <c r="H1750" s="41" t="s">
        <v>135</v>
      </c>
      <c r="I1750" s="41" t="s">
        <v>135</v>
      </c>
      <c r="J1750" s="5"/>
      <c r="K1750" s="5"/>
      <c r="L1750" s="5"/>
      <c r="M1750" s="5"/>
      <c r="N1750" s="5"/>
      <c r="O1750" s="5"/>
      <c r="P1750" s="5">
        <v>1</v>
      </c>
      <c r="Q1750" s="39" t="s">
        <v>3028</v>
      </c>
      <c r="R1750" s="5"/>
      <c r="S1750" s="5"/>
      <c r="T1750" s="5"/>
      <c r="U1750" s="5"/>
      <c r="V1750" s="5"/>
      <c r="W1750" s="5"/>
      <c r="X1750" s="5"/>
      <c r="Y1750" s="5"/>
      <c r="Z1750" s="5"/>
      <c r="AA1750" s="5"/>
      <c r="AB1750" s="5"/>
      <c r="AC1750" s="5"/>
      <c r="AD1750" s="5"/>
      <c r="AE1750" s="5"/>
      <c r="AF1750" s="5"/>
      <c r="AG1750" s="5"/>
      <c r="AH1750" s="5"/>
      <c r="AI1750" s="5"/>
      <c r="AJ1750" s="5"/>
      <c r="AK1750" s="5"/>
      <c r="AL1750" s="5"/>
      <c r="AM1750" s="5"/>
      <c r="AN1750" s="5"/>
      <c r="AO1750" s="5"/>
      <c r="AP1750" s="5"/>
      <c r="AQ1750" s="5"/>
      <c r="AR1750" s="5"/>
      <c r="AS1750" s="5"/>
      <c r="AT1750" s="5"/>
      <c r="AU1750" s="5"/>
      <c r="AV1750" s="5"/>
      <c r="AW1750" s="5"/>
      <c r="AX1750" s="5"/>
      <c r="AY1750" s="5"/>
      <c r="AZ1750" s="5"/>
      <c r="BA1750" s="5"/>
      <c r="BB1750" s="5"/>
      <c r="BC1750" s="5"/>
      <c r="BD1750" s="5"/>
      <c r="BE1750" s="5"/>
      <c r="BF1750" s="5"/>
      <c r="BG1750" s="5"/>
      <c r="BH1750" s="5"/>
      <c r="BI1750" s="5"/>
      <c r="BJ1750" s="5"/>
      <c r="BK1750" s="5"/>
      <c r="BL1750" s="5"/>
      <c r="BM1750" s="5"/>
      <c r="BN1750" s="5"/>
      <c r="BO1750" s="5"/>
      <c r="BP1750" s="5"/>
      <c r="BQ1750" s="5"/>
      <c r="BR1750" s="5"/>
      <c r="BS1750" s="5"/>
      <c r="BT1750" s="5"/>
      <c r="BU1750" s="5"/>
      <c r="BV1750" s="5"/>
      <c r="BW1750" s="5"/>
      <c r="BX1750" s="5"/>
      <c r="BY1750" s="5"/>
      <c r="BZ1750" s="5"/>
      <c r="CA1750" s="5"/>
      <c r="CB1750" s="5">
        <v>1</v>
      </c>
      <c r="CC1750" s="5"/>
      <c r="CD1750" s="5"/>
      <c r="CE1750" s="5"/>
      <c r="CF1750" s="5"/>
      <c r="CG1750" s="5">
        <v>1</v>
      </c>
      <c r="CH1750" s="5"/>
      <c r="CI1750" s="5"/>
      <c r="CJ1750" s="5"/>
      <c r="CK1750" s="5"/>
      <c r="CL1750" s="5"/>
      <c r="CM1750" s="5"/>
      <c r="CN1750" s="5"/>
      <c r="CO1750" s="5"/>
      <c r="CP1750" s="5"/>
      <c r="CQ1750" s="5"/>
      <c r="CR1750" s="5"/>
      <c r="CS1750" s="5"/>
      <c r="CT1750" s="5"/>
      <c r="CU1750" s="5"/>
      <c r="CV1750" s="5"/>
      <c r="CW1750" s="5"/>
      <c r="CX1750" s="5"/>
      <c r="CY1750" s="5"/>
      <c r="CZ1750" s="5"/>
      <c r="DA1750" s="5"/>
      <c r="DB1750" s="5"/>
      <c r="DC1750" s="5"/>
      <c r="DD1750" s="5"/>
      <c r="DE1750" s="5"/>
      <c r="DF1750" s="5"/>
      <c r="DG1750" s="5"/>
      <c r="DH1750" s="5"/>
      <c r="DI1750" s="5"/>
      <c r="DJ1750" s="5"/>
      <c r="DK1750" s="5"/>
      <c r="DL1750" s="5"/>
      <c r="DM1750" s="5"/>
      <c r="DN1750" s="5"/>
      <c r="DO1750" s="5"/>
      <c r="DP1750" s="5"/>
      <c r="DQ1750" s="5"/>
      <c r="DR1750" s="5" t="s">
        <v>1233</v>
      </c>
      <c r="DS1750" s="6"/>
      <c r="DT1750" s="6"/>
      <c r="DU1750" s="5"/>
      <c r="DV1750" s="5"/>
      <c r="DW1750" s="5" t="s">
        <v>135</v>
      </c>
      <c r="DX1750" s="5"/>
      <c r="DY1750" s="5"/>
      <c r="DZ1750" s="5"/>
      <c r="EA1750" s="5"/>
      <c r="EB1750" s="5"/>
      <c r="EC1750" s="5"/>
      <c r="ED1750" s="5"/>
      <c r="EE1750" s="5"/>
      <c r="EF1750" s="5"/>
    </row>
    <row r="1751" spans="1:136" s="42" customFormat="1">
      <c r="A1751" s="41"/>
      <c r="B1751" s="41"/>
      <c r="C1751" s="41"/>
      <c r="D1751" s="41"/>
      <c r="F1751" s="41"/>
      <c r="G1751" s="41"/>
      <c r="H1751" s="41"/>
      <c r="I1751" s="41"/>
      <c r="J1751" s="5"/>
      <c r="K1751" s="5"/>
      <c r="L1751" s="5"/>
      <c r="M1751" s="5"/>
      <c r="N1751" s="5"/>
      <c r="O1751" s="5"/>
      <c r="P1751" s="5"/>
      <c r="Q1751" s="39"/>
      <c r="R1751" s="5"/>
      <c r="S1751" s="5"/>
      <c r="T1751" s="5"/>
      <c r="U1751" s="5"/>
      <c r="V1751" s="5"/>
      <c r="W1751" s="5"/>
      <c r="X1751" s="5"/>
      <c r="Y1751" s="5"/>
      <c r="Z1751" s="5"/>
      <c r="AA1751" s="5"/>
      <c r="AB1751" s="5"/>
      <c r="AC1751" s="5"/>
      <c r="AD1751" s="5"/>
      <c r="AE1751" s="5"/>
      <c r="AF1751" s="5"/>
      <c r="AG1751" s="5"/>
      <c r="AH1751" s="5"/>
      <c r="AI1751" s="5"/>
      <c r="AJ1751" s="5"/>
      <c r="AK1751" s="5"/>
      <c r="AL1751" s="5"/>
      <c r="AM1751" s="5"/>
      <c r="AN1751" s="5"/>
      <c r="AO1751" s="5"/>
      <c r="AP1751" s="5"/>
      <c r="AQ1751" s="5"/>
      <c r="AR1751" s="5"/>
      <c r="AS1751" s="5"/>
      <c r="AT1751" s="5"/>
      <c r="AU1751" s="5"/>
      <c r="AV1751" s="5"/>
      <c r="AW1751" s="5"/>
      <c r="AX1751" s="5"/>
      <c r="AY1751" s="5"/>
      <c r="AZ1751" s="5"/>
      <c r="BA1751" s="5"/>
      <c r="BB1751" s="5"/>
      <c r="BC1751" s="5"/>
      <c r="BD1751" s="5"/>
      <c r="BE1751" s="5"/>
      <c r="BF1751" s="5"/>
      <c r="BG1751" s="5"/>
      <c r="BH1751" s="5"/>
      <c r="BI1751" s="5"/>
      <c r="BJ1751" s="5"/>
      <c r="BK1751" s="5"/>
      <c r="BL1751" s="5"/>
      <c r="BM1751" s="5"/>
      <c r="BN1751" s="5"/>
      <c r="BO1751" s="5"/>
      <c r="BP1751" s="5"/>
      <c r="BQ1751" s="5"/>
      <c r="BR1751" s="5"/>
      <c r="BS1751" s="5"/>
      <c r="BT1751" s="5"/>
      <c r="BU1751" s="5"/>
      <c r="BV1751" s="5"/>
      <c r="BW1751" s="5"/>
      <c r="BX1751" s="5"/>
      <c r="BY1751" s="5"/>
      <c r="BZ1751" s="5"/>
      <c r="CA1751" s="5"/>
      <c r="CB1751" s="5"/>
      <c r="CC1751" s="5"/>
      <c r="CD1751" s="5"/>
      <c r="CE1751" s="5"/>
      <c r="CF1751" s="5"/>
      <c r="CG1751" s="5"/>
      <c r="CH1751" s="5"/>
      <c r="CI1751" s="5"/>
      <c r="CJ1751" s="5"/>
      <c r="CK1751" s="5"/>
      <c r="CL1751" s="5"/>
      <c r="CM1751" s="5"/>
      <c r="CN1751" s="5"/>
      <c r="CO1751" s="5"/>
      <c r="CP1751" s="5"/>
      <c r="CQ1751" s="5"/>
      <c r="CR1751" s="5"/>
      <c r="CS1751" s="5"/>
      <c r="CT1751" s="5"/>
      <c r="CU1751" s="5"/>
      <c r="CV1751" s="5"/>
      <c r="CW1751" s="5"/>
      <c r="CX1751" s="5"/>
      <c r="CY1751" s="5"/>
      <c r="CZ1751" s="5"/>
      <c r="DA1751" s="5"/>
      <c r="DB1751" s="5"/>
      <c r="DC1751" s="5"/>
      <c r="DD1751" s="5"/>
      <c r="DE1751" s="5"/>
      <c r="DF1751" s="5"/>
      <c r="DG1751" s="5"/>
      <c r="DH1751" s="5"/>
      <c r="DI1751" s="5"/>
      <c r="DJ1751" s="5"/>
      <c r="DK1751" s="5"/>
      <c r="DL1751" s="5"/>
      <c r="DM1751" s="5"/>
      <c r="DN1751" s="5"/>
      <c r="DO1751" s="5"/>
      <c r="DP1751" s="5"/>
      <c r="DQ1751" s="5"/>
      <c r="DR1751" s="5"/>
      <c r="DS1751" s="6"/>
      <c r="DT1751" s="6"/>
      <c r="DU1751" s="5"/>
      <c r="DV1751" s="5"/>
      <c r="DW1751" s="5"/>
      <c r="DX1751" s="5"/>
      <c r="DY1751" s="5"/>
      <c r="DZ1751" s="5"/>
      <c r="EA1751" s="5"/>
      <c r="EB1751" s="5"/>
      <c r="EC1751" s="5"/>
      <c r="ED1751" s="5"/>
      <c r="EE1751" s="5"/>
      <c r="EF1751" s="5"/>
    </row>
    <row r="1752" spans="1:136" s="42" customFormat="1" ht="105">
      <c r="A1752" s="46" t="s">
        <v>3029</v>
      </c>
      <c r="B1752" s="41">
        <v>1</v>
      </c>
      <c r="C1752" s="41">
        <v>1</v>
      </c>
      <c r="D1752" s="41" t="s">
        <v>3030</v>
      </c>
      <c r="E1752" s="42" t="s">
        <v>157</v>
      </c>
      <c r="F1752" s="42" t="s">
        <v>3031</v>
      </c>
      <c r="G1752" s="41" t="s">
        <v>135</v>
      </c>
      <c r="H1752" s="41" t="s">
        <v>135</v>
      </c>
      <c r="I1752" s="41" t="s">
        <v>135</v>
      </c>
      <c r="J1752" s="5"/>
      <c r="K1752" s="5"/>
      <c r="L1752" s="5"/>
      <c r="M1752" s="5"/>
      <c r="N1752" s="5"/>
      <c r="O1752" s="5"/>
      <c r="P1752" s="5"/>
      <c r="Q1752" s="39" t="s">
        <v>3032</v>
      </c>
      <c r="R1752" s="5"/>
      <c r="S1752" s="5"/>
      <c r="T1752" s="5"/>
      <c r="U1752" s="5"/>
      <c r="V1752" s="5"/>
      <c r="W1752" s="5"/>
      <c r="X1752" s="5"/>
      <c r="Y1752" s="5"/>
      <c r="Z1752" s="5"/>
      <c r="AA1752" s="5"/>
      <c r="AB1752" s="5"/>
      <c r="AC1752" s="5"/>
      <c r="AD1752" s="5"/>
      <c r="AE1752" s="5"/>
      <c r="AF1752" s="5"/>
      <c r="AG1752" s="5"/>
      <c r="AH1752" s="5"/>
      <c r="AI1752" s="5"/>
      <c r="AJ1752" s="5"/>
      <c r="AK1752" s="5"/>
      <c r="AL1752" s="5">
        <v>1</v>
      </c>
      <c r="AM1752" s="5">
        <v>1</v>
      </c>
      <c r="AN1752" s="5">
        <v>1</v>
      </c>
      <c r="AO1752" s="5"/>
      <c r="AP1752" s="5"/>
      <c r="AQ1752" s="5">
        <v>1</v>
      </c>
      <c r="AR1752" s="5"/>
      <c r="AS1752" s="5"/>
      <c r="AT1752" s="5"/>
      <c r="AU1752" s="5"/>
      <c r="AV1752" s="5"/>
      <c r="AW1752" s="5"/>
      <c r="AX1752" s="5"/>
      <c r="AY1752" s="5"/>
      <c r="AZ1752" s="5"/>
      <c r="BA1752" s="5"/>
      <c r="BB1752" s="5"/>
      <c r="BC1752" s="5"/>
      <c r="BD1752" s="5"/>
      <c r="BE1752" s="5"/>
      <c r="BF1752" s="5"/>
      <c r="BG1752" s="5"/>
      <c r="BH1752" s="5"/>
      <c r="BI1752" s="5"/>
      <c r="BJ1752" s="5"/>
      <c r="BK1752" s="5"/>
      <c r="BL1752" s="5"/>
      <c r="BM1752" s="5"/>
      <c r="BN1752" s="5"/>
      <c r="BO1752" s="5"/>
      <c r="BP1752" s="5"/>
      <c r="BQ1752" s="5"/>
      <c r="BR1752" s="5"/>
      <c r="BS1752" s="5"/>
      <c r="BT1752" s="5"/>
      <c r="BU1752" s="5"/>
      <c r="BV1752" s="5"/>
      <c r="BW1752" s="5"/>
      <c r="BX1752" s="5"/>
      <c r="BY1752" s="5"/>
      <c r="BZ1752" s="5"/>
      <c r="CA1752" s="5"/>
      <c r="CB1752" s="5"/>
      <c r="CC1752" s="5"/>
      <c r="CD1752" s="5"/>
      <c r="CE1752" s="5"/>
      <c r="CF1752" s="5"/>
      <c r="CG1752" s="5"/>
      <c r="CH1752" s="5"/>
      <c r="CI1752" s="5"/>
      <c r="CJ1752" s="5"/>
      <c r="CK1752" s="5"/>
      <c r="CL1752" s="5"/>
      <c r="CM1752" s="5"/>
      <c r="CN1752" s="5"/>
      <c r="CO1752" s="5"/>
      <c r="CP1752" s="5"/>
      <c r="CQ1752" s="5"/>
      <c r="CR1752" s="5"/>
      <c r="CS1752" s="5"/>
      <c r="CT1752" s="5"/>
      <c r="CU1752" s="5"/>
      <c r="CV1752" s="5"/>
      <c r="CW1752" s="5"/>
      <c r="CX1752" s="5"/>
      <c r="CY1752" s="5"/>
      <c r="CZ1752" s="5"/>
      <c r="DA1752" s="5"/>
      <c r="DB1752" s="5"/>
      <c r="DC1752" s="5"/>
      <c r="DD1752" s="5"/>
      <c r="DE1752" s="5"/>
      <c r="DF1752" s="5"/>
      <c r="DG1752" s="5"/>
      <c r="DH1752" s="5"/>
      <c r="DI1752" s="5"/>
      <c r="DJ1752" s="5"/>
      <c r="DK1752" s="5"/>
      <c r="DL1752" s="5"/>
      <c r="DM1752" s="5"/>
      <c r="DN1752" s="5"/>
      <c r="DO1752" s="5"/>
      <c r="DP1752" s="5"/>
      <c r="DQ1752" s="5"/>
      <c r="DR1752" s="5" t="s">
        <v>1233</v>
      </c>
      <c r="DS1752" s="6">
        <v>1</v>
      </c>
      <c r="DT1752" s="6">
        <v>0</v>
      </c>
      <c r="DU1752" s="5">
        <v>1</v>
      </c>
      <c r="DV1752" s="5"/>
      <c r="DW1752" s="5" t="s">
        <v>135</v>
      </c>
      <c r="DX1752" s="5"/>
      <c r="DY1752" s="5"/>
      <c r="DZ1752" s="5"/>
      <c r="EA1752" s="5"/>
      <c r="EB1752" s="5"/>
      <c r="EC1752" s="5"/>
      <c r="ED1752" s="5"/>
      <c r="EE1752" s="5"/>
      <c r="EF1752" s="5"/>
    </row>
    <row r="1753" spans="1:136" s="42" customFormat="1" ht="30">
      <c r="A1753" s="41"/>
      <c r="B1753" s="41"/>
      <c r="C1753" s="41"/>
      <c r="D1753" s="41" t="s">
        <v>3033</v>
      </c>
      <c r="E1753" s="42" t="s">
        <v>204</v>
      </c>
      <c r="F1753" s="42" t="s">
        <v>3031</v>
      </c>
      <c r="G1753" s="41" t="s">
        <v>135</v>
      </c>
      <c r="H1753" s="41" t="s">
        <v>135</v>
      </c>
      <c r="I1753" s="41" t="s">
        <v>135</v>
      </c>
      <c r="J1753" s="5"/>
      <c r="K1753" s="5"/>
      <c r="L1753" s="5"/>
      <c r="M1753" s="5"/>
      <c r="N1753" s="5"/>
      <c r="O1753" s="5"/>
      <c r="P1753" s="5"/>
      <c r="Q1753" s="39" t="s">
        <v>3032</v>
      </c>
      <c r="R1753" s="5"/>
      <c r="S1753" s="5"/>
      <c r="T1753" s="5"/>
      <c r="U1753" s="5"/>
      <c r="V1753" s="5"/>
      <c r="W1753" s="5"/>
      <c r="X1753" s="5"/>
      <c r="Y1753" s="5"/>
      <c r="Z1753" s="5"/>
      <c r="AA1753" s="5"/>
      <c r="AB1753" s="5"/>
      <c r="AC1753" s="5"/>
      <c r="AD1753" s="5"/>
      <c r="AE1753" s="5"/>
      <c r="AF1753" s="5"/>
      <c r="AG1753" s="5"/>
      <c r="AH1753" s="5"/>
      <c r="AI1753" s="5"/>
      <c r="AJ1753" s="5"/>
      <c r="AK1753" s="5"/>
      <c r="AL1753" s="5">
        <v>1</v>
      </c>
      <c r="AM1753" s="5">
        <v>1</v>
      </c>
      <c r="AN1753" s="5">
        <v>1</v>
      </c>
      <c r="AO1753" s="5"/>
      <c r="AP1753" s="5"/>
      <c r="AQ1753" s="5">
        <v>1</v>
      </c>
      <c r="AR1753" s="5"/>
      <c r="AS1753" s="5"/>
      <c r="AT1753" s="5"/>
      <c r="AU1753" s="5"/>
      <c r="AV1753" s="5"/>
      <c r="AW1753" s="5"/>
      <c r="AX1753" s="5"/>
      <c r="AY1753" s="5"/>
      <c r="AZ1753" s="5"/>
      <c r="BA1753" s="5"/>
      <c r="BB1753" s="5"/>
      <c r="BC1753" s="5"/>
      <c r="BD1753" s="5"/>
      <c r="BE1753" s="5"/>
      <c r="BF1753" s="5"/>
      <c r="BG1753" s="5"/>
      <c r="BH1753" s="5"/>
      <c r="BI1753" s="5"/>
      <c r="BJ1753" s="5"/>
      <c r="BK1753" s="5"/>
      <c r="BL1753" s="5"/>
      <c r="BM1753" s="5"/>
      <c r="BN1753" s="5"/>
      <c r="BO1753" s="5"/>
      <c r="BP1753" s="5"/>
      <c r="BQ1753" s="5"/>
      <c r="BR1753" s="5"/>
      <c r="BS1753" s="5"/>
      <c r="BT1753" s="5"/>
      <c r="BU1753" s="5"/>
      <c r="BV1753" s="5"/>
      <c r="BW1753" s="5"/>
      <c r="BX1753" s="5"/>
      <c r="BY1753" s="5"/>
      <c r="BZ1753" s="5"/>
      <c r="CA1753" s="5"/>
      <c r="CB1753" s="5"/>
      <c r="CC1753" s="5"/>
      <c r="CD1753" s="5"/>
      <c r="CE1753" s="5"/>
      <c r="CF1753" s="5"/>
      <c r="CG1753" s="5"/>
      <c r="CH1753" s="5"/>
      <c r="CI1753" s="5"/>
      <c r="CJ1753" s="5"/>
      <c r="CK1753" s="5"/>
      <c r="CL1753" s="5"/>
      <c r="CM1753" s="5"/>
      <c r="CN1753" s="5"/>
      <c r="CO1753" s="5"/>
      <c r="CP1753" s="5"/>
      <c r="CQ1753" s="5"/>
      <c r="CR1753" s="5"/>
      <c r="CS1753" s="5"/>
      <c r="CT1753" s="5"/>
      <c r="CU1753" s="5"/>
      <c r="CV1753" s="5"/>
      <c r="CW1753" s="5"/>
      <c r="CX1753" s="5"/>
      <c r="CY1753" s="5"/>
      <c r="CZ1753" s="5"/>
      <c r="DA1753" s="5"/>
      <c r="DB1753" s="5"/>
      <c r="DC1753" s="5"/>
      <c r="DD1753" s="5"/>
      <c r="DE1753" s="5"/>
      <c r="DF1753" s="5"/>
      <c r="DG1753" s="5"/>
      <c r="DH1753" s="5"/>
      <c r="DI1753" s="5"/>
      <c r="DJ1753" s="5"/>
      <c r="DK1753" s="5"/>
      <c r="DL1753" s="5"/>
      <c r="DM1753" s="5"/>
      <c r="DN1753" s="5"/>
      <c r="DO1753" s="5"/>
      <c r="DP1753" s="5"/>
      <c r="DQ1753" s="5"/>
      <c r="DR1753" s="5" t="s">
        <v>1233</v>
      </c>
      <c r="DS1753" s="6"/>
      <c r="DT1753" s="6"/>
      <c r="DU1753" s="5"/>
      <c r="DV1753" s="5"/>
      <c r="DW1753" s="5" t="s">
        <v>135</v>
      </c>
      <c r="DX1753" s="5"/>
      <c r="DY1753" s="5"/>
      <c r="DZ1753" s="5"/>
      <c r="EA1753" s="5"/>
      <c r="EB1753" s="5"/>
      <c r="EC1753" s="5"/>
      <c r="ED1753" s="5"/>
      <c r="EE1753" s="5"/>
      <c r="EF1753" s="5"/>
    </row>
    <row r="1754" spans="1:136" s="42" customFormat="1">
      <c r="A1754" s="41"/>
      <c r="B1754" s="41"/>
      <c r="C1754" s="41"/>
      <c r="D1754" s="41"/>
      <c r="F1754" s="41"/>
      <c r="G1754" s="41"/>
      <c r="H1754" s="41"/>
      <c r="I1754" s="41"/>
      <c r="J1754" s="5"/>
      <c r="K1754" s="5"/>
      <c r="L1754" s="5"/>
      <c r="M1754" s="5"/>
      <c r="N1754" s="5"/>
      <c r="O1754" s="5"/>
      <c r="P1754" s="5"/>
      <c r="Q1754" s="39"/>
      <c r="R1754" s="5"/>
      <c r="S1754" s="5"/>
      <c r="T1754" s="5"/>
      <c r="U1754" s="5"/>
      <c r="V1754" s="5"/>
      <c r="W1754" s="5"/>
      <c r="X1754" s="5"/>
      <c r="Y1754" s="5"/>
      <c r="Z1754" s="5"/>
      <c r="AA1754" s="5"/>
      <c r="AB1754" s="5"/>
      <c r="AC1754" s="5"/>
      <c r="AD1754" s="5"/>
      <c r="AE1754" s="5"/>
      <c r="AF1754" s="5"/>
      <c r="AG1754" s="5"/>
      <c r="AH1754" s="5"/>
      <c r="AI1754" s="5"/>
      <c r="AJ1754" s="5"/>
      <c r="AK1754" s="5"/>
      <c r="AL1754" s="5"/>
      <c r="AM1754" s="5"/>
      <c r="AN1754" s="5"/>
      <c r="AO1754" s="5"/>
      <c r="AP1754" s="5"/>
      <c r="AQ1754" s="5"/>
      <c r="AR1754" s="5"/>
      <c r="AS1754" s="5"/>
      <c r="AT1754" s="5"/>
      <c r="AU1754" s="5"/>
      <c r="AV1754" s="5"/>
      <c r="AW1754" s="5"/>
      <c r="AX1754" s="5"/>
      <c r="AY1754" s="5"/>
      <c r="AZ1754" s="5"/>
      <c r="BA1754" s="5"/>
      <c r="BB1754" s="5"/>
      <c r="BC1754" s="5"/>
      <c r="BD1754" s="5"/>
      <c r="BE1754" s="5"/>
      <c r="BF1754" s="5"/>
      <c r="BG1754" s="5"/>
      <c r="BH1754" s="5"/>
      <c r="BI1754" s="5"/>
      <c r="BJ1754" s="5"/>
      <c r="BK1754" s="5"/>
      <c r="BL1754" s="5"/>
      <c r="BM1754" s="5"/>
      <c r="BN1754" s="5"/>
      <c r="BO1754" s="5"/>
      <c r="BP1754" s="5"/>
      <c r="BQ1754" s="5"/>
      <c r="BR1754" s="5"/>
      <c r="BS1754" s="5"/>
      <c r="BT1754" s="5"/>
      <c r="BU1754" s="5"/>
      <c r="BV1754" s="5"/>
      <c r="BW1754" s="5"/>
      <c r="BX1754" s="5"/>
      <c r="BY1754" s="5"/>
      <c r="BZ1754" s="5"/>
      <c r="CA1754" s="5"/>
      <c r="CB1754" s="5"/>
      <c r="CC1754" s="5"/>
      <c r="CD1754" s="5"/>
      <c r="CE1754" s="5"/>
      <c r="CF1754" s="5"/>
      <c r="CG1754" s="5"/>
      <c r="CH1754" s="5"/>
      <c r="CI1754" s="5"/>
      <c r="CJ1754" s="5"/>
      <c r="CK1754" s="5"/>
      <c r="CL1754" s="5"/>
      <c r="CM1754" s="5"/>
      <c r="CN1754" s="5"/>
      <c r="CO1754" s="5"/>
      <c r="CP1754" s="5"/>
      <c r="CQ1754" s="5"/>
      <c r="CR1754" s="5"/>
      <c r="CS1754" s="5"/>
      <c r="CT1754" s="5"/>
      <c r="CU1754" s="5"/>
      <c r="CV1754" s="5"/>
      <c r="CW1754" s="5"/>
      <c r="CX1754" s="5"/>
      <c r="CY1754" s="5"/>
      <c r="CZ1754" s="5"/>
      <c r="DA1754" s="5"/>
      <c r="DB1754" s="5"/>
      <c r="DC1754" s="5"/>
      <c r="DD1754" s="5"/>
      <c r="DE1754" s="5"/>
      <c r="DF1754" s="5"/>
      <c r="DG1754" s="5"/>
      <c r="DH1754" s="5"/>
      <c r="DI1754" s="5"/>
      <c r="DJ1754" s="5"/>
      <c r="DK1754" s="5"/>
      <c r="DL1754" s="5"/>
      <c r="DM1754" s="5"/>
      <c r="DN1754" s="5"/>
      <c r="DO1754" s="5"/>
      <c r="DP1754" s="5"/>
      <c r="DQ1754" s="5"/>
      <c r="DR1754" s="5"/>
      <c r="DS1754" s="6"/>
      <c r="DT1754" s="6"/>
      <c r="DU1754" s="5"/>
      <c r="DV1754" s="5"/>
      <c r="DW1754" s="5"/>
      <c r="DX1754" s="5"/>
      <c r="DY1754" s="5"/>
      <c r="DZ1754" s="5"/>
      <c r="EA1754" s="5"/>
      <c r="EB1754" s="5"/>
      <c r="EC1754" s="5"/>
      <c r="ED1754" s="5"/>
      <c r="EE1754" s="5"/>
      <c r="EF1754" s="5"/>
    </row>
    <row r="1755" spans="1:136" s="42" customFormat="1">
      <c r="A1755" s="41"/>
      <c r="B1755" s="41"/>
      <c r="C1755" s="41"/>
      <c r="D1755" s="41"/>
      <c r="F1755" s="41"/>
      <c r="G1755" s="41"/>
      <c r="H1755" s="41"/>
      <c r="I1755" s="41"/>
      <c r="J1755" s="5"/>
      <c r="K1755" s="5"/>
      <c r="L1755" s="5"/>
      <c r="M1755" s="5"/>
      <c r="N1755" s="5"/>
      <c r="O1755" s="5"/>
      <c r="P1755" s="5"/>
      <c r="Q1755" s="39"/>
      <c r="R1755" s="5"/>
      <c r="S1755" s="5"/>
      <c r="T1755" s="5"/>
      <c r="U1755" s="5"/>
      <c r="V1755" s="5"/>
      <c r="W1755" s="5"/>
      <c r="X1755" s="5"/>
      <c r="Y1755" s="5"/>
      <c r="Z1755" s="5"/>
      <c r="AA1755" s="5"/>
      <c r="AB1755" s="5"/>
      <c r="AC1755" s="5"/>
      <c r="AD1755" s="5"/>
      <c r="AE1755" s="5"/>
      <c r="AF1755" s="5"/>
      <c r="AG1755" s="5"/>
      <c r="AH1755" s="5"/>
      <c r="AI1755" s="5"/>
      <c r="AJ1755" s="5"/>
      <c r="AK1755" s="5"/>
      <c r="AL1755" s="5"/>
      <c r="AM1755" s="5"/>
      <c r="AN1755" s="5"/>
      <c r="AO1755" s="5"/>
      <c r="AP1755" s="5"/>
      <c r="AQ1755" s="5"/>
      <c r="AR1755" s="5"/>
      <c r="AS1755" s="5"/>
      <c r="AT1755" s="5"/>
      <c r="AU1755" s="5"/>
      <c r="AV1755" s="5"/>
      <c r="AW1755" s="5"/>
      <c r="AX1755" s="5"/>
      <c r="AY1755" s="5"/>
      <c r="AZ1755" s="5"/>
      <c r="BA1755" s="5"/>
      <c r="BB1755" s="5"/>
      <c r="BC1755" s="5"/>
      <c r="BD1755" s="5"/>
      <c r="BE1755" s="5"/>
      <c r="BF1755" s="5"/>
      <c r="BG1755" s="5"/>
      <c r="BH1755" s="5"/>
      <c r="BI1755" s="5"/>
      <c r="BJ1755" s="5"/>
      <c r="BK1755" s="5"/>
      <c r="BL1755" s="5"/>
      <c r="BM1755" s="5"/>
      <c r="BN1755" s="5"/>
      <c r="BO1755" s="5"/>
      <c r="BP1755" s="5"/>
      <c r="BQ1755" s="5"/>
      <c r="BR1755" s="5"/>
      <c r="BS1755" s="5"/>
      <c r="BT1755" s="5"/>
      <c r="BU1755" s="5"/>
      <c r="BV1755" s="5"/>
      <c r="BW1755" s="5"/>
      <c r="BX1755" s="5"/>
      <c r="BY1755" s="5"/>
      <c r="BZ1755" s="5"/>
      <c r="CA1755" s="5"/>
      <c r="CB1755" s="5"/>
      <c r="CC1755" s="5"/>
      <c r="CD1755" s="5"/>
      <c r="CE1755" s="5"/>
      <c r="CF1755" s="5"/>
      <c r="CG1755" s="5"/>
      <c r="CH1755" s="5"/>
      <c r="CI1755" s="5"/>
      <c r="CJ1755" s="5"/>
      <c r="CK1755" s="5"/>
      <c r="CL1755" s="5"/>
      <c r="CM1755" s="5"/>
      <c r="CN1755" s="5"/>
      <c r="CO1755" s="5"/>
      <c r="CP1755" s="5"/>
      <c r="CQ1755" s="5"/>
      <c r="CR1755" s="5"/>
      <c r="CS1755" s="5"/>
      <c r="CT1755" s="5"/>
      <c r="CU1755" s="5"/>
      <c r="CV1755" s="5"/>
      <c r="CW1755" s="5"/>
      <c r="CX1755" s="5"/>
      <c r="CY1755" s="5"/>
      <c r="CZ1755" s="5"/>
      <c r="DA1755" s="5"/>
      <c r="DB1755" s="5"/>
      <c r="DC1755" s="5"/>
      <c r="DD1755" s="5"/>
      <c r="DE1755" s="5"/>
      <c r="DF1755" s="5"/>
      <c r="DG1755" s="5"/>
      <c r="DH1755" s="5"/>
      <c r="DI1755" s="5"/>
      <c r="DJ1755" s="5"/>
      <c r="DK1755" s="5"/>
      <c r="DL1755" s="5"/>
      <c r="DM1755" s="5"/>
      <c r="DN1755" s="5"/>
      <c r="DO1755" s="5"/>
      <c r="DP1755" s="5"/>
      <c r="DQ1755" s="5"/>
      <c r="DR1755" s="5"/>
      <c r="DS1755" s="6"/>
      <c r="DT1755" s="6"/>
      <c r="DU1755" s="5"/>
      <c r="DV1755" s="5"/>
      <c r="DW1755" s="5"/>
      <c r="DX1755" s="5"/>
      <c r="DY1755" s="5"/>
      <c r="DZ1755" s="5"/>
      <c r="EA1755" s="5"/>
      <c r="EB1755" s="5"/>
      <c r="EC1755" s="5"/>
      <c r="ED1755" s="5"/>
      <c r="EE1755" s="5"/>
      <c r="EF1755" s="5"/>
    </row>
    <row r="1756" spans="1:136" s="42" customFormat="1">
      <c r="A1756" s="41"/>
      <c r="B1756" s="41"/>
      <c r="C1756" s="41"/>
      <c r="D1756" s="41"/>
      <c r="F1756" s="41"/>
      <c r="G1756" s="41"/>
      <c r="H1756" s="41"/>
      <c r="I1756" s="41"/>
      <c r="J1756" s="5"/>
      <c r="K1756" s="5"/>
      <c r="L1756" s="5"/>
      <c r="M1756" s="5"/>
      <c r="N1756" s="5"/>
      <c r="O1756" s="5"/>
      <c r="P1756" s="5"/>
      <c r="Q1756" s="39"/>
      <c r="R1756" s="5"/>
      <c r="S1756" s="5"/>
      <c r="T1756" s="5"/>
      <c r="U1756" s="5"/>
      <c r="V1756" s="5"/>
      <c r="W1756" s="5"/>
      <c r="X1756" s="5"/>
      <c r="Y1756" s="5"/>
      <c r="Z1756" s="5"/>
      <c r="AA1756" s="5"/>
      <c r="AB1756" s="5"/>
      <c r="AC1756" s="5"/>
      <c r="AD1756" s="5"/>
      <c r="AE1756" s="5"/>
      <c r="AF1756" s="5"/>
      <c r="AG1756" s="5"/>
      <c r="AH1756" s="5"/>
      <c r="AI1756" s="5"/>
      <c r="AJ1756" s="5"/>
      <c r="AK1756" s="5"/>
      <c r="AL1756" s="5"/>
      <c r="AM1756" s="5"/>
      <c r="AN1756" s="5"/>
      <c r="AO1756" s="5"/>
      <c r="AP1756" s="5"/>
      <c r="AQ1756" s="5"/>
      <c r="AR1756" s="5"/>
      <c r="AS1756" s="5"/>
      <c r="AT1756" s="5"/>
      <c r="AU1756" s="5"/>
      <c r="AV1756" s="5"/>
      <c r="AW1756" s="5"/>
      <c r="AX1756" s="5"/>
      <c r="AY1756" s="5"/>
      <c r="AZ1756" s="5"/>
      <c r="BA1756" s="5"/>
      <c r="BB1756" s="5"/>
      <c r="BC1756" s="5"/>
      <c r="BD1756" s="5"/>
      <c r="BE1756" s="5"/>
      <c r="BF1756" s="5"/>
      <c r="BG1756" s="5"/>
      <c r="BH1756" s="5"/>
      <c r="BI1756" s="5"/>
      <c r="BJ1756" s="5"/>
      <c r="BK1756" s="5"/>
      <c r="BL1756" s="5"/>
      <c r="BM1756" s="5"/>
      <c r="BN1756" s="5"/>
      <c r="BO1756" s="5"/>
      <c r="BP1756" s="5"/>
      <c r="BQ1756" s="5"/>
      <c r="BR1756" s="5"/>
      <c r="BS1756" s="5"/>
      <c r="BT1756" s="5"/>
      <c r="BU1756" s="5"/>
      <c r="BV1756" s="5"/>
      <c r="BW1756" s="5"/>
      <c r="BX1756" s="5"/>
      <c r="BY1756" s="5"/>
      <c r="BZ1756" s="5"/>
      <c r="CA1756" s="5"/>
      <c r="CB1756" s="5"/>
      <c r="CC1756" s="5"/>
      <c r="CD1756" s="5"/>
      <c r="CE1756" s="5"/>
      <c r="CF1756" s="5"/>
      <c r="CG1756" s="5"/>
      <c r="CH1756" s="5"/>
      <c r="CI1756" s="5"/>
      <c r="CJ1756" s="5"/>
      <c r="CK1756" s="5"/>
      <c r="CL1756" s="5"/>
      <c r="CM1756" s="5"/>
      <c r="CN1756" s="5"/>
      <c r="CO1756" s="5"/>
      <c r="CP1756" s="5"/>
      <c r="CQ1756" s="5"/>
      <c r="CR1756" s="5"/>
      <c r="CS1756" s="5"/>
      <c r="CT1756" s="5"/>
      <c r="CU1756" s="5"/>
      <c r="CV1756" s="5"/>
      <c r="CW1756" s="5"/>
      <c r="CX1756" s="5"/>
      <c r="CY1756" s="5"/>
      <c r="CZ1756" s="5"/>
      <c r="DA1756" s="5"/>
      <c r="DB1756" s="5"/>
      <c r="DC1756" s="5"/>
      <c r="DD1756" s="5"/>
      <c r="DE1756" s="5"/>
      <c r="DF1756" s="5"/>
      <c r="DG1756" s="5"/>
      <c r="DH1756" s="5"/>
      <c r="DI1756" s="5"/>
      <c r="DJ1756" s="5"/>
      <c r="DK1756" s="5"/>
      <c r="DL1756" s="5"/>
      <c r="DM1756" s="5"/>
      <c r="DN1756" s="5"/>
      <c r="DO1756" s="5"/>
      <c r="DP1756" s="5"/>
      <c r="DQ1756" s="5"/>
      <c r="DR1756" s="5"/>
      <c r="DS1756" s="6"/>
      <c r="DT1756" s="6"/>
      <c r="DU1756" s="5"/>
      <c r="DV1756" s="5"/>
      <c r="DW1756" s="5"/>
      <c r="DX1756" s="5"/>
      <c r="DY1756" s="5"/>
      <c r="DZ1756" s="5"/>
      <c r="EA1756" s="5"/>
      <c r="EB1756" s="5"/>
      <c r="EC1756" s="5"/>
      <c r="ED1756" s="5"/>
      <c r="EE1756" s="5"/>
      <c r="EF1756" s="5"/>
    </row>
    <row r="1757" spans="1:136" s="42" customFormat="1">
      <c r="A1757" s="41"/>
      <c r="B1757" s="41"/>
      <c r="C1757" s="41"/>
      <c r="D1757" s="41"/>
      <c r="F1757" s="41"/>
      <c r="G1757" s="41"/>
      <c r="H1757" s="41"/>
      <c r="I1757" s="41"/>
      <c r="J1757" s="5"/>
      <c r="K1757" s="5"/>
      <c r="L1757" s="5"/>
      <c r="M1757" s="5"/>
      <c r="N1757" s="5"/>
      <c r="O1757" s="5"/>
      <c r="P1757" s="5"/>
      <c r="Q1757" s="39"/>
      <c r="R1757" s="5"/>
      <c r="S1757" s="5"/>
      <c r="T1757" s="5"/>
      <c r="U1757" s="5"/>
      <c r="V1757" s="5"/>
      <c r="W1757" s="5"/>
      <c r="X1757" s="5"/>
      <c r="Y1757" s="5"/>
      <c r="Z1757" s="5"/>
      <c r="AA1757" s="5"/>
      <c r="AB1757" s="5"/>
      <c r="AC1757" s="5"/>
      <c r="AD1757" s="5"/>
      <c r="AE1757" s="5"/>
      <c r="AF1757" s="5"/>
      <c r="AG1757" s="5"/>
      <c r="AH1757" s="5"/>
      <c r="AI1757" s="5"/>
      <c r="AJ1757" s="5"/>
      <c r="AK1757" s="5"/>
      <c r="AL1757" s="5"/>
      <c r="AM1757" s="5"/>
      <c r="AN1757" s="5"/>
      <c r="AO1757" s="5"/>
      <c r="AP1757" s="5"/>
      <c r="AQ1757" s="5"/>
      <c r="AR1757" s="5"/>
      <c r="AS1757" s="5"/>
      <c r="AT1757" s="5"/>
      <c r="AU1757" s="5"/>
      <c r="AV1757" s="5"/>
      <c r="AW1757" s="5"/>
      <c r="AX1757" s="5"/>
      <c r="AY1757" s="5"/>
      <c r="AZ1757" s="5"/>
      <c r="BA1757" s="5"/>
      <c r="BB1757" s="5"/>
      <c r="BC1757" s="5"/>
      <c r="BD1757" s="5"/>
      <c r="BE1757" s="5"/>
      <c r="BF1757" s="5"/>
      <c r="BG1757" s="5"/>
      <c r="BH1757" s="5"/>
      <c r="BI1757" s="5"/>
      <c r="BJ1757" s="5"/>
      <c r="BK1757" s="5"/>
      <c r="BL1757" s="5"/>
      <c r="BM1757" s="5"/>
      <c r="BN1757" s="5"/>
      <c r="BO1757" s="5"/>
      <c r="BP1757" s="5"/>
      <c r="BQ1757" s="5"/>
      <c r="BR1757" s="5"/>
      <c r="BS1757" s="5"/>
      <c r="BT1757" s="5"/>
      <c r="BU1757" s="5"/>
      <c r="BV1757" s="5"/>
      <c r="BW1757" s="5"/>
      <c r="BX1757" s="5"/>
      <c r="BY1757" s="5"/>
      <c r="BZ1757" s="5"/>
      <c r="CA1757" s="5"/>
      <c r="CB1757" s="5"/>
      <c r="CC1757" s="5"/>
      <c r="CD1757" s="5"/>
      <c r="CE1757" s="5"/>
      <c r="CF1757" s="5"/>
      <c r="CG1757" s="5"/>
      <c r="CH1757" s="5"/>
      <c r="CI1757" s="5"/>
      <c r="CJ1757" s="5"/>
      <c r="CK1757" s="5"/>
      <c r="CL1757" s="5"/>
      <c r="CM1757" s="5"/>
      <c r="CN1757" s="5"/>
      <c r="CO1757" s="5"/>
      <c r="CP1757" s="5"/>
      <c r="CQ1757" s="5"/>
      <c r="CR1757" s="5"/>
      <c r="CS1757" s="5"/>
      <c r="CT1757" s="5"/>
      <c r="CU1757" s="5"/>
      <c r="CV1757" s="5"/>
      <c r="CW1757" s="5"/>
      <c r="CX1757" s="5"/>
      <c r="CY1757" s="5"/>
      <c r="CZ1757" s="5"/>
      <c r="DA1757" s="5"/>
      <c r="DB1757" s="5"/>
      <c r="DC1757" s="5"/>
      <c r="DD1757" s="5"/>
      <c r="DE1757" s="5"/>
      <c r="DF1757" s="5"/>
      <c r="DG1757" s="5"/>
      <c r="DH1757" s="5"/>
      <c r="DI1757" s="5"/>
      <c r="DJ1757" s="5"/>
      <c r="DK1757" s="5"/>
      <c r="DL1757" s="5"/>
      <c r="DM1757" s="5"/>
      <c r="DN1757" s="5"/>
      <c r="DO1757" s="5"/>
      <c r="DP1757" s="5"/>
      <c r="DQ1757" s="5"/>
      <c r="DR1757" s="5"/>
      <c r="DS1757" s="6"/>
      <c r="DT1757" s="6"/>
      <c r="DU1757" s="5"/>
      <c r="DV1757" s="5"/>
      <c r="DW1757" s="5"/>
      <c r="DX1757" s="5"/>
      <c r="DY1757" s="5"/>
      <c r="DZ1757" s="5"/>
      <c r="EA1757" s="5"/>
      <c r="EB1757" s="5"/>
      <c r="EC1757" s="5"/>
      <c r="ED1757" s="5"/>
      <c r="EE1757" s="5"/>
      <c r="EF1757" s="5"/>
    </row>
    <row r="1758" spans="1:136" s="42" customFormat="1">
      <c r="A1758" s="46"/>
      <c r="B1758" s="41"/>
      <c r="C1758" s="41"/>
      <c r="D1758" s="41"/>
      <c r="F1758" s="41"/>
      <c r="G1758" s="41"/>
      <c r="H1758" s="41"/>
      <c r="I1758" s="41"/>
      <c r="J1758" s="5"/>
      <c r="K1758" s="5"/>
      <c r="L1758" s="5"/>
      <c r="M1758" s="5"/>
      <c r="N1758" s="5"/>
      <c r="O1758" s="5"/>
      <c r="P1758" s="5"/>
      <c r="Q1758" s="39"/>
      <c r="R1758" s="5"/>
      <c r="S1758" s="5"/>
      <c r="T1758" s="5"/>
      <c r="U1758" s="5"/>
      <c r="V1758" s="5"/>
      <c r="W1758" s="5"/>
      <c r="X1758" s="5"/>
      <c r="Y1758" s="5"/>
      <c r="Z1758" s="5"/>
      <c r="AA1758" s="5"/>
      <c r="AB1758" s="5"/>
      <c r="AC1758" s="5"/>
      <c r="AD1758" s="5"/>
      <c r="AE1758" s="5"/>
      <c r="AF1758" s="5"/>
      <c r="AG1758" s="5"/>
      <c r="AH1758" s="5"/>
      <c r="AI1758" s="5"/>
      <c r="AJ1758" s="5"/>
      <c r="AK1758" s="5"/>
      <c r="AL1758" s="5"/>
      <c r="AM1758" s="5"/>
      <c r="AN1758" s="5"/>
      <c r="AO1758" s="5"/>
      <c r="AP1758" s="5"/>
      <c r="AQ1758" s="5"/>
      <c r="AR1758" s="5"/>
      <c r="AS1758" s="5"/>
      <c r="AT1758" s="5"/>
      <c r="AU1758" s="5"/>
      <c r="AV1758" s="5"/>
      <c r="AW1758" s="5"/>
      <c r="AX1758" s="5"/>
      <c r="AY1758" s="5"/>
      <c r="AZ1758" s="5"/>
      <c r="BA1758" s="5"/>
      <c r="BB1758" s="5"/>
      <c r="BC1758" s="5"/>
      <c r="BD1758" s="5"/>
      <c r="BE1758" s="5"/>
      <c r="BF1758" s="5"/>
      <c r="BG1758" s="5"/>
      <c r="BH1758" s="5"/>
      <c r="BI1758" s="5"/>
      <c r="BJ1758" s="5"/>
      <c r="BK1758" s="5"/>
      <c r="BL1758" s="5"/>
      <c r="BM1758" s="5"/>
      <c r="BN1758" s="5"/>
      <c r="BO1758" s="5"/>
      <c r="BP1758" s="5"/>
      <c r="BQ1758" s="5"/>
      <c r="BR1758" s="5"/>
      <c r="BS1758" s="5"/>
      <c r="BT1758" s="5"/>
      <c r="BU1758" s="5"/>
      <c r="BV1758" s="5"/>
      <c r="BW1758" s="5"/>
      <c r="BX1758" s="5"/>
      <c r="BY1758" s="5"/>
      <c r="BZ1758" s="5"/>
      <c r="CA1758" s="5"/>
      <c r="CB1758" s="5"/>
      <c r="CC1758" s="5"/>
      <c r="CD1758" s="5"/>
      <c r="CE1758" s="5"/>
      <c r="CF1758" s="5"/>
      <c r="CG1758" s="5"/>
      <c r="CH1758" s="5"/>
      <c r="CI1758" s="5"/>
      <c r="CJ1758" s="5"/>
      <c r="CK1758" s="5"/>
      <c r="CL1758" s="5"/>
      <c r="CM1758" s="5"/>
      <c r="CN1758" s="5"/>
      <c r="CO1758" s="5"/>
      <c r="CP1758" s="5"/>
      <c r="CQ1758" s="5"/>
      <c r="CR1758" s="5"/>
      <c r="CS1758" s="5"/>
      <c r="CT1758" s="5"/>
      <c r="CU1758" s="5"/>
      <c r="CV1758" s="5"/>
      <c r="CW1758" s="5"/>
      <c r="CX1758" s="5"/>
      <c r="CY1758" s="5"/>
      <c r="CZ1758" s="5"/>
      <c r="DA1758" s="5"/>
      <c r="DB1758" s="5"/>
      <c r="DC1758" s="5"/>
      <c r="DD1758" s="5"/>
      <c r="DE1758" s="5"/>
      <c r="DF1758" s="5"/>
      <c r="DG1758" s="5"/>
      <c r="DH1758" s="5"/>
      <c r="DI1758" s="5"/>
      <c r="DJ1758" s="5"/>
      <c r="DK1758" s="5"/>
      <c r="DL1758" s="5"/>
      <c r="DM1758" s="5"/>
      <c r="DN1758" s="5"/>
      <c r="DO1758" s="5"/>
      <c r="DP1758" s="5"/>
      <c r="DQ1758" s="5"/>
      <c r="DR1758" s="5"/>
      <c r="DS1758" s="6"/>
      <c r="DT1758" s="6"/>
      <c r="DU1758" s="5"/>
      <c r="DV1758" s="5"/>
      <c r="DW1758" s="5"/>
      <c r="DX1758" s="5"/>
      <c r="DY1758" s="5"/>
      <c r="DZ1758" s="5"/>
      <c r="EA1758" s="5"/>
      <c r="EB1758" s="5"/>
      <c r="EC1758" s="5"/>
      <c r="ED1758" s="5"/>
      <c r="EE1758" s="5"/>
      <c r="EF1758" s="5"/>
    </row>
    <row r="1759" spans="1:136" s="42" customFormat="1">
      <c r="A1759" s="41"/>
      <c r="B1759" s="41"/>
      <c r="C1759" s="41"/>
      <c r="D1759" s="41"/>
      <c r="F1759" s="41"/>
      <c r="G1759" s="41"/>
      <c r="H1759" s="41"/>
      <c r="I1759" s="41"/>
      <c r="J1759" s="5"/>
      <c r="K1759" s="5"/>
      <c r="L1759" s="5"/>
      <c r="M1759" s="5"/>
      <c r="N1759" s="5"/>
      <c r="O1759" s="5"/>
      <c r="P1759" s="5"/>
      <c r="Q1759" s="39"/>
      <c r="R1759" s="5"/>
      <c r="S1759" s="5"/>
      <c r="T1759" s="5"/>
      <c r="U1759" s="5"/>
      <c r="V1759" s="5"/>
      <c r="W1759" s="5"/>
      <c r="X1759" s="5"/>
      <c r="Y1759" s="5"/>
      <c r="Z1759" s="5"/>
      <c r="AA1759" s="5"/>
      <c r="AB1759" s="5"/>
      <c r="AC1759" s="5"/>
      <c r="AD1759" s="5"/>
      <c r="AE1759" s="5"/>
      <c r="AF1759" s="5"/>
      <c r="AG1759" s="5"/>
      <c r="AH1759" s="5"/>
      <c r="AI1759" s="5"/>
      <c r="AJ1759" s="5"/>
      <c r="AK1759" s="5"/>
      <c r="AL1759" s="5"/>
      <c r="AM1759" s="5"/>
      <c r="AN1759" s="5"/>
      <c r="AO1759" s="5"/>
      <c r="AP1759" s="5"/>
      <c r="AQ1759" s="5"/>
      <c r="AR1759" s="5"/>
      <c r="AS1759" s="5"/>
      <c r="AT1759" s="5"/>
      <c r="AU1759" s="5"/>
      <c r="AV1759" s="5"/>
      <c r="AW1759" s="5"/>
      <c r="AX1759" s="5"/>
      <c r="AY1759" s="5"/>
      <c r="AZ1759" s="5"/>
      <c r="BA1759" s="5"/>
      <c r="BB1759" s="5"/>
      <c r="BC1759" s="5"/>
      <c r="BD1759" s="5"/>
      <c r="BE1759" s="5"/>
      <c r="BF1759" s="5"/>
      <c r="BG1759" s="5"/>
      <c r="BH1759" s="5"/>
      <c r="BI1759" s="5"/>
      <c r="BJ1759" s="5"/>
      <c r="BK1759" s="5"/>
      <c r="BL1759" s="5"/>
      <c r="BM1759" s="5"/>
      <c r="BN1759" s="5"/>
      <c r="BO1759" s="5"/>
      <c r="BP1759" s="5"/>
      <c r="BQ1759" s="5"/>
      <c r="BR1759" s="5"/>
      <c r="BS1759" s="5"/>
      <c r="BT1759" s="5"/>
      <c r="BU1759" s="5"/>
      <c r="BV1759" s="5"/>
      <c r="BW1759" s="5"/>
      <c r="BX1759" s="5"/>
      <c r="BY1759" s="5"/>
      <c r="BZ1759" s="5"/>
      <c r="CA1759" s="5"/>
      <c r="CB1759" s="5"/>
      <c r="CC1759" s="5"/>
      <c r="CD1759" s="5"/>
      <c r="CE1759" s="5"/>
      <c r="CF1759" s="5"/>
      <c r="CG1759" s="5"/>
      <c r="CH1759" s="5"/>
      <c r="CI1759" s="5"/>
      <c r="CJ1759" s="5"/>
      <c r="CK1759" s="5"/>
      <c r="CL1759" s="5"/>
      <c r="CM1759" s="5"/>
      <c r="CN1759" s="5"/>
      <c r="CO1759" s="5"/>
      <c r="CP1759" s="5"/>
      <c r="CQ1759" s="5"/>
      <c r="CR1759" s="5"/>
      <c r="CS1759" s="5"/>
      <c r="CT1759" s="5"/>
      <c r="CU1759" s="5"/>
      <c r="CV1759" s="5"/>
      <c r="CW1759" s="5"/>
      <c r="CX1759" s="5"/>
      <c r="CY1759" s="5"/>
      <c r="CZ1759" s="5"/>
      <c r="DA1759" s="5"/>
      <c r="DB1759" s="5"/>
      <c r="DC1759" s="5"/>
      <c r="DD1759" s="5"/>
      <c r="DE1759" s="5"/>
      <c r="DF1759" s="5"/>
      <c r="DG1759" s="5"/>
      <c r="DH1759" s="5"/>
      <c r="DI1759" s="5"/>
      <c r="DJ1759" s="5"/>
      <c r="DK1759" s="5"/>
      <c r="DL1759" s="5"/>
      <c r="DM1759" s="5"/>
      <c r="DN1759" s="5"/>
      <c r="DO1759" s="5"/>
      <c r="DP1759" s="5"/>
      <c r="DQ1759" s="5"/>
      <c r="DR1759" s="5"/>
      <c r="DS1759" s="6"/>
      <c r="DT1759" s="6"/>
      <c r="DU1759" s="5"/>
      <c r="DV1759" s="5"/>
      <c r="DW1759" s="5"/>
      <c r="DX1759" s="5"/>
      <c r="DY1759" s="5"/>
      <c r="DZ1759" s="5"/>
      <c r="EA1759" s="5"/>
      <c r="EB1759" s="5"/>
      <c r="EC1759" s="5"/>
      <c r="ED1759" s="5"/>
      <c r="EE1759" s="5"/>
      <c r="EF1759" s="5"/>
    </row>
    <row r="1760" spans="1:136" s="42" customFormat="1">
      <c r="A1760" s="41"/>
      <c r="B1760" s="41"/>
      <c r="C1760" s="41"/>
      <c r="D1760" s="41"/>
      <c r="F1760" s="41"/>
      <c r="G1760" s="41"/>
      <c r="H1760" s="41"/>
      <c r="I1760" s="41"/>
      <c r="J1760" s="5"/>
      <c r="K1760" s="5"/>
      <c r="L1760" s="5"/>
      <c r="M1760" s="5"/>
      <c r="N1760" s="5"/>
      <c r="O1760" s="5"/>
      <c r="P1760" s="5"/>
      <c r="Q1760" s="39"/>
      <c r="R1760" s="5"/>
      <c r="S1760" s="5"/>
      <c r="T1760" s="5"/>
      <c r="U1760" s="5"/>
      <c r="V1760" s="5"/>
      <c r="W1760" s="5"/>
      <c r="X1760" s="5"/>
      <c r="Y1760" s="5"/>
      <c r="Z1760" s="5"/>
      <c r="AA1760" s="5"/>
      <c r="AB1760" s="5"/>
      <c r="AC1760" s="5"/>
      <c r="AD1760" s="5"/>
      <c r="AE1760" s="5"/>
      <c r="AF1760" s="5"/>
      <c r="AG1760" s="5"/>
      <c r="AH1760" s="5"/>
      <c r="AI1760" s="5"/>
      <c r="AJ1760" s="5"/>
      <c r="AK1760" s="5"/>
      <c r="AL1760" s="5"/>
      <c r="AM1760" s="5"/>
      <c r="AN1760" s="5"/>
      <c r="AO1760" s="5"/>
      <c r="AP1760" s="5"/>
      <c r="AQ1760" s="5"/>
      <c r="AR1760" s="5"/>
      <c r="AS1760" s="5"/>
      <c r="AT1760" s="5"/>
      <c r="AU1760" s="5"/>
      <c r="AV1760" s="5"/>
      <c r="AW1760" s="5"/>
      <c r="AX1760" s="5"/>
      <c r="AY1760" s="5"/>
      <c r="AZ1760" s="5"/>
      <c r="BA1760" s="5"/>
      <c r="BB1760" s="5"/>
      <c r="BC1760" s="5"/>
      <c r="BD1760" s="5"/>
      <c r="BE1760" s="5"/>
      <c r="BF1760" s="5"/>
      <c r="BG1760" s="5"/>
      <c r="BH1760" s="5"/>
      <c r="BI1760" s="5"/>
      <c r="BJ1760" s="5"/>
      <c r="BK1760" s="5"/>
      <c r="BL1760" s="5"/>
      <c r="BM1760" s="5"/>
      <c r="BN1760" s="5"/>
      <c r="BO1760" s="5"/>
      <c r="BP1760" s="5"/>
      <c r="BQ1760" s="5"/>
      <c r="BR1760" s="5"/>
      <c r="BS1760" s="5"/>
      <c r="BT1760" s="5"/>
      <c r="BU1760" s="5"/>
      <c r="BV1760" s="5"/>
      <c r="BW1760" s="5"/>
      <c r="BX1760" s="5"/>
      <c r="BY1760" s="5"/>
      <c r="BZ1760" s="5"/>
      <c r="CA1760" s="5"/>
      <c r="CB1760" s="5"/>
      <c r="CC1760" s="5"/>
      <c r="CD1760" s="5"/>
      <c r="CE1760" s="5"/>
      <c r="CF1760" s="5"/>
      <c r="CG1760" s="5"/>
      <c r="CH1760" s="5"/>
      <c r="CI1760" s="5"/>
      <c r="CJ1760" s="5"/>
      <c r="CK1760" s="5"/>
      <c r="CL1760" s="5"/>
      <c r="CM1760" s="5"/>
      <c r="CN1760" s="5"/>
      <c r="CO1760" s="5"/>
      <c r="CP1760" s="5"/>
      <c r="CQ1760" s="5"/>
      <c r="CR1760" s="5"/>
      <c r="CS1760" s="5"/>
      <c r="CT1760" s="5"/>
      <c r="CU1760" s="5"/>
      <c r="CV1760" s="5"/>
      <c r="CW1760" s="5"/>
      <c r="CX1760" s="5"/>
      <c r="CY1760" s="5"/>
      <c r="CZ1760" s="5"/>
      <c r="DA1760" s="5"/>
      <c r="DB1760" s="5"/>
      <c r="DC1760" s="5"/>
      <c r="DD1760" s="5"/>
      <c r="DE1760" s="5"/>
      <c r="DF1760" s="5"/>
      <c r="DG1760" s="5"/>
      <c r="DH1760" s="5"/>
      <c r="DI1760" s="5"/>
      <c r="DJ1760" s="5"/>
      <c r="DK1760" s="5"/>
      <c r="DL1760" s="5"/>
      <c r="DM1760" s="5"/>
      <c r="DN1760" s="5"/>
      <c r="DO1760" s="5"/>
      <c r="DP1760" s="5"/>
      <c r="DQ1760" s="5"/>
      <c r="DR1760" s="5"/>
      <c r="DS1760" s="6"/>
      <c r="DT1760" s="6"/>
      <c r="DU1760" s="5"/>
      <c r="DV1760" s="5"/>
      <c r="DW1760" s="5"/>
      <c r="DX1760" s="5"/>
      <c r="DY1760" s="5"/>
      <c r="DZ1760" s="5"/>
      <c r="EA1760" s="5"/>
      <c r="EB1760" s="5"/>
      <c r="EC1760" s="5"/>
      <c r="ED1760" s="5"/>
      <c r="EE1760" s="5"/>
      <c r="EF1760" s="5"/>
    </row>
    <row r="1761" spans="1:136" s="42" customFormat="1">
      <c r="A1761" s="41"/>
      <c r="B1761" s="41"/>
      <c r="C1761" s="41"/>
      <c r="D1761" s="41"/>
      <c r="F1761" s="41"/>
      <c r="G1761" s="41"/>
      <c r="H1761" s="41"/>
      <c r="I1761" s="41"/>
      <c r="J1761" s="5"/>
      <c r="K1761" s="5"/>
      <c r="L1761" s="5"/>
      <c r="M1761" s="5"/>
      <c r="N1761" s="5"/>
      <c r="O1761" s="5"/>
      <c r="P1761" s="5"/>
      <c r="Q1761" s="39"/>
      <c r="R1761" s="5"/>
      <c r="S1761" s="5"/>
      <c r="T1761" s="5"/>
      <c r="U1761" s="5"/>
      <c r="V1761" s="5"/>
      <c r="W1761" s="5"/>
      <c r="X1761" s="5"/>
      <c r="Y1761" s="5"/>
      <c r="Z1761" s="5"/>
      <c r="AA1761" s="5"/>
      <c r="AB1761" s="5"/>
      <c r="AC1761" s="5"/>
      <c r="AD1761" s="5"/>
      <c r="AE1761" s="5"/>
      <c r="AF1761" s="5"/>
      <c r="AG1761" s="5"/>
      <c r="AH1761" s="5"/>
      <c r="AI1761" s="5"/>
      <c r="AJ1761" s="5"/>
      <c r="AK1761" s="5"/>
      <c r="AL1761" s="5"/>
      <c r="AM1761" s="5"/>
      <c r="AN1761" s="5"/>
      <c r="AO1761" s="5"/>
      <c r="AP1761" s="5"/>
      <c r="AQ1761" s="5"/>
      <c r="AR1761" s="5"/>
      <c r="AS1761" s="5"/>
      <c r="AT1761" s="5"/>
      <c r="AU1761" s="5"/>
      <c r="AV1761" s="5"/>
      <c r="AW1761" s="5"/>
      <c r="AX1761" s="5"/>
      <c r="AY1761" s="5"/>
      <c r="AZ1761" s="5"/>
      <c r="BA1761" s="5"/>
      <c r="BB1761" s="5"/>
      <c r="BC1761" s="5"/>
      <c r="BD1761" s="5"/>
      <c r="BE1761" s="5"/>
      <c r="BF1761" s="5"/>
      <c r="BG1761" s="5"/>
      <c r="BH1761" s="5"/>
      <c r="BI1761" s="5"/>
      <c r="BJ1761" s="5"/>
      <c r="BK1761" s="5"/>
      <c r="BL1761" s="5"/>
      <c r="BM1761" s="5"/>
      <c r="BN1761" s="5"/>
      <c r="BO1761" s="5"/>
      <c r="BP1761" s="5"/>
      <c r="BQ1761" s="5"/>
      <c r="BR1761" s="5"/>
      <c r="BS1761" s="5"/>
      <c r="BT1761" s="5"/>
      <c r="BU1761" s="5"/>
      <c r="BV1761" s="5"/>
      <c r="BW1761" s="5"/>
      <c r="BX1761" s="5"/>
      <c r="BY1761" s="5"/>
      <c r="BZ1761" s="5"/>
      <c r="CA1761" s="5"/>
      <c r="CB1761" s="5"/>
      <c r="CC1761" s="5"/>
      <c r="CD1761" s="5"/>
      <c r="CE1761" s="5"/>
      <c r="CF1761" s="5"/>
      <c r="CG1761" s="5"/>
      <c r="CH1761" s="5"/>
      <c r="CI1761" s="5"/>
      <c r="CJ1761" s="5"/>
      <c r="CK1761" s="5"/>
      <c r="CL1761" s="5"/>
      <c r="CM1761" s="5"/>
      <c r="CN1761" s="5"/>
      <c r="CO1761" s="5"/>
      <c r="CP1761" s="5"/>
      <c r="CQ1761" s="5"/>
      <c r="CR1761" s="5"/>
      <c r="CS1761" s="5"/>
      <c r="CT1761" s="5"/>
      <c r="CU1761" s="5"/>
      <c r="CV1761" s="5"/>
      <c r="CW1761" s="5"/>
      <c r="CX1761" s="5"/>
      <c r="CY1761" s="5"/>
      <c r="CZ1761" s="5"/>
      <c r="DA1761" s="5"/>
      <c r="DB1761" s="5"/>
      <c r="DC1761" s="5"/>
      <c r="DD1761" s="5"/>
      <c r="DE1761" s="5"/>
      <c r="DF1761" s="5"/>
      <c r="DG1761" s="5"/>
      <c r="DH1761" s="5"/>
      <c r="DI1761" s="5"/>
      <c r="DJ1761" s="5"/>
      <c r="DK1761" s="5"/>
      <c r="DL1761" s="5"/>
      <c r="DM1761" s="5"/>
      <c r="DN1761" s="5"/>
      <c r="DO1761" s="5"/>
      <c r="DP1761" s="5"/>
      <c r="DQ1761" s="5"/>
      <c r="DR1761" s="5"/>
      <c r="DS1761" s="6"/>
      <c r="DT1761" s="6"/>
      <c r="DU1761" s="5"/>
      <c r="DV1761" s="5"/>
      <c r="DW1761" s="5"/>
      <c r="DX1761" s="5"/>
      <c r="DY1761" s="5"/>
      <c r="DZ1761" s="5"/>
      <c r="EA1761" s="5"/>
      <c r="EB1761" s="5"/>
      <c r="EC1761" s="5"/>
      <c r="ED1761" s="5"/>
      <c r="EE1761" s="5"/>
      <c r="EF1761" s="5"/>
    </row>
    <row r="1762" spans="1:136" s="42" customFormat="1">
      <c r="A1762" s="41"/>
      <c r="B1762" s="41"/>
      <c r="C1762" s="41"/>
      <c r="D1762" s="41"/>
      <c r="F1762" s="41"/>
      <c r="G1762" s="41"/>
      <c r="H1762" s="41"/>
      <c r="I1762" s="41"/>
      <c r="J1762" s="5"/>
      <c r="K1762" s="5"/>
      <c r="L1762" s="5"/>
      <c r="M1762" s="5"/>
      <c r="N1762" s="5"/>
      <c r="O1762" s="5"/>
      <c r="P1762" s="5"/>
      <c r="Q1762" s="39"/>
      <c r="R1762" s="5"/>
      <c r="S1762" s="5"/>
      <c r="T1762" s="5"/>
      <c r="U1762" s="5"/>
      <c r="V1762" s="5"/>
      <c r="W1762" s="5"/>
      <c r="X1762" s="5"/>
      <c r="Y1762" s="5"/>
      <c r="Z1762" s="5"/>
      <c r="AA1762" s="5"/>
      <c r="AB1762" s="5"/>
      <c r="AC1762" s="5"/>
      <c r="AD1762" s="5"/>
      <c r="AE1762" s="5"/>
      <c r="AF1762" s="5"/>
      <c r="AG1762" s="5"/>
      <c r="AH1762" s="5"/>
      <c r="AI1762" s="5"/>
      <c r="AJ1762" s="5"/>
      <c r="AK1762" s="5"/>
      <c r="AL1762" s="5"/>
      <c r="AM1762" s="5"/>
      <c r="AN1762" s="5"/>
      <c r="AO1762" s="5"/>
      <c r="AP1762" s="5"/>
      <c r="AQ1762" s="5"/>
      <c r="AR1762" s="5"/>
      <c r="AS1762" s="5"/>
      <c r="AT1762" s="5"/>
      <c r="AU1762" s="5"/>
      <c r="AV1762" s="5"/>
      <c r="AW1762" s="5"/>
      <c r="AX1762" s="5"/>
      <c r="AY1762" s="5"/>
      <c r="AZ1762" s="5"/>
      <c r="BA1762" s="5"/>
      <c r="BB1762" s="5"/>
      <c r="BC1762" s="5"/>
      <c r="BD1762" s="5"/>
      <c r="BE1762" s="5"/>
      <c r="BF1762" s="5"/>
      <c r="BG1762" s="5"/>
      <c r="BH1762" s="5"/>
      <c r="BI1762" s="5"/>
      <c r="BJ1762" s="5"/>
      <c r="BK1762" s="5"/>
      <c r="BL1762" s="5"/>
      <c r="BM1762" s="5"/>
      <c r="BN1762" s="5"/>
      <c r="BO1762" s="5"/>
      <c r="BP1762" s="5"/>
      <c r="BQ1762" s="5"/>
      <c r="BR1762" s="5"/>
      <c r="BS1762" s="5"/>
      <c r="BT1762" s="5"/>
      <c r="BU1762" s="5"/>
      <c r="BV1762" s="5"/>
      <c r="BW1762" s="5"/>
      <c r="BX1762" s="5"/>
      <c r="BY1762" s="5"/>
      <c r="BZ1762" s="5"/>
      <c r="CA1762" s="5"/>
      <c r="CB1762" s="5"/>
      <c r="CC1762" s="5"/>
      <c r="CD1762" s="5"/>
      <c r="CE1762" s="5"/>
      <c r="CF1762" s="5"/>
      <c r="CG1762" s="5"/>
      <c r="CH1762" s="5"/>
      <c r="CI1762" s="5"/>
      <c r="CJ1762" s="5"/>
      <c r="CK1762" s="5"/>
      <c r="CL1762" s="5"/>
      <c r="CM1762" s="5"/>
      <c r="CN1762" s="5"/>
      <c r="CO1762" s="5"/>
      <c r="CP1762" s="5"/>
      <c r="CQ1762" s="5"/>
      <c r="CR1762" s="5"/>
      <c r="CS1762" s="5"/>
      <c r="CT1762" s="5"/>
      <c r="CU1762" s="5"/>
      <c r="CV1762" s="5"/>
      <c r="CW1762" s="5"/>
      <c r="CX1762" s="5"/>
      <c r="CY1762" s="5"/>
      <c r="CZ1762" s="5"/>
      <c r="DA1762" s="5"/>
      <c r="DB1762" s="5"/>
      <c r="DC1762" s="5"/>
      <c r="DD1762" s="5"/>
      <c r="DE1762" s="5"/>
      <c r="DF1762" s="5"/>
      <c r="DG1762" s="5"/>
      <c r="DH1762" s="5"/>
      <c r="DI1762" s="5"/>
      <c r="DJ1762" s="5"/>
      <c r="DK1762" s="5"/>
      <c r="DL1762" s="5"/>
      <c r="DM1762" s="5"/>
      <c r="DN1762" s="5"/>
      <c r="DO1762" s="5"/>
      <c r="DP1762" s="5"/>
      <c r="DQ1762" s="5"/>
      <c r="DR1762" s="5"/>
      <c r="DS1762" s="6"/>
      <c r="DT1762" s="6"/>
      <c r="DU1762" s="5"/>
      <c r="DV1762" s="5"/>
      <c r="DW1762" s="5"/>
      <c r="DX1762" s="5"/>
      <c r="DY1762" s="5"/>
      <c r="DZ1762" s="5"/>
      <c r="EA1762" s="5"/>
      <c r="EB1762" s="5"/>
      <c r="EC1762" s="5"/>
      <c r="ED1762" s="5"/>
      <c r="EE1762" s="5"/>
      <c r="EF1762" s="5"/>
    </row>
    <row r="1763" spans="1:136" s="42" customFormat="1">
      <c r="A1763" s="41"/>
      <c r="B1763" s="41"/>
      <c r="C1763" s="41"/>
      <c r="D1763" s="41"/>
      <c r="F1763" s="41"/>
      <c r="G1763" s="41"/>
      <c r="H1763" s="41"/>
      <c r="I1763" s="41"/>
      <c r="J1763" s="5"/>
      <c r="K1763" s="5"/>
      <c r="L1763" s="5"/>
      <c r="M1763" s="5"/>
      <c r="N1763" s="5"/>
      <c r="O1763" s="5"/>
      <c r="P1763" s="5"/>
      <c r="Q1763" s="39"/>
      <c r="R1763" s="5"/>
      <c r="S1763" s="5"/>
      <c r="T1763" s="5"/>
      <c r="U1763" s="5"/>
      <c r="V1763" s="5"/>
      <c r="W1763" s="5"/>
      <c r="X1763" s="5"/>
      <c r="Y1763" s="5"/>
      <c r="Z1763" s="5"/>
      <c r="AA1763" s="5"/>
      <c r="AB1763" s="5"/>
      <c r="AC1763" s="5"/>
      <c r="AD1763" s="5"/>
      <c r="AE1763" s="5"/>
      <c r="AF1763" s="5"/>
      <c r="AG1763" s="5"/>
      <c r="AH1763" s="5"/>
      <c r="AI1763" s="5"/>
      <c r="AJ1763" s="5"/>
      <c r="AK1763" s="5"/>
      <c r="AL1763" s="5"/>
      <c r="AM1763" s="5"/>
      <c r="AN1763" s="5"/>
      <c r="AO1763" s="5"/>
      <c r="AP1763" s="5"/>
      <c r="AQ1763" s="5"/>
      <c r="AR1763" s="5"/>
      <c r="AS1763" s="5"/>
      <c r="AT1763" s="5"/>
      <c r="AU1763" s="5"/>
      <c r="AV1763" s="5"/>
      <c r="AW1763" s="5"/>
      <c r="AX1763" s="5"/>
      <c r="AY1763" s="5"/>
      <c r="AZ1763" s="5"/>
      <c r="BA1763" s="5"/>
      <c r="BB1763" s="5"/>
      <c r="BC1763" s="5"/>
      <c r="BD1763" s="5"/>
      <c r="BE1763" s="5"/>
      <c r="BF1763" s="5"/>
      <c r="BG1763" s="5"/>
      <c r="BH1763" s="5"/>
      <c r="BI1763" s="5"/>
      <c r="BJ1763" s="5"/>
      <c r="BK1763" s="5"/>
      <c r="BL1763" s="5"/>
      <c r="BM1763" s="5"/>
      <c r="BN1763" s="5"/>
      <c r="BO1763" s="5"/>
      <c r="BP1763" s="5"/>
      <c r="BQ1763" s="5"/>
      <c r="BR1763" s="5"/>
      <c r="BS1763" s="5"/>
      <c r="BT1763" s="5"/>
      <c r="BU1763" s="5"/>
      <c r="BV1763" s="5"/>
      <c r="BW1763" s="5"/>
      <c r="BX1763" s="5"/>
      <c r="BY1763" s="5"/>
      <c r="BZ1763" s="5"/>
      <c r="CA1763" s="5"/>
      <c r="CB1763" s="5"/>
      <c r="CC1763" s="5"/>
      <c r="CD1763" s="5"/>
      <c r="CE1763" s="5"/>
      <c r="CF1763" s="5"/>
      <c r="CG1763" s="5"/>
      <c r="CH1763" s="5"/>
      <c r="CI1763" s="5"/>
      <c r="CJ1763" s="5"/>
      <c r="CK1763" s="5"/>
      <c r="CL1763" s="5"/>
      <c r="CM1763" s="5"/>
      <c r="CN1763" s="5"/>
      <c r="CO1763" s="5"/>
      <c r="CP1763" s="5"/>
      <c r="CQ1763" s="5"/>
      <c r="CR1763" s="5"/>
      <c r="CS1763" s="5"/>
      <c r="CT1763" s="5"/>
      <c r="CU1763" s="5"/>
      <c r="CV1763" s="5"/>
      <c r="CW1763" s="5"/>
      <c r="CX1763" s="5"/>
      <c r="CY1763" s="5"/>
      <c r="CZ1763" s="5"/>
      <c r="DA1763" s="5"/>
      <c r="DB1763" s="5"/>
      <c r="DC1763" s="5"/>
      <c r="DD1763" s="5"/>
      <c r="DE1763" s="5"/>
      <c r="DF1763" s="5"/>
      <c r="DG1763" s="5"/>
      <c r="DH1763" s="5"/>
      <c r="DI1763" s="5"/>
      <c r="DJ1763" s="5"/>
      <c r="DK1763" s="5"/>
      <c r="DL1763" s="5"/>
      <c r="DM1763" s="5"/>
      <c r="DN1763" s="5"/>
      <c r="DO1763" s="5"/>
      <c r="DP1763" s="5"/>
      <c r="DQ1763" s="5"/>
      <c r="DR1763" s="5"/>
      <c r="DS1763" s="6"/>
      <c r="DT1763" s="6"/>
      <c r="DU1763" s="5"/>
      <c r="DV1763" s="5"/>
      <c r="DW1763" s="5"/>
      <c r="DX1763" s="5"/>
      <c r="DY1763" s="5"/>
      <c r="DZ1763" s="5"/>
      <c r="EA1763" s="5"/>
      <c r="EB1763" s="5"/>
      <c r="EC1763" s="5"/>
      <c r="ED1763" s="5"/>
      <c r="EE1763" s="5"/>
      <c r="EF1763" s="5"/>
    </row>
    <row r="1764" spans="1:136" s="42" customFormat="1">
      <c r="A1764" s="41"/>
      <c r="B1764" s="41"/>
      <c r="C1764" s="41"/>
      <c r="D1764" s="41"/>
      <c r="F1764" s="41"/>
      <c r="G1764" s="41"/>
      <c r="H1764" s="41"/>
      <c r="I1764" s="41"/>
      <c r="J1764" s="5"/>
      <c r="K1764" s="5"/>
      <c r="L1764" s="5"/>
      <c r="M1764" s="5"/>
      <c r="N1764" s="5"/>
      <c r="O1764" s="5"/>
      <c r="P1764" s="5"/>
      <c r="Q1764" s="39"/>
      <c r="R1764" s="5"/>
      <c r="S1764" s="5"/>
      <c r="T1764" s="5"/>
      <c r="U1764" s="5"/>
      <c r="V1764" s="5"/>
      <c r="W1764" s="5"/>
      <c r="X1764" s="5"/>
      <c r="Y1764" s="5"/>
      <c r="Z1764" s="5"/>
      <c r="AA1764" s="5"/>
      <c r="AB1764" s="5"/>
      <c r="AC1764" s="5"/>
      <c r="AD1764" s="5"/>
      <c r="AE1764" s="5"/>
      <c r="AF1764" s="5"/>
      <c r="AG1764" s="5"/>
      <c r="AH1764" s="5"/>
      <c r="AI1764" s="5"/>
      <c r="AJ1764" s="5"/>
      <c r="AK1764" s="5"/>
      <c r="AL1764" s="5"/>
      <c r="AM1764" s="5"/>
      <c r="AN1764" s="5"/>
      <c r="AO1764" s="5"/>
      <c r="AP1764" s="5"/>
      <c r="AQ1764" s="5"/>
      <c r="AR1764" s="5"/>
      <c r="AS1764" s="5"/>
      <c r="AT1764" s="5"/>
      <c r="AU1764" s="5"/>
      <c r="AV1764" s="5"/>
      <c r="AW1764" s="5"/>
      <c r="AX1764" s="5"/>
      <c r="AY1764" s="5"/>
      <c r="AZ1764" s="5"/>
      <c r="BA1764" s="5"/>
      <c r="BB1764" s="5"/>
      <c r="BC1764" s="5"/>
      <c r="BD1764" s="5"/>
      <c r="BE1764" s="5"/>
      <c r="BF1764" s="5"/>
      <c r="BG1764" s="5"/>
      <c r="BH1764" s="5"/>
      <c r="BI1764" s="5"/>
      <c r="BJ1764" s="5"/>
      <c r="BK1764" s="5"/>
      <c r="BL1764" s="5"/>
      <c r="BM1764" s="5"/>
      <c r="BN1764" s="5"/>
      <c r="BO1764" s="5"/>
      <c r="BP1764" s="5"/>
      <c r="BQ1764" s="5"/>
      <c r="BR1764" s="5"/>
      <c r="BS1764" s="5"/>
      <c r="BT1764" s="5"/>
      <c r="BU1764" s="5"/>
      <c r="BV1764" s="5"/>
      <c r="BW1764" s="5"/>
      <c r="BX1764" s="5"/>
      <c r="BY1764" s="5"/>
      <c r="BZ1764" s="5"/>
      <c r="CA1764" s="5"/>
      <c r="CB1764" s="5"/>
      <c r="CC1764" s="5"/>
      <c r="CD1764" s="5"/>
      <c r="CE1764" s="5"/>
      <c r="CF1764" s="5"/>
      <c r="CG1764" s="5"/>
      <c r="CH1764" s="5"/>
      <c r="CI1764" s="5"/>
      <c r="CJ1764" s="5"/>
      <c r="CK1764" s="5"/>
      <c r="CL1764" s="5"/>
      <c r="CM1764" s="5"/>
      <c r="CN1764" s="5"/>
      <c r="CO1764" s="5"/>
      <c r="CP1764" s="5"/>
      <c r="CQ1764" s="5"/>
      <c r="CR1764" s="5"/>
      <c r="CS1764" s="5"/>
      <c r="CT1764" s="5"/>
      <c r="CU1764" s="5"/>
      <c r="CV1764" s="5"/>
      <c r="CW1764" s="5"/>
      <c r="CX1764" s="5"/>
      <c r="CY1764" s="5"/>
      <c r="CZ1764" s="5"/>
      <c r="DA1764" s="5"/>
      <c r="DB1764" s="5"/>
      <c r="DC1764" s="5"/>
      <c r="DD1764" s="5"/>
      <c r="DE1764" s="5"/>
      <c r="DF1764" s="5"/>
      <c r="DG1764" s="5"/>
      <c r="DH1764" s="5"/>
      <c r="DI1764" s="5"/>
      <c r="DJ1764" s="5"/>
      <c r="DK1764" s="5"/>
      <c r="DL1764" s="5"/>
      <c r="DM1764" s="5"/>
      <c r="DN1764" s="5"/>
      <c r="DO1764" s="5"/>
      <c r="DP1764" s="5"/>
      <c r="DQ1764" s="5"/>
      <c r="DR1764" s="5"/>
      <c r="DS1764" s="6"/>
      <c r="DT1764" s="6"/>
      <c r="DU1764" s="5"/>
      <c r="DV1764" s="5"/>
      <c r="DW1764" s="5"/>
      <c r="DX1764" s="5"/>
      <c r="DY1764" s="5"/>
      <c r="DZ1764" s="5"/>
      <c r="EA1764" s="5"/>
      <c r="EB1764" s="5"/>
      <c r="EC1764" s="5"/>
      <c r="ED1764" s="5"/>
      <c r="EE1764" s="5"/>
      <c r="EF1764" s="5"/>
    </row>
    <row r="1765" spans="1:136" s="42" customFormat="1">
      <c r="A1765" s="41"/>
      <c r="B1765" s="41"/>
      <c r="C1765" s="41"/>
      <c r="D1765" s="41"/>
      <c r="F1765" s="41"/>
      <c r="G1765" s="41"/>
      <c r="H1765" s="41"/>
      <c r="I1765" s="41"/>
      <c r="J1765" s="5"/>
      <c r="K1765" s="5"/>
      <c r="L1765" s="5"/>
      <c r="M1765" s="5"/>
      <c r="N1765" s="5"/>
      <c r="O1765" s="5"/>
      <c r="P1765" s="5"/>
      <c r="Q1765" s="39"/>
      <c r="R1765" s="5"/>
      <c r="S1765" s="5"/>
      <c r="T1765" s="5"/>
      <c r="U1765" s="5"/>
      <c r="V1765" s="5"/>
      <c r="W1765" s="5"/>
      <c r="X1765" s="5"/>
      <c r="Y1765" s="5"/>
      <c r="Z1765" s="5"/>
      <c r="AA1765" s="5"/>
      <c r="AB1765" s="5"/>
      <c r="AC1765" s="5"/>
      <c r="AD1765" s="5"/>
      <c r="AE1765" s="5"/>
      <c r="AF1765" s="5"/>
      <c r="AG1765" s="5"/>
      <c r="AH1765" s="5"/>
      <c r="AI1765" s="5"/>
      <c r="AJ1765" s="5"/>
      <c r="AK1765" s="5"/>
      <c r="AL1765" s="5"/>
      <c r="AM1765" s="5"/>
      <c r="AN1765" s="5"/>
      <c r="AO1765" s="5"/>
      <c r="AP1765" s="5"/>
      <c r="AQ1765" s="5"/>
      <c r="AR1765" s="5"/>
      <c r="AS1765" s="5"/>
      <c r="AT1765" s="5"/>
      <c r="AU1765" s="5"/>
      <c r="AV1765" s="5"/>
      <c r="AW1765" s="5"/>
      <c r="AX1765" s="5"/>
      <c r="AY1765" s="5"/>
      <c r="AZ1765" s="5"/>
      <c r="BA1765" s="5"/>
      <c r="BB1765" s="5"/>
      <c r="BC1765" s="5"/>
      <c r="BD1765" s="5"/>
      <c r="BE1765" s="5"/>
      <c r="BF1765" s="5"/>
      <c r="BG1765" s="5"/>
      <c r="BH1765" s="5"/>
      <c r="BI1765" s="5"/>
      <c r="BJ1765" s="5"/>
      <c r="BK1765" s="5"/>
      <c r="BL1765" s="5"/>
      <c r="BM1765" s="5"/>
      <c r="BN1765" s="5"/>
      <c r="BO1765" s="5"/>
      <c r="BP1765" s="5"/>
      <c r="BQ1765" s="5"/>
      <c r="BR1765" s="5"/>
      <c r="BS1765" s="5"/>
      <c r="BT1765" s="5"/>
      <c r="BU1765" s="5"/>
      <c r="BV1765" s="5"/>
      <c r="BW1765" s="5"/>
      <c r="BX1765" s="5"/>
      <c r="BY1765" s="5"/>
      <c r="BZ1765" s="5"/>
      <c r="CA1765" s="5"/>
      <c r="CB1765" s="5"/>
      <c r="CC1765" s="5"/>
      <c r="CD1765" s="5"/>
      <c r="CE1765" s="5"/>
      <c r="CF1765" s="5"/>
      <c r="CG1765" s="5"/>
      <c r="CH1765" s="5"/>
      <c r="CI1765" s="5"/>
      <c r="CJ1765" s="5"/>
      <c r="CK1765" s="5"/>
      <c r="CL1765" s="5"/>
      <c r="CM1765" s="5"/>
      <c r="CN1765" s="5"/>
      <c r="CO1765" s="5"/>
      <c r="CP1765" s="5"/>
      <c r="CQ1765" s="5"/>
      <c r="CR1765" s="5"/>
      <c r="CS1765" s="5"/>
      <c r="CT1765" s="5"/>
      <c r="CU1765" s="5"/>
      <c r="CV1765" s="5"/>
      <c r="CW1765" s="5"/>
      <c r="CX1765" s="5"/>
      <c r="CY1765" s="5"/>
      <c r="CZ1765" s="5"/>
      <c r="DA1765" s="5"/>
      <c r="DB1765" s="5"/>
      <c r="DC1765" s="5"/>
      <c r="DD1765" s="5"/>
      <c r="DE1765" s="5"/>
      <c r="DF1765" s="5"/>
      <c r="DG1765" s="5"/>
      <c r="DH1765" s="5"/>
      <c r="DI1765" s="5"/>
      <c r="DJ1765" s="5"/>
      <c r="DK1765" s="5"/>
      <c r="DL1765" s="5"/>
      <c r="DM1765" s="5"/>
      <c r="DN1765" s="5"/>
      <c r="DO1765" s="5"/>
      <c r="DP1765" s="5"/>
      <c r="DQ1765" s="5"/>
      <c r="DR1765" s="5"/>
      <c r="DS1765" s="6"/>
      <c r="DT1765" s="6"/>
      <c r="DU1765" s="5"/>
      <c r="DV1765" s="5"/>
      <c r="DW1765" s="5"/>
      <c r="DX1765" s="5"/>
      <c r="DY1765" s="5"/>
      <c r="DZ1765" s="5"/>
      <c r="EA1765" s="5"/>
      <c r="EB1765" s="5"/>
      <c r="EC1765" s="5"/>
      <c r="ED1765" s="5"/>
      <c r="EE1765" s="5"/>
      <c r="EF1765" s="5"/>
    </row>
    <row r="1766" spans="1:136" s="42" customFormat="1">
      <c r="A1766" s="41"/>
      <c r="B1766" s="41"/>
      <c r="C1766" s="41"/>
      <c r="D1766" s="41"/>
      <c r="F1766" s="41"/>
      <c r="G1766" s="41"/>
      <c r="H1766" s="41"/>
      <c r="I1766" s="41"/>
      <c r="J1766" s="5"/>
      <c r="K1766" s="5"/>
      <c r="L1766" s="5"/>
      <c r="M1766" s="5"/>
      <c r="N1766" s="5"/>
      <c r="O1766" s="5"/>
      <c r="P1766" s="5"/>
      <c r="Q1766" s="39"/>
      <c r="R1766" s="5"/>
      <c r="S1766" s="5"/>
      <c r="T1766" s="5"/>
      <c r="U1766" s="5"/>
      <c r="V1766" s="5"/>
      <c r="W1766" s="5"/>
      <c r="X1766" s="5"/>
      <c r="Y1766" s="5"/>
      <c r="Z1766" s="5"/>
      <c r="AA1766" s="5"/>
      <c r="AB1766" s="5"/>
      <c r="AC1766" s="5"/>
      <c r="AD1766" s="5"/>
      <c r="AE1766" s="5"/>
      <c r="AF1766" s="5"/>
      <c r="AG1766" s="5"/>
      <c r="AH1766" s="5"/>
      <c r="AI1766" s="5"/>
      <c r="AJ1766" s="5"/>
      <c r="AK1766" s="5"/>
      <c r="AL1766" s="5"/>
      <c r="AM1766" s="5"/>
      <c r="AN1766" s="5"/>
      <c r="AO1766" s="5"/>
      <c r="AP1766" s="5"/>
      <c r="AQ1766" s="5"/>
      <c r="AR1766" s="5"/>
      <c r="AS1766" s="5"/>
      <c r="AT1766" s="5"/>
      <c r="AU1766" s="5"/>
      <c r="AV1766" s="5"/>
      <c r="AW1766" s="5"/>
      <c r="AX1766" s="5"/>
      <c r="AY1766" s="5"/>
      <c r="AZ1766" s="5"/>
      <c r="BA1766" s="5"/>
      <c r="BB1766" s="5"/>
      <c r="BC1766" s="5"/>
      <c r="BD1766" s="5"/>
      <c r="BE1766" s="5"/>
      <c r="BF1766" s="5"/>
      <c r="BG1766" s="5"/>
      <c r="BH1766" s="5"/>
      <c r="BI1766" s="5"/>
      <c r="BJ1766" s="5"/>
      <c r="BK1766" s="5"/>
      <c r="BL1766" s="5"/>
      <c r="BM1766" s="5"/>
      <c r="BN1766" s="5"/>
      <c r="BO1766" s="5"/>
      <c r="BP1766" s="5"/>
      <c r="BQ1766" s="5"/>
      <c r="BR1766" s="5"/>
      <c r="BS1766" s="5"/>
      <c r="BT1766" s="5"/>
      <c r="BU1766" s="5"/>
      <c r="BV1766" s="5"/>
      <c r="BW1766" s="5"/>
      <c r="BX1766" s="5"/>
      <c r="BY1766" s="5"/>
      <c r="BZ1766" s="5"/>
      <c r="CA1766" s="5"/>
      <c r="CB1766" s="5"/>
      <c r="CC1766" s="5"/>
      <c r="CD1766" s="5"/>
      <c r="CE1766" s="5"/>
      <c r="CF1766" s="5"/>
      <c r="CG1766" s="5"/>
      <c r="CH1766" s="5"/>
      <c r="CI1766" s="5"/>
      <c r="CJ1766" s="5"/>
      <c r="CK1766" s="5"/>
      <c r="CL1766" s="5"/>
      <c r="CM1766" s="5"/>
      <c r="CN1766" s="5"/>
      <c r="CO1766" s="5"/>
      <c r="CP1766" s="5"/>
      <c r="CQ1766" s="5"/>
      <c r="CR1766" s="5"/>
      <c r="CS1766" s="5"/>
      <c r="CT1766" s="5"/>
      <c r="CU1766" s="5"/>
      <c r="CV1766" s="5"/>
      <c r="CW1766" s="5"/>
      <c r="CX1766" s="5"/>
      <c r="CY1766" s="5"/>
      <c r="CZ1766" s="5"/>
      <c r="DA1766" s="5"/>
      <c r="DB1766" s="5"/>
      <c r="DC1766" s="5"/>
      <c r="DD1766" s="5"/>
      <c r="DE1766" s="5"/>
      <c r="DF1766" s="5"/>
      <c r="DG1766" s="5"/>
      <c r="DH1766" s="5"/>
      <c r="DI1766" s="5"/>
      <c r="DJ1766" s="5"/>
      <c r="DK1766" s="5"/>
      <c r="DL1766" s="5"/>
      <c r="DM1766" s="5"/>
      <c r="DN1766" s="5"/>
      <c r="DO1766" s="5"/>
      <c r="DP1766" s="5"/>
      <c r="DQ1766" s="5"/>
      <c r="DR1766" s="5"/>
      <c r="DS1766" s="6"/>
      <c r="DT1766" s="6"/>
      <c r="DU1766" s="5"/>
      <c r="DV1766" s="5"/>
      <c r="DW1766" s="5"/>
      <c r="DX1766" s="5"/>
      <c r="DY1766" s="5"/>
      <c r="DZ1766" s="5"/>
      <c r="EA1766" s="5"/>
      <c r="EB1766" s="5"/>
      <c r="EC1766" s="5"/>
      <c r="ED1766" s="5"/>
      <c r="EE1766" s="5"/>
      <c r="EF1766" s="5"/>
    </row>
    <row r="1767" spans="1:136" s="42" customFormat="1">
      <c r="A1767" s="41"/>
      <c r="B1767" s="41"/>
      <c r="C1767" s="41"/>
      <c r="D1767" s="41"/>
      <c r="F1767" s="41"/>
      <c r="G1767" s="41"/>
      <c r="H1767" s="41"/>
      <c r="I1767" s="41"/>
      <c r="J1767" s="5"/>
      <c r="K1767" s="5"/>
      <c r="L1767" s="5"/>
      <c r="M1767" s="5"/>
      <c r="N1767" s="5"/>
      <c r="O1767" s="5"/>
      <c r="P1767" s="5"/>
      <c r="Q1767" s="39"/>
      <c r="R1767" s="5"/>
      <c r="S1767" s="5"/>
      <c r="T1767" s="5"/>
      <c r="U1767" s="5"/>
      <c r="V1767" s="5"/>
      <c r="W1767" s="5"/>
      <c r="X1767" s="5"/>
      <c r="Y1767" s="5"/>
      <c r="Z1767" s="5"/>
      <c r="AA1767" s="5"/>
      <c r="AB1767" s="5"/>
      <c r="AC1767" s="5"/>
      <c r="AD1767" s="5"/>
      <c r="AE1767" s="5"/>
      <c r="AF1767" s="5"/>
      <c r="AG1767" s="5"/>
      <c r="AH1767" s="5"/>
      <c r="AI1767" s="5"/>
      <c r="AJ1767" s="5"/>
      <c r="AK1767" s="5"/>
      <c r="AL1767" s="5"/>
      <c r="AM1767" s="5"/>
      <c r="AN1767" s="5"/>
      <c r="AO1767" s="5"/>
      <c r="AP1767" s="5"/>
      <c r="AQ1767" s="5"/>
      <c r="AR1767" s="5"/>
      <c r="AS1767" s="5"/>
      <c r="AT1767" s="5"/>
      <c r="AU1767" s="5"/>
      <c r="AV1767" s="5"/>
      <c r="AW1767" s="5"/>
      <c r="AX1767" s="5"/>
      <c r="AY1767" s="5"/>
      <c r="AZ1767" s="5"/>
      <c r="BA1767" s="5"/>
      <c r="BB1767" s="5"/>
      <c r="BC1767" s="5"/>
      <c r="BD1767" s="5"/>
      <c r="BE1767" s="5"/>
      <c r="BF1767" s="5"/>
      <c r="BG1767" s="5"/>
      <c r="BH1767" s="5"/>
      <c r="BI1767" s="5"/>
      <c r="BJ1767" s="5"/>
      <c r="BK1767" s="5"/>
      <c r="BL1767" s="5"/>
      <c r="BM1767" s="5"/>
      <c r="BN1767" s="5"/>
      <c r="BO1767" s="5"/>
      <c r="BP1767" s="5"/>
      <c r="BQ1767" s="5"/>
      <c r="BR1767" s="5"/>
      <c r="BS1767" s="5"/>
      <c r="BT1767" s="5"/>
      <c r="BU1767" s="5"/>
      <c r="BV1767" s="5"/>
      <c r="BW1767" s="5"/>
      <c r="BX1767" s="5"/>
      <c r="BY1767" s="5"/>
      <c r="BZ1767" s="5"/>
      <c r="CA1767" s="5"/>
      <c r="CB1767" s="5"/>
      <c r="CC1767" s="5"/>
      <c r="CD1767" s="5"/>
      <c r="CE1767" s="5"/>
      <c r="CF1767" s="5"/>
      <c r="CG1767" s="5"/>
      <c r="CH1767" s="5"/>
      <c r="CI1767" s="5"/>
      <c r="CJ1767" s="5"/>
      <c r="CK1767" s="5"/>
      <c r="CL1767" s="5"/>
      <c r="CM1767" s="5"/>
      <c r="CN1767" s="5"/>
      <c r="CO1767" s="5"/>
      <c r="CP1767" s="5"/>
      <c r="CQ1767" s="5"/>
      <c r="CR1767" s="5"/>
      <c r="CS1767" s="5"/>
      <c r="CT1767" s="5"/>
      <c r="CU1767" s="5"/>
      <c r="CV1767" s="5"/>
      <c r="CW1767" s="5"/>
      <c r="CX1767" s="5"/>
      <c r="CY1767" s="5"/>
      <c r="CZ1767" s="5"/>
      <c r="DA1767" s="5"/>
      <c r="DB1767" s="5"/>
      <c r="DC1767" s="5"/>
      <c r="DD1767" s="5"/>
      <c r="DE1767" s="5"/>
      <c r="DF1767" s="5"/>
      <c r="DG1767" s="5"/>
      <c r="DH1767" s="5"/>
      <c r="DI1767" s="5"/>
      <c r="DJ1767" s="5"/>
      <c r="DK1767" s="5"/>
      <c r="DL1767" s="5"/>
      <c r="DM1767" s="5"/>
      <c r="DN1767" s="5"/>
      <c r="DO1767" s="5"/>
      <c r="DP1767" s="5"/>
      <c r="DQ1767" s="5"/>
      <c r="DR1767" s="5"/>
      <c r="DS1767" s="6"/>
      <c r="DT1767" s="6"/>
      <c r="DU1767" s="5"/>
      <c r="DV1767" s="5"/>
      <c r="DW1767" s="5"/>
      <c r="DX1767" s="5"/>
      <c r="DY1767" s="5"/>
      <c r="DZ1767" s="5"/>
      <c r="EA1767" s="5"/>
      <c r="EB1767" s="5"/>
      <c r="EC1767" s="5"/>
      <c r="ED1767" s="5"/>
      <c r="EE1767" s="5"/>
      <c r="EF1767" s="5"/>
    </row>
    <row r="1768" spans="1:136" s="42" customFormat="1">
      <c r="A1768" s="41"/>
      <c r="B1768" s="41"/>
      <c r="C1768" s="41"/>
      <c r="D1768" s="41"/>
      <c r="F1768" s="41"/>
      <c r="G1768" s="41"/>
      <c r="H1768" s="41"/>
      <c r="I1768" s="41"/>
      <c r="J1768" s="5"/>
      <c r="K1768" s="5"/>
      <c r="L1768" s="5"/>
      <c r="M1768" s="5"/>
      <c r="N1768" s="5"/>
      <c r="O1768" s="5"/>
      <c r="P1768" s="5"/>
      <c r="Q1768" s="39"/>
      <c r="R1768" s="5"/>
      <c r="S1768" s="5"/>
      <c r="T1768" s="5"/>
      <c r="U1768" s="5"/>
      <c r="V1768" s="5"/>
      <c r="W1768" s="5"/>
      <c r="X1768" s="5"/>
      <c r="Y1768" s="5"/>
      <c r="Z1768" s="5"/>
      <c r="AA1768" s="5"/>
      <c r="AB1768" s="5"/>
      <c r="AC1768" s="5"/>
      <c r="AD1768" s="5"/>
      <c r="AE1768" s="5"/>
      <c r="AF1768" s="5"/>
      <c r="AG1768" s="5"/>
      <c r="AH1768" s="5"/>
      <c r="AI1768" s="5"/>
      <c r="AJ1768" s="5"/>
      <c r="AK1768" s="5"/>
      <c r="AL1768" s="5"/>
      <c r="AM1768" s="5"/>
      <c r="AN1768" s="5"/>
      <c r="AO1768" s="5"/>
      <c r="AP1768" s="5"/>
      <c r="AQ1768" s="5"/>
      <c r="AR1768" s="5"/>
      <c r="AS1768" s="5"/>
      <c r="AT1768" s="5"/>
      <c r="AU1768" s="5"/>
      <c r="AV1768" s="5"/>
      <c r="AW1768" s="5"/>
      <c r="AX1768" s="5"/>
      <c r="AY1768" s="5"/>
      <c r="AZ1768" s="5"/>
      <c r="BA1768" s="5"/>
      <c r="BB1768" s="5"/>
      <c r="BC1768" s="5"/>
      <c r="BD1768" s="5"/>
      <c r="BE1768" s="5"/>
      <c r="BF1768" s="5"/>
      <c r="BG1768" s="5"/>
      <c r="BH1768" s="5"/>
      <c r="BI1768" s="5"/>
      <c r="BJ1768" s="5"/>
      <c r="BK1768" s="5"/>
      <c r="BL1768" s="5"/>
      <c r="BM1768" s="5"/>
      <c r="BN1768" s="5"/>
      <c r="BO1768" s="5"/>
      <c r="BP1768" s="5"/>
      <c r="BQ1768" s="5"/>
      <c r="BR1768" s="5"/>
      <c r="BS1768" s="5"/>
      <c r="BT1768" s="5"/>
      <c r="BU1768" s="5"/>
      <c r="BV1768" s="5"/>
      <c r="BW1768" s="5"/>
      <c r="BX1768" s="5"/>
      <c r="BY1768" s="5"/>
      <c r="BZ1768" s="5"/>
      <c r="CA1768" s="5"/>
      <c r="CB1768" s="5"/>
      <c r="CC1768" s="5"/>
      <c r="CD1768" s="5"/>
      <c r="CE1768" s="5"/>
      <c r="CF1768" s="5"/>
      <c r="CG1768" s="5"/>
      <c r="CH1768" s="5"/>
      <c r="CI1768" s="5"/>
      <c r="CJ1768" s="5"/>
      <c r="CK1768" s="5"/>
      <c r="CL1768" s="5"/>
      <c r="CM1768" s="5"/>
      <c r="CN1768" s="5"/>
      <c r="CO1768" s="5"/>
      <c r="CP1768" s="5"/>
      <c r="CQ1768" s="5"/>
      <c r="CR1768" s="5"/>
      <c r="CS1768" s="5"/>
      <c r="CT1768" s="5"/>
      <c r="CU1768" s="5"/>
      <c r="CV1768" s="5"/>
      <c r="CW1768" s="5"/>
      <c r="CX1768" s="5"/>
      <c r="CY1768" s="5"/>
      <c r="CZ1768" s="5"/>
      <c r="DA1768" s="5"/>
      <c r="DB1768" s="5"/>
      <c r="DC1768" s="5"/>
      <c r="DD1768" s="5"/>
      <c r="DE1768" s="5"/>
      <c r="DF1768" s="5"/>
      <c r="DG1768" s="5"/>
      <c r="DH1768" s="5"/>
      <c r="DI1768" s="5"/>
      <c r="DJ1768" s="5"/>
      <c r="DK1768" s="5"/>
      <c r="DL1768" s="5"/>
      <c r="DM1768" s="5"/>
      <c r="DN1768" s="5"/>
      <c r="DO1768" s="5"/>
      <c r="DP1768" s="5"/>
      <c r="DQ1768" s="5"/>
      <c r="DR1768" s="5"/>
      <c r="DS1768" s="6"/>
      <c r="DT1768" s="6"/>
      <c r="DU1768" s="5"/>
      <c r="DV1768" s="5"/>
      <c r="DW1768" s="5"/>
      <c r="DX1768" s="5"/>
      <c r="DY1768" s="5"/>
      <c r="DZ1768" s="5"/>
      <c r="EA1768" s="5"/>
      <c r="EB1768" s="5"/>
      <c r="EC1768" s="5"/>
      <c r="ED1768" s="5"/>
      <c r="EE1768" s="5"/>
      <c r="EF1768" s="5"/>
    </row>
    <row r="1769" spans="1:136" s="42" customFormat="1">
      <c r="A1769" s="41"/>
      <c r="B1769" s="41"/>
      <c r="C1769" s="41"/>
      <c r="D1769" s="41"/>
      <c r="F1769" s="41"/>
      <c r="G1769" s="41"/>
      <c r="H1769" s="41"/>
      <c r="I1769" s="41"/>
      <c r="J1769" s="5"/>
      <c r="K1769" s="5"/>
      <c r="L1769" s="5"/>
      <c r="M1769" s="5"/>
      <c r="N1769" s="5"/>
      <c r="O1769" s="5"/>
      <c r="P1769" s="5"/>
      <c r="Q1769" s="39"/>
      <c r="R1769" s="5"/>
      <c r="S1769" s="5"/>
      <c r="T1769" s="5"/>
      <c r="U1769" s="5"/>
      <c r="V1769" s="5"/>
      <c r="W1769" s="5"/>
      <c r="X1769" s="5"/>
      <c r="Y1769" s="5"/>
      <c r="Z1769" s="5"/>
      <c r="AA1769" s="5"/>
      <c r="AB1769" s="5"/>
      <c r="AC1769" s="5"/>
      <c r="AD1769" s="5"/>
      <c r="AE1769" s="5"/>
      <c r="AF1769" s="5"/>
      <c r="AG1769" s="5"/>
      <c r="AH1769" s="5"/>
      <c r="AI1769" s="5"/>
      <c r="AJ1769" s="5"/>
      <c r="AK1769" s="5"/>
      <c r="AL1769" s="5"/>
      <c r="AM1769" s="5"/>
      <c r="AN1769" s="5"/>
      <c r="AO1769" s="5"/>
      <c r="AP1769" s="5"/>
      <c r="AQ1769" s="5"/>
      <c r="AR1769" s="5"/>
      <c r="AS1769" s="5"/>
      <c r="AT1769" s="5"/>
      <c r="AU1769" s="5"/>
      <c r="AV1769" s="5"/>
      <c r="AW1769" s="5"/>
      <c r="AX1769" s="5"/>
      <c r="AY1769" s="5"/>
      <c r="AZ1769" s="5"/>
      <c r="BA1769" s="5"/>
      <c r="BB1769" s="5"/>
      <c r="BC1769" s="5"/>
      <c r="BD1769" s="5"/>
      <c r="BE1769" s="5"/>
      <c r="BF1769" s="5"/>
      <c r="BG1769" s="5"/>
      <c r="BH1769" s="5"/>
      <c r="BI1769" s="5"/>
      <c r="BJ1769" s="5"/>
      <c r="BK1769" s="5"/>
      <c r="BL1769" s="5"/>
      <c r="BM1769" s="5"/>
      <c r="BN1769" s="5"/>
      <c r="BO1769" s="5"/>
      <c r="BP1769" s="5"/>
      <c r="BQ1769" s="5"/>
      <c r="BR1769" s="5"/>
      <c r="BS1769" s="5"/>
      <c r="BT1769" s="5"/>
      <c r="BU1769" s="5"/>
      <c r="BV1769" s="5"/>
      <c r="BW1769" s="5"/>
      <c r="BX1769" s="5"/>
      <c r="BY1769" s="5"/>
      <c r="BZ1769" s="5"/>
      <c r="CA1769" s="5"/>
      <c r="CB1769" s="5"/>
      <c r="CC1769" s="5"/>
      <c r="CD1769" s="5"/>
      <c r="CE1769" s="5"/>
      <c r="CF1769" s="5"/>
      <c r="CG1769" s="5"/>
      <c r="CH1769" s="5"/>
      <c r="CI1769" s="5"/>
      <c r="CJ1769" s="5"/>
      <c r="CK1769" s="5"/>
      <c r="CL1769" s="5"/>
      <c r="CM1769" s="5"/>
      <c r="CN1769" s="5"/>
      <c r="CO1769" s="5"/>
      <c r="CP1769" s="5"/>
      <c r="CQ1769" s="5"/>
      <c r="CR1769" s="5"/>
      <c r="CS1769" s="5"/>
      <c r="CT1769" s="5"/>
      <c r="CU1769" s="5"/>
      <c r="CV1769" s="5"/>
      <c r="CW1769" s="5"/>
      <c r="CX1769" s="5"/>
      <c r="CY1769" s="5"/>
      <c r="CZ1769" s="5"/>
      <c r="DA1769" s="5"/>
      <c r="DB1769" s="5"/>
      <c r="DC1769" s="5"/>
      <c r="DD1769" s="5"/>
      <c r="DE1769" s="5"/>
      <c r="DF1769" s="5"/>
      <c r="DG1769" s="5"/>
      <c r="DH1769" s="5"/>
      <c r="DI1769" s="5"/>
      <c r="DJ1769" s="5"/>
      <c r="DK1769" s="5"/>
      <c r="DL1769" s="5"/>
      <c r="DM1769" s="5"/>
      <c r="DN1769" s="5"/>
      <c r="DO1769" s="5"/>
      <c r="DP1769" s="5"/>
      <c r="DQ1769" s="5"/>
      <c r="DR1769" s="5"/>
      <c r="DS1769" s="6"/>
      <c r="DT1769" s="6"/>
      <c r="DU1769" s="5"/>
      <c r="DV1769" s="5"/>
      <c r="DW1769" s="5"/>
      <c r="DX1769" s="5"/>
      <c r="DY1769" s="5"/>
      <c r="DZ1769" s="5"/>
      <c r="EA1769" s="5"/>
      <c r="EB1769" s="5"/>
      <c r="EC1769" s="5"/>
      <c r="ED1769" s="5"/>
      <c r="EE1769" s="5"/>
      <c r="EF1769" s="5"/>
    </row>
    <row r="1770" spans="1:136" s="42" customFormat="1">
      <c r="A1770" s="41"/>
      <c r="B1770" s="41"/>
      <c r="C1770" s="41"/>
      <c r="D1770" s="41"/>
      <c r="F1770" s="41"/>
      <c r="G1770" s="41"/>
      <c r="H1770" s="41"/>
      <c r="I1770" s="41"/>
      <c r="J1770" s="5"/>
      <c r="K1770" s="5"/>
      <c r="L1770" s="5"/>
      <c r="M1770" s="5"/>
      <c r="N1770" s="5"/>
      <c r="O1770" s="5"/>
      <c r="P1770" s="5"/>
      <c r="Q1770" s="39"/>
      <c r="R1770" s="5"/>
      <c r="S1770" s="5"/>
      <c r="T1770" s="5"/>
      <c r="U1770" s="5"/>
      <c r="V1770" s="5"/>
      <c r="W1770" s="5"/>
      <c r="X1770" s="5"/>
      <c r="Y1770" s="5"/>
      <c r="Z1770" s="5"/>
      <c r="AA1770" s="5"/>
      <c r="AB1770" s="5"/>
      <c r="AC1770" s="5"/>
      <c r="AD1770" s="5"/>
      <c r="AE1770" s="5"/>
      <c r="AF1770" s="5"/>
      <c r="AG1770" s="5"/>
      <c r="AH1770" s="5"/>
      <c r="AI1770" s="5"/>
      <c r="AJ1770" s="5"/>
      <c r="AK1770" s="5"/>
      <c r="AL1770" s="5"/>
      <c r="AM1770" s="5"/>
      <c r="AN1770" s="5"/>
      <c r="AO1770" s="5"/>
      <c r="AP1770" s="5"/>
      <c r="AQ1770" s="5"/>
      <c r="AR1770" s="5"/>
      <c r="AS1770" s="5"/>
      <c r="AT1770" s="5"/>
      <c r="AU1770" s="5"/>
      <c r="AV1770" s="5"/>
      <c r="AW1770" s="5"/>
      <c r="AX1770" s="5"/>
      <c r="AY1770" s="5"/>
      <c r="AZ1770" s="5"/>
      <c r="BA1770" s="5"/>
      <c r="BB1770" s="5"/>
      <c r="BC1770" s="5"/>
      <c r="BD1770" s="5"/>
      <c r="BE1770" s="5"/>
      <c r="BF1770" s="5"/>
      <c r="BG1770" s="5"/>
      <c r="BH1770" s="5"/>
      <c r="BI1770" s="5"/>
      <c r="BJ1770" s="5"/>
      <c r="BK1770" s="5"/>
      <c r="BL1770" s="5"/>
      <c r="BM1770" s="5"/>
      <c r="BN1770" s="5"/>
      <c r="BO1770" s="5"/>
      <c r="BP1770" s="5"/>
      <c r="BQ1770" s="5"/>
      <c r="BR1770" s="5"/>
      <c r="BS1770" s="5"/>
      <c r="BT1770" s="5"/>
      <c r="BU1770" s="5"/>
      <c r="BV1770" s="5"/>
      <c r="BW1770" s="5"/>
      <c r="BX1770" s="5"/>
      <c r="BY1770" s="5"/>
      <c r="BZ1770" s="5"/>
      <c r="CA1770" s="5"/>
      <c r="CB1770" s="5"/>
      <c r="CC1770" s="5"/>
      <c r="CD1770" s="5"/>
      <c r="CE1770" s="5"/>
      <c r="CF1770" s="5"/>
      <c r="CG1770" s="5"/>
      <c r="CH1770" s="5"/>
      <c r="CI1770" s="5"/>
      <c r="CJ1770" s="5"/>
      <c r="CK1770" s="5"/>
      <c r="CL1770" s="5"/>
      <c r="CM1770" s="5"/>
      <c r="CN1770" s="5"/>
      <c r="CO1770" s="5"/>
      <c r="CP1770" s="5"/>
      <c r="CQ1770" s="5"/>
      <c r="CR1770" s="5"/>
      <c r="CS1770" s="5"/>
      <c r="CT1770" s="5"/>
      <c r="CU1770" s="5"/>
      <c r="CV1770" s="5"/>
      <c r="CW1770" s="5"/>
      <c r="CX1770" s="5"/>
      <c r="CY1770" s="5"/>
      <c r="CZ1770" s="5"/>
      <c r="DA1770" s="5"/>
      <c r="DB1770" s="5"/>
      <c r="DC1770" s="5"/>
      <c r="DD1770" s="5"/>
      <c r="DE1770" s="5"/>
      <c r="DF1770" s="5"/>
      <c r="DG1770" s="5"/>
      <c r="DH1770" s="5"/>
      <c r="DI1770" s="5"/>
      <c r="DJ1770" s="5"/>
      <c r="DK1770" s="5"/>
      <c r="DL1770" s="5"/>
      <c r="DM1770" s="5"/>
      <c r="DN1770" s="5"/>
      <c r="DO1770" s="5"/>
      <c r="DP1770" s="5"/>
      <c r="DQ1770" s="5"/>
      <c r="DR1770" s="5"/>
      <c r="DS1770" s="6"/>
      <c r="DT1770" s="6"/>
      <c r="DU1770" s="5"/>
      <c r="DV1770" s="5"/>
      <c r="DW1770" s="5"/>
      <c r="DX1770" s="5"/>
      <c r="DY1770" s="5"/>
      <c r="DZ1770" s="5"/>
      <c r="EA1770" s="5"/>
      <c r="EB1770" s="5"/>
      <c r="EC1770" s="5"/>
      <c r="ED1770" s="5"/>
      <c r="EE1770" s="5"/>
      <c r="EF1770" s="5"/>
    </row>
    <row r="1771" spans="1:136" s="42" customFormat="1">
      <c r="A1771" s="41"/>
      <c r="B1771" s="41"/>
      <c r="C1771" s="41"/>
      <c r="D1771" s="41"/>
      <c r="F1771" s="41"/>
      <c r="G1771" s="41"/>
      <c r="H1771" s="41"/>
      <c r="I1771" s="41"/>
      <c r="J1771" s="5"/>
      <c r="K1771" s="5"/>
      <c r="L1771" s="5"/>
      <c r="M1771" s="5"/>
      <c r="N1771" s="5"/>
      <c r="O1771" s="5"/>
      <c r="P1771" s="5"/>
      <c r="Q1771" s="39"/>
      <c r="R1771" s="5"/>
      <c r="S1771" s="5"/>
      <c r="T1771" s="5"/>
      <c r="U1771" s="5"/>
      <c r="V1771" s="5"/>
      <c r="W1771" s="5"/>
      <c r="X1771" s="5"/>
      <c r="Y1771" s="5"/>
      <c r="Z1771" s="5"/>
      <c r="AA1771" s="5"/>
      <c r="AB1771" s="5"/>
      <c r="AC1771" s="5"/>
      <c r="AD1771" s="5"/>
      <c r="AE1771" s="5"/>
      <c r="AF1771" s="5"/>
      <c r="AG1771" s="5"/>
      <c r="AH1771" s="5"/>
      <c r="AI1771" s="5"/>
      <c r="AJ1771" s="5"/>
      <c r="AK1771" s="5"/>
      <c r="AL1771" s="5"/>
      <c r="AM1771" s="5"/>
      <c r="AN1771" s="5"/>
      <c r="AO1771" s="5"/>
      <c r="AP1771" s="5"/>
      <c r="AQ1771" s="5"/>
      <c r="AR1771" s="5"/>
      <c r="AS1771" s="5"/>
      <c r="AT1771" s="5"/>
      <c r="AU1771" s="5"/>
      <c r="AV1771" s="5"/>
      <c r="AW1771" s="5"/>
      <c r="AX1771" s="5"/>
      <c r="AY1771" s="5"/>
      <c r="AZ1771" s="5"/>
      <c r="BA1771" s="5"/>
      <c r="BB1771" s="5"/>
      <c r="BC1771" s="5"/>
      <c r="BD1771" s="5"/>
      <c r="BE1771" s="5"/>
      <c r="BF1771" s="5"/>
      <c r="BG1771" s="5"/>
      <c r="BH1771" s="5"/>
      <c r="BI1771" s="5"/>
      <c r="BJ1771" s="5"/>
      <c r="BK1771" s="5"/>
      <c r="BL1771" s="5"/>
      <c r="BM1771" s="5"/>
      <c r="BN1771" s="5"/>
      <c r="BO1771" s="5"/>
      <c r="BP1771" s="5"/>
      <c r="BQ1771" s="5"/>
      <c r="BR1771" s="5"/>
      <c r="BS1771" s="5"/>
      <c r="BT1771" s="5"/>
      <c r="BU1771" s="5"/>
      <c r="BV1771" s="5"/>
      <c r="BW1771" s="5"/>
      <c r="BX1771" s="5"/>
      <c r="BY1771" s="5"/>
      <c r="BZ1771" s="5"/>
      <c r="CA1771" s="5"/>
      <c r="CB1771" s="5"/>
      <c r="CC1771" s="5"/>
      <c r="CD1771" s="5"/>
      <c r="CE1771" s="5"/>
      <c r="CF1771" s="5"/>
      <c r="CG1771" s="5"/>
      <c r="CH1771" s="5"/>
      <c r="CI1771" s="5"/>
      <c r="CJ1771" s="5"/>
      <c r="CK1771" s="5"/>
      <c r="CL1771" s="5"/>
      <c r="CM1771" s="5"/>
      <c r="CN1771" s="5"/>
      <c r="CO1771" s="5"/>
      <c r="CP1771" s="5"/>
      <c r="CQ1771" s="5"/>
      <c r="CR1771" s="5"/>
      <c r="CS1771" s="5"/>
      <c r="CT1771" s="5"/>
      <c r="CU1771" s="5"/>
      <c r="CV1771" s="5"/>
      <c r="CW1771" s="5"/>
      <c r="CX1771" s="5"/>
      <c r="CY1771" s="5"/>
      <c r="CZ1771" s="5"/>
      <c r="DA1771" s="5"/>
      <c r="DB1771" s="5"/>
      <c r="DC1771" s="5"/>
      <c r="DD1771" s="5"/>
      <c r="DE1771" s="5"/>
      <c r="DF1771" s="5"/>
      <c r="DG1771" s="5"/>
      <c r="DH1771" s="5"/>
      <c r="DI1771" s="5"/>
      <c r="DJ1771" s="5"/>
      <c r="DK1771" s="5"/>
      <c r="DL1771" s="5"/>
      <c r="DM1771" s="5"/>
      <c r="DN1771" s="5"/>
      <c r="DO1771" s="5"/>
      <c r="DP1771" s="5"/>
      <c r="DQ1771" s="5"/>
      <c r="DR1771" s="5"/>
      <c r="DS1771" s="6"/>
      <c r="DT1771" s="6"/>
      <c r="DU1771" s="5"/>
      <c r="DV1771" s="5"/>
      <c r="DW1771" s="5"/>
      <c r="DX1771" s="5"/>
      <c r="DY1771" s="5"/>
      <c r="DZ1771" s="5"/>
      <c r="EA1771" s="5"/>
      <c r="EB1771" s="5"/>
      <c r="EC1771" s="5"/>
      <c r="ED1771" s="5"/>
      <c r="EE1771" s="5"/>
      <c r="EF1771" s="5"/>
    </row>
    <row r="1772" spans="1:136" s="42" customFormat="1">
      <c r="A1772" s="41"/>
      <c r="B1772" s="41"/>
      <c r="C1772" s="41"/>
      <c r="D1772" s="41"/>
      <c r="F1772" s="41"/>
      <c r="G1772" s="41"/>
      <c r="H1772" s="41"/>
      <c r="I1772" s="41"/>
      <c r="J1772" s="5"/>
      <c r="K1772" s="5"/>
      <c r="L1772" s="5"/>
      <c r="M1772" s="5"/>
      <c r="N1772" s="5"/>
      <c r="O1772" s="5"/>
      <c r="P1772" s="5"/>
      <c r="Q1772" s="39"/>
      <c r="R1772" s="5"/>
      <c r="S1772" s="5"/>
      <c r="T1772" s="5"/>
      <c r="U1772" s="5"/>
      <c r="V1772" s="5"/>
      <c r="W1772" s="5"/>
      <c r="X1772" s="5"/>
      <c r="Y1772" s="5"/>
      <c r="Z1772" s="5"/>
      <c r="AA1772" s="5"/>
      <c r="AB1772" s="5"/>
      <c r="AC1772" s="5"/>
      <c r="AD1772" s="5"/>
      <c r="AE1772" s="5"/>
      <c r="AF1772" s="5"/>
      <c r="AG1772" s="5"/>
      <c r="AH1772" s="5"/>
      <c r="AI1772" s="5"/>
      <c r="AJ1772" s="5"/>
      <c r="AK1772" s="5"/>
      <c r="AL1772" s="5"/>
      <c r="AM1772" s="5"/>
      <c r="AN1772" s="5"/>
      <c r="AO1772" s="5"/>
      <c r="AP1772" s="5"/>
      <c r="AQ1772" s="5"/>
      <c r="AR1772" s="5"/>
      <c r="AS1772" s="5"/>
      <c r="AT1772" s="5"/>
      <c r="AU1772" s="5"/>
      <c r="AV1772" s="5"/>
      <c r="AW1772" s="5"/>
      <c r="AX1772" s="5"/>
      <c r="AY1772" s="5"/>
      <c r="AZ1772" s="5"/>
      <c r="BA1772" s="5"/>
      <c r="BB1772" s="5"/>
      <c r="BC1772" s="5"/>
      <c r="BD1772" s="5"/>
      <c r="BE1772" s="5"/>
      <c r="BF1772" s="5"/>
      <c r="BG1772" s="5"/>
      <c r="BH1772" s="5"/>
      <c r="BI1772" s="5"/>
      <c r="BJ1772" s="5"/>
      <c r="BK1772" s="5"/>
      <c r="BL1772" s="5"/>
      <c r="BM1772" s="5"/>
      <c r="BN1772" s="5"/>
      <c r="BO1772" s="5"/>
      <c r="BP1772" s="5"/>
      <c r="BQ1772" s="5"/>
      <c r="BR1772" s="5"/>
      <c r="BS1772" s="5"/>
      <c r="BT1772" s="5"/>
      <c r="BU1772" s="5"/>
      <c r="BV1772" s="5"/>
      <c r="BW1772" s="5"/>
      <c r="BX1772" s="5"/>
      <c r="BY1772" s="5"/>
      <c r="BZ1772" s="5"/>
      <c r="CA1772" s="5"/>
      <c r="CB1772" s="5"/>
      <c r="CC1772" s="5"/>
      <c r="CD1772" s="5"/>
      <c r="CE1772" s="5"/>
      <c r="CF1772" s="5"/>
      <c r="CG1772" s="5"/>
      <c r="CH1772" s="5"/>
      <c r="CI1772" s="5"/>
      <c r="CJ1772" s="5"/>
      <c r="CK1772" s="5"/>
      <c r="CL1772" s="5"/>
      <c r="CM1772" s="5"/>
      <c r="CN1772" s="5"/>
      <c r="CO1772" s="5"/>
      <c r="CP1772" s="5"/>
      <c r="CQ1772" s="5"/>
      <c r="CR1772" s="5"/>
      <c r="CS1772" s="5"/>
      <c r="CT1772" s="5"/>
      <c r="CU1772" s="5"/>
      <c r="CV1772" s="5"/>
      <c r="CW1772" s="5"/>
      <c r="CX1772" s="5"/>
      <c r="CY1772" s="5"/>
      <c r="CZ1772" s="5"/>
      <c r="DA1772" s="5"/>
      <c r="DB1772" s="5"/>
      <c r="DC1772" s="5"/>
      <c r="DD1772" s="5"/>
      <c r="DE1772" s="5"/>
      <c r="DF1772" s="5"/>
      <c r="DG1772" s="5"/>
      <c r="DH1772" s="5"/>
      <c r="DI1772" s="5"/>
      <c r="DJ1772" s="5"/>
      <c r="DK1772" s="5"/>
      <c r="DL1772" s="5"/>
      <c r="DM1772" s="5"/>
      <c r="DN1772" s="5"/>
      <c r="DO1772" s="5"/>
      <c r="DP1772" s="5"/>
      <c r="DQ1772" s="5"/>
      <c r="DR1772" s="5"/>
      <c r="DS1772" s="6"/>
      <c r="DT1772" s="6"/>
      <c r="DU1772" s="5"/>
      <c r="DV1772" s="5"/>
      <c r="DW1772" s="5"/>
      <c r="DX1772" s="5"/>
      <c r="DY1772" s="5"/>
      <c r="DZ1772" s="5"/>
      <c r="EA1772" s="5"/>
      <c r="EB1772" s="5"/>
      <c r="EC1772" s="5"/>
      <c r="ED1772" s="5"/>
      <c r="EE1772" s="5"/>
      <c r="EF1772" s="5"/>
    </row>
    <row r="1773" spans="1:136" s="42" customFormat="1">
      <c r="A1773" s="41"/>
      <c r="B1773" s="41"/>
      <c r="C1773" s="41"/>
      <c r="D1773" s="41"/>
      <c r="F1773" s="41"/>
      <c r="G1773" s="41"/>
      <c r="H1773" s="41"/>
      <c r="I1773" s="41"/>
      <c r="J1773" s="5"/>
      <c r="K1773" s="5"/>
      <c r="L1773" s="5"/>
      <c r="M1773" s="5"/>
      <c r="N1773" s="5"/>
      <c r="O1773" s="5"/>
      <c r="P1773" s="5"/>
      <c r="Q1773" s="39"/>
      <c r="R1773" s="5"/>
      <c r="S1773" s="5"/>
      <c r="T1773" s="5"/>
      <c r="U1773" s="5"/>
      <c r="V1773" s="5"/>
      <c r="W1773" s="5"/>
      <c r="X1773" s="5"/>
      <c r="Y1773" s="5"/>
      <c r="Z1773" s="5"/>
      <c r="AA1773" s="5"/>
      <c r="AB1773" s="5"/>
      <c r="AC1773" s="5"/>
      <c r="AD1773" s="5"/>
      <c r="AE1773" s="5"/>
      <c r="AF1773" s="5"/>
      <c r="AG1773" s="5"/>
      <c r="AH1773" s="5"/>
      <c r="AI1773" s="5"/>
      <c r="AJ1773" s="5"/>
      <c r="AK1773" s="5"/>
      <c r="AL1773" s="5"/>
      <c r="AM1773" s="5"/>
      <c r="AN1773" s="5"/>
      <c r="AO1773" s="5"/>
      <c r="AP1773" s="5"/>
      <c r="AQ1773" s="5"/>
      <c r="AR1773" s="5"/>
      <c r="AS1773" s="5"/>
      <c r="AT1773" s="5"/>
      <c r="AU1773" s="5"/>
      <c r="AV1773" s="5"/>
      <c r="AW1773" s="5"/>
      <c r="AX1773" s="5"/>
      <c r="AY1773" s="5"/>
      <c r="AZ1773" s="5"/>
      <c r="BA1773" s="5"/>
      <c r="BB1773" s="5"/>
      <c r="BC1773" s="5"/>
      <c r="BD1773" s="5"/>
      <c r="BE1773" s="5"/>
      <c r="BF1773" s="5"/>
      <c r="BG1773" s="5"/>
      <c r="BH1773" s="5"/>
      <c r="BI1773" s="5"/>
      <c r="BJ1773" s="5"/>
      <c r="BK1773" s="5"/>
      <c r="BL1773" s="5"/>
      <c r="BM1773" s="5"/>
      <c r="BN1773" s="5"/>
      <c r="BO1773" s="5"/>
      <c r="BP1773" s="5"/>
      <c r="BQ1773" s="5"/>
      <c r="BR1773" s="5"/>
      <c r="BS1773" s="5"/>
      <c r="BT1773" s="5"/>
      <c r="BU1773" s="5"/>
      <c r="BV1773" s="5"/>
      <c r="BW1773" s="5"/>
      <c r="BX1773" s="5"/>
      <c r="BY1773" s="5"/>
      <c r="BZ1773" s="5"/>
      <c r="CA1773" s="5"/>
      <c r="CB1773" s="5"/>
      <c r="CC1773" s="5"/>
      <c r="CD1773" s="5"/>
      <c r="CE1773" s="5"/>
      <c r="CF1773" s="5"/>
      <c r="CG1773" s="5"/>
      <c r="CH1773" s="5"/>
      <c r="CI1773" s="5"/>
      <c r="CJ1773" s="5"/>
      <c r="CK1773" s="5"/>
      <c r="CL1773" s="5"/>
      <c r="CM1773" s="5"/>
      <c r="CN1773" s="5"/>
      <c r="CO1773" s="5"/>
      <c r="CP1773" s="5"/>
      <c r="CQ1773" s="5"/>
      <c r="CR1773" s="5"/>
      <c r="CS1773" s="5"/>
      <c r="CT1773" s="5"/>
      <c r="CU1773" s="5"/>
      <c r="CV1773" s="5"/>
      <c r="CW1773" s="5"/>
      <c r="CX1773" s="5"/>
      <c r="CY1773" s="5"/>
      <c r="CZ1773" s="5"/>
      <c r="DA1773" s="5"/>
      <c r="DB1773" s="5"/>
      <c r="DC1773" s="5"/>
      <c r="DD1773" s="5"/>
      <c r="DE1773" s="5"/>
      <c r="DF1773" s="5"/>
      <c r="DG1773" s="5"/>
      <c r="DH1773" s="5"/>
      <c r="DI1773" s="5"/>
      <c r="DJ1773" s="5"/>
      <c r="DK1773" s="5"/>
      <c r="DL1773" s="5"/>
      <c r="DM1773" s="5"/>
      <c r="DN1773" s="5"/>
      <c r="DO1773" s="5"/>
      <c r="DP1773" s="5"/>
      <c r="DQ1773" s="5"/>
      <c r="DR1773" s="5"/>
      <c r="DS1773" s="6"/>
      <c r="DT1773" s="6"/>
      <c r="DU1773" s="5"/>
      <c r="DV1773" s="5"/>
      <c r="DW1773" s="5"/>
      <c r="DX1773" s="5"/>
      <c r="DY1773" s="5"/>
      <c r="DZ1773" s="5"/>
      <c r="EA1773" s="5"/>
      <c r="EB1773" s="5"/>
      <c r="EC1773" s="5"/>
      <c r="ED1773" s="5"/>
      <c r="EE1773" s="5"/>
      <c r="EF1773" s="5"/>
    </row>
    <row r="1774" spans="1:136" s="42" customFormat="1">
      <c r="A1774" s="41"/>
      <c r="B1774" s="41"/>
      <c r="C1774" s="41"/>
      <c r="D1774" s="41"/>
      <c r="F1774" s="41"/>
      <c r="G1774" s="41"/>
      <c r="H1774" s="41"/>
      <c r="I1774" s="41"/>
      <c r="J1774" s="5"/>
      <c r="K1774" s="5"/>
      <c r="L1774" s="5"/>
      <c r="M1774" s="5"/>
      <c r="N1774" s="5"/>
      <c r="O1774" s="5"/>
      <c r="P1774" s="5"/>
      <c r="Q1774" s="39"/>
      <c r="R1774" s="5"/>
      <c r="S1774" s="5"/>
      <c r="T1774" s="5"/>
      <c r="U1774" s="5"/>
      <c r="V1774" s="5"/>
      <c r="W1774" s="5"/>
      <c r="X1774" s="5"/>
      <c r="Y1774" s="5"/>
      <c r="Z1774" s="5"/>
      <c r="AA1774" s="5"/>
      <c r="AB1774" s="5"/>
      <c r="AC1774" s="5"/>
      <c r="AD1774" s="5"/>
      <c r="AE1774" s="5"/>
      <c r="AF1774" s="5"/>
      <c r="AG1774" s="5"/>
      <c r="AH1774" s="5"/>
      <c r="AI1774" s="5"/>
      <c r="AJ1774" s="5"/>
      <c r="AK1774" s="5"/>
      <c r="AL1774" s="5"/>
      <c r="AM1774" s="5"/>
      <c r="AN1774" s="5"/>
      <c r="AO1774" s="5"/>
      <c r="AP1774" s="5"/>
      <c r="AQ1774" s="5"/>
      <c r="AR1774" s="5"/>
      <c r="AS1774" s="5"/>
      <c r="AT1774" s="5"/>
      <c r="AU1774" s="5"/>
      <c r="AV1774" s="5"/>
      <c r="AW1774" s="5"/>
      <c r="AX1774" s="5"/>
      <c r="AY1774" s="5"/>
      <c r="AZ1774" s="5"/>
      <c r="BA1774" s="5"/>
      <c r="BB1774" s="5"/>
      <c r="BC1774" s="5"/>
      <c r="BD1774" s="5"/>
      <c r="BE1774" s="5"/>
      <c r="BF1774" s="5"/>
      <c r="BG1774" s="5"/>
      <c r="BH1774" s="5"/>
      <c r="BI1774" s="5"/>
      <c r="BJ1774" s="5"/>
      <c r="BK1774" s="5"/>
      <c r="BL1774" s="5"/>
      <c r="BM1774" s="5"/>
      <c r="BN1774" s="5"/>
      <c r="BO1774" s="5"/>
      <c r="BP1774" s="5"/>
      <c r="BQ1774" s="5"/>
      <c r="BR1774" s="5"/>
      <c r="BS1774" s="5"/>
      <c r="BT1774" s="5"/>
      <c r="BU1774" s="5"/>
      <c r="BV1774" s="5"/>
      <c r="BW1774" s="5"/>
      <c r="BX1774" s="5"/>
      <c r="BY1774" s="5"/>
      <c r="BZ1774" s="5"/>
      <c r="CA1774" s="5"/>
      <c r="CB1774" s="5"/>
      <c r="CC1774" s="5"/>
      <c r="CD1774" s="5"/>
      <c r="CE1774" s="5"/>
      <c r="CF1774" s="5"/>
      <c r="CG1774" s="5"/>
      <c r="CH1774" s="5"/>
      <c r="CI1774" s="5"/>
      <c r="CJ1774" s="5"/>
      <c r="CK1774" s="5"/>
      <c r="CL1774" s="5"/>
      <c r="CM1774" s="5"/>
      <c r="CN1774" s="5"/>
      <c r="CO1774" s="5"/>
      <c r="CP1774" s="5"/>
      <c r="CQ1774" s="5"/>
      <c r="CR1774" s="5"/>
      <c r="CS1774" s="5"/>
      <c r="CT1774" s="5"/>
      <c r="CU1774" s="5"/>
      <c r="CV1774" s="5"/>
      <c r="CW1774" s="5"/>
      <c r="CX1774" s="5"/>
      <c r="CY1774" s="5"/>
      <c r="CZ1774" s="5"/>
      <c r="DA1774" s="5"/>
      <c r="DB1774" s="5"/>
      <c r="DC1774" s="5"/>
      <c r="DD1774" s="5"/>
      <c r="DE1774" s="5"/>
      <c r="DF1774" s="5"/>
      <c r="DG1774" s="5"/>
      <c r="DH1774" s="5"/>
      <c r="DI1774" s="5"/>
      <c r="DJ1774" s="5"/>
      <c r="DK1774" s="5"/>
      <c r="DL1774" s="5"/>
      <c r="DM1774" s="5"/>
      <c r="DN1774" s="5"/>
      <c r="DO1774" s="5"/>
      <c r="DP1774" s="5"/>
      <c r="DQ1774" s="5"/>
      <c r="DR1774" s="5"/>
      <c r="DS1774" s="6"/>
      <c r="DT1774" s="6"/>
      <c r="DU1774" s="5"/>
      <c r="DV1774" s="5"/>
      <c r="DW1774" s="5"/>
      <c r="DX1774" s="5"/>
      <c r="DY1774" s="5"/>
      <c r="DZ1774" s="5"/>
      <c r="EA1774" s="5"/>
      <c r="EB1774" s="5"/>
      <c r="EC1774" s="5"/>
      <c r="ED1774" s="5"/>
      <c r="EE1774" s="5"/>
      <c r="EF1774" s="5"/>
    </row>
    <row r="1775" spans="1:136" s="42" customFormat="1">
      <c r="A1775" s="41"/>
      <c r="B1775" s="41"/>
      <c r="C1775" s="41"/>
      <c r="D1775" s="41"/>
      <c r="F1775" s="41"/>
      <c r="G1775" s="41"/>
      <c r="H1775" s="41"/>
      <c r="I1775" s="41"/>
      <c r="J1775" s="5"/>
      <c r="K1775" s="5"/>
      <c r="L1775" s="5"/>
      <c r="M1775" s="5"/>
      <c r="N1775" s="5"/>
      <c r="O1775" s="5"/>
      <c r="P1775" s="5"/>
      <c r="Q1775" s="39"/>
      <c r="R1775" s="5"/>
      <c r="S1775" s="5"/>
      <c r="T1775" s="5"/>
      <c r="U1775" s="5"/>
      <c r="V1775" s="5"/>
      <c r="W1775" s="5"/>
      <c r="X1775" s="5"/>
      <c r="Y1775" s="5"/>
      <c r="Z1775" s="5"/>
      <c r="AA1775" s="5"/>
      <c r="AB1775" s="5"/>
      <c r="AC1775" s="5"/>
      <c r="AD1775" s="5"/>
      <c r="AE1775" s="5"/>
      <c r="AF1775" s="5"/>
      <c r="AG1775" s="5"/>
      <c r="AH1775" s="5"/>
      <c r="AI1775" s="5"/>
      <c r="AJ1775" s="5"/>
      <c r="AK1775" s="5"/>
      <c r="AL1775" s="5"/>
      <c r="AM1775" s="5"/>
      <c r="AN1775" s="5"/>
      <c r="AO1775" s="5"/>
      <c r="AP1775" s="5"/>
      <c r="AQ1775" s="5"/>
      <c r="AR1775" s="5"/>
      <c r="AS1775" s="5"/>
      <c r="AT1775" s="5"/>
      <c r="AU1775" s="5"/>
      <c r="AV1775" s="5"/>
      <c r="AW1775" s="5"/>
      <c r="AX1775" s="5"/>
      <c r="AY1775" s="5"/>
      <c r="AZ1775" s="5"/>
      <c r="BA1775" s="5"/>
      <c r="BB1775" s="5"/>
      <c r="BC1775" s="5"/>
      <c r="BD1775" s="5"/>
      <c r="BE1775" s="5"/>
      <c r="BF1775" s="5"/>
      <c r="BG1775" s="5"/>
      <c r="BH1775" s="5"/>
      <c r="BI1775" s="5"/>
      <c r="BJ1775" s="5"/>
      <c r="BK1775" s="5"/>
      <c r="BL1775" s="5"/>
      <c r="BM1775" s="5"/>
      <c r="BN1775" s="5"/>
      <c r="BO1775" s="5"/>
      <c r="BP1775" s="5"/>
      <c r="BQ1775" s="5"/>
      <c r="BR1775" s="5"/>
      <c r="BS1775" s="5"/>
      <c r="BT1775" s="5"/>
      <c r="BU1775" s="5"/>
      <c r="BV1775" s="5"/>
      <c r="BW1775" s="5"/>
      <c r="BX1775" s="5"/>
      <c r="BY1775" s="5"/>
      <c r="BZ1775" s="5"/>
      <c r="CA1775" s="5"/>
      <c r="CB1775" s="5"/>
      <c r="CC1775" s="5"/>
      <c r="CD1775" s="5"/>
      <c r="CE1775" s="5"/>
      <c r="CF1775" s="5"/>
      <c r="CG1775" s="5"/>
      <c r="CH1775" s="5"/>
      <c r="CI1775" s="5"/>
      <c r="CJ1775" s="5"/>
      <c r="CK1775" s="5"/>
      <c r="CL1775" s="5"/>
      <c r="CM1775" s="5"/>
      <c r="CN1775" s="5"/>
      <c r="CO1775" s="5"/>
      <c r="CP1775" s="5"/>
      <c r="CQ1775" s="5"/>
      <c r="CR1775" s="5"/>
      <c r="CS1775" s="5"/>
      <c r="CT1775" s="5"/>
      <c r="CU1775" s="5"/>
      <c r="CV1775" s="5"/>
      <c r="CW1775" s="5"/>
      <c r="CX1775" s="5"/>
      <c r="CY1775" s="5"/>
      <c r="CZ1775" s="5"/>
      <c r="DA1775" s="5"/>
      <c r="DB1775" s="5"/>
      <c r="DC1775" s="5"/>
      <c r="DD1775" s="5"/>
      <c r="DE1775" s="5"/>
      <c r="DF1775" s="5"/>
      <c r="DG1775" s="5"/>
      <c r="DH1775" s="5"/>
      <c r="DI1775" s="5"/>
      <c r="DJ1775" s="5"/>
      <c r="DK1775" s="5"/>
      <c r="DL1775" s="5"/>
      <c r="DM1775" s="5"/>
      <c r="DN1775" s="5"/>
      <c r="DO1775" s="5"/>
      <c r="DP1775" s="5"/>
      <c r="DQ1775" s="5"/>
      <c r="DR1775" s="5"/>
      <c r="DS1775" s="6"/>
      <c r="DT1775" s="6"/>
      <c r="DU1775" s="5"/>
      <c r="DV1775" s="5"/>
      <c r="DW1775" s="5"/>
      <c r="DX1775" s="5"/>
      <c r="DY1775" s="5"/>
      <c r="DZ1775" s="5"/>
      <c r="EA1775" s="5"/>
      <c r="EB1775" s="5"/>
      <c r="EC1775" s="5"/>
      <c r="ED1775" s="5"/>
      <c r="EE1775" s="5"/>
      <c r="EF1775" s="5"/>
    </row>
    <row r="1776" spans="1:136" s="42" customFormat="1">
      <c r="A1776" s="41"/>
      <c r="B1776" s="41"/>
      <c r="C1776" s="41"/>
      <c r="D1776" s="41"/>
      <c r="F1776" s="41"/>
      <c r="G1776" s="41"/>
      <c r="H1776" s="41"/>
      <c r="I1776" s="41"/>
      <c r="J1776" s="5"/>
      <c r="K1776" s="5"/>
      <c r="L1776" s="5"/>
      <c r="M1776" s="5"/>
      <c r="N1776" s="5"/>
      <c r="O1776" s="5"/>
      <c r="P1776" s="5"/>
      <c r="Q1776" s="39"/>
      <c r="R1776" s="5"/>
      <c r="S1776" s="5"/>
      <c r="T1776" s="5"/>
      <c r="U1776" s="5"/>
      <c r="V1776" s="5"/>
      <c r="W1776" s="5"/>
      <c r="X1776" s="5"/>
      <c r="Y1776" s="5"/>
      <c r="Z1776" s="5"/>
      <c r="AA1776" s="5"/>
      <c r="AB1776" s="5"/>
      <c r="AC1776" s="5"/>
      <c r="AD1776" s="5"/>
      <c r="AE1776" s="5"/>
      <c r="AF1776" s="5"/>
      <c r="AG1776" s="5"/>
      <c r="AH1776" s="5"/>
      <c r="AI1776" s="5"/>
      <c r="AJ1776" s="5"/>
      <c r="AK1776" s="5"/>
      <c r="AL1776" s="5"/>
      <c r="AM1776" s="5"/>
      <c r="AN1776" s="5"/>
      <c r="AO1776" s="5"/>
      <c r="AP1776" s="5"/>
      <c r="AQ1776" s="5"/>
      <c r="AR1776" s="5"/>
      <c r="AS1776" s="5"/>
      <c r="AT1776" s="5"/>
      <c r="AU1776" s="5"/>
      <c r="AV1776" s="5"/>
      <c r="AW1776" s="5"/>
      <c r="AX1776" s="5"/>
      <c r="AY1776" s="5"/>
      <c r="AZ1776" s="5"/>
      <c r="BA1776" s="5"/>
      <c r="BB1776" s="5"/>
      <c r="BC1776" s="5"/>
      <c r="BD1776" s="5"/>
      <c r="BE1776" s="5"/>
      <c r="BF1776" s="5"/>
      <c r="BG1776" s="5"/>
      <c r="BH1776" s="5"/>
      <c r="BI1776" s="5"/>
      <c r="BJ1776" s="5"/>
      <c r="BK1776" s="5"/>
      <c r="BL1776" s="5"/>
      <c r="BM1776" s="5"/>
      <c r="BN1776" s="5"/>
      <c r="BO1776" s="5"/>
      <c r="BP1776" s="5"/>
      <c r="BQ1776" s="5"/>
      <c r="BR1776" s="5"/>
      <c r="BS1776" s="5"/>
      <c r="BT1776" s="5"/>
      <c r="BU1776" s="5"/>
      <c r="BV1776" s="5"/>
      <c r="BW1776" s="5"/>
      <c r="BX1776" s="5"/>
      <c r="BY1776" s="5"/>
      <c r="BZ1776" s="5"/>
      <c r="CA1776" s="5"/>
      <c r="CB1776" s="5"/>
      <c r="CC1776" s="5"/>
      <c r="CD1776" s="5"/>
      <c r="CE1776" s="5"/>
      <c r="CF1776" s="5"/>
      <c r="CG1776" s="5"/>
      <c r="CH1776" s="5"/>
      <c r="CI1776" s="5"/>
      <c r="CJ1776" s="5"/>
      <c r="CK1776" s="5"/>
      <c r="CL1776" s="5"/>
      <c r="CM1776" s="5"/>
      <c r="CN1776" s="5"/>
      <c r="CO1776" s="5"/>
      <c r="CP1776" s="5"/>
      <c r="CQ1776" s="5"/>
      <c r="CR1776" s="5"/>
      <c r="CS1776" s="5"/>
      <c r="CT1776" s="5"/>
      <c r="CU1776" s="5"/>
      <c r="CV1776" s="5"/>
      <c r="CW1776" s="5"/>
      <c r="CX1776" s="5"/>
      <c r="CY1776" s="5"/>
      <c r="CZ1776" s="5"/>
      <c r="DA1776" s="5"/>
      <c r="DB1776" s="5"/>
      <c r="DC1776" s="5"/>
      <c r="DD1776" s="5"/>
      <c r="DE1776" s="5"/>
      <c r="DF1776" s="5"/>
      <c r="DG1776" s="5"/>
      <c r="DH1776" s="5"/>
      <c r="DI1776" s="5"/>
      <c r="DJ1776" s="5"/>
      <c r="DK1776" s="5"/>
      <c r="DL1776" s="5"/>
      <c r="DM1776" s="5"/>
      <c r="DN1776" s="5"/>
      <c r="DO1776" s="5"/>
      <c r="DP1776" s="5"/>
      <c r="DQ1776" s="5"/>
      <c r="DR1776" s="5"/>
      <c r="DS1776" s="6"/>
      <c r="DT1776" s="6"/>
      <c r="DU1776" s="5"/>
      <c r="DV1776" s="5"/>
      <c r="DW1776" s="5"/>
      <c r="DX1776" s="5"/>
      <c r="DY1776" s="5"/>
      <c r="DZ1776" s="5"/>
      <c r="EA1776" s="5"/>
      <c r="EB1776" s="5"/>
      <c r="EC1776" s="5"/>
      <c r="ED1776" s="5"/>
      <c r="EE1776" s="5"/>
      <c r="EF1776" s="5"/>
    </row>
    <row r="1777" spans="1:136" s="42" customFormat="1">
      <c r="A1777" s="41"/>
      <c r="B1777" s="41"/>
      <c r="C1777" s="41"/>
      <c r="D1777" s="41"/>
      <c r="F1777" s="41"/>
      <c r="G1777" s="41"/>
      <c r="H1777" s="41"/>
      <c r="I1777" s="41"/>
      <c r="J1777" s="5"/>
      <c r="K1777" s="5"/>
      <c r="L1777" s="5"/>
      <c r="M1777" s="5"/>
      <c r="N1777" s="5"/>
      <c r="O1777" s="5"/>
      <c r="P1777" s="5"/>
      <c r="Q1777" s="39"/>
      <c r="R1777" s="5"/>
      <c r="S1777" s="5"/>
      <c r="T1777" s="5"/>
      <c r="U1777" s="5"/>
      <c r="V1777" s="5"/>
      <c r="W1777" s="5"/>
      <c r="X1777" s="5"/>
      <c r="Y1777" s="5"/>
      <c r="Z1777" s="5"/>
      <c r="AA1777" s="5"/>
      <c r="AB1777" s="5"/>
      <c r="AC1777" s="5"/>
      <c r="AD1777" s="5"/>
      <c r="AE1777" s="5"/>
      <c r="AF1777" s="5"/>
      <c r="AG1777" s="5"/>
      <c r="AH1777" s="5"/>
      <c r="AI1777" s="5"/>
      <c r="AJ1777" s="5"/>
      <c r="AK1777" s="5"/>
      <c r="AL1777" s="5"/>
      <c r="AM1777" s="5"/>
      <c r="AN1777" s="5"/>
      <c r="AO1777" s="5"/>
      <c r="AP1777" s="5"/>
      <c r="AQ1777" s="5"/>
      <c r="AR1777" s="5"/>
      <c r="AS1777" s="5"/>
      <c r="AT1777" s="5"/>
      <c r="AU1777" s="5"/>
      <c r="AV1777" s="5"/>
      <c r="AW1777" s="5"/>
      <c r="AX1777" s="5"/>
      <c r="AY1777" s="5"/>
      <c r="AZ1777" s="5"/>
      <c r="BA1777" s="5"/>
      <c r="BB1777" s="5"/>
      <c r="BC1777" s="5"/>
      <c r="BD1777" s="5"/>
      <c r="BE1777" s="5"/>
      <c r="BF1777" s="5"/>
      <c r="BG1777" s="5"/>
      <c r="BH1777" s="5"/>
      <c r="BI1777" s="5"/>
      <c r="BJ1777" s="5"/>
      <c r="BK1777" s="5"/>
      <c r="BL1777" s="5"/>
      <c r="BM1777" s="5"/>
      <c r="BN1777" s="5"/>
      <c r="BO1777" s="5"/>
      <c r="BP1777" s="5"/>
      <c r="BQ1777" s="5"/>
      <c r="BR1777" s="5"/>
      <c r="BS1777" s="5"/>
      <c r="BT1777" s="5"/>
      <c r="BU1777" s="5"/>
      <c r="BV1777" s="5"/>
      <c r="BW1777" s="5"/>
      <c r="BX1777" s="5"/>
      <c r="BY1777" s="5"/>
      <c r="BZ1777" s="5"/>
      <c r="CA1777" s="5"/>
      <c r="CB1777" s="5"/>
      <c r="CC1777" s="5"/>
      <c r="CD1777" s="5"/>
      <c r="CE1777" s="5"/>
      <c r="CF1777" s="5"/>
      <c r="CG1777" s="5"/>
      <c r="CH1777" s="5"/>
      <c r="CI1777" s="5"/>
      <c r="CJ1777" s="5"/>
      <c r="CK1777" s="5"/>
      <c r="CL1777" s="5"/>
      <c r="CM1777" s="5"/>
      <c r="CN1777" s="5"/>
      <c r="CO1777" s="5"/>
      <c r="CP1777" s="5"/>
      <c r="CQ1777" s="5"/>
      <c r="CR1777" s="5"/>
      <c r="CS1777" s="5"/>
      <c r="CT1777" s="5"/>
      <c r="CU1777" s="5"/>
      <c r="CV1777" s="5"/>
      <c r="CW1777" s="5"/>
      <c r="CX1777" s="5"/>
      <c r="CY1777" s="5"/>
      <c r="CZ1777" s="5"/>
      <c r="DA1777" s="5"/>
      <c r="DB1777" s="5"/>
      <c r="DC1777" s="5"/>
      <c r="DD1777" s="5"/>
      <c r="DE1777" s="5"/>
      <c r="DF1777" s="5"/>
      <c r="DG1777" s="5"/>
      <c r="DH1777" s="5"/>
      <c r="DI1777" s="5"/>
      <c r="DJ1777" s="5"/>
      <c r="DK1777" s="5"/>
      <c r="DL1777" s="5"/>
      <c r="DM1777" s="5"/>
      <c r="DN1777" s="5"/>
      <c r="DO1777" s="5"/>
      <c r="DP1777" s="5"/>
      <c r="DQ1777" s="5"/>
      <c r="DR1777" s="5"/>
      <c r="DS1777" s="6"/>
      <c r="DT1777" s="6"/>
      <c r="DU1777" s="5"/>
      <c r="DV1777" s="5"/>
      <c r="DW1777" s="5"/>
      <c r="DX1777" s="5"/>
      <c r="DY1777" s="5"/>
      <c r="DZ1777" s="5"/>
      <c r="EA1777" s="5"/>
      <c r="EB1777" s="5"/>
      <c r="EC1777" s="5"/>
      <c r="ED1777" s="5"/>
      <c r="EE1777" s="5"/>
      <c r="EF1777" s="5"/>
    </row>
    <row r="1778" spans="1:136" s="42" customFormat="1">
      <c r="A1778" s="41"/>
      <c r="B1778" s="41"/>
      <c r="C1778" s="41"/>
      <c r="D1778" s="41"/>
      <c r="F1778" s="41"/>
      <c r="G1778" s="41"/>
      <c r="H1778" s="41"/>
      <c r="I1778" s="41"/>
      <c r="J1778" s="5"/>
      <c r="K1778" s="5"/>
      <c r="L1778" s="5"/>
      <c r="M1778" s="5"/>
      <c r="N1778" s="5"/>
      <c r="O1778" s="5"/>
      <c r="P1778" s="5"/>
      <c r="Q1778" s="39"/>
      <c r="R1778" s="5"/>
      <c r="S1778" s="5"/>
      <c r="T1778" s="5"/>
      <c r="U1778" s="5"/>
      <c r="V1778" s="5"/>
      <c r="W1778" s="5"/>
      <c r="X1778" s="5"/>
      <c r="Y1778" s="5"/>
      <c r="Z1778" s="5"/>
      <c r="AA1778" s="5"/>
      <c r="AB1778" s="5"/>
      <c r="AC1778" s="5"/>
      <c r="AD1778" s="5"/>
      <c r="AE1778" s="5"/>
      <c r="AF1778" s="5"/>
      <c r="AG1778" s="5"/>
      <c r="AH1778" s="5"/>
      <c r="AI1778" s="5"/>
      <c r="AJ1778" s="5"/>
      <c r="AK1778" s="5"/>
      <c r="AL1778" s="5"/>
      <c r="AM1778" s="5"/>
      <c r="AN1778" s="5"/>
      <c r="AO1778" s="5"/>
      <c r="AP1778" s="5"/>
      <c r="AQ1778" s="5"/>
      <c r="AR1778" s="5"/>
      <c r="AS1778" s="5"/>
      <c r="AT1778" s="5"/>
      <c r="AU1778" s="5"/>
      <c r="AV1778" s="5"/>
      <c r="AW1778" s="5"/>
      <c r="AX1778" s="5"/>
      <c r="AY1778" s="5"/>
      <c r="AZ1778" s="5"/>
      <c r="BA1778" s="5"/>
      <c r="BB1778" s="5"/>
      <c r="BC1778" s="5"/>
      <c r="BD1778" s="5"/>
      <c r="BE1778" s="5"/>
      <c r="BF1778" s="5"/>
      <c r="BG1778" s="5"/>
      <c r="BH1778" s="5"/>
      <c r="BI1778" s="5"/>
      <c r="BJ1778" s="5"/>
      <c r="BK1778" s="5"/>
      <c r="BL1778" s="5"/>
      <c r="BM1778" s="5"/>
      <c r="BN1778" s="5"/>
      <c r="BO1778" s="5"/>
      <c r="BP1778" s="5"/>
      <c r="BQ1778" s="5"/>
      <c r="BR1778" s="5"/>
      <c r="BS1778" s="5"/>
      <c r="BT1778" s="5"/>
      <c r="BU1778" s="5"/>
      <c r="BV1778" s="5"/>
      <c r="BW1778" s="5"/>
      <c r="BX1778" s="5"/>
      <c r="BY1778" s="5"/>
      <c r="BZ1778" s="5"/>
      <c r="CA1778" s="5"/>
      <c r="CB1778" s="5"/>
      <c r="CC1778" s="5"/>
      <c r="CD1778" s="5"/>
      <c r="CE1778" s="5"/>
      <c r="CF1778" s="5"/>
      <c r="CG1778" s="5"/>
      <c r="CH1778" s="5"/>
      <c r="CI1778" s="5"/>
      <c r="CJ1778" s="5"/>
      <c r="CK1778" s="5"/>
      <c r="CL1778" s="5"/>
      <c r="CM1778" s="5"/>
      <c r="CN1778" s="5"/>
      <c r="CO1778" s="5"/>
      <c r="CP1778" s="5"/>
      <c r="CQ1778" s="5"/>
      <c r="CR1778" s="5"/>
      <c r="CS1778" s="5"/>
      <c r="CT1778" s="5"/>
      <c r="CU1778" s="5"/>
      <c r="CV1778" s="5"/>
      <c r="CW1778" s="5"/>
      <c r="CX1778" s="5"/>
      <c r="CY1778" s="5"/>
      <c r="CZ1778" s="5"/>
      <c r="DA1778" s="5"/>
      <c r="DB1778" s="5"/>
      <c r="DC1778" s="5"/>
      <c r="DD1778" s="5"/>
      <c r="DE1778" s="5"/>
      <c r="DF1778" s="5"/>
      <c r="DG1778" s="5"/>
      <c r="DH1778" s="5"/>
      <c r="DI1778" s="5"/>
      <c r="DJ1778" s="5"/>
      <c r="DK1778" s="5"/>
      <c r="DL1778" s="5"/>
      <c r="DM1778" s="5"/>
      <c r="DN1778" s="5"/>
      <c r="DO1778" s="5"/>
      <c r="DP1778" s="5"/>
      <c r="DQ1778" s="5"/>
      <c r="DR1778" s="5"/>
      <c r="DS1778" s="6"/>
      <c r="DT1778" s="6"/>
      <c r="DU1778" s="5"/>
      <c r="DV1778" s="5"/>
      <c r="DW1778" s="5"/>
      <c r="DX1778" s="5"/>
      <c r="DY1778" s="5"/>
      <c r="DZ1778" s="5"/>
      <c r="EA1778" s="5"/>
      <c r="EB1778" s="5"/>
      <c r="EC1778" s="5"/>
      <c r="ED1778" s="5"/>
      <c r="EE1778" s="5"/>
      <c r="EF1778" s="5"/>
    </row>
    <row r="1779" spans="1:136" s="42" customFormat="1">
      <c r="A1779" s="41"/>
      <c r="B1779" s="41"/>
      <c r="C1779" s="41"/>
      <c r="D1779" s="41"/>
      <c r="F1779" s="41"/>
      <c r="G1779" s="41"/>
      <c r="H1779" s="41"/>
      <c r="I1779" s="41"/>
      <c r="J1779" s="5"/>
      <c r="K1779" s="5"/>
      <c r="L1779" s="5"/>
      <c r="M1779" s="5"/>
      <c r="N1779" s="5"/>
      <c r="O1779" s="5"/>
      <c r="P1779" s="5"/>
      <c r="Q1779" s="39"/>
      <c r="R1779" s="5"/>
      <c r="S1779" s="5"/>
      <c r="T1779" s="5"/>
      <c r="U1779" s="5"/>
      <c r="V1779" s="5"/>
      <c r="W1779" s="5"/>
      <c r="X1779" s="5"/>
      <c r="Y1779" s="5"/>
      <c r="Z1779" s="5"/>
      <c r="AA1779" s="5"/>
      <c r="AB1779" s="5"/>
      <c r="AC1779" s="5"/>
      <c r="AD1779" s="5"/>
      <c r="AE1779" s="5"/>
      <c r="AF1779" s="5"/>
      <c r="AG1779" s="5"/>
      <c r="AH1779" s="5"/>
      <c r="AI1779" s="5"/>
      <c r="AJ1779" s="5"/>
      <c r="AK1779" s="5"/>
      <c r="AL1779" s="5"/>
      <c r="AM1779" s="5"/>
      <c r="AN1779" s="5"/>
      <c r="AO1779" s="5"/>
      <c r="AP1779" s="5"/>
      <c r="AQ1779" s="5"/>
      <c r="AR1779" s="5"/>
      <c r="AS1779" s="5"/>
      <c r="AT1779" s="5"/>
      <c r="AU1779" s="5"/>
      <c r="AV1779" s="5"/>
      <c r="AW1779" s="5"/>
      <c r="AX1779" s="5"/>
      <c r="AY1779" s="5"/>
      <c r="AZ1779" s="5"/>
      <c r="BA1779" s="5"/>
      <c r="BB1779" s="5"/>
      <c r="BC1779" s="5"/>
      <c r="BD1779" s="5"/>
      <c r="BE1779" s="5"/>
      <c r="BF1779" s="5"/>
      <c r="BG1779" s="5"/>
      <c r="BH1779" s="5"/>
      <c r="BI1779" s="5"/>
      <c r="BJ1779" s="5"/>
      <c r="BK1779" s="5"/>
      <c r="BL1779" s="5"/>
      <c r="BM1779" s="5"/>
      <c r="BN1779" s="5"/>
      <c r="BO1779" s="5"/>
      <c r="BP1779" s="5"/>
      <c r="BQ1779" s="5"/>
      <c r="BR1779" s="5"/>
      <c r="BS1779" s="5"/>
      <c r="BT1779" s="5"/>
      <c r="BU1779" s="5"/>
      <c r="BV1779" s="5"/>
      <c r="BW1779" s="5"/>
      <c r="BX1779" s="5"/>
      <c r="BY1779" s="5"/>
      <c r="BZ1779" s="5"/>
      <c r="CA1779" s="5"/>
      <c r="CB1779" s="5"/>
      <c r="CC1779" s="5"/>
      <c r="CD1779" s="5"/>
      <c r="CE1779" s="5"/>
      <c r="CF1779" s="5"/>
      <c r="CG1779" s="5"/>
      <c r="CH1779" s="5"/>
      <c r="CI1779" s="5"/>
      <c r="CJ1779" s="5"/>
      <c r="CK1779" s="5"/>
      <c r="CL1779" s="5"/>
      <c r="CM1779" s="5"/>
      <c r="CN1779" s="5"/>
      <c r="CO1779" s="5"/>
      <c r="CP1779" s="5"/>
      <c r="CQ1779" s="5"/>
      <c r="CR1779" s="5"/>
      <c r="CS1779" s="5"/>
      <c r="CT1779" s="5"/>
      <c r="CU1779" s="5"/>
      <c r="CV1779" s="5"/>
      <c r="CW1779" s="5"/>
      <c r="CX1779" s="5"/>
      <c r="CY1779" s="5"/>
      <c r="CZ1779" s="5"/>
      <c r="DA1779" s="5"/>
      <c r="DB1779" s="5"/>
      <c r="DC1779" s="5"/>
      <c r="DD1779" s="5"/>
      <c r="DE1779" s="5"/>
      <c r="DF1779" s="5"/>
      <c r="DG1779" s="5"/>
      <c r="DH1779" s="5"/>
      <c r="DI1779" s="5"/>
      <c r="DJ1779" s="5"/>
      <c r="DK1779" s="5"/>
      <c r="DL1779" s="5"/>
      <c r="DM1779" s="5"/>
      <c r="DN1779" s="5"/>
      <c r="DO1779" s="5"/>
      <c r="DP1779" s="5"/>
      <c r="DQ1779" s="5"/>
      <c r="DR1779" s="5"/>
      <c r="DS1779" s="6"/>
      <c r="DT1779" s="6"/>
      <c r="DU1779" s="5"/>
      <c r="DV1779" s="5"/>
      <c r="DW1779" s="5"/>
      <c r="DX1779" s="5"/>
      <c r="DY1779" s="5"/>
      <c r="DZ1779" s="5"/>
      <c r="EA1779" s="5"/>
      <c r="EB1779" s="5"/>
      <c r="EC1779" s="5"/>
      <c r="ED1779" s="5"/>
      <c r="EE1779" s="5"/>
      <c r="EF1779" s="5"/>
    </row>
    <row r="1780" spans="1:136" s="42" customFormat="1">
      <c r="A1780" s="41"/>
      <c r="B1780" s="41"/>
      <c r="C1780" s="41"/>
      <c r="D1780" s="41"/>
      <c r="F1780" s="41"/>
      <c r="G1780" s="41"/>
      <c r="H1780" s="41"/>
      <c r="I1780" s="41"/>
      <c r="J1780" s="5"/>
      <c r="K1780" s="5"/>
      <c r="L1780" s="5"/>
      <c r="M1780" s="5"/>
      <c r="N1780" s="5"/>
      <c r="O1780" s="5"/>
      <c r="P1780" s="5"/>
      <c r="Q1780" s="39"/>
      <c r="R1780" s="5"/>
      <c r="S1780" s="5"/>
      <c r="T1780" s="5"/>
      <c r="U1780" s="5"/>
      <c r="V1780" s="5"/>
      <c r="W1780" s="5"/>
      <c r="X1780" s="5"/>
      <c r="Y1780" s="5"/>
      <c r="Z1780" s="5"/>
      <c r="AA1780" s="5"/>
      <c r="AB1780" s="5"/>
      <c r="AC1780" s="5"/>
      <c r="AD1780" s="5"/>
      <c r="AE1780" s="5"/>
      <c r="AF1780" s="5"/>
      <c r="AG1780" s="5"/>
      <c r="AH1780" s="5"/>
      <c r="AI1780" s="5"/>
      <c r="AJ1780" s="5"/>
      <c r="AK1780" s="5"/>
      <c r="AL1780" s="5"/>
      <c r="AM1780" s="5"/>
      <c r="AN1780" s="5"/>
      <c r="AO1780" s="5"/>
      <c r="AP1780" s="5"/>
      <c r="AQ1780" s="5"/>
      <c r="AR1780" s="5"/>
      <c r="AS1780" s="5"/>
      <c r="AT1780" s="5"/>
      <c r="AU1780" s="5"/>
      <c r="AV1780" s="5"/>
      <c r="AW1780" s="5"/>
      <c r="AX1780" s="5"/>
      <c r="AY1780" s="5"/>
      <c r="AZ1780" s="5"/>
      <c r="BA1780" s="5"/>
      <c r="BB1780" s="5"/>
      <c r="BC1780" s="5"/>
      <c r="BD1780" s="5"/>
      <c r="BE1780" s="5"/>
      <c r="BF1780" s="5"/>
      <c r="BG1780" s="5"/>
      <c r="BH1780" s="5"/>
      <c r="BI1780" s="5"/>
      <c r="BJ1780" s="5"/>
      <c r="BK1780" s="5"/>
      <c r="BL1780" s="5"/>
      <c r="BM1780" s="5"/>
      <c r="BN1780" s="5"/>
      <c r="BO1780" s="5"/>
      <c r="BP1780" s="5"/>
      <c r="BQ1780" s="5"/>
      <c r="BR1780" s="5"/>
      <c r="BS1780" s="5"/>
      <c r="BT1780" s="5"/>
      <c r="BU1780" s="5"/>
      <c r="BV1780" s="5"/>
      <c r="BW1780" s="5"/>
      <c r="BX1780" s="5"/>
      <c r="BY1780" s="5"/>
      <c r="BZ1780" s="5"/>
      <c r="CA1780" s="5"/>
      <c r="CB1780" s="5"/>
      <c r="CC1780" s="5"/>
      <c r="CD1780" s="5"/>
      <c r="CE1780" s="5"/>
      <c r="CF1780" s="5"/>
      <c r="CG1780" s="5"/>
      <c r="CH1780" s="5"/>
      <c r="CI1780" s="5"/>
      <c r="CJ1780" s="5"/>
      <c r="CK1780" s="5"/>
      <c r="CL1780" s="5"/>
      <c r="CM1780" s="5"/>
      <c r="CN1780" s="5"/>
      <c r="CO1780" s="5"/>
      <c r="CP1780" s="5"/>
      <c r="CQ1780" s="5"/>
      <c r="CR1780" s="5"/>
      <c r="CS1780" s="5"/>
      <c r="CT1780" s="5"/>
      <c r="CU1780" s="5"/>
      <c r="CV1780" s="5"/>
      <c r="CW1780" s="5"/>
      <c r="CX1780" s="5"/>
      <c r="CY1780" s="5"/>
      <c r="CZ1780" s="5"/>
      <c r="DA1780" s="5"/>
      <c r="DB1780" s="5"/>
      <c r="DC1780" s="5"/>
      <c r="DD1780" s="5"/>
      <c r="DE1780" s="5"/>
      <c r="DF1780" s="5"/>
      <c r="DG1780" s="5"/>
      <c r="DH1780" s="5"/>
      <c r="DI1780" s="5"/>
      <c r="DJ1780" s="5"/>
      <c r="DK1780" s="5"/>
      <c r="DL1780" s="5"/>
      <c r="DM1780" s="5"/>
      <c r="DN1780" s="5"/>
      <c r="DO1780" s="5"/>
      <c r="DP1780" s="5"/>
      <c r="DQ1780" s="5"/>
      <c r="DR1780" s="5"/>
      <c r="DS1780" s="6"/>
      <c r="DT1780" s="6"/>
      <c r="DU1780" s="5"/>
      <c r="DV1780" s="5"/>
      <c r="DW1780" s="5"/>
      <c r="DX1780" s="5"/>
      <c r="DY1780" s="5"/>
      <c r="DZ1780" s="5"/>
      <c r="EA1780" s="5"/>
      <c r="EB1780" s="5"/>
      <c r="EC1780" s="5"/>
      <c r="ED1780" s="5"/>
      <c r="EE1780" s="5"/>
      <c r="EF1780" s="5"/>
    </row>
    <row r="1781" spans="1:136" s="42" customFormat="1">
      <c r="A1781" s="41"/>
      <c r="B1781" s="41"/>
      <c r="C1781" s="41"/>
      <c r="D1781" s="41"/>
      <c r="F1781" s="41"/>
      <c r="G1781" s="41"/>
      <c r="H1781" s="41"/>
      <c r="I1781" s="41"/>
      <c r="J1781" s="5"/>
      <c r="K1781" s="5"/>
      <c r="L1781" s="5"/>
      <c r="M1781" s="5"/>
      <c r="N1781" s="5"/>
      <c r="O1781" s="5"/>
      <c r="P1781" s="5"/>
      <c r="Q1781" s="39"/>
      <c r="R1781" s="5"/>
      <c r="S1781" s="5"/>
      <c r="T1781" s="5"/>
      <c r="U1781" s="5"/>
      <c r="V1781" s="5"/>
      <c r="W1781" s="5"/>
      <c r="X1781" s="5"/>
      <c r="Y1781" s="5"/>
      <c r="Z1781" s="5"/>
      <c r="AA1781" s="5"/>
      <c r="AB1781" s="5"/>
      <c r="AC1781" s="5"/>
      <c r="AD1781" s="5"/>
      <c r="AE1781" s="5"/>
      <c r="AF1781" s="5"/>
      <c r="AG1781" s="5"/>
      <c r="AH1781" s="5"/>
      <c r="AI1781" s="5"/>
      <c r="AJ1781" s="5"/>
      <c r="AK1781" s="5"/>
      <c r="AL1781" s="5"/>
      <c r="AM1781" s="5"/>
      <c r="AN1781" s="5"/>
      <c r="AO1781" s="5"/>
      <c r="AP1781" s="5"/>
      <c r="AQ1781" s="5"/>
      <c r="AR1781" s="5"/>
      <c r="AS1781" s="5"/>
      <c r="AT1781" s="5"/>
      <c r="AU1781" s="5"/>
      <c r="AV1781" s="5"/>
      <c r="AW1781" s="5"/>
      <c r="AX1781" s="5"/>
      <c r="AY1781" s="5"/>
      <c r="AZ1781" s="5"/>
      <c r="BA1781" s="5"/>
      <c r="BB1781" s="5"/>
      <c r="BC1781" s="5"/>
      <c r="BD1781" s="5"/>
      <c r="BE1781" s="5"/>
      <c r="BF1781" s="5"/>
      <c r="BG1781" s="5"/>
      <c r="BH1781" s="5"/>
      <c r="BI1781" s="5"/>
      <c r="BJ1781" s="5"/>
      <c r="BK1781" s="5"/>
      <c r="BL1781" s="5"/>
      <c r="BM1781" s="5"/>
      <c r="BN1781" s="5"/>
      <c r="BO1781" s="5"/>
      <c r="BP1781" s="5"/>
      <c r="BQ1781" s="5"/>
      <c r="BR1781" s="5"/>
      <c r="BS1781" s="5"/>
      <c r="BT1781" s="5"/>
      <c r="BU1781" s="5"/>
      <c r="BV1781" s="5"/>
      <c r="BW1781" s="5"/>
      <c r="BX1781" s="5"/>
      <c r="BY1781" s="5"/>
      <c r="BZ1781" s="5"/>
      <c r="CA1781" s="5"/>
      <c r="CB1781" s="5"/>
      <c r="CC1781" s="5"/>
      <c r="CD1781" s="5"/>
      <c r="CE1781" s="5"/>
      <c r="CF1781" s="5"/>
      <c r="CG1781" s="5"/>
      <c r="CH1781" s="5"/>
      <c r="CI1781" s="5"/>
      <c r="CJ1781" s="5"/>
      <c r="CK1781" s="5"/>
      <c r="CL1781" s="5"/>
      <c r="CM1781" s="5"/>
      <c r="CN1781" s="5"/>
      <c r="CO1781" s="5"/>
      <c r="CP1781" s="5"/>
      <c r="CQ1781" s="5"/>
      <c r="CR1781" s="5"/>
      <c r="CS1781" s="5"/>
      <c r="CT1781" s="5"/>
      <c r="CU1781" s="5"/>
      <c r="CV1781" s="5"/>
      <c r="CW1781" s="5"/>
      <c r="CX1781" s="5"/>
      <c r="CY1781" s="5"/>
      <c r="CZ1781" s="5"/>
      <c r="DA1781" s="5"/>
      <c r="DB1781" s="5"/>
      <c r="DC1781" s="5"/>
      <c r="DD1781" s="5"/>
      <c r="DE1781" s="5"/>
      <c r="DF1781" s="5"/>
      <c r="DG1781" s="5"/>
      <c r="DH1781" s="5"/>
      <c r="DI1781" s="5"/>
      <c r="DJ1781" s="5"/>
      <c r="DK1781" s="5"/>
      <c r="DL1781" s="5"/>
      <c r="DM1781" s="5"/>
      <c r="DN1781" s="5"/>
      <c r="DO1781" s="5"/>
      <c r="DP1781" s="5"/>
      <c r="DQ1781" s="5"/>
      <c r="DR1781" s="5"/>
      <c r="DS1781" s="6"/>
      <c r="DT1781" s="6"/>
      <c r="DU1781" s="5"/>
      <c r="DV1781" s="5"/>
      <c r="DW1781" s="5"/>
      <c r="DX1781" s="5"/>
      <c r="DY1781" s="5"/>
      <c r="DZ1781" s="5"/>
      <c r="EA1781" s="5"/>
      <c r="EB1781" s="5"/>
      <c r="EC1781" s="5"/>
      <c r="ED1781" s="5"/>
      <c r="EE1781" s="5"/>
      <c r="EF1781" s="5"/>
    </row>
    <row r="1782" spans="1:136" s="42" customFormat="1">
      <c r="A1782" s="41"/>
      <c r="B1782" s="41"/>
      <c r="C1782" s="41"/>
      <c r="D1782" s="41"/>
      <c r="F1782" s="41"/>
      <c r="G1782" s="41"/>
      <c r="H1782" s="41"/>
      <c r="I1782" s="41"/>
      <c r="J1782" s="5"/>
      <c r="K1782" s="5"/>
      <c r="L1782" s="5"/>
      <c r="M1782" s="5"/>
      <c r="N1782" s="5"/>
      <c r="O1782" s="5"/>
      <c r="P1782" s="5"/>
      <c r="Q1782" s="39"/>
      <c r="R1782" s="5"/>
      <c r="S1782" s="5"/>
      <c r="T1782" s="5"/>
      <c r="U1782" s="5"/>
      <c r="V1782" s="5"/>
      <c r="W1782" s="5"/>
      <c r="X1782" s="5"/>
      <c r="Y1782" s="5"/>
      <c r="Z1782" s="5"/>
      <c r="AA1782" s="5"/>
      <c r="AB1782" s="5"/>
      <c r="AC1782" s="5"/>
      <c r="AD1782" s="5"/>
      <c r="AE1782" s="5"/>
      <c r="AF1782" s="5"/>
      <c r="AG1782" s="5"/>
      <c r="AH1782" s="5"/>
      <c r="AI1782" s="5"/>
      <c r="AJ1782" s="5"/>
      <c r="AK1782" s="5"/>
      <c r="AL1782" s="5"/>
      <c r="AM1782" s="5"/>
      <c r="AN1782" s="5"/>
      <c r="AO1782" s="5"/>
      <c r="AP1782" s="5"/>
      <c r="AQ1782" s="5"/>
      <c r="AR1782" s="5"/>
      <c r="AS1782" s="5"/>
      <c r="AT1782" s="5"/>
      <c r="AU1782" s="5"/>
      <c r="AV1782" s="5"/>
      <c r="AW1782" s="5"/>
      <c r="AX1782" s="5"/>
      <c r="AY1782" s="5"/>
      <c r="AZ1782" s="5"/>
      <c r="BA1782" s="5"/>
      <c r="BB1782" s="5"/>
      <c r="BC1782" s="5"/>
      <c r="BD1782" s="5"/>
      <c r="BE1782" s="5"/>
      <c r="BF1782" s="5"/>
      <c r="BG1782" s="5"/>
      <c r="BH1782" s="5"/>
      <c r="BI1782" s="5"/>
      <c r="BJ1782" s="5"/>
      <c r="BK1782" s="5"/>
      <c r="BL1782" s="5"/>
      <c r="BM1782" s="5"/>
      <c r="BN1782" s="5"/>
      <c r="BO1782" s="5"/>
      <c r="BP1782" s="5"/>
      <c r="BQ1782" s="5"/>
      <c r="BR1782" s="5"/>
      <c r="BS1782" s="5"/>
      <c r="BT1782" s="5"/>
      <c r="BU1782" s="5"/>
      <c r="BV1782" s="5"/>
      <c r="BW1782" s="5"/>
      <c r="BX1782" s="5"/>
      <c r="BY1782" s="5"/>
      <c r="BZ1782" s="5"/>
      <c r="CA1782" s="5"/>
      <c r="CB1782" s="5"/>
      <c r="CC1782" s="5"/>
      <c r="CD1782" s="5"/>
      <c r="CE1782" s="5"/>
      <c r="CF1782" s="5"/>
      <c r="CG1782" s="5"/>
      <c r="CH1782" s="5"/>
      <c r="CI1782" s="5"/>
      <c r="CJ1782" s="5"/>
      <c r="CK1782" s="5"/>
      <c r="CL1782" s="5"/>
      <c r="CM1782" s="5"/>
      <c r="CN1782" s="5"/>
      <c r="CO1782" s="5"/>
      <c r="CP1782" s="5"/>
      <c r="CQ1782" s="5"/>
      <c r="CR1782" s="5"/>
      <c r="CS1782" s="5"/>
      <c r="CT1782" s="5"/>
      <c r="CU1782" s="5"/>
      <c r="CV1782" s="5"/>
      <c r="CW1782" s="5"/>
      <c r="CX1782" s="5"/>
      <c r="CY1782" s="5"/>
      <c r="CZ1782" s="5"/>
      <c r="DA1782" s="5"/>
      <c r="DB1782" s="5"/>
      <c r="DC1782" s="5"/>
      <c r="DD1782" s="5"/>
      <c r="DE1782" s="5"/>
      <c r="DF1782" s="5"/>
      <c r="DG1782" s="5"/>
      <c r="DH1782" s="5"/>
      <c r="DI1782" s="5"/>
      <c r="DJ1782" s="5"/>
      <c r="DK1782" s="5"/>
      <c r="DL1782" s="5"/>
      <c r="DM1782" s="5"/>
      <c r="DN1782" s="5"/>
      <c r="DO1782" s="5"/>
      <c r="DP1782" s="5"/>
      <c r="DQ1782" s="5"/>
      <c r="DR1782" s="5"/>
      <c r="DS1782" s="6"/>
      <c r="DT1782" s="6"/>
      <c r="DU1782" s="5"/>
      <c r="DV1782" s="5"/>
      <c r="DW1782" s="5"/>
      <c r="DX1782" s="5"/>
      <c r="DY1782" s="5"/>
      <c r="DZ1782" s="5"/>
      <c r="EA1782" s="5"/>
      <c r="EB1782" s="5"/>
      <c r="EC1782" s="5"/>
      <c r="ED1782" s="5"/>
      <c r="EE1782" s="5"/>
      <c r="EF1782" s="5"/>
    </row>
    <row r="1783" spans="1:136" s="42" customFormat="1">
      <c r="A1783" s="41"/>
      <c r="B1783" s="41"/>
      <c r="C1783" s="41"/>
      <c r="D1783" s="41"/>
      <c r="F1783" s="41"/>
      <c r="G1783" s="41"/>
      <c r="H1783" s="41"/>
      <c r="I1783" s="41"/>
      <c r="J1783" s="5"/>
      <c r="K1783" s="5"/>
      <c r="L1783" s="5"/>
      <c r="M1783" s="5"/>
      <c r="N1783" s="5"/>
      <c r="O1783" s="5"/>
      <c r="P1783" s="5"/>
      <c r="Q1783" s="39"/>
      <c r="R1783" s="5"/>
      <c r="S1783" s="5"/>
      <c r="T1783" s="5"/>
      <c r="U1783" s="5"/>
      <c r="V1783" s="5"/>
      <c r="W1783" s="5"/>
      <c r="X1783" s="5"/>
      <c r="Y1783" s="5"/>
      <c r="Z1783" s="5"/>
      <c r="AA1783" s="5"/>
      <c r="AB1783" s="5"/>
      <c r="AC1783" s="5"/>
      <c r="AD1783" s="5"/>
      <c r="AE1783" s="5"/>
      <c r="AF1783" s="5"/>
      <c r="AG1783" s="5"/>
      <c r="AH1783" s="5"/>
      <c r="AI1783" s="5"/>
      <c r="AJ1783" s="5"/>
      <c r="AK1783" s="5"/>
      <c r="AL1783" s="5"/>
      <c r="AM1783" s="5"/>
      <c r="AN1783" s="5"/>
      <c r="AO1783" s="5"/>
      <c r="AP1783" s="5"/>
      <c r="AQ1783" s="5"/>
      <c r="AR1783" s="5"/>
      <c r="AS1783" s="5"/>
      <c r="AT1783" s="5"/>
      <c r="AU1783" s="5"/>
      <c r="AV1783" s="5"/>
      <c r="AW1783" s="5"/>
      <c r="AX1783" s="5"/>
      <c r="AY1783" s="5"/>
      <c r="AZ1783" s="5"/>
      <c r="BA1783" s="5"/>
      <c r="BB1783" s="5"/>
      <c r="BC1783" s="5"/>
      <c r="BD1783" s="5"/>
      <c r="BE1783" s="5"/>
      <c r="BF1783" s="5"/>
      <c r="BG1783" s="5"/>
      <c r="BH1783" s="5"/>
      <c r="BI1783" s="5"/>
      <c r="BJ1783" s="5"/>
      <c r="BK1783" s="5"/>
      <c r="BL1783" s="5"/>
      <c r="BM1783" s="5"/>
      <c r="BN1783" s="5"/>
      <c r="BO1783" s="5"/>
      <c r="BP1783" s="5"/>
      <c r="BQ1783" s="5"/>
      <c r="BR1783" s="5"/>
      <c r="BS1783" s="5"/>
      <c r="BT1783" s="5"/>
      <c r="BU1783" s="5"/>
      <c r="BV1783" s="5"/>
      <c r="BW1783" s="5"/>
      <c r="BX1783" s="5"/>
      <c r="BY1783" s="5"/>
      <c r="BZ1783" s="5"/>
      <c r="CA1783" s="5"/>
      <c r="CB1783" s="5"/>
      <c r="CC1783" s="5"/>
      <c r="CD1783" s="5"/>
      <c r="CE1783" s="5"/>
      <c r="CF1783" s="5"/>
      <c r="CG1783" s="5"/>
      <c r="CH1783" s="5"/>
      <c r="CI1783" s="5"/>
      <c r="CJ1783" s="5"/>
      <c r="CK1783" s="5"/>
      <c r="CL1783" s="5"/>
      <c r="CM1783" s="5"/>
      <c r="CN1783" s="5"/>
      <c r="CO1783" s="5"/>
      <c r="CP1783" s="5"/>
      <c r="CQ1783" s="5"/>
      <c r="CR1783" s="5"/>
      <c r="CS1783" s="5"/>
      <c r="CT1783" s="5"/>
      <c r="CU1783" s="5"/>
      <c r="CV1783" s="5"/>
      <c r="CW1783" s="5"/>
      <c r="CX1783" s="5"/>
      <c r="CY1783" s="5"/>
      <c r="CZ1783" s="5"/>
      <c r="DA1783" s="5"/>
      <c r="DB1783" s="5"/>
      <c r="DC1783" s="5"/>
      <c r="DD1783" s="5"/>
      <c r="DE1783" s="5"/>
      <c r="DF1783" s="5"/>
      <c r="DG1783" s="5"/>
      <c r="DH1783" s="5"/>
      <c r="DI1783" s="5"/>
      <c r="DJ1783" s="5"/>
      <c r="DK1783" s="5"/>
      <c r="DL1783" s="5"/>
      <c r="DM1783" s="5"/>
      <c r="DN1783" s="5"/>
      <c r="DO1783" s="5"/>
      <c r="DP1783" s="5"/>
      <c r="DQ1783" s="5"/>
      <c r="DR1783" s="5"/>
      <c r="DS1783" s="6"/>
      <c r="DT1783" s="6"/>
      <c r="DU1783" s="5"/>
      <c r="DV1783" s="5"/>
      <c r="DW1783" s="5"/>
      <c r="DX1783" s="5"/>
      <c r="DY1783" s="5"/>
      <c r="DZ1783" s="5"/>
      <c r="EA1783" s="5"/>
      <c r="EB1783" s="5"/>
      <c r="EC1783" s="5"/>
      <c r="ED1783" s="5"/>
      <c r="EE1783" s="5"/>
      <c r="EF1783" s="5"/>
    </row>
    <row r="1784" spans="1:136" s="42" customFormat="1">
      <c r="A1784" s="41"/>
      <c r="B1784" s="41"/>
      <c r="C1784" s="41"/>
      <c r="D1784" s="41"/>
      <c r="F1784" s="41"/>
      <c r="G1784" s="41"/>
      <c r="H1784" s="41"/>
      <c r="I1784" s="41"/>
      <c r="J1784" s="5"/>
      <c r="K1784" s="5"/>
      <c r="L1784" s="5"/>
      <c r="M1784" s="5"/>
      <c r="N1784" s="5"/>
      <c r="O1784" s="5"/>
      <c r="P1784" s="5"/>
      <c r="Q1784" s="39"/>
      <c r="R1784" s="5"/>
      <c r="S1784" s="5"/>
      <c r="T1784" s="5"/>
      <c r="U1784" s="5"/>
      <c r="V1784" s="5"/>
      <c r="W1784" s="5"/>
      <c r="X1784" s="5"/>
      <c r="Y1784" s="5"/>
      <c r="Z1784" s="5"/>
      <c r="AA1784" s="5"/>
      <c r="AB1784" s="5"/>
      <c r="AC1784" s="5"/>
      <c r="AD1784" s="5"/>
      <c r="AE1784" s="5"/>
      <c r="AF1784" s="5"/>
      <c r="AG1784" s="5"/>
      <c r="AH1784" s="5"/>
      <c r="AI1784" s="5"/>
      <c r="AJ1784" s="5"/>
      <c r="AK1784" s="5"/>
      <c r="AL1784" s="5"/>
      <c r="AM1784" s="5"/>
      <c r="AN1784" s="5"/>
      <c r="AO1784" s="5"/>
      <c r="AP1784" s="5"/>
      <c r="AQ1784" s="5"/>
      <c r="AR1784" s="5"/>
      <c r="AS1784" s="5"/>
      <c r="AT1784" s="5"/>
      <c r="AU1784" s="5"/>
      <c r="AV1784" s="5"/>
      <c r="AW1784" s="5"/>
      <c r="AX1784" s="5"/>
      <c r="AY1784" s="5"/>
      <c r="AZ1784" s="5"/>
      <c r="BA1784" s="5"/>
      <c r="BB1784" s="5"/>
      <c r="BC1784" s="5"/>
      <c r="BD1784" s="5"/>
      <c r="BE1784" s="5"/>
      <c r="BF1784" s="5"/>
      <c r="BG1784" s="5"/>
      <c r="BH1784" s="5"/>
      <c r="BI1784" s="5"/>
      <c r="BJ1784" s="5"/>
      <c r="BK1784" s="5"/>
      <c r="BL1784" s="5"/>
      <c r="BM1784" s="5"/>
      <c r="BN1784" s="5"/>
      <c r="BO1784" s="5"/>
      <c r="BP1784" s="5"/>
      <c r="BQ1784" s="5"/>
      <c r="BR1784" s="5"/>
      <c r="BS1784" s="5"/>
      <c r="BT1784" s="5"/>
      <c r="BU1784" s="5"/>
      <c r="BV1784" s="5"/>
      <c r="BW1784" s="5"/>
      <c r="BX1784" s="5"/>
      <c r="BY1784" s="5"/>
      <c r="BZ1784" s="5"/>
      <c r="CA1784" s="5"/>
      <c r="CB1784" s="5"/>
      <c r="CC1784" s="5"/>
      <c r="CD1784" s="5"/>
      <c r="CE1784" s="5"/>
      <c r="CF1784" s="5"/>
      <c r="CG1784" s="5"/>
      <c r="CH1784" s="5"/>
      <c r="CI1784" s="5"/>
      <c r="CJ1784" s="5"/>
      <c r="CK1784" s="5"/>
      <c r="CL1784" s="5"/>
      <c r="CM1784" s="5"/>
      <c r="CN1784" s="5"/>
      <c r="CO1784" s="5"/>
      <c r="CP1784" s="5"/>
      <c r="CQ1784" s="5"/>
      <c r="CR1784" s="5"/>
      <c r="CS1784" s="5"/>
      <c r="CT1784" s="5"/>
      <c r="CU1784" s="5"/>
      <c r="CV1784" s="5"/>
      <c r="CW1784" s="5"/>
      <c r="CX1784" s="5"/>
      <c r="CY1784" s="5"/>
      <c r="CZ1784" s="5"/>
      <c r="DA1784" s="5"/>
      <c r="DB1784" s="5"/>
      <c r="DC1784" s="5"/>
      <c r="DD1784" s="5"/>
      <c r="DE1784" s="5"/>
      <c r="DF1784" s="5"/>
      <c r="DG1784" s="5"/>
      <c r="DH1784" s="5"/>
      <c r="DI1784" s="5"/>
      <c r="DJ1784" s="5"/>
      <c r="DK1784" s="5"/>
      <c r="DL1784" s="5"/>
      <c r="DM1784" s="5"/>
      <c r="DN1784" s="5"/>
      <c r="DO1784" s="5"/>
      <c r="DP1784" s="5"/>
      <c r="DQ1784" s="5"/>
      <c r="DR1784" s="5"/>
      <c r="DS1784" s="6"/>
      <c r="DT1784" s="6"/>
      <c r="DU1784" s="5"/>
      <c r="DV1784" s="5"/>
      <c r="DW1784" s="5"/>
      <c r="DX1784" s="5"/>
      <c r="DY1784" s="5"/>
      <c r="DZ1784" s="5"/>
      <c r="EA1784" s="5"/>
      <c r="EB1784" s="5"/>
      <c r="EC1784" s="5"/>
      <c r="ED1784" s="5"/>
      <c r="EE1784" s="5"/>
      <c r="EF1784" s="5"/>
    </row>
    <row r="1785" spans="1:136" s="42" customFormat="1">
      <c r="A1785" s="41"/>
      <c r="B1785" s="41"/>
      <c r="C1785" s="41"/>
      <c r="D1785" s="41"/>
      <c r="F1785" s="41"/>
      <c r="G1785" s="41"/>
      <c r="H1785" s="41"/>
      <c r="I1785" s="41"/>
      <c r="J1785" s="5"/>
      <c r="K1785" s="5"/>
      <c r="L1785" s="5"/>
      <c r="M1785" s="5"/>
      <c r="N1785" s="5"/>
      <c r="O1785" s="5"/>
      <c r="P1785" s="5"/>
      <c r="Q1785" s="39"/>
      <c r="R1785" s="5"/>
      <c r="S1785" s="5"/>
      <c r="T1785" s="5"/>
      <c r="U1785" s="5"/>
      <c r="V1785" s="5"/>
      <c r="W1785" s="5"/>
      <c r="X1785" s="5"/>
      <c r="Y1785" s="5"/>
      <c r="Z1785" s="5"/>
      <c r="AA1785" s="5"/>
      <c r="AB1785" s="5"/>
      <c r="AC1785" s="5"/>
      <c r="AD1785" s="5"/>
      <c r="AE1785" s="5"/>
      <c r="AF1785" s="5"/>
      <c r="AG1785" s="5"/>
      <c r="AH1785" s="5"/>
      <c r="AI1785" s="5"/>
      <c r="AJ1785" s="5"/>
      <c r="AK1785" s="5"/>
      <c r="AL1785" s="5"/>
      <c r="AM1785" s="5"/>
      <c r="AN1785" s="5"/>
      <c r="AO1785" s="5"/>
      <c r="AP1785" s="5"/>
      <c r="AQ1785" s="5"/>
      <c r="AR1785" s="5"/>
      <c r="AS1785" s="5"/>
      <c r="AT1785" s="5"/>
      <c r="AU1785" s="5"/>
      <c r="AV1785" s="5"/>
      <c r="AW1785" s="5"/>
      <c r="AX1785" s="5"/>
      <c r="AY1785" s="5"/>
      <c r="AZ1785" s="5"/>
      <c r="BA1785" s="5"/>
      <c r="BB1785" s="5"/>
      <c r="BC1785" s="5"/>
      <c r="BD1785" s="5"/>
      <c r="BE1785" s="5"/>
      <c r="BF1785" s="5"/>
      <c r="BG1785" s="5"/>
      <c r="BH1785" s="5"/>
      <c r="BI1785" s="5"/>
      <c r="BJ1785" s="5"/>
      <c r="BK1785" s="5"/>
      <c r="BL1785" s="5"/>
      <c r="BM1785" s="5"/>
      <c r="BN1785" s="5"/>
      <c r="BO1785" s="5"/>
      <c r="BP1785" s="5"/>
      <c r="BQ1785" s="5"/>
      <c r="BR1785" s="5"/>
      <c r="BS1785" s="5"/>
      <c r="BT1785" s="5"/>
      <c r="BU1785" s="5"/>
      <c r="BV1785" s="5"/>
      <c r="BW1785" s="5"/>
      <c r="BX1785" s="5"/>
      <c r="BY1785" s="5"/>
      <c r="BZ1785" s="5"/>
      <c r="CA1785" s="5"/>
      <c r="CB1785" s="5"/>
      <c r="CC1785" s="5"/>
      <c r="CD1785" s="5"/>
      <c r="CE1785" s="5"/>
      <c r="CF1785" s="5"/>
      <c r="CG1785" s="5"/>
      <c r="CH1785" s="5"/>
      <c r="CI1785" s="5"/>
      <c r="CJ1785" s="5"/>
      <c r="CK1785" s="5"/>
      <c r="CL1785" s="5"/>
      <c r="CM1785" s="5"/>
      <c r="CN1785" s="5"/>
      <c r="CO1785" s="5"/>
      <c r="CP1785" s="5"/>
      <c r="CQ1785" s="5"/>
      <c r="CR1785" s="5"/>
      <c r="CS1785" s="5"/>
      <c r="CT1785" s="5"/>
      <c r="CU1785" s="5"/>
      <c r="CV1785" s="5"/>
      <c r="CW1785" s="5"/>
      <c r="CX1785" s="5"/>
      <c r="CY1785" s="5"/>
      <c r="CZ1785" s="5"/>
      <c r="DA1785" s="5"/>
      <c r="DB1785" s="5"/>
      <c r="DC1785" s="5"/>
      <c r="DD1785" s="5"/>
      <c r="DE1785" s="5"/>
      <c r="DF1785" s="5"/>
      <c r="DG1785" s="5"/>
      <c r="DH1785" s="5"/>
      <c r="DI1785" s="5"/>
      <c r="DJ1785" s="5"/>
      <c r="DK1785" s="5"/>
      <c r="DL1785" s="5"/>
      <c r="DM1785" s="5"/>
      <c r="DN1785" s="5"/>
      <c r="DO1785" s="5"/>
      <c r="DP1785" s="5"/>
      <c r="DQ1785" s="5"/>
      <c r="DR1785" s="5"/>
      <c r="DS1785" s="6"/>
      <c r="DT1785" s="6"/>
      <c r="DU1785" s="5"/>
      <c r="DV1785" s="5"/>
      <c r="DW1785" s="5"/>
      <c r="DX1785" s="5"/>
      <c r="DY1785" s="5"/>
      <c r="DZ1785" s="5"/>
      <c r="EA1785" s="5"/>
      <c r="EB1785" s="5"/>
      <c r="EC1785" s="5"/>
      <c r="ED1785" s="5"/>
      <c r="EE1785" s="5"/>
      <c r="EF1785" s="5"/>
    </row>
    <row r="1786" spans="1:136" s="42" customFormat="1">
      <c r="A1786" s="41"/>
      <c r="B1786" s="41"/>
      <c r="C1786" s="41"/>
      <c r="D1786" s="41"/>
      <c r="F1786" s="41"/>
      <c r="G1786" s="41"/>
      <c r="H1786" s="41"/>
      <c r="I1786" s="41"/>
      <c r="J1786" s="5"/>
      <c r="K1786" s="5"/>
      <c r="L1786" s="5"/>
      <c r="M1786" s="5"/>
      <c r="N1786" s="5"/>
      <c r="O1786" s="5"/>
      <c r="P1786" s="5"/>
      <c r="Q1786" s="39"/>
      <c r="R1786" s="5"/>
      <c r="S1786" s="5"/>
      <c r="T1786" s="5"/>
      <c r="U1786" s="5"/>
      <c r="V1786" s="5"/>
      <c r="W1786" s="5"/>
      <c r="X1786" s="5"/>
      <c r="Y1786" s="5"/>
      <c r="Z1786" s="5"/>
      <c r="AA1786" s="5"/>
      <c r="AB1786" s="5"/>
      <c r="AC1786" s="5"/>
      <c r="AD1786" s="5"/>
      <c r="AE1786" s="5"/>
      <c r="AF1786" s="5"/>
      <c r="AG1786" s="5"/>
      <c r="AH1786" s="5"/>
      <c r="AI1786" s="5"/>
      <c r="AJ1786" s="5"/>
      <c r="AK1786" s="5"/>
      <c r="AL1786" s="5"/>
      <c r="AM1786" s="5"/>
      <c r="AN1786" s="5"/>
      <c r="AO1786" s="5"/>
      <c r="AP1786" s="5"/>
      <c r="AQ1786" s="5"/>
      <c r="AR1786" s="5"/>
      <c r="AS1786" s="5"/>
      <c r="AT1786" s="5"/>
      <c r="AU1786" s="5"/>
      <c r="AV1786" s="5"/>
      <c r="AW1786" s="5"/>
      <c r="AX1786" s="5"/>
      <c r="AY1786" s="5"/>
      <c r="AZ1786" s="5"/>
      <c r="BA1786" s="5"/>
      <c r="BB1786" s="5"/>
      <c r="BC1786" s="5"/>
      <c r="BD1786" s="5"/>
      <c r="BE1786" s="5"/>
      <c r="BF1786" s="5"/>
      <c r="BG1786" s="5"/>
      <c r="BH1786" s="5"/>
      <c r="BI1786" s="5"/>
      <c r="BJ1786" s="5"/>
      <c r="BK1786" s="5"/>
      <c r="BL1786" s="5"/>
      <c r="BM1786" s="5"/>
      <c r="BN1786" s="5"/>
      <c r="BO1786" s="5"/>
      <c r="BP1786" s="5"/>
      <c r="BQ1786" s="5"/>
      <c r="BR1786" s="5"/>
      <c r="BS1786" s="5"/>
      <c r="BT1786" s="5"/>
      <c r="BU1786" s="5"/>
      <c r="BV1786" s="5"/>
      <c r="BW1786" s="5"/>
      <c r="BX1786" s="5"/>
      <c r="BY1786" s="5"/>
      <c r="BZ1786" s="5"/>
      <c r="CA1786" s="5"/>
      <c r="CB1786" s="5"/>
      <c r="CC1786" s="5"/>
      <c r="CD1786" s="5"/>
      <c r="CE1786" s="5"/>
      <c r="CF1786" s="5"/>
      <c r="CG1786" s="5"/>
      <c r="CH1786" s="5"/>
      <c r="CI1786" s="5"/>
      <c r="CJ1786" s="5"/>
      <c r="CK1786" s="5"/>
      <c r="CL1786" s="5"/>
      <c r="CM1786" s="5"/>
      <c r="CN1786" s="5"/>
      <c r="CO1786" s="5"/>
      <c r="CP1786" s="5"/>
      <c r="CQ1786" s="5"/>
      <c r="CR1786" s="5"/>
      <c r="CS1786" s="5"/>
      <c r="CT1786" s="5"/>
      <c r="CU1786" s="5"/>
      <c r="CV1786" s="5"/>
      <c r="CW1786" s="5"/>
      <c r="CX1786" s="5"/>
      <c r="CY1786" s="5"/>
      <c r="CZ1786" s="5"/>
      <c r="DA1786" s="5"/>
      <c r="DB1786" s="5"/>
      <c r="DC1786" s="5"/>
      <c r="DD1786" s="5"/>
      <c r="DE1786" s="5"/>
      <c r="DF1786" s="5"/>
      <c r="DG1786" s="5"/>
      <c r="DH1786" s="5"/>
      <c r="DI1786" s="5"/>
      <c r="DJ1786" s="5"/>
      <c r="DK1786" s="5"/>
      <c r="DL1786" s="5"/>
      <c r="DM1786" s="5"/>
      <c r="DN1786" s="5"/>
      <c r="DO1786" s="5"/>
      <c r="DP1786" s="5"/>
      <c r="DQ1786" s="5"/>
      <c r="DR1786" s="5"/>
      <c r="DS1786" s="6"/>
      <c r="DT1786" s="6"/>
      <c r="DU1786" s="5"/>
      <c r="DV1786" s="5"/>
      <c r="DW1786" s="5"/>
      <c r="DX1786" s="5"/>
      <c r="DY1786" s="5"/>
      <c r="DZ1786" s="5"/>
      <c r="EA1786" s="5"/>
      <c r="EB1786" s="5"/>
      <c r="EC1786" s="5"/>
      <c r="ED1786" s="5"/>
      <c r="EE1786" s="5"/>
      <c r="EF1786" s="5"/>
    </row>
    <row r="1787" spans="1:136" s="42" customFormat="1">
      <c r="A1787" s="41"/>
      <c r="B1787" s="41"/>
      <c r="C1787" s="41"/>
      <c r="D1787" s="41"/>
      <c r="F1787" s="41"/>
      <c r="G1787" s="41"/>
      <c r="H1787" s="41"/>
      <c r="I1787" s="41"/>
      <c r="J1787" s="5"/>
      <c r="K1787" s="5"/>
      <c r="L1787" s="5"/>
      <c r="M1787" s="5"/>
      <c r="N1787" s="5"/>
      <c r="O1787" s="5"/>
      <c r="P1787" s="5"/>
      <c r="Q1787" s="39"/>
      <c r="R1787" s="5"/>
      <c r="S1787" s="5"/>
      <c r="T1787" s="5"/>
      <c r="U1787" s="5"/>
      <c r="V1787" s="5"/>
      <c r="W1787" s="5"/>
      <c r="X1787" s="5"/>
      <c r="Y1787" s="5"/>
      <c r="Z1787" s="5"/>
      <c r="AA1787" s="5"/>
      <c r="AB1787" s="5"/>
      <c r="AC1787" s="5"/>
      <c r="AD1787" s="5"/>
      <c r="AE1787" s="5"/>
      <c r="AF1787" s="5"/>
      <c r="AG1787" s="5"/>
      <c r="AH1787" s="5"/>
      <c r="AI1787" s="5"/>
      <c r="AJ1787" s="5"/>
      <c r="AK1787" s="5"/>
      <c r="AL1787" s="5"/>
      <c r="AM1787" s="5"/>
      <c r="AN1787" s="5"/>
      <c r="AO1787" s="5"/>
      <c r="AP1787" s="5"/>
      <c r="AQ1787" s="5"/>
      <c r="AR1787" s="5"/>
      <c r="AS1787" s="5"/>
      <c r="AT1787" s="5"/>
      <c r="AU1787" s="5"/>
      <c r="AV1787" s="5"/>
      <c r="AW1787" s="5"/>
      <c r="AX1787" s="5"/>
      <c r="AY1787" s="5"/>
      <c r="AZ1787" s="5"/>
      <c r="BA1787" s="5"/>
      <c r="BB1787" s="5"/>
      <c r="BC1787" s="5"/>
      <c r="BD1787" s="5"/>
      <c r="BE1787" s="5"/>
      <c r="BF1787" s="5"/>
      <c r="BG1787" s="5"/>
      <c r="BH1787" s="5"/>
      <c r="BI1787" s="5"/>
      <c r="BJ1787" s="5"/>
      <c r="BK1787" s="5"/>
      <c r="BL1787" s="5"/>
      <c r="BM1787" s="5"/>
      <c r="BN1787" s="5"/>
      <c r="BO1787" s="5"/>
      <c r="BP1787" s="5"/>
      <c r="BQ1787" s="5"/>
      <c r="BR1787" s="5"/>
      <c r="BS1787" s="5"/>
      <c r="BT1787" s="5"/>
      <c r="BU1787" s="5"/>
      <c r="BV1787" s="5"/>
      <c r="BW1787" s="5"/>
      <c r="BX1787" s="5"/>
      <c r="BY1787" s="5"/>
      <c r="BZ1787" s="5"/>
      <c r="CA1787" s="5"/>
      <c r="CB1787" s="5"/>
      <c r="CC1787" s="5"/>
      <c r="CD1787" s="5"/>
      <c r="CE1787" s="5"/>
      <c r="CF1787" s="5"/>
      <c r="CG1787" s="5"/>
      <c r="CH1787" s="5"/>
      <c r="CI1787" s="5"/>
      <c r="CJ1787" s="5"/>
      <c r="CK1787" s="5"/>
      <c r="CL1787" s="5"/>
      <c r="CM1787" s="5"/>
      <c r="CN1787" s="5"/>
      <c r="CO1787" s="5"/>
      <c r="CP1787" s="5"/>
      <c r="CQ1787" s="5"/>
      <c r="CR1787" s="5"/>
      <c r="CS1787" s="5"/>
      <c r="CT1787" s="5"/>
      <c r="CU1787" s="5"/>
      <c r="CV1787" s="5"/>
      <c r="CW1787" s="5"/>
      <c r="CX1787" s="5"/>
      <c r="CY1787" s="5"/>
      <c r="CZ1787" s="5"/>
      <c r="DA1787" s="5"/>
      <c r="DB1787" s="5"/>
      <c r="DC1787" s="5"/>
      <c r="DD1787" s="5"/>
      <c r="DE1787" s="5"/>
      <c r="DF1787" s="5"/>
      <c r="DG1787" s="5"/>
      <c r="DH1787" s="5"/>
      <c r="DI1787" s="5"/>
      <c r="DJ1787" s="5"/>
      <c r="DK1787" s="5"/>
      <c r="DL1787" s="5"/>
      <c r="DM1787" s="5"/>
      <c r="DN1787" s="5"/>
      <c r="DO1787" s="5"/>
      <c r="DP1787" s="5"/>
      <c r="DQ1787" s="5"/>
      <c r="DR1787" s="5"/>
      <c r="DS1787" s="6"/>
      <c r="DT1787" s="6"/>
      <c r="DU1787" s="5"/>
      <c r="DV1787" s="5"/>
      <c r="DW1787" s="5"/>
      <c r="DX1787" s="5"/>
      <c r="DY1787" s="5"/>
      <c r="DZ1787" s="5"/>
      <c r="EA1787" s="5"/>
      <c r="EB1787" s="5"/>
      <c r="EC1787" s="5"/>
      <c r="ED1787" s="5"/>
      <c r="EE1787" s="5"/>
      <c r="EF1787" s="5"/>
    </row>
    <row r="1788" spans="1:136" s="42" customFormat="1">
      <c r="A1788" s="41"/>
      <c r="B1788" s="41"/>
      <c r="C1788" s="41"/>
      <c r="D1788" s="41"/>
      <c r="F1788" s="41"/>
      <c r="G1788" s="41"/>
      <c r="H1788" s="41"/>
      <c r="I1788" s="41"/>
      <c r="J1788" s="5"/>
      <c r="K1788" s="5"/>
      <c r="L1788" s="5"/>
      <c r="M1788" s="5"/>
      <c r="N1788" s="5"/>
      <c r="O1788" s="5"/>
      <c r="P1788" s="5"/>
      <c r="Q1788" s="39"/>
      <c r="R1788" s="5"/>
      <c r="S1788" s="5"/>
      <c r="T1788" s="5"/>
      <c r="U1788" s="5"/>
      <c r="V1788" s="5"/>
      <c r="W1788" s="5"/>
      <c r="X1788" s="5"/>
      <c r="Y1788" s="5"/>
      <c r="Z1788" s="5"/>
      <c r="AA1788" s="5"/>
      <c r="AB1788" s="5"/>
      <c r="AC1788" s="5"/>
      <c r="AD1788" s="5"/>
      <c r="AE1788" s="5"/>
      <c r="AF1788" s="5"/>
      <c r="AG1788" s="5"/>
      <c r="AH1788" s="5"/>
      <c r="AI1788" s="5"/>
      <c r="AJ1788" s="5"/>
      <c r="AK1788" s="5"/>
      <c r="AL1788" s="5"/>
      <c r="AM1788" s="5"/>
      <c r="AN1788" s="5"/>
      <c r="AO1788" s="5"/>
      <c r="AP1788" s="5"/>
      <c r="AQ1788" s="5"/>
      <c r="AR1788" s="5"/>
      <c r="AS1788" s="5"/>
      <c r="AT1788" s="5"/>
      <c r="AU1788" s="5"/>
      <c r="AV1788" s="5"/>
      <c r="AW1788" s="5"/>
      <c r="AX1788" s="5"/>
      <c r="AY1788" s="5"/>
      <c r="AZ1788" s="5"/>
      <c r="BA1788" s="5"/>
      <c r="BB1788" s="5"/>
      <c r="BC1788" s="5"/>
      <c r="BD1788" s="5"/>
      <c r="BE1788" s="5"/>
      <c r="BF1788" s="5"/>
      <c r="BG1788" s="5"/>
      <c r="BH1788" s="5"/>
      <c r="BI1788" s="5"/>
      <c r="BJ1788" s="5"/>
      <c r="BK1788" s="5"/>
      <c r="BL1788" s="5"/>
      <c r="BM1788" s="5"/>
      <c r="BN1788" s="5"/>
      <c r="BO1788" s="5"/>
      <c r="BP1788" s="5"/>
      <c r="BQ1788" s="5"/>
      <c r="BR1788" s="5"/>
      <c r="BS1788" s="5"/>
      <c r="BT1788" s="5"/>
      <c r="BU1788" s="5"/>
      <c r="BV1788" s="5"/>
      <c r="BW1788" s="5"/>
      <c r="BX1788" s="5"/>
      <c r="BY1788" s="5"/>
      <c r="BZ1788" s="5"/>
      <c r="CA1788" s="5"/>
      <c r="CB1788" s="5"/>
      <c r="CC1788" s="5"/>
      <c r="CD1788" s="5"/>
      <c r="CE1788" s="5"/>
      <c r="CF1788" s="5"/>
      <c r="CG1788" s="5"/>
      <c r="CH1788" s="5"/>
      <c r="CI1788" s="5"/>
      <c r="CJ1788" s="5"/>
      <c r="CK1788" s="5"/>
      <c r="CL1788" s="5"/>
      <c r="CM1788" s="5"/>
      <c r="CN1788" s="5"/>
      <c r="CO1788" s="5"/>
      <c r="CP1788" s="5"/>
      <c r="CQ1788" s="5"/>
      <c r="CR1788" s="5"/>
      <c r="CS1788" s="5"/>
      <c r="CT1788" s="5"/>
      <c r="CU1788" s="5"/>
      <c r="CV1788" s="5"/>
      <c r="CW1788" s="5"/>
      <c r="CX1788" s="5"/>
      <c r="CY1788" s="5"/>
      <c r="CZ1788" s="5"/>
      <c r="DA1788" s="5"/>
      <c r="DB1788" s="5"/>
      <c r="DC1788" s="5"/>
      <c r="DD1788" s="5"/>
      <c r="DE1788" s="5"/>
      <c r="DF1788" s="5"/>
      <c r="DG1788" s="5"/>
      <c r="DH1788" s="5"/>
      <c r="DI1788" s="5"/>
      <c r="DJ1788" s="5"/>
      <c r="DK1788" s="5"/>
      <c r="DL1788" s="5"/>
      <c r="DM1788" s="5"/>
      <c r="DN1788" s="5"/>
      <c r="DO1788" s="5"/>
      <c r="DP1788" s="5"/>
      <c r="DQ1788" s="5"/>
      <c r="DR1788" s="5"/>
      <c r="DS1788" s="6"/>
      <c r="DT1788" s="6"/>
      <c r="DU1788" s="5"/>
      <c r="DV1788" s="5"/>
      <c r="DW1788" s="5"/>
      <c r="DX1788" s="5"/>
      <c r="DY1788" s="5"/>
      <c r="DZ1788" s="5"/>
      <c r="EA1788" s="5"/>
      <c r="EB1788" s="5"/>
      <c r="EC1788" s="5"/>
      <c r="ED1788" s="5"/>
      <c r="EE1788" s="5"/>
      <c r="EF1788" s="5"/>
    </row>
    <row r="1789" spans="1:136" s="42" customFormat="1">
      <c r="A1789" s="41"/>
      <c r="B1789" s="41"/>
      <c r="C1789" s="41"/>
      <c r="D1789" s="41"/>
      <c r="F1789" s="41"/>
      <c r="G1789" s="41"/>
      <c r="H1789" s="41"/>
      <c r="I1789" s="41"/>
      <c r="J1789" s="5"/>
      <c r="K1789" s="5"/>
      <c r="L1789" s="5"/>
      <c r="M1789" s="5"/>
      <c r="N1789" s="5"/>
      <c r="O1789" s="5"/>
      <c r="P1789" s="5"/>
      <c r="Q1789" s="39"/>
      <c r="R1789" s="5"/>
      <c r="S1789" s="5"/>
      <c r="T1789" s="5"/>
      <c r="U1789" s="5"/>
      <c r="V1789" s="5"/>
      <c r="W1789" s="5"/>
      <c r="X1789" s="5"/>
      <c r="Y1789" s="5"/>
      <c r="Z1789" s="5"/>
      <c r="AA1789" s="5"/>
      <c r="AB1789" s="5"/>
      <c r="AC1789" s="5"/>
      <c r="AD1789" s="5"/>
      <c r="AE1789" s="5"/>
      <c r="AF1789" s="5"/>
      <c r="AG1789" s="5"/>
      <c r="AH1789" s="5"/>
      <c r="AI1789" s="5"/>
      <c r="AJ1789" s="5"/>
      <c r="AK1789" s="5"/>
      <c r="AL1789" s="5"/>
      <c r="AM1789" s="5"/>
      <c r="AN1789" s="5"/>
      <c r="AO1789" s="5"/>
      <c r="AP1789" s="5"/>
      <c r="AQ1789" s="5"/>
      <c r="AR1789" s="5"/>
      <c r="AS1789" s="5"/>
      <c r="AT1789" s="5"/>
      <c r="AU1789" s="5"/>
      <c r="AV1789" s="5"/>
      <c r="AW1789" s="5"/>
      <c r="AX1789" s="5"/>
      <c r="AY1789" s="5"/>
      <c r="AZ1789" s="5"/>
      <c r="BA1789" s="5"/>
      <c r="BB1789" s="5"/>
      <c r="BC1789" s="5"/>
      <c r="BD1789" s="5"/>
      <c r="BE1789" s="5"/>
      <c r="BF1789" s="5"/>
      <c r="BG1789" s="5"/>
      <c r="BH1789" s="5"/>
      <c r="BI1789" s="5"/>
      <c r="BJ1789" s="5"/>
      <c r="BK1789" s="5"/>
      <c r="BL1789" s="5"/>
      <c r="BM1789" s="5"/>
      <c r="BN1789" s="5"/>
      <c r="BO1789" s="5"/>
      <c r="BP1789" s="5"/>
      <c r="BQ1789" s="5"/>
      <c r="BR1789" s="5"/>
      <c r="BS1789" s="5"/>
      <c r="BT1789" s="5"/>
      <c r="BU1789" s="5"/>
      <c r="BV1789" s="5"/>
      <c r="BW1789" s="5"/>
      <c r="BX1789" s="5"/>
      <c r="BY1789" s="5"/>
      <c r="BZ1789" s="5"/>
      <c r="CA1789" s="5"/>
      <c r="CB1789" s="5"/>
      <c r="CC1789" s="5"/>
      <c r="CD1789" s="5"/>
      <c r="CE1789" s="5"/>
      <c r="CF1789" s="5"/>
      <c r="CG1789" s="5"/>
      <c r="CH1789" s="5"/>
      <c r="CI1789" s="5"/>
      <c r="CJ1789" s="5"/>
      <c r="CK1789" s="5"/>
      <c r="CL1789" s="5"/>
      <c r="CM1789" s="5"/>
      <c r="CN1789" s="5"/>
      <c r="CO1789" s="5"/>
      <c r="CP1789" s="5"/>
      <c r="CQ1789" s="5"/>
      <c r="CR1789" s="5"/>
      <c r="CS1789" s="5"/>
      <c r="CT1789" s="5"/>
      <c r="CU1789" s="5"/>
      <c r="CV1789" s="5"/>
      <c r="CW1789" s="5"/>
      <c r="CX1789" s="5"/>
      <c r="CY1789" s="5"/>
      <c r="CZ1789" s="5"/>
      <c r="DA1789" s="5"/>
      <c r="DB1789" s="5"/>
      <c r="DC1789" s="5"/>
      <c r="DD1789" s="5"/>
      <c r="DE1789" s="5"/>
      <c r="DF1789" s="5"/>
      <c r="DG1789" s="5"/>
      <c r="DH1789" s="5"/>
      <c r="DI1789" s="5"/>
      <c r="DJ1789" s="5"/>
      <c r="DK1789" s="5"/>
      <c r="DL1789" s="5"/>
      <c r="DM1789" s="5"/>
      <c r="DN1789" s="5"/>
      <c r="DO1789" s="5"/>
      <c r="DP1789" s="5"/>
      <c r="DQ1789" s="5"/>
      <c r="DR1789" s="5"/>
      <c r="DS1789" s="6"/>
      <c r="DT1789" s="6"/>
      <c r="DU1789" s="5"/>
      <c r="DV1789" s="5"/>
      <c r="DW1789" s="5"/>
      <c r="DX1789" s="5"/>
      <c r="DY1789" s="5"/>
      <c r="DZ1789" s="5"/>
      <c r="EA1789" s="5"/>
      <c r="EB1789" s="5"/>
      <c r="EC1789" s="5"/>
      <c r="ED1789" s="5"/>
      <c r="EE1789" s="5"/>
      <c r="EF1789" s="5"/>
    </row>
    <row r="1790" spans="1:136" s="42" customFormat="1">
      <c r="A1790" s="41"/>
      <c r="B1790" s="41"/>
      <c r="C1790" s="41"/>
      <c r="D1790" s="41"/>
      <c r="F1790" s="41"/>
      <c r="G1790" s="41"/>
      <c r="H1790" s="41"/>
      <c r="I1790" s="41"/>
      <c r="J1790" s="5"/>
      <c r="K1790" s="5"/>
      <c r="L1790" s="5"/>
      <c r="M1790" s="5"/>
      <c r="N1790" s="5"/>
      <c r="O1790" s="5"/>
      <c r="P1790" s="5"/>
      <c r="Q1790" s="39"/>
      <c r="R1790" s="5"/>
      <c r="S1790" s="5"/>
      <c r="T1790" s="5"/>
      <c r="U1790" s="5"/>
      <c r="V1790" s="5"/>
      <c r="W1790" s="5"/>
      <c r="X1790" s="5"/>
      <c r="Y1790" s="5"/>
      <c r="Z1790" s="5"/>
      <c r="AA1790" s="5"/>
      <c r="AB1790" s="5"/>
      <c r="AC1790" s="5"/>
      <c r="AD1790" s="5"/>
      <c r="AE1790" s="5"/>
      <c r="AF1790" s="5"/>
      <c r="AG1790" s="5"/>
      <c r="AH1790" s="5"/>
      <c r="AI1790" s="5"/>
      <c r="AJ1790" s="5"/>
      <c r="AK1790" s="5"/>
      <c r="AL1790" s="5"/>
      <c r="AM1790" s="5"/>
      <c r="AN1790" s="5"/>
      <c r="AO1790" s="5"/>
      <c r="AP1790" s="5"/>
      <c r="AQ1790" s="5"/>
      <c r="AR1790" s="5"/>
      <c r="AS1790" s="5"/>
      <c r="AT1790" s="5"/>
      <c r="AU1790" s="5"/>
      <c r="AV1790" s="5"/>
      <c r="AW1790" s="5"/>
      <c r="AX1790" s="5"/>
      <c r="AY1790" s="5"/>
      <c r="AZ1790" s="5"/>
      <c r="BA1790" s="5"/>
      <c r="BB1790" s="5"/>
      <c r="BC1790" s="5"/>
      <c r="BD1790" s="5"/>
      <c r="BE1790" s="5"/>
      <c r="BF1790" s="5"/>
      <c r="BG1790" s="5"/>
      <c r="BH1790" s="5"/>
      <c r="BI1790" s="5"/>
      <c r="BJ1790" s="5"/>
      <c r="BK1790" s="5"/>
      <c r="BL1790" s="5"/>
      <c r="BM1790" s="5"/>
      <c r="BN1790" s="5"/>
      <c r="BO1790" s="5"/>
      <c r="BP1790" s="5"/>
      <c r="BQ1790" s="5"/>
      <c r="BR1790" s="5"/>
      <c r="BS1790" s="5"/>
      <c r="BT1790" s="5"/>
      <c r="BU1790" s="5"/>
      <c r="BV1790" s="5"/>
      <c r="BW1790" s="5"/>
      <c r="BX1790" s="5"/>
      <c r="BY1790" s="5"/>
      <c r="BZ1790" s="5"/>
      <c r="CA1790" s="5"/>
      <c r="CB1790" s="5"/>
      <c r="CC1790" s="5"/>
      <c r="CD1790" s="5"/>
      <c r="CE1790" s="5"/>
      <c r="CF1790" s="5"/>
      <c r="CG1790" s="5"/>
      <c r="CH1790" s="5"/>
      <c r="CI1790" s="5"/>
      <c r="CJ1790" s="5"/>
      <c r="CK1790" s="5"/>
      <c r="CL1790" s="5"/>
      <c r="CM1790" s="5"/>
      <c r="CN1790" s="5"/>
      <c r="CO1790" s="5"/>
      <c r="CP1790" s="5"/>
      <c r="CQ1790" s="5"/>
      <c r="CR1790" s="5"/>
      <c r="CS1790" s="5"/>
      <c r="CT1790" s="5"/>
      <c r="CU1790" s="5"/>
      <c r="CV1790" s="5"/>
      <c r="CW1790" s="5"/>
      <c r="CX1790" s="5"/>
      <c r="CY1790" s="5"/>
      <c r="CZ1790" s="5"/>
      <c r="DA1790" s="5"/>
      <c r="DB1790" s="5"/>
      <c r="DC1790" s="5"/>
      <c r="DD1790" s="5"/>
      <c r="DE1790" s="5"/>
      <c r="DF1790" s="5"/>
      <c r="DG1790" s="5"/>
      <c r="DH1790" s="5"/>
      <c r="DI1790" s="5"/>
      <c r="DJ1790" s="5"/>
      <c r="DK1790" s="5"/>
      <c r="DL1790" s="5"/>
      <c r="DM1790" s="5"/>
      <c r="DN1790" s="5"/>
      <c r="DO1790" s="5"/>
      <c r="DP1790" s="5"/>
      <c r="DQ1790" s="5"/>
      <c r="DR1790" s="5"/>
      <c r="DS1790" s="6"/>
      <c r="DT1790" s="6"/>
      <c r="DU1790" s="5"/>
      <c r="DV1790" s="5"/>
      <c r="DW1790" s="5"/>
      <c r="DX1790" s="5"/>
      <c r="DY1790" s="5"/>
      <c r="DZ1790" s="5"/>
      <c r="EA1790" s="5"/>
      <c r="EB1790" s="5"/>
      <c r="EC1790" s="5"/>
      <c r="ED1790" s="5"/>
      <c r="EE1790" s="5"/>
      <c r="EF1790" s="5"/>
    </row>
    <row r="1791" spans="1:136" s="42" customFormat="1">
      <c r="A1791" s="41"/>
      <c r="B1791" s="41"/>
      <c r="C1791" s="41"/>
      <c r="D1791" s="41"/>
      <c r="F1791" s="41"/>
      <c r="G1791" s="41"/>
      <c r="H1791" s="41"/>
      <c r="I1791" s="41"/>
      <c r="J1791" s="5"/>
      <c r="K1791" s="5"/>
      <c r="L1791" s="5"/>
      <c r="M1791" s="5"/>
      <c r="N1791" s="5"/>
      <c r="O1791" s="5"/>
      <c r="P1791" s="5"/>
      <c r="Q1791" s="39"/>
      <c r="R1791" s="5"/>
      <c r="S1791" s="5"/>
      <c r="T1791" s="5"/>
      <c r="U1791" s="5"/>
      <c r="V1791" s="5"/>
      <c r="W1791" s="5"/>
      <c r="X1791" s="5"/>
      <c r="Y1791" s="5"/>
      <c r="Z1791" s="5"/>
      <c r="AA1791" s="5"/>
      <c r="AB1791" s="5"/>
      <c r="AC1791" s="5"/>
      <c r="AD1791" s="5"/>
      <c r="AE1791" s="5"/>
      <c r="AF1791" s="5"/>
      <c r="AG1791" s="5"/>
      <c r="AH1791" s="5"/>
      <c r="AI1791" s="5"/>
      <c r="AJ1791" s="5"/>
      <c r="AK1791" s="5"/>
      <c r="AL1791" s="5"/>
      <c r="AM1791" s="5"/>
      <c r="AN1791" s="5"/>
      <c r="AO1791" s="5"/>
      <c r="AP1791" s="5"/>
      <c r="AQ1791" s="5"/>
      <c r="AR1791" s="5"/>
      <c r="AS1791" s="5"/>
      <c r="AT1791" s="5"/>
      <c r="AU1791" s="5"/>
      <c r="AV1791" s="5"/>
      <c r="AW1791" s="5"/>
      <c r="AX1791" s="5"/>
      <c r="AY1791" s="5"/>
      <c r="AZ1791" s="5"/>
      <c r="BA1791" s="5"/>
      <c r="BB1791" s="5"/>
      <c r="BC1791" s="5"/>
      <c r="BD1791" s="5"/>
      <c r="BE1791" s="5"/>
      <c r="BF1791" s="5"/>
      <c r="BG1791" s="5"/>
      <c r="BH1791" s="5"/>
      <c r="BI1791" s="5"/>
      <c r="BJ1791" s="5"/>
      <c r="BK1791" s="5"/>
      <c r="BL1791" s="5"/>
      <c r="BM1791" s="5"/>
      <c r="BN1791" s="5"/>
      <c r="BO1791" s="5"/>
      <c r="BP1791" s="5"/>
      <c r="BQ1791" s="5"/>
      <c r="BR1791" s="5"/>
      <c r="BS1791" s="5"/>
      <c r="BT1791" s="5"/>
      <c r="BU1791" s="5"/>
      <c r="BV1791" s="5"/>
      <c r="BW1791" s="5"/>
      <c r="BX1791" s="5"/>
      <c r="BY1791" s="5"/>
      <c r="BZ1791" s="5"/>
      <c r="CA1791" s="5"/>
      <c r="CB1791" s="5"/>
      <c r="CC1791" s="5"/>
      <c r="CD1791" s="5"/>
      <c r="CE1791" s="5"/>
      <c r="CF1791" s="5"/>
      <c r="CG1791" s="5"/>
      <c r="CH1791" s="5"/>
      <c r="CI1791" s="5"/>
      <c r="CJ1791" s="5"/>
      <c r="CK1791" s="5"/>
      <c r="CL1791" s="5"/>
      <c r="CM1791" s="5"/>
      <c r="CN1791" s="5"/>
      <c r="CO1791" s="5"/>
      <c r="CP1791" s="5"/>
      <c r="CQ1791" s="5"/>
      <c r="CR1791" s="5"/>
      <c r="CS1791" s="5"/>
      <c r="CT1791" s="5"/>
      <c r="CU1791" s="5"/>
      <c r="CV1791" s="5"/>
      <c r="CW1791" s="5"/>
      <c r="CX1791" s="5"/>
      <c r="CY1791" s="5"/>
      <c r="CZ1791" s="5"/>
      <c r="DA1791" s="5"/>
      <c r="DB1791" s="5"/>
      <c r="DC1791" s="5"/>
      <c r="DD1791" s="5"/>
      <c r="DE1791" s="5"/>
      <c r="DF1791" s="5"/>
      <c r="DG1791" s="5"/>
      <c r="DH1791" s="5"/>
      <c r="DI1791" s="5"/>
      <c r="DJ1791" s="5"/>
      <c r="DK1791" s="5"/>
      <c r="DL1791" s="5"/>
      <c r="DM1791" s="5"/>
      <c r="DN1791" s="5"/>
      <c r="DO1791" s="5"/>
      <c r="DP1791" s="5"/>
      <c r="DQ1791" s="5"/>
      <c r="DR1791" s="5"/>
      <c r="DS1791" s="6"/>
      <c r="DT1791" s="6"/>
      <c r="DU1791" s="5"/>
      <c r="DV1791" s="5"/>
      <c r="DW1791" s="5"/>
      <c r="DX1791" s="5"/>
      <c r="DY1791" s="5"/>
      <c r="DZ1791" s="5"/>
      <c r="EA1791" s="5"/>
      <c r="EB1791" s="5"/>
      <c r="EC1791" s="5"/>
      <c r="ED1791" s="5"/>
      <c r="EE1791" s="5"/>
      <c r="EF1791" s="5"/>
    </row>
    <row r="1792" spans="1:136" s="42" customFormat="1">
      <c r="A1792" s="41"/>
      <c r="B1792" s="41"/>
      <c r="C1792" s="41"/>
      <c r="D1792" s="41"/>
      <c r="F1792" s="41"/>
      <c r="G1792" s="41"/>
      <c r="H1792" s="41"/>
      <c r="I1792" s="41"/>
      <c r="J1792" s="5"/>
      <c r="K1792" s="5"/>
      <c r="L1792" s="5"/>
      <c r="M1792" s="5"/>
      <c r="N1792" s="5"/>
      <c r="O1792" s="5"/>
      <c r="P1792" s="5"/>
      <c r="Q1792" s="39"/>
      <c r="R1792" s="5"/>
      <c r="S1792" s="5"/>
      <c r="T1792" s="5"/>
      <c r="U1792" s="5"/>
      <c r="V1792" s="5"/>
      <c r="W1792" s="5"/>
      <c r="X1792" s="5"/>
      <c r="Y1792" s="5"/>
      <c r="Z1792" s="5"/>
      <c r="AA1792" s="5"/>
      <c r="AB1792" s="5"/>
      <c r="AC1792" s="5"/>
      <c r="AD1792" s="5"/>
      <c r="AE1792" s="5"/>
      <c r="AF1792" s="5"/>
      <c r="AG1792" s="5"/>
      <c r="AH1792" s="5"/>
      <c r="AI1792" s="5"/>
      <c r="AJ1792" s="5"/>
      <c r="AK1792" s="5"/>
      <c r="AL1792" s="5"/>
      <c r="AM1792" s="5"/>
      <c r="AN1792" s="5"/>
      <c r="AO1792" s="5"/>
      <c r="AP1792" s="5"/>
      <c r="AQ1792" s="5"/>
      <c r="AR1792" s="5"/>
      <c r="AS1792" s="5"/>
      <c r="AT1792" s="5"/>
      <c r="AU1792" s="5"/>
      <c r="AV1792" s="5"/>
      <c r="AW1792" s="5"/>
      <c r="AX1792" s="5"/>
      <c r="AY1792" s="5"/>
      <c r="AZ1792" s="5"/>
      <c r="BA1792" s="5"/>
      <c r="BB1792" s="5"/>
      <c r="BC1792" s="5"/>
      <c r="BD1792" s="5"/>
      <c r="BE1792" s="5"/>
      <c r="BF1792" s="5"/>
      <c r="BG1792" s="5"/>
      <c r="BH1792" s="5"/>
      <c r="BI1792" s="5"/>
      <c r="BJ1792" s="5"/>
      <c r="BK1792" s="5"/>
      <c r="BL1792" s="5"/>
      <c r="BM1792" s="5"/>
      <c r="BN1792" s="5"/>
      <c r="BO1792" s="5"/>
      <c r="BP1792" s="5"/>
      <c r="BQ1792" s="5"/>
      <c r="BR1792" s="5"/>
      <c r="BS1792" s="5"/>
      <c r="BT1792" s="5"/>
      <c r="BU1792" s="5"/>
      <c r="BV1792" s="5"/>
      <c r="BW1792" s="5"/>
      <c r="BX1792" s="5"/>
      <c r="BY1792" s="5"/>
      <c r="BZ1792" s="5"/>
      <c r="CA1792" s="5"/>
      <c r="CB1792" s="5"/>
      <c r="CC1792" s="5"/>
      <c r="CD1792" s="5"/>
      <c r="CE1792" s="5"/>
      <c r="CF1792" s="5"/>
      <c r="CG1792" s="5"/>
      <c r="CH1792" s="5"/>
      <c r="CI1792" s="5"/>
      <c r="CJ1792" s="5"/>
      <c r="CK1792" s="5"/>
      <c r="CL1792" s="5"/>
      <c r="CM1792" s="5"/>
      <c r="CN1792" s="5"/>
      <c r="CO1792" s="5"/>
      <c r="CP1792" s="5"/>
      <c r="CQ1792" s="5"/>
      <c r="CR1792" s="5"/>
      <c r="CS1792" s="5"/>
      <c r="CT1792" s="5"/>
      <c r="CU1792" s="5"/>
      <c r="CV1792" s="5"/>
      <c r="CW1792" s="5"/>
      <c r="CX1792" s="5"/>
      <c r="CY1792" s="5"/>
      <c r="CZ1792" s="5"/>
      <c r="DA1792" s="5"/>
      <c r="DB1792" s="5"/>
      <c r="DC1792" s="5"/>
      <c r="DD1792" s="5"/>
      <c r="DE1792" s="5"/>
      <c r="DF1792" s="5"/>
      <c r="DG1792" s="5"/>
      <c r="DH1792" s="5"/>
      <c r="DI1792" s="5"/>
      <c r="DJ1792" s="5"/>
      <c r="DK1792" s="5"/>
      <c r="DL1792" s="5"/>
      <c r="DM1792" s="5"/>
      <c r="DN1792" s="5"/>
      <c r="DO1792" s="5"/>
      <c r="DP1792" s="5"/>
      <c r="DQ1792" s="5"/>
      <c r="DR1792" s="5"/>
      <c r="DS1792" s="6"/>
      <c r="DT1792" s="6"/>
      <c r="DU1792" s="5"/>
      <c r="DV1792" s="5"/>
      <c r="DW1792" s="5"/>
      <c r="DX1792" s="5"/>
      <c r="DY1792" s="5"/>
      <c r="DZ1792" s="5"/>
      <c r="EA1792" s="5"/>
      <c r="EB1792" s="5"/>
      <c r="EC1792" s="5"/>
      <c r="ED1792" s="5"/>
      <c r="EE1792" s="5"/>
      <c r="EF1792" s="5"/>
    </row>
    <row r="1793" spans="1:136" s="42" customFormat="1">
      <c r="A1793" s="41"/>
      <c r="B1793" s="41"/>
      <c r="C1793" s="41"/>
      <c r="D1793" s="41"/>
      <c r="F1793" s="41"/>
      <c r="G1793" s="41"/>
      <c r="H1793" s="41"/>
      <c r="I1793" s="41"/>
      <c r="J1793" s="5"/>
      <c r="K1793" s="5"/>
      <c r="L1793" s="5"/>
      <c r="M1793" s="5"/>
      <c r="N1793" s="5"/>
      <c r="O1793" s="5"/>
      <c r="P1793" s="5"/>
      <c r="Q1793" s="39"/>
      <c r="R1793" s="5"/>
      <c r="S1793" s="5"/>
      <c r="T1793" s="5"/>
      <c r="U1793" s="5"/>
      <c r="V1793" s="5"/>
      <c r="W1793" s="5"/>
      <c r="X1793" s="5"/>
      <c r="Y1793" s="5"/>
      <c r="Z1793" s="5"/>
      <c r="AA1793" s="5"/>
      <c r="AB1793" s="5"/>
      <c r="AC1793" s="5"/>
      <c r="AD1793" s="5"/>
      <c r="AE1793" s="5"/>
      <c r="AF1793" s="5"/>
      <c r="AG1793" s="5"/>
      <c r="AH1793" s="5"/>
      <c r="AI1793" s="5"/>
      <c r="AJ1793" s="5"/>
      <c r="AK1793" s="5"/>
      <c r="AL1793" s="5"/>
      <c r="AM1793" s="5"/>
      <c r="AN1793" s="5"/>
      <c r="AO1793" s="5"/>
      <c r="AP1793" s="5"/>
      <c r="AQ1793" s="5"/>
      <c r="AR1793" s="5"/>
      <c r="AS1793" s="5"/>
      <c r="AT1793" s="5"/>
      <c r="AU1793" s="5"/>
      <c r="AV1793" s="5"/>
      <c r="AW1793" s="5"/>
      <c r="AX1793" s="5"/>
      <c r="AY1793" s="5"/>
      <c r="AZ1793" s="5"/>
      <c r="BA1793" s="5"/>
      <c r="BB1793" s="5"/>
      <c r="BC1793" s="5"/>
      <c r="BD1793" s="5"/>
      <c r="BE1793" s="5"/>
      <c r="BF1793" s="5"/>
      <c r="BG1793" s="5"/>
      <c r="BH1793" s="5"/>
      <c r="BI1793" s="5"/>
      <c r="BJ1793" s="5"/>
      <c r="BK1793" s="5"/>
      <c r="BL1793" s="5"/>
      <c r="BM1793" s="5"/>
      <c r="BN1793" s="5"/>
      <c r="BO1793" s="5"/>
      <c r="BP1793" s="5"/>
      <c r="BQ1793" s="5"/>
      <c r="BR1793" s="5"/>
      <c r="BS1793" s="5"/>
      <c r="BT1793" s="5"/>
      <c r="BU1793" s="5"/>
      <c r="BV1793" s="5"/>
      <c r="BW1793" s="5"/>
      <c r="BX1793" s="5"/>
      <c r="BY1793" s="5"/>
      <c r="BZ1793" s="5"/>
      <c r="CA1793" s="5"/>
      <c r="CB1793" s="5"/>
      <c r="CC1793" s="5"/>
      <c r="CD1793" s="5"/>
      <c r="CE1793" s="5"/>
      <c r="CF1793" s="5"/>
      <c r="CG1793" s="5"/>
      <c r="CH1793" s="5"/>
      <c r="CI1793" s="5"/>
      <c r="CJ1793" s="5"/>
      <c r="CK1793" s="5"/>
      <c r="CL1793" s="5"/>
      <c r="CM1793" s="5"/>
      <c r="CN1793" s="5"/>
      <c r="CO1793" s="5"/>
      <c r="CP1793" s="5"/>
      <c r="CQ1793" s="5"/>
      <c r="CR1793" s="5"/>
      <c r="CS1793" s="5"/>
      <c r="CT1793" s="5"/>
      <c r="CU1793" s="5"/>
      <c r="CV1793" s="5"/>
      <c r="CW1793" s="5"/>
      <c r="CX1793" s="5"/>
      <c r="CY1793" s="5"/>
      <c r="CZ1793" s="5"/>
      <c r="DA1793" s="5"/>
      <c r="DB1793" s="5"/>
      <c r="DC1793" s="5"/>
      <c r="DD1793" s="5"/>
      <c r="DE1793" s="5"/>
      <c r="DF1793" s="5"/>
      <c r="DG1793" s="5"/>
      <c r="DH1793" s="5"/>
      <c r="DI1793" s="5"/>
      <c r="DJ1793" s="5"/>
      <c r="DK1793" s="5"/>
      <c r="DL1793" s="5"/>
      <c r="DM1793" s="5"/>
      <c r="DN1793" s="5"/>
      <c r="DO1793" s="5"/>
      <c r="DP1793" s="5"/>
      <c r="DQ1793" s="5"/>
      <c r="DR1793" s="5"/>
      <c r="DS1793" s="6"/>
      <c r="DT1793" s="6"/>
      <c r="DU1793" s="5"/>
      <c r="DV1793" s="5"/>
      <c r="DW1793" s="5"/>
      <c r="DX1793" s="5"/>
      <c r="DY1793" s="5"/>
      <c r="DZ1793" s="5"/>
      <c r="EA1793" s="5"/>
      <c r="EB1793" s="5"/>
      <c r="EC1793" s="5"/>
      <c r="ED1793" s="5"/>
      <c r="EE1793" s="5"/>
      <c r="EF1793" s="5"/>
    </row>
    <row r="1794" spans="1:136" s="42" customFormat="1">
      <c r="A1794" s="41"/>
      <c r="B1794" s="41"/>
      <c r="C1794" s="41"/>
      <c r="D1794" s="41"/>
      <c r="F1794" s="41"/>
      <c r="G1794" s="41"/>
      <c r="H1794" s="41"/>
      <c r="I1794" s="41"/>
      <c r="J1794" s="5"/>
      <c r="K1794" s="5"/>
      <c r="L1794" s="5"/>
      <c r="M1794" s="5"/>
      <c r="N1794" s="5"/>
      <c r="O1794" s="5"/>
      <c r="P1794" s="5"/>
      <c r="Q1794" s="39"/>
      <c r="R1794" s="5"/>
      <c r="S1794" s="5"/>
      <c r="T1794" s="5"/>
      <c r="U1794" s="5"/>
      <c r="V1794" s="5"/>
      <c r="W1794" s="5"/>
      <c r="X1794" s="5"/>
      <c r="Y1794" s="5"/>
      <c r="Z1794" s="5"/>
      <c r="AA1794" s="5"/>
      <c r="AB1794" s="5"/>
      <c r="AC1794" s="5"/>
      <c r="AD1794" s="5"/>
      <c r="AE1794" s="5"/>
      <c r="AF1794" s="5"/>
      <c r="AG1794" s="5"/>
      <c r="AH1794" s="5"/>
      <c r="AI1794" s="5"/>
      <c r="AJ1794" s="5"/>
      <c r="AK1794" s="5"/>
      <c r="AL1794" s="5"/>
      <c r="AM1794" s="5"/>
      <c r="AN1794" s="5"/>
      <c r="AO1794" s="5"/>
      <c r="AP1794" s="5"/>
      <c r="AQ1794" s="5"/>
      <c r="AR1794" s="5"/>
      <c r="AS1794" s="5"/>
      <c r="AT1794" s="5"/>
      <c r="AU1794" s="5"/>
      <c r="AV1794" s="5"/>
      <c r="AW1794" s="5"/>
      <c r="AX1794" s="5"/>
      <c r="AY1794" s="5"/>
      <c r="AZ1794" s="5"/>
      <c r="BA1794" s="5"/>
      <c r="BB1794" s="5"/>
      <c r="BC1794" s="5"/>
      <c r="BD1794" s="5"/>
      <c r="BE1794" s="5"/>
      <c r="BF1794" s="5"/>
      <c r="BG1794" s="5"/>
      <c r="BH1794" s="5"/>
      <c r="BI1794" s="5"/>
      <c r="BJ1794" s="5"/>
      <c r="BK1794" s="5"/>
      <c r="BL1794" s="5"/>
      <c r="BM1794" s="5"/>
      <c r="BN1794" s="5"/>
      <c r="BO1794" s="5"/>
      <c r="BP1794" s="5"/>
      <c r="BQ1794" s="5"/>
      <c r="BR1794" s="5"/>
      <c r="BS1794" s="5"/>
      <c r="BT1794" s="5"/>
      <c r="BU1794" s="5"/>
      <c r="BV1794" s="5"/>
      <c r="BW1794" s="5"/>
      <c r="BX1794" s="5"/>
      <c r="BY1794" s="5"/>
      <c r="BZ1794" s="5"/>
      <c r="CA1794" s="5"/>
      <c r="CB1794" s="5"/>
      <c r="CC1794" s="5"/>
      <c r="CD1794" s="5"/>
      <c r="CE1794" s="5"/>
      <c r="CF1794" s="5"/>
      <c r="CG1794" s="5"/>
      <c r="CH1794" s="5"/>
      <c r="CI1794" s="5"/>
      <c r="CJ1794" s="5"/>
      <c r="CK1794" s="5"/>
      <c r="CL1794" s="5"/>
      <c r="CM1794" s="5"/>
      <c r="CN1794" s="5"/>
      <c r="CO1794" s="5"/>
      <c r="CP1794" s="5"/>
      <c r="CQ1794" s="5"/>
      <c r="CR1794" s="5"/>
      <c r="CS1794" s="5"/>
      <c r="CT1794" s="5"/>
      <c r="CU1794" s="5"/>
      <c r="CV1794" s="5"/>
      <c r="CW1794" s="5"/>
      <c r="CX1794" s="5"/>
      <c r="CY1794" s="5"/>
      <c r="CZ1794" s="5"/>
      <c r="DA1794" s="5"/>
      <c r="DB1794" s="5"/>
      <c r="DC1794" s="5"/>
      <c r="DD1794" s="5"/>
      <c r="DE1794" s="5"/>
      <c r="DF1794" s="5"/>
      <c r="DG1794" s="5"/>
      <c r="DH1794" s="5"/>
      <c r="DI1794" s="5"/>
      <c r="DJ1794" s="5"/>
      <c r="DK1794" s="5"/>
      <c r="DL1794" s="5"/>
      <c r="DM1794" s="5"/>
      <c r="DN1794" s="5"/>
      <c r="DO1794" s="5"/>
      <c r="DP1794" s="5"/>
      <c r="DQ1794" s="5"/>
      <c r="DR1794" s="5"/>
      <c r="DS1794" s="6"/>
      <c r="DT1794" s="6"/>
      <c r="DU1794" s="5"/>
      <c r="DV1794" s="5"/>
      <c r="DW1794" s="5"/>
      <c r="DX1794" s="5"/>
      <c r="DY1794" s="5"/>
      <c r="DZ1794" s="5"/>
      <c r="EA1794" s="5"/>
      <c r="EB1794" s="5"/>
      <c r="EC1794" s="5"/>
      <c r="ED1794" s="5"/>
      <c r="EE1794" s="5"/>
      <c r="EF1794" s="5"/>
    </row>
    <row r="1795" spans="1:136" s="42" customFormat="1">
      <c r="A1795" s="41"/>
      <c r="B1795" s="41"/>
      <c r="C1795" s="41"/>
      <c r="D1795" s="41"/>
      <c r="F1795" s="41"/>
      <c r="G1795" s="41"/>
      <c r="H1795" s="41"/>
      <c r="I1795" s="41"/>
      <c r="J1795" s="5"/>
      <c r="K1795" s="5"/>
      <c r="L1795" s="5"/>
      <c r="M1795" s="5"/>
      <c r="N1795" s="5"/>
      <c r="O1795" s="5"/>
      <c r="P1795" s="5"/>
      <c r="Q1795" s="39"/>
      <c r="R1795" s="5"/>
      <c r="S1795" s="5"/>
      <c r="T1795" s="5"/>
      <c r="U1795" s="5"/>
      <c r="V1795" s="5"/>
      <c r="W1795" s="5"/>
      <c r="X1795" s="5"/>
      <c r="Y1795" s="5"/>
      <c r="Z1795" s="5"/>
      <c r="AA1795" s="5"/>
      <c r="AB1795" s="5"/>
      <c r="AC1795" s="5"/>
      <c r="AD1795" s="5"/>
      <c r="AE1795" s="5"/>
      <c r="AF1795" s="5"/>
      <c r="AG1795" s="5"/>
      <c r="AH1795" s="5"/>
      <c r="AI1795" s="5"/>
      <c r="AJ1795" s="5"/>
      <c r="AK1795" s="5"/>
      <c r="AL1795" s="5"/>
      <c r="AM1795" s="5"/>
      <c r="AN1795" s="5"/>
      <c r="AO1795" s="5"/>
      <c r="AP1795" s="5"/>
      <c r="AQ1795" s="5"/>
      <c r="AR1795" s="5"/>
      <c r="AS1795" s="5"/>
      <c r="AT1795" s="5"/>
      <c r="AU1795" s="5"/>
      <c r="AV1795" s="5"/>
      <c r="AW1795" s="5"/>
      <c r="AX1795" s="5"/>
      <c r="AY1795" s="5"/>
      <c r="AZ1795" s="5"/>
      <c r="BA1795" s="5"/>
      <c r="BB1795" s="5"/>
      <c r="BC1795" s="5"/>
      <c r="BD1795" s="5"/>
      <c r="BE1795" s="5"/>
      <c r="BF1795" s="5"/>
      <c r="BG1795" s="5"/>
      <c r="BH1795" s="5"/>
      <c r="BI1795" s="5"/>
      <c r="BJ1795" s="5"/>
      <c r="BK1795" s="5"/>
      <c r="BL1795" s="5"/>
      <c r="BM1795" s="5"/>
      <c r="BN1795" s="5"/>
      <c r="BO1795" s="5"/>
      <c r="BP1795" s="5"/>
      <c r="BQ1795" s="5"/>
      <c r="BR1795" s="5"/>
      <c r="BS1795" s="5"/>
      <c r="BT1795" s="5"/>
      <c r="BU1795" s="5"/>
      <c r="BV1795" s="5"/>
      <c r="BW1795" s="5"/>
      <c r="BX1795" s="5"/>
      <c r="BY1795" s="5"/>
      <c r="BZ1795" s="5"/>
      <c r="CA1795" s="5"/>
      <c r="CB1795" s="5"/>
      <c r="CC1795" s="5"/>
      <c r="CD1795" s="5"/>
      <c r="CE1795" s="5"/>
      <c r="CF1795" s="5"/>
      <c r="CG1795" s="5"/>
      <c r="CH1795" s="5"/>
      <c r="CI1795" s="5"/>
      <c r="CJ1795" s="5"/>
      <c r="CK1795" s="5"/>
      <c r="CL1795" s="5"/>
      <c r="CM1795" s="5"/>
      <c r="CN1795" s="5"/>
      <c r="CO1795" s="5"/>
      <c r="CP1795" s="5"/>
      <c r="CQ1795" s="5"/>
      <c r="CR1795" s="5"/>
      <c r="CS1795" s="5"/>
      <c r="CT1795" s="5"/>
      <c r="CU1795" s="5"/>
      <c r="CV1795" s="5"/>
      <c r="CW1795" s="5"/>
      <c r="CX1795" s="5"/>
      <c r="CY1795" s="5"/>
      <c r="CZ1795" s="5"/>
      <c r="DA1795" s="5"/>
      <c r="DB1795" s="5"/>
      <c r="DC1795" s="5"/>
      <c r="DD1795" s="5"/>
      <c r="DE1795" s="5"/>
      <c r="DF1795" s="5"/>
      <c r="DG1795" s="5"/>
      <c r="DH1795" s="5"/>
      <c r="DI1795" s="5"/>
      <c r="DJ1795" s="5"/>
      <c r="DK1795" s="5"/>
      <c r="DL1795" s="5"/>
      <c r="DM1795" s="5"/>
      <c r="DN1795" s="5"/>
      <c r="DO1795" s="5"/>
      <c r="DP1795" s="5"/>
      <c r="DQ1795" s="5"/>
      <c r="DR1795" s="5"/>
      <c r="DS1795" s="6"/>
      <c r="DT1795" s="6"/>
      <c r="DU1795" s="5"/>
      <c r="DV1795" s="5"/>
      <c r="DW1795" s="5"/>
      <c r="DX1795" s="5"/>
      <c r="DY1795" s="5"/>
      <c r="DZ1795" s="5"/>
      <c r="EA1795" s="5"/>
      <c r="EB1795" s="5"/>
      <c r="EC1795" s="5"/>
      <c r="ED1795" s="5"/>
      <c r="EE1795" s="5"/>
      <c r="EF1795" s="5"/>
    </row>
    <row r="1796" spans="1:136" s="42" customFormat="1">
      <c r="A1796" s="41"/>
      <c r="B1796" s="41"/>
      <c r="C1796" s="41"/>
      <c r="D1796" s="41"/>
      <c r="F1796" s="41"/>
      <c r="G1796" s="41"/>
      <c r="H1796" s="41"/>
      <c r="I1796" s="41"/>
      <c r="J1796" s="5"/>
      <c r="K1796" s="5"/>
      <c r="L1796" s="5"/>
      <c r="M1796" s="5"/>
      <c r="N1796" s="5"/>
      <c r="O1796" s="5"/>
      <c r="P1796" s="5"/>
      <c r="Q1796" s="39"/>
      <c r="R1796" s="5"/>
      <c r="S1796" s="5"/>
      <c r="T1796" s="5"/>
      <c r="U1796" s="5"/>
      <c r="V1796" s="5"/>
      <c r="W1796" s="5"/>
      <c r="X1796" s="5"/>
      <c r="Y1796" s="5"/>
      <c r="Z1796" s="5"/>
      <c r="AA1796" s="5"/>
      <c r="AB1796" s="5"/>
      <c r="AC1796" s="5"/>
      <c r="AD1796" s="5"/>
      <c r="AE1796" s="5"/>
      <c r="AF1796" s="5"/>
      <c r="AG1796" s="5"/>
      <c r="AH1796" s="5"/>
      <c r="AI1796" s="5"/>
      <c r="AJ1796" s="5"/>
      <c r="AK1796" s="5"/>
      <c r="AL1796" s="5"/>
      <c r="AM1796" s="5"/>
      <c r="AN1796" s="5"/>
      <c r="AO1796" s="5"/>
      <c r="AP1796" s="5"/>
      <c r="AQ1796" s="5"/>
      <c r="AR1796" s="5"/>
      <c r="AS1796" s="5"/>
      <c r="AT1796" s="5"/>
      <c r="AU1796" s="5"/>
      <c r="AV1796" s="5"/>
      <c r="AW1796" s="5"/>
      <c r="AX1796" s="5"/>
      <c r="AY1796" s="5"/>
      <c r="AZ1796" s="5"/>
      <c r="BA1796" s="5"/>
      <c r="BB1796" s="5"/>
      <c r="BC1796" s="5"/>
      <c r="BD1796" s="5"/>
      <c r="BE1796" s="5"/>
      <c r="BF1796" s="5"/>
      <c r="BG1796" s="5"/>
      <c r="BH1796" s="5"/>
      <c r="BI1796" s="5"/>
      <c r="BJ1796" s="5"/>
      <c r="BK1796" s="5"/>
      <c r="BL1796" s="5"/>
      <c r="BM1796" s="5"/>
      <c r="BN1796" s="5"/>
      <c r="BO1796" s="5"/>
      <c r="BP1796" s="5"/>
      <c r="BQ1796" s="5"/>
      <c r="BR1796" s="5"/>
      <c r="BS1796" s="5"/>
      <c r="BT1796" s="5"/>
      <c r="BU1796" s="5"/>
      <c r="BV1796" s="5"/>
      <c r="BW1796" s="5"/>
      <c r="BX1796" s="5"/>
      <c r="BY1796" s="5"/>
      <c r="BZ1796" s="5"/>
      <c r="CA1796" s="5"/>
      <c r="CB1796" s="5"/>
      <c r="CC1796" s="5"/>
      <c r="CD1796" s="5"/>
      <c r="CE1796" s="5"/>
      <c r="CF1796" s="5"/>
      <c r="CG1796" s="5"/>
      <c r="CH1796" s="5"/>
      <c r="CI1796" s="5"/>
      <c r="CJ1796" s="5"/>
      <c r="CK1796" s="5"/>
      <c r="CL1796" s="5"/>
      <c r="CM1796" s="5"/>
      <c r="CN1796" s="5"/>
      <c r="CO1796" s="5"/>
      <c r="CP1796" s="5"/>
      <c r="CQ1796" s="5"/>
      <c r="CR1796" s="5"/>
      <c r="CS1796" s="5"/>
      <c r="CT1796" s="5"/>
      <c r="CU1796" s="5"/>
      <c r="CV1796" s="5"/>
      <c r="CW1796" s="5"/>
      <c r="CX1796" s="5"/>
      <c r="CY1796" s="5"/>
      <c r="CZ1796" s="5"/>
      <c r="DA1796" s="5"/>
      <c r="DB1796" s="5"/>
      <c r="DC1796" s="5"/>
      <c r="DD1796" s="5"/>
      <c r="DE1796" s="5"/>
      <c r="DF1796" s="5"/>
      <c r="DG1796" s="5"/>
      <c r="DH1796" s="5"/>
      <c r="DI1796" s="5"/>
      <c r="DJ1796" s="5"/>
      <c r="DK1796" s="5"/>
      <c r="DL1796" s="5"/>
      <c r="DM1796" s="5"/>
      <c r="DN1796" s="5"/>
      <c r="DO1796" s="5"/>
      <c r="DP1796" s="5"/>
      <c r="DQ1796" s="5"/>
      <c r="DR1796" s="5"/>
      <c r="DS1796" s="6"/>
      <c r="DT1796" s="6"/>
      <c r="DU1796" s="5"/>
      <c r="DV1796" s="5"/>
      <c r="DW1796" s="5"/>
      <c r="DX1796" s="5"/>
      <c r="DY1796" s="5"/>
      <c r="DZ1796" s="5"/>
      <c r="EA1796" s="5"/>
      <c r="EB1796" s="5"/>
      <c r="EC1796" s="5"/>
      <c r="ED1796" s="5"/>
      <c r="EE1796" s="5"/>
      <c r="EF1796" s="5"/>
    </row>
    <row r="1797" spans="1:136" s="42" customFormat="1">
      <c r="A1797" s="41"/>
      <c r="B1797" s="41"/>
      <c r="C1797" s="41"/>
      <c r="D1797" s="41"/>
      <c r="F1797" s="41"/>
      <c r="G1797" s="41"/>
      <c r="H1797" s="41"/>
      <c r="I1797" s="41"/>
      <c r="J1797" s="5"/>
      <c r="K1797" s="5"/>
      <c r="L1797" s="5"/>
      <c r="M1797" s="5"/>
      <c r="N1797" s="5"/>
      <c r="O1797" s="5"/>
      <c r="P1797" s="5"/>
      <c r="Q1797" s="39"/>
      <c r="R1797" s="5"/>
      <c r="S1797" s="5"/>
      <c r="T1797" s="5"/>
      <c r="U1797" s="5"/>
      <c r="V1797" s="5"/>
      <c r="W1797" s="5"/>
      <c r="X1797" s="5"/>
      <c r="Y1797" s="5"/>
      <c r="Z1797" s="5"/>
      <c r="AA1797" s="5"/>
      <c r="AB1797" s="5"/>
      <c r="AC1797" s="5"/>
      <c r="AD1797" s="5"/>
      <c r="AE1797" s="5"/>
      <c r="AF1797" s="5"/>
      <c r="AG1797" s="5"/>
      <c r="AH1797" s="5"/>
      <c r="AI1797" s="5"/>
      <c r="AJ1797" s="5"/>
      <c r="AK1797" s="5"/>
      <c r="AL1797" s="5"/>
      <c r="AM1797" s="5"/>
      <c r="AN1797" s="5"/>
      <c r="AO1797" s="5"/>
      <c r="AP1797" s="5"/>
      <c r="AQ1797" s="5"/>
      <c r="AR1797" s="5"/>
      <c r="AS1797" s="5"/>
      <c r="AT1797" s="5"/>
      <c r="AU1797" s="5"/>
      <c r="AV1797" s="5"/>
      <c r="AW1797" s="5"/>
      <c r="AX1797" s="5"/>
      <c r="AY1797" s="5"/>
      <c r="AZ1797" s="5"/>
      <c r="BA1797" s="5"/>
      <c r="BB1797" s="5"/>
      <c r="BC1797" s="5"/>
      <c r="BD1797" s="5"/>
      <c r="BE1797" s="5"/>
      <c r="BF1797" s="5"/>
      <c r="BG1797" s="5"/>
      <c r="BH1797" s="5"/>
      <c r="BI1797" s="5"/>
      <c r="BJ1797" s="5"/>
      <c r="BK1797" s="5"/>
      <c r="BL1797" s="5"/>
      <c r="BM1797" s="5"/>
      <c r="BN1797" s="5"/>
      <c r="BO1797" s="5"/>
      <c r="BP1797" s="5"/>
      <c r="BQ1797" s="5"/>
      <c r="BR1797" s="5"/>
      <c r="BS1797" s="5"/>
      <c r="BT1797" s="5"/>
      <c r="BU1797" s="5"/>
      <c r="BV1797" s="5"/>
      <c r="BW1797" s="5"/>
      <c r="BX1797" s="5"/>
      <c r="BY1797" s="5"/>
      <c r="BZ1797" s="5"/>
      <c r="CA1797" s="5"/>
      <c r="CB1797" s="5"/>
      <c r="CC1797" s="5"/>
      <c r="CD1797" s="5"/>
      <c r="CE1797" s="5"/>
      <c r="CF1797" s="5"/>
      <c r="CG1797" s="5"/>
      <c r="CH1797" s="5"/>
      <c r="CI1797" s="5"/>
      <c r="CJ1797" s="5"/>
      <c r="CK1797" s="5"/>
      <c r="CL1797" s="5"/>
      <c r="CM1797" s="5"/>
      <c r="CN1797" s="5"/>
      <c r="CO1797" s="5"/>
      <c r="CP1797" s="5"/>
      <c r="CQ1797" s="5"/>
      <c r="CR1797" s="5"/>
      <c r="CS1797" s="5"/>
      <c r="CT1797" s="5"/>
      <c r="CU1797" s="5"/>
      <c r="CV1797" s="5"/>
      <c r="CW1797" s="5"/>
      <c r="CX1797" s="5"/>
      <c r="CY1797" s="5"/>
      <c r="CZ1797" s="5"/>
      <c r="DA1797" s="5"/>
      <c r="DB1797" s="5"/>
      <c r="DC1797" s="5"/>
      <c r="DD1797" s="5"/>
      <c r="DE1797" s="5"/>
      <c r="DF1797" s="5"/>
      <c r="DG1797" s="5"/>
      <c r="DH1797" s="5"/>
      <c r="DI1797" s="5"/>
      <c r="DJ1797" s="5"/>
      <c r="DK1797" s="5"/>
      <c r="DL1797" s="5"/>
      <c r="DM1797" s="5"/>
      <c r="DN1797" s="5"/>
      <c r="DO1797" s="5"/>
      <c r="DP1797" s="5"/>
      <c r="DQ1797" s="5"/>
      <c r="DR1797" s="5"/>
      <c r="DS1797" s="6"/>
      <c r="DT1797" s="6"/>
      <c r="DU1797" s="5"/>
      <c r="DV1797" s="5"/>
      <c r="DW1797" s="5"/>
      <c r="DX1797" s="5"/>
      <c r="DY1797" s="5"/>
      <c r="DZ1797" s="5"/>
      <c r="EA1797" s="5"/>
      <c r="EB1797" s="5"/>
      <c r="EC1797" s="5"/>
      <c r="ED1797" s="5"/>
      <c r="EE1797" s="5"/>
      <c r="EF1797" s="5"/>
    </row>
    <row r="1798" spans="1:136" s="42" customFormat="1">
      <c r="A1798" s="41"/>
      <c r="B1798" s="41"/>
      <c r="C1798" s="41"/>
      <c r="D1798" s="41"/>
      <c r="F1798" s="41"/>
      <c r="G1798" s="41"/>
      <c r="H1798" s="41"/>
      <c r="I1798" s="41"/>
      <c r="J1798" s="5"/>
      <c r="K1798" s="5"/>
      <c r="L1798" s="5"/>
      <c r="M1798" s="5"/>
      <c r="N1798" s="5"/>
      <c r="O1798" s="5"/>
      <c r="P1798" s="5"/>
      <c r="Q1798" s="39"/>
      <c r="R1798" s="5"/>
      <c r="S1798" s="5"/>
      <c r="T1798" s="5"/>
      <c r="U1798" s="5"/>
      <c r="V1798" s="5"/>
      <c r="W1798" s="5"/>
      <c r="X1798" s="5"/>
      <c r="Y1798" s="5"/>
      <c r="Z1798" s="5"/>
      <c r="AA1798" s="5"/>
      <c r="AB1798" s="5"/>
      <c r="AC1798" s="5"/>
      <c r="AD1798" s="5"/>
      <c r="AE1798" s="5"/>
      <c r="AF1798" s="5"/>
      <c r="AG1798" s="5"/>
      <c r="AH1798" s="5"/>
      <c r="AI1798" s="5"/>
      <c r="AJ1798" s="5"/>
      <c r="AK1798" s="5"/>
      <c r="AL1798" s="5"/>
      <c r="AM1798" s="5"/>
      <c r="AN1798" s="5"/>
      <c r="AO1798" s="5"/>
      <c r="AP1798" s="5"/>
      <c r="AQ1798" s="5"/>
      <c r="AR1798" s="5"/>
      <c r="AS1798" s="5"/>
      <c r="AT1798" s="5"/>
      <c r="AU1798" s="5"/>
      <c r="AV1798" s="5"/>
      <c r="AW1798" s="5"/>
      <c r="AX1798" s="5"/>
      <c r="AY1798" s="5"/>
      <c r="AZ1798" s="5"/>
      <c r="BA1798" s="5"/>
      <c r="BB1798" s="5"/>
      <c r="BC1798" s="5"/>
      <c r="BD1798" s="5"/>
      <c r="BE1798" s="5"/>
      <c r="BF1798" s="5"/>
      <c r="BG1798" s="5"/>
      <c r="BH1798" s="5"/>
      <c r="BI1798" s="5"/>
      <c r="BJ1798" s="5"/>
      <c r="BK1798" s="5"/>
      <c r="BL1798" s="5"/>
      <c r="BM1798" s="5"/>
      <c r="BN1798" s="5"/>
      <c r="BO1798" s="5"/>
      <c r="BP1798" s="5"/>
      <c r="BQ1798" s="5"/>
      <c r="BR1798" s="5"/>
      <c r="BS1798" s="5"/>
      <c r="BT1798" s="5"/>
      <c r="BU1798" s="5"/>
      <c r="BV1798" s="5"/>
      <c r="BW1798" s="5"/>
      <c r="BX1798" s="5"/>
      <c r="BY1798" s="5"/>
      <c r="BZ1798" s="5"/>
      <c r="CA1798" s="5"/>
      <c r="CB1798" s="5"/>
      <c r="CC1798" s="5"/>
      <c r="CD1798" s="5"/>
      <c r="CE1798" s="5"/>
      <c r="CF1798" s="5"/>
      <c r="CG1798" s="5"/>
      <c r="CH1798" s="5"/>
      <c r="CI1798" s="5"/>
      <c r="CJ1798" s="5"/>
      <c r="CK1798" s="5"/>
      <c r="CL1798" s="5"/>
      <c r="CM1798" s="5"/>
      <c r="CN1798" s="5"/>
      <c r="CO1798" s="5"/>
      <c r="CP1798" s="5"/>
      <c r="CQ1798" s="5"/>
      <c r="CR1798" s="5"/>
      <c r="CS1798" s="5"/>
      <c r="CT1798" s="5"/>
      <c r="CU1798" s="5"/>
      <c r="CV1798" s="5"/>
      <c r="CW1798" s="5"/>
      <c r="CX1798" s="5"/>
      <c r="CY1798" s="5"/>
      <c r="CZ1798" s="5"/>
      <c r="DA1798" s="5"/>
      <c r="DB1798" s="5"/>
      <c r="DC1798" s="5"/>
      <c r="DD1798" s="5"/>
      <c r="DE1798" s="5"/>
      <c r="DF1798" s="5"/>
      <c r="DG1798" s="5"/>
      <c r="DH1798" s="5"/>
      <c r="DI1798" s="5"/>
      <c r="DJ1798" s="5"/>
      <c r="DK1798" s="5"/>
      <c r="DL1798" s="5"/>
      <c r="DM1798" s="5"/>
      <c r="DN1798" s="5"/>
      <c r="DO1798" s="5"/>
      <c r="DP1798" s="5"/>
      <c r="DQ1798" s="5"/>
      <c r="DR1798" s="5"/>
      <c r="DS1798" s="6"/>
      <c r="DT1798" s="6"/>
      <c r="DU1798" s="5"/>
      <c r="DV1798" s="5"/>
      <c r="DW1798" s="5"/>
      <c r="DX1798" s="5"/>
      <c r="DY1798" s="5"/>
      <c r="DZ1798" s="5"/>
      <c r="EA1798" s="5"/>
      <c r="EB1798" s="5"/>
      <c r="EC1798" s="5"/>
      <c r="ED1798" s="5"/>
      <c r="EE1798" s="5"/>
      <c r="EF1798" s="5"/>
    </row>
    <row r="1799" spans="1:136" s="42" customFormat="1">
      <c r="A1799" s="41"/>
      <c r="B1799" s="41"/>
      <c r="C1799" s="41"/>
      <c r="D1799" s="41"/>
      <c r="F1799" s="41"/>
      <c r="G1799" s="41"/>
      <c r="H1799" s="41"/>
      <c r="I1799" s="41"/>
      <c r="J1799" s="5"/>
      <c r="K1799" s="5"/>
      <c r="L1799" s="5"/>
      <c r="M1799" s="5"/>
      <c r="N1799" s="5"/>
      <c r="O1799" s="5"/>
      <c r="P1799" s="5"/>
      <c r="Q1799" s="39"/>
      <c r="R1799" s="5"/>
      <c r="S1799" s="5"/>
      <c r="T1799" s="5"/>
      <c r="U1799" s="5"/>
      <c r="V1799" s="5"/>
      <c r="W1799" s="5"/>
      <c r="X1799" s="5"/>
      <c r="Y1799" s="5"/>
      <c r="Z1799" s="5"/>
      <c r="AA1799" s="5"/>
      <c r="AB1799" s="5"/>
      <c r="AC1799" s="5"/>
      <c r="AD1799" s="5"/>
      <c r="AE1799" s="5"/>
      <c r="AF1799" s="5"/>
      <c r="AG1799" s="5"/>
      <c r="AH1799" s="5"/>
      <c r="AI1799" s="5"/>
      <c r="AJ1799" s="5"/>
      <c r="AK1799" s="5"/>
      <c r="AL1799" s="5"/>
      <c r="AM1799" s="5"/>
      <c r="AN1799" s="5"/>
      <c r="AO1799" s="5"/>
      <c r="AP1799" s="5"/>
      <c r="AQ1799" s="5"/>
      <c r="AR1799" s="5"/>
      <c r="AS1799" s="5"/>
      <c r="AT1799" s="5"/>
      <c r="AU1799" s="5"/>
      <c r="AV1799" s="5"/>
      <c r="AW1799" s="5"/>
      <c r="AX1799" s="5"/>
      <c r="AY1799" s="5"/>
      <c r="AZ1799" s="5"/>
      <c r="BA1799" s="5"/>
      <c r="BB1799" s="5"/>
      <c r="BC1799" s="5"/>
      <c r="BD1799" s="5"/>
      <c r="BE1799" s="5"/>
      <c r="BF1799" s="5"/>
      <c r="BG1799" s="5"/>
      <c r="BH1799" s="5"/>
      <c r="BI1799" s="5"/>
      <c r="BJ1799" s="5"/>
      <c r="BK1799" s="5"/>
      <c r="BL1799" s="5"/>
      <c r="BM1799" s="5"/>
      <c r="BN1799" s="5"/>
      <c r="BO1799" s="5"/>
      <c r="BP1799" s="5"/>
      <c r="BQ1799" s="5"/>
      <c r="BR1799" s="5"/>
      <c r="BS1799" s="5"/>
      <c r="BT1799" s="5"/>
      <c r="BU1799" s="5"/>
      <c r="BV1799" s="5"/>
      <c r="BW1799" s="5"/>
      <c r="BX1799" s="5"/>
      <c r="BY1799" s="5"/>
      <c r="BZ1799" s="5"/>
      <c r="CA1799" s="5"/>
      <c r="CB1799" s="5"/>
      <c r="CC1799" s="5"/>
      <c r="CD1799" s="5"/>
      <c r="CE1799" s="5"/>
      <c r="CF1799" s="5"/>
      <c r="CG1799" s="5"/>
      <c r="CH1799" s="5"/>
      <c r="CI1799" s="5"/>
      <c r="CJ1799" s="5"/>
      <c r="CK1799" s="5"/>
      <c r="CL1799" s="5"/>
      <c r="CM1799" s="5"/>
      <c r="CN1799" s="5"/>
      <c r="CO1799" s="5"/>
      <c r="CP1799" s="5"/>
      <c r="CQ1799" s="5"/>
      <c r="CR1799" s="5"/>
      <c r="CS1799" s="5"/>
      <c r="CT1799" s="5"/>
      <c r="CU1799" s="5"/>
      <c r="CV1799" s="5"/>
      <c r="CW1799" s="5"/>
      <c r="CX1799" s="5"/>
      <c r="CY1799" s="5"/>
      <c r="CZ1799" s="5"/>
      <c r="DA1799" s="5"/>
      <c r="DB1799" s="5"/>
      <c r="DC1799" s="5"/>
      <c r="DD1799" s="5"/>
      <c r="DE1799" s="5"/>
      <c r="DF1799" s="5"/>
      <c r="DG1799" s="5"/>
      <c r="DH1799" s="5"/>
      <c r="DI1799" s="5"/>
      <c r="DJ1799" s="5"/>
      <c r="DK1799" s="5"/>
      <c r="DL1799" s="5"/>
      <c r="DM1799" s="5"/>
      <c r="DN1799" s="5"/>
      <c r="DO1799" s="5"/>
      <c r="DP1799" s="5"/>
      <c r="DQ1799" s="5"/>
      <c r="DR1799" s="5"/>
      <c r="DS1799" s="6"/>
      <c r="DT1799" s="6"/>
      <c r="DU1799" s="5"/>
      <c r="DV1799" s="5"/>
      <c r="DW1799" s="5"/>
      <c r="DX1799" s="5"/>
      <c r="DY1799" s="5"/>
      <c r="DZ1799" s="5"/>
      <c r="EA1799" s="5"/>
      <c r="EB1799" s="5"/>
      <c r="EC1799" s="5"/>
      <c r="ED1799" s="5"/>
      <c r="EE1799" s="5"/>
      <c r="EF1799" s="5"/>
    </row>
    <row r="1800" spans="1:136" s="42" customFormat="1">
      <c r="A1800" s="41"/>
      <c r="B1800" s="41"/>
      <c r="C1800" s="41"/>
      <c r="D1800" s="41"/>
      <c r="F1800" s="41"/>
      <c r="G1800" s="41"/>
      <c r="H1800" s="41"/>
      <c r="I1800" s="41"/>
      <c r="J1800" s="5"/>
      <c r="K1800" s="5"/>
      <c r="L1800" s="5"/>
      <c r="M1800" s="5"/>
      <c r="N1800" s="5"/>
      <c r="O1800" s="5"/>
      <c r="P1800" s="5"/>
      <c r="Q1800" s="39"/>
      <c r="R1800" s="5"/>
      <c r="S1800" s="5"/>
      <c r="T1800" s="5"/>
      <c r="U1800" s="5"/>
      <c r="V1800" s="5"/>
      <c r="W1800" s="5"/>
      <c r="X1800" s="5"/>
      <c r="Y1800" s="5"/>
      <c r="Z1800" s="5"/>
      <c r="AA1800" s="5"/>
      <c r="AB1800" s="5"/>
      <c r="AC1800" s="5"/>
      <c r="AD1800" s="5"/>
      <c r="AE1800" s="5"/>
      <c r="AF1800" s="5"/>
      <c r="AG1800" s="5"/>
      <c r="AH1800" s="5"/>
      <c r="AI1800" s="5"/>
      <c r="AJ1800" s="5"/>
      <c r="AK1800" s="5"/>
      <c r="AL1800" s="5"/>
      <c r="AM1800" s="5"/>
      <c r="AN1800" s="5"/>
      <c r="AO1800" s="5"/>
      <c r="AP1800" s="5"/>
      <c r="AQ1800" s="5"/>
      <c r="AR1800" s="5"/>
      <c r="AS1800" s="5"/>
      <c r="AT1800" s="5"/>
      <c r="AU1800" s="5"/>
      <c r="AV1800" s="5"/>
      <c r="AW1800" s="5"/>
      <c r="AX1800" s="5"/>
      <c r="AY1800" s="5"/>
      <c r="AZ1800" s="5"/>
      <c r="BA1800" s="5"/>
      <c r="BB1800" s="5"/>
      <c r="BC1800" s="5"/>
      <c r="BD1800" s="5"/>
      <c r="BE1800" s="5"/>
      <c r="BF1800" s="5"/>
      <c r="BG1800" s="5"/>
      <c r="BH1800" s="5"/>
      <c r="BI1800" s="5"/>
      <c r="BJ1800" s="5"/>
      <c r="BK1800" s="5"/>
      <c r="BL1800" s="5"/>
      <c r="BM1800" s="5"/>
      <c r="BN1800" s="5"/>
      <c r="BO1800" s="5"/>
      <c r="BP1800" s="5"/>
      <c r="BQ1800" s="5"/>
      <c r="BR1800" s="5"/>
      <c r="BS1800" s="5"/>
      <c r="BT1800" s="5"/>
      <c r="BU1800" s="5"/>
      <c r="BV1800" s="5"/>
      <c r="BW1800" s="5"/>
      <c r="BX1800" s="5"/>
      <c r="BY1800" s="5"/>
      <c r="BZ1800" s="5"/>
      <c r="CA1800" s="5"/>
      <c r="CB1800" s="5"/>
      <c r="CC1800" s="5"/>
      <c r="CD1800" s="5"/>
      <c r="CE1800" s="5"/>
      <c r="CF1800" s="5"/>
      <c r="CG1800" s="5"/>
      <c r="CH1800" s="5"/>
      <c r="CI1800" s="5"/>
      <c r="CJ1800" s="5"/>
      <c r="CK1800" s="5"/>
      <c r="CL1800" s="5"/>
      <c r="CM1800" s="5"/>
      <c r="CN1800" s="5"/>
      <c r="CO1800" s="5"/>
      <c r="CP1800" s="5"/>
      <c r="CQ1800" s="5"/>
      <c r="CR1800" s="5"/>
      <c r="CS1800" s="5"/>
      <c r="CT1800" s="5"/>
      <c r="CU1800" s="5"/>
      <c r="CV1800" s="5"/>
      <c r="CW1800" s="5"/>
      <c r="CX1800" s="5"/>
      <c r="CY1800" s="5"/>
      <c r="CZ1800" s="5"/>
      <c r="DA1800" s="5"/>
      <c r="DB1800" s="5"/>
      <c r="DC1800" s="5"/>
      <c r="DD1800" s="5"/>
      <c r="DE1800" s="5"/>
      <c r="DF1800" s="5"/>
      <c r="DG1800" s="5"/>
      <c r="DH1800" s="5"/>
      <c r="DI1800" s="5"/>
      <c r="DJ1800" s="5"/>
      <c r="DK1800" s="5"/>
      <c r="DL1800" s="5"/>
      <c r="DM1800" s="5"/>
      <c r="DN1800" s="5"/>
      <c r="DO1800" s="5"/>
      <c r="DP1800" s="5"/>
      <c r="DQ1800" s="5"/>
      <c r="DR1800" s="5"/>
      <c r="DS1800" s="6"/>
      <c r="DT1800" s="6"/>
      <c r="DU1800" s="5"/>
      <c r="DV1800" s="5"/>
      <c r="DW1800" s="5"/>
      <c r="DX1800" s="5"/>
      <c r="DY1800" s="5"/>
      <c r="DZ1800" s="5"/>
      <c r="EA1800" s="5"/>
      <c r="EB1800" s="5"/>
      <c r="EC1800" s="5"/>
      <c r="ED1800" s="5"/>
      <c r="EE1800" s="5"/>
      <c r="EF1800" s="5"/>
    </row>
    <row r="1801" spans="1:136" s="42" customFormat="1">
      <c r="A1801" s="41"/>
      <c r="B1801" s="41"/>
      <c r="C1801" s="41"/>
      <c r="D1801" s="41"/>
      <c r="F1801" s="41"/>
      <c r="G1801" s="41"/>
      <c r="H1801" s="41"/>
      <c r="I1801" s="41"/>
      <c r="J1801" s="5"/>
      <c r="K1801" s="5"/>
      <c r="L1801" s="5"/>
      <c r="M1801" s="5"/>
      <c r="N1801" s="5"/>
      <c r="O1801" s="5"/>
      <c r="P1801" s="5"/>
      <c r="Q1801" s="39"/>
      <c r="R1801" s="5"/>
      <c r="S1801" s="5"/>
      <c r="T1801" s="5"/>
      <c r="U1801" s="5"/>
      <c r="V1801" s="5"/>
      <c r="W1801" s="5"/>
      <c r="X1801" s="5"/>
      <c r="Y1801" s="5"/>
      <c r="Z1801" s="5"/>
      <c r="AA1801" s="5"/>
      <c r="AB1801" s="5"/>
      <c r="AC1801" s="5"/>
      <c r="AD1801" s="5"/>
      <c r="AE1801" s="5"/>
      <c r="AF1801" s="5"/>
      <c r="AG1801" s="5"/>
      <c r="AH1801" s="5"/>
      <c r="AI1801" s="5"/>
      <c r="AJ1801" s="5"/>
      <c r="AK1801" s="5"/>
      <c r="AL1801" s="5"/>
      <c r="AM1801" s="5"/>
      <c r="AN1801" s="5"/>
      <c r="AO1801" s="5"/>
      <c r="AP1801" s="5"/>
      <c r="AQ1801" s="5"/>
      <c r="AR1801" s="5"/>
      <c r="AS1801" s="5"/>
      <c r="AT1801" s="5"/>
      <c r="AU1801" s="5"/>
      <c r="AV1801" s="5"/>
      <c r="AW1801" s="5"/>
      <c r="AX1801" s="5"/>
      <c r="AY1801" s="5"/>
      <c r="AZ1801" s="5"/>
      <c r="BA1801" s="5"/>
      <c r="BB1801" s="5"/>
      <c r="BC1801" s="5"/>
      <c r="BD1801" s="5"/>
      <c r="BE1801" s="5"/>
      <c r="BF1801" s="5"/>
      <c r="BG1801" s="5"/>
      <c r="BH1801" s="5"/>
      <c r="BI1801" s="5"/>
      <c r="BJ1801" s="5"/>
      <c r="BK1801" s="5"/>
      <c r="BL1801" s="5"/>
      <c r="BM1801" s="5"/>
      <c r="BN1801" s="5"/>
      <c r="BO1801" s="5"/>
      <c r="BP1801" s="5"/>
      <c r="BQ1801" s="5"/>
      <c r="BR1801" s="5"/>
      <c r="BS1801" s="5"/>
      <c r="BT1801" s="5"/>
      <c r="BU1801" s="5"/>
      <c r="BV1801" s="5"/>
      <c r="BW1801" s="5"/>
      <c r="BX1801" s="5"/>
      <c r="BY1801" s="5"/>
      <c r="BZ1801" s="5"/>
      <c r="CA1801" s="5"/>
      <c r="CB1801" s="5"/>
      <c r="CC1801" s="5"/>
      <c r="CD1801" s="5"/>
      <c r="CE1801" s="5"/>
      <c r="CF1801" s="5"/>
      <c r="CG1801" s="5"/>
      <c r="CH1801" s="5"/>
      <c r="CI1801" s="5"/>
      <c r="CJ1801" s="5"/>
      <c r="CK1801" s="5"/>
      <c r="CL1801" s="5"/>
      <c r="CM1801" s="5"/>
      <c r="CN1801" s="5"/>
      <c r="CO1801" s="5"/>
      <c r="CP1801" s="5"/>
      <c r="CQ1801" s="5"/>
      <c r="CR1801" s="5"/>
      <c r="CS1801" s="5"/>
      <c r="CT1801" s="5"/>
      <c r="CU1801" s="5"/>
      <c r="CV1801" s="5"/>
      <c r="CW1801" s="5"/>
      <c r="CX1801" s="5"/>
      <c r="CY1801" s="5"/>
      <c r="CZ1801" s="5"/>
      <c r="DA1801" s="5"/>
      <c r="DB1801" s="5"/>
      <c r="DC1801" s="5"/>
      <c r="DD1801" s="5"/>
      <c r="DE1801" s="5"/>
      <c r="DF1801" s="5"/>
      <c r="DG1801" s="5"/>
      <c r="DH1801" s="5"/>
      <c r="DI1801" s="5"/>
      <c r="DJ1801" s="5"/>
      <c r="DK1801" s="5"/>
      <c r="DL1801" s="5"/>
      <c r="DM1801" s="5"/>
      <c r="DN1801" s="5"/>
      <c r="DO1801" s="5"/>
      <c r="DP1801" s="5"/>
      <c r="DQ1801" s="5"/>
      <c r="DR1801" s="5"/>
      <c r="DS1801" s="6"/>
      <c r="DT1801" s="6"/>
      <c r="DU1801" s="5"/>
      <c r="DV1801" s="5"/>
      <c r="DW1801" s="5"/>
      <c r="DX1801" s="5"/>
      <c r="DY1801" s="5"/>
      <c r="DZ1801" s="5"/>
      <c r="EA1801" s="5"/>
      <c r="EB1801" s="5"/>
      <c r="EC1801" s="5"/>
      <c r="ED1801" s="5"/>
      <c r="EE1801" s="5"/>
      <c r="EF1801" s="5"/>
    </row>
    <row r="1802" spans="1:136" s="42" customFormat="1">
      <c r="A1802" s="41"/>
      <c r="B1802" s="41"/>
      <c r="C1802" s="41"/>
      <c r="D1802" s="41"/>
      <c r="F1802" s="41"/>
      <c r="G1802" s="41"/>
      <c r="H1802" s="41"/>
      <c r="I1802" s="41"/>
      <c r="J1802" s="5"/>
      <c r="K1802" s="5"/>
      <c r="L1802" s="5"/>
      <c r="M1802" s="5"/>
      <c r="N1802" s="5"/>
      <c r="O1802" s="5"/>
      <c r="P1802" s="5"/>
      <c r="Q1802" s="39"/>
      <c r="R1802" s="5"/>
      <c r="S1802" s="5"/>
      <c r="T1802" s="5"/>
      <c r="U1802" s="5"/>
      <c r="V1802" s="5"/>
      <c r="W1802" s="5"/>
      <c r="X1802" s="5"/>
      <c r="Y1802" s="5"/>
      <c r="Z1802" s="5"/>
      <c r="AA1802" s="5"/>
      <c r="AB1802" s="5"/>
      <c r="AC1802" s="5"/>
      <c r="AD1802" s="5"/>
      <c r="AE1802" s="5"/>
      <c r="AF1802" s="5"/>
      <c r="AG1802" s="5"/>
      <c r="AH1802" s="5"/>
      <c r="AI1802" s="5"/>
      <c r="AJ1802" s="5"/>
      <c r="AK1802" s="5"/>
      <c r="AL1802" s="5"/>
      <c r="AM1802" s="5"/>
      <c r="AN1802" s="5"/>
      <c r="AO1802" s="5"/>
      <c r="AP1802" s="5"/>
      <c r="AQ1802" s="5"/>
      <c r="AR1802" s="5"/>
      <c r="AS1802" s="5"/>
      <c r="AT1802" s="5"/>
      <c r="AU1802" s="5"/>
      <c r="AV1802" s="5"/>
      <c r="AW1802" s="5"/>
      <c r="AX1802" s="5"/>
      <c r="AY1802" s="5"/>
      <c r="AZ1802" s="5"/>
      <c r="BA1802" s="5"/>
      <c r="BB1802" s="5"/>
      <c r="BC1802" s="5"/>
      <c r="BD1802" s="5"/>
      <c r="BE1802" s="5"/>
      <c r="BF1802" s="5"/>
      <c r="BG1802" s="5"/>
      <c r="BH1802" s="5"/>
      <c r="BI1802" s="5"/>
      <c r="BJ1802" s="5"/>
      <c r="BK1802" s="5"/>
      <c r="BL1802" s="5"/>
      <c r="BM1802" s="5"/>
      <c r="BN1802" s="5"/>
      <c r="BO1802" s="5"/>
      <c r="BP1802" s="5"/>
      <c r="BQ1802" s="5"/>
      <c r="BR1802" s="5"/>
      <c r="BS1802" s="5"/>
      <c r="BT1802" s="5"/>
      <c r="BU1802" s="5"/>
      <c r="BV1802" s="5"/>
      <c r="BW1802" s="5"/>
      <c r="BX1802" s="5"/>
      <c r="BY1802" s="5"/>
      <c r="BZ1802" s="5"/>
      <c r="CA1802" s="5"/>
      <c r="CB1802" s="5"/>
      <c r="CC1802" s="5"/>
      <c r="CD1802" s="5"/>
      <c r="CE1802" s="5"/>
      <c r="CF1802" s="5"/>
      <c r="CG1802" s="5"/>
      <c r="CH1802" s="5"/>
      <c r="CI1802" s="5"/>
      <c r="CJ1802" s="5"/>
      <c r="CK1802" s="5"/>
      <c r="CL1802" s="5"/>
      <c r="CM1802" s="5"/>
      <c r="CN1802" s="5"/>
      <c r="CO1802" s="5"/>
      <c r="CP1802" s="5"/>
      <c r="CQ1802" s="5"/>
      <c r="CR1802" s="5"/>
      <c r="CS1802" s="5"/>
      <c r="CT1802" s="5"/>
      <c r="CU1802" s="5"/>
      <c r="CV1802" s="5"/>
      <c r="CW1802" s="5"/>
      <c r="CX1802" s="5"/>
      <c r="CY1802" s="5"/>
      <c r="CZ1802" s="5"/>
      <c r="DA1802" s="5"/>
      <c r="DB1802" s="5"/>
      <c r="DC1802" s="5"/>
      <c r="DD1802" s="5"/>
      <c r="DE1802" s="5"/>
      <c r="DF1802" s="5"/>
      <c r="DG1802" s="5"/>
      <c r="DH1802" s="5"/>
      <c r="DI1802" s="5"/>
      <c r="DJ1802" s="5"/>
      <c r="DK1802" s="5"/>
      <c r="DL1802" s="5"/>
      <c r="DM1802" s="5"/>
      <c r="DN1802" s="5"/>
      <c r="DO1802" s="5"/>
      <c r="DP1802" s="5"/>
      <c r="DQ1802" s="5"/>
      <c r="DR1802" s="5"/>
      <c r="DS1802" s="6"/>
      <c r="DT1802" s="6"/>
      <c r="DU1802" s="5"/>
      <c r="DV1802" s="5"/>
      <c r="DW1802" s="5"/>
      <c r="DX1802" s="5"/>
      <c r="DY1802" s="5"/>
      <c r="DZ1802" s="5"/>
      <c r="EA1802" s="5"/>
      <c r="EB1802" s="5"/>
      <c r="EC1802" s="5"/>
      <c r="ED1802" s="5"/>
      <c r="EE1802" s="5"/>
      <c r="EF1802" s="5"/>
    </row>
    <row r="1803" spans="1:136" s="42" customFormat="1">
      <c r="A1803" s="41"/>
      <c r="B1803" s="41"/>
      <c r="C1803" s="41"/>
      <c r="D1803" s="41"/>
      <c r="F1803" s="41"/>
      <c r="G1803" s="41"/>
      <c r="H1803" s="41"/>
      <c r="I1803" s="41"/>
      <c r="J1803" s="5"/>
      <c r="K1803" s="5"/>
      <c r="L1803" s="5"/>
      <c r="M1803" s="5"/>
      <c r="N1803" s="5"/>
      <c r="O1803" s="5"/>
      <c r="P1803" s="5"/>
      <c r="Q1803" s="39"/>
      <c r="R1803" s="5"/>
      <c r="S1803" s="5"/>
      <c r="T1803" s="5"/>
      <c r="U1803" s="5"/>
      <c r="V1803" s="5"/>
      <c r="W1803" s="5"/>
      <c r="X1803" s="5"/>
      <c r="Y1803" s="5"/>
      <c r="Z1803" s="5"/>
      <c r="AA1803" s="5"/>
      <c r="AB1803" s="5"/>
      <c r="AC1803" s="5"/>
      <c r="AD1803" s="5"/>
      <c r="AE1803" s="5"/>
      <c r="AF1803" s="5"/>
      <c r="AG1803" s="5"/>
      <c r="AH1803" s="5"/>
      <c r="AI1803" s="5"/>
      <c r="AJ1803" s="5"/>
      <c r="AK1803" s="5"/>
      <c r="AL1803" s="5"/>
      <c r="AM1803" s="5"/>
      <c r="AN1803" s="5"/>
      <c r="AO1803" s="5"/>
      <c r="AP1803" s="5"/>
      <c r="AQ1803" s="5"/>
      <c r="AR1803" s="5"/>
      <c r="AS1803" s="5"/>
      <c r="AT1803" s="5"/>
      <c r="AU1803" s="5"/>
      <c r="AV1803" s="5"/>
      <c r="AW1803" s="5"/>
      <c r="AX1803" s="5"/>
      <c r="AY1803" s="5"/>
      <c r="AZ1803" s="5"/>
      <c r="BA1803" s="5"/>
      <c r="BB1803" s="5"/>
      <c r="BC1803" s="5"/>
      <c r="BD1803" s="5"/>
      <c r="BE1803" s="5"/>
      <c r="BF1803" s="5"/>
      <c r="BG1803" s="5"/>
      <c r="BH1803" s="5"/>
      <c r="BI1803" s="5"/>
      <c r="BJ1803" s="5"/>
      <c r="BK1803" s="5"/>
      <c r="BL1803" s="5"/>
      <c r="BM1803" s="5"/>
      <c r="BN1803" s="5"/>
      <c r="BO1803" s="5"/>
      <c r="BP1803" s="5"/>
      <c r="BQ1803" s="5"/>
      <c r="BR1803" s="5"/>
      <c r="BS1803" s="5"/>
      <c r="BT1803" s="5"/>
      <c r="BU1803" s="5"/>
      <c r="BV1803" s="5"/>
      <c r="BW1803" s="5"/>
      <c r="BX1803" s="5"/>
      <c r="BY1803" s="5"/>
      <c r="BZ1803" s="5"/>
      <c r="CA1803" s="5"/>
      <c r="CB1803" s="5"/>
      <c r="CC1803" s="5"/>
      <c r="CD1803" s="5"/>
      <c r="CE1803" s="5"/>
      <c r="CF1803" s="5"/>
      <c r="CG1803" s="5"/>
      <c r="CH1803" s="5"/>
      <c r="CI1803" s="5"/>
      <c r="CJ1803" s="5"/>
      <c r="CK1803" s="5"/>
      <c r="CL1803" s="5"/>
      <c r="CM1803" s="5"/>
      <c r="CN1803" s="5"/>
      <c r="CO1803" s="5"/>
      <c r="CP1803" s="5"/>
      <c r="CQ1803" s="5"/>
      <c r="CR1803" s="5"/>
      <c r="CS1803" s="5"/>
      <c r="CT1803" s="5"/>
      <c r="CU1803" s="5"/>
      <c r="CV1803" s="5"/>
      <c r="CW1803" s="5"/>
      <c r="CX1803" s="5"/>
      <c r="CY1803" s="5"/>
      <c r="CZ1803" s="5"/>
      <c r="DA1803" s="5"/>
      <c r="DB1803" s="5"/>
      <c r="DC1803" s="5"/>
      <c r="DD1803" s="5"/>
      <c r="DE1803" s="5"/>
      <c r="DF1803" s="5"/>
      <c r="DG1803" s="5"/>
      <c r="DH1803" s="5"/>
      <c r="DI1803" s="5"/>
      <c r="DJ1803" s="5"/>
      <c r="DK1803" s="5"/>
      <c r="DL1803" s="5"/>
      <c r="DM1803" s="5"/>
      <c r="DN1803" s="5"/>
      <c r="DO1803" s="5"/>
      <c r="DP1803" s="5"/>
      <c r="DQ1803" s="5"/>
      <c r="DR1803" s="5"/>
      <c r="DS1803" s="6"/>
      <c r="DT1803" s="6"/>
      <c r="DU1803" s="5"/>
      <c r="DV1803" s="5"/>
      <c r="DW1803" s="5"/>
      <c r="DX1803" s="5"/>
      <c r="DY1803" s="5"/>
      <c r="DZ1803" s="5"/>
      <c r="EA1803" s="5"/>
      <c r="EB1803" s="5"/>
      <c r="EC1803" s="5"/>
      <c r="ED1803" s="5"/>
      <c r="EE1803" s="5"/>
      <c r="EF1803" s="5"/>
    </row>
    <row r="1804" spans="1:136" s="42" customFormat="1">
      <c r="A1804" s="41"/>
      <c r="B1804" s="41"/>
      <c r="C1804" s="41"/>
      <c r="D1804" s="41"/>
      <c r="F1804" s="41"/>
      <c r="G1804" s="41"/>
      <c r="H1804" s="41"/>
      <c r="I1804" s="41"/>
      <c r="J1804" s="5"/>
      <c r="K1804" s="5"/>
      <c r="L1804" s="5"/>
      <c r="M1804" s="5"/>
      <c r="N1804" s="5"/>
      <c r="O1804" s="5"/>
      <c r="P1804" s="5"/>
      <c r="Q1804" s="39"/>
      <c r="R1804" s="5"/>
      <c r="S1804" s="5"/>
      <c r="T1804" s="5"/>
      <c r="U1804" s="5"/>
      <c r="V1804" s="5"/>
      <c r="W1804" s="5"/>
      <c r="X1804" s="5"/>
      <c r="Y1804" s="5"/>
      <c r="Z1804" s="5"/>
      <c r="AA1804" s="5"/>
      <c r="AB1804" s="5"/>
      <c r="AC1804" s="5"/>
      <c r="AD1804" s="5"/>
      <c r="AE1804" s="5"/>
      <c r="AF1804" s="5"/>
      <c r="AG1804" s="5"/>
      <c r="AH1804" s="5"/>
      <c r="AI1804" s="5"/>
      <c r="AJ1804" s="5"/>
      <c r="AK1804" s="5"/>
      <c r="AL1804" s="5"/>
      <c r="AM1804" s="5"/>
      <c r="AN1804" s="5"/>
      <c r="AO1804" s="5"/>
      <c r="AP1804" s="5"/>
      <c r="AQ1804" s="5"/>
      <c r="AR1804" s="5"/>
      <c r="AS1804" s="5"/>
      <c r="AT1804" s="5"/>
      <c r="AU1804" s="5"/>
      <c r="AV1804" s="5"/>
      <c r="AW1804" s="5"/>
      <c r="AX1804" s="5"/>
      <c r="AY1804" s="5"/>
      <c r="AZ1804" s="5"/>
      <c r="BA1804" s="5"/>
      <c r="BB1804" s="5"/>
      <c r="BC1804" s="5"/>
      <c r="BD1804" s="5"/>
      <c r="BE1804" s="5"/>
      <c r="BF1804" s="5"/>
      <c r="BG1804" s="5"/>
      <c r="BH1804" s="5"/>
      <c r="BI1804" s="5"/>
      <c r="BJ1804" s="5"/>
      <c r="BK1804" s="5"/>
      <c r="BL1804" s="5"/>
      <c r="BM1804" s="5"/>
      <c r="BN1804" s="5"/>
      <c r="BO1804" s="5"/>
      <c r="BP1804" s="5"/>
      <c r="BQ1804" s="5"/>
      <c r="BR1804" s="5"/>
      <c r="BS1804" s="5"/>
      <c r="BT1804" s="5"/>
      <c r="BU1804" s="5"/>
      <c r="BV1804" s="5"/>
      <c r="BW1804" s="5"/>
      <c r="BX1804" s="5"/>
      <c r="BY1804" s="5"/>
      <c r="BZ1804" s="5"/>
      <c r="CA1804" s="5"/>
      <c r="CB1804" s="5"/>
      <c r="CC1804" s="5"/>
      <c r="CD1804" s="5"/>
      <c r="CE1804" s="5"/>
      <c r="CF1804" s="5"/>
      <c r="CG1804" s="5"/>
      <c r="CH1804" s="5"/>
      <c r="CI1804" s="5"/>
      <c r="CJ1804" s="5"/>
      <c r="CK1804" s="5"/>
      <c r="CL1804" s="5"/>
      <c r="CM1804" s="5"/>
      <c r="CN1804" s="5"/>
      <c r="CO1804" s="5"/>
      <c r="CP1804" s="5"/>
      <c r="CQ1804" s="5"/>
      <c r="CR1804" s="5"/>
      <c r="CS1804" s="5"/>
      <c r="CT1804" s="5"/>
      <c r="CU1804" s="5"/>
      <c r="CV1804" s="5"/>
      <c r="CW1804" s="5"/>
      <c r="CX1804" s="5"/>
      <c r="CY1804" s="5"/>
      <c r="CZ1804" s="5"/>
      <c r="DA1804" s="5"/>
      <c r="DB1804" s="5"/>
      <c r="DC1804" s="5"/>
      <c r="DD1804" s="5"/>
      <c r="DE1804" s="5"/>
      <c r="DF1804" s="5"/>
      <c r="DG1804" s="5"/>
      <c r="DH1804" s="5"/>
      <c r="DI1804" s="5"/>
      <c r="DJ1804" s="5"/>
      <c r="DK1804" s="5"/>
      <c r="DL1804" s="5"/>
      <c r="DM1804" s="5"/>
      <c r="DN1804" s="5"/>
      <c r="DO1804" s="5"/>
      <c r="DP1804" s="5"/>
      <c r="DQ1804" s="5"/>
      <c r="DR1804" s="5"/>
      <c r="DS1804" s="6"/>
      <c r="DT1804" s="6"/>
      <c r="DU1804" s="5"/>
      <c r="DV1804" s="5"/>
      <c r="DW1804" s="5"/>
      <c r="DX1804" s="5"/>
      <c r="DY1804" s="5"/>
      <c r="DZ1804" s="5"/>
      <c r="EA1804" s="5"/>
      <c r="EB1804" s="5"/>
      <c r="EC1804" s="5"/>
      <c r="ED1804" s="5"/>
      <c r="EE1804" s="5"/>
      <c r="EF1804" s="5"/>
    </row>
    <row r="1805" spans="1:136" s="42" customFormat="1">
      <c r="A1805" s="41"/>
      <c r="B1805" s="41"/>
      <c r="C1805" s="41"/>
      <c r="D1805" s="41"/>
      <c r="F1805" s="41"/>
      <c r="G1805" s="41"/>
      <c r="H1805" s="41"/>
      <c r="I1805" s="41"/>
      <c r="J1805" s="5"/>
      <c r="K1805" s="5"/>
      <c r="L1805" s="5"/>
      <c r="M1805" s="5"/>
      <c r="N1805" s="5"/>
      <c r="O1805" s="5"/>
      <c r="P1805" s="5"/>
      <c r="Q1805" s="39"/>
      <c r="R1805" s="5"/>
      <c r="S1805" s="5"/>
      <c r="T1805" s="5"/>
      <c r="U1805" s="5"/>
      <c r="V1805" s="5"/>
      <c r="W1805" s="5"/>
      <c r="X1805" s="5"/>
      <c r="Y1805" s="5"/>
      <c r="Z1805" s="5"/>
      <c r="AA1805" s="5"/>
      <c r="AB1805" s="5"/>
      <c r="AC1805" s="5"/>
      <c r="AD1805" s="5"/>
      <c r="AE1805" s="5"/>
      <c r="AF1805" s="5"/>
      <c r="AG1805" s="5"/>
      <c r="AH1805" s="5"/>
      <c r="AI1805" s="5"/>
      <c r="AJ1805" s="5"/>
      <c r="AK1805" s="5"/>
      <c r="AL1805" s="5"/>
      <c r="AM1805" s="5"/>
      <c r="AN1805" s="5"/>
      <c r="AO1805" s="5"/>
      <c r="AP1805" s="5"/>
      <c r="AQ1805" s="5"/>
      <c r="AR1805" s="5"/>
      <c r="AS1805" s="5"/>
      <c r="AT1805" s="5"/>
      <c r="AU1805" s="5"/>
      <c r="AV1805" s="5"/>
      <c r="AW1805" s="5"/>
      <c r="AX1805" s="5"/>
      <c r="AY1805" s="5"/>
      <c r="AZ1805" s="5"/>
      <c r="BA1805" s="5"/>
      <c r="BB1805" s="5"/>
      <c r="BC1805" s="5"/>
      <c r="BD1805" s="5"/>
      <c r="BE1805" s="5"/>
      <c r="BF1805" s="5"/>
      <c r="BG1805" s="5"/>
      <c r="BH1805" s="5"/>
      <c r="BI1805" s="5"/>
      <c r="BJ1805" s="5"/>
      <c r="BK1805" s="5"/>
      <c r="BL1805" s="5"/>
      <c r="BM1805" s="5"/>
      <c r="BN1805" s="5"/>
      <c r="BO1805" s="5"/>
      <c r="BP1805" s="5"/>
      <c r="BQ1805" s="5"/>
      <c r="BR1805" s="5"/>
      <c r="BS1805" s="5"/>
      <c r="BT1805" s="5"/>
      <c r="BU1805" s="5"/>
      <c r="BV1805" s="5"/>
      <c r="BW1805" s="5"/>
      <c r="BX1805" s="5"/>
      <c r="BY1805" s="5"/>
      <c r="BZ1805" s="5"/>
      <c r="CA1805" s="5"/>
      <c r="CB1805" s="5"/>
      <c r="CC1805" s="5"/>
      <c r="CD1805" s="5"/>
      <c r="CE1805" s="5"/>
      <c r="CF1805" s="5"/>
      <c r="CG1805" s="5"/>
      <c r="CH1805" s="5"/>
      <c r="CI1805" s="5"/>
      <c r="CJ1805" s="5"/>
      <c r="CK1805" s="5"/>
      <c r="CL1805" s="5"/>
      <c r="CM1805" s="5"/>
      <c r="CN1805" s="5"/>
      <c r="CO1805" s="5"/>
      <c r="CP1805" s="5"/>
      <c r="CQ1805" s="5"/>
      <c r="CR1805" s="5"/>
      <c r="CS1805" s="5"/>
      <c r="CT1805" s="5"/>
      <c r="CU1805" s="5"/>
      <c r="CV1805" s="5"/>
      <c r="CW1805" s="5"/>
      <c r="CX1805" s="5"/>
      <c r="CY1805" s="5"/>
      <c r="CZ1805" s="5"/>
      <c r="DA1805" s="5"/>
      <c r="DB1805" s="5"/>
      <c r="DC1805" s="5"/>
      <c r="DD1805" s="5"/>
      <c r="DE1805" s="5"/>
      <c r="DF1805" s="5"/>
      <c r="DG1805" s="5"/>
      <c r="DH1805" s="5"/>
      <c r="DI1805" s="5"/>
      <c r="DJ1805" s="5"/>
      <c r="DK1805" s="5"/>
      <c r="DL1805" s="5"/>
      <c r="DM1805" s="5"/>
      <c r="DN1805" s="5"/>
      <c r="DO1805" s="5"/>
      <c r="DP1805" s="5"/>
      <c r="DQ1805" s="5"/>
      <c r="DR1805" s="5"/>
      <c r="DS1805" s="6"/>
      <c r="DT1805" s="6"/>
      <c r="DU1805" s="5"/>
      <c r="DV1805" s="5"/>
      <c r="DW1805" s="5"/>
      <c r="DX1805" s="5"/>
      <c r="DY1805" s="5"/>
      <c r="DZ1805" s="5"/>
      <c r="EA1805" s="5"/>
      <c r="EB1805" s="5"/>
      <c r="EC1805" s="5"/>
      <c r="ED1805" s="5"/>
      <c r="EE1805" s="5"/>
      <c r="EF1805" s="5"/>
    </row>
    <row r="1806" spans="1:136" s="42" customFormat="1">
      <c r="A1806" s="41"/>
      <c r="B1806" s="41"/>
      <c r="C1806" s="41"/>
      <c r="D1806" s="41"/>
      <c r="F1806" s="41"/>
      <c r="G1806" s="41"/>
      <c r="H1806" s="41"/>
      <c r="I1806" s="41"/>
      <c r="J1806" s="5"/>
      <c r="K1806" s="5"/>
      <c r="L1806" s="5"/>
      <c r="M1806" s="5"/>
      <c r="N1806" s="5"/>
      <c r="O1806" s="5"/>
      <c r="P1806" s="5"/>
      <c r="Q1806" s="39"/>
      <c r="R1806" s="5"/>
      <c r="S1806" s="5"/>
      <c r="T1806" s="5"/>
      <c r="U1806" s="5"/>
      <c r="V1806" s="5"/>
      <c r="W1806" s="5"/>
      <c r="X1806" s="5"/>
      <c r="Y1806" s="5"/>
      <c r="Z1806" s="5"/>
      <c r="AA1806" s="5"/>
      <c r="AB1806" s="5"/>
      <c r="AC1806" s="5"/>
      <c r="AD1806" s="5"/>
      <c r="AE1806" s="5"/>
      <c r="AF1806" s="5"/>
      <c r="AG1806" s="5"/>
      <c r="AH1806" s="5"/>
      <c r="AI1806" s="5"/>
      <c r="AJ1806" s="5"/>
      <c r="AK1806" s="5"/>
      <c r="AL1806" s="5"/>
      <c r="AM1806" s="5"/>
      <c r="AN1806" s="5"/>
      <c r="AO1806" s="5"/>
      <c r="AP1806" s="5"/>
      <c r="AQ1806" s="5"/>
      <c r="AR1806" s="5"/>
      <c r="AS1806" s="5"/>
      <c r="AT1806" s="5"/>
      <c r="AU1806" s="5"/>
      <c r="AV1806" s="5"/>
      <c r="AW1806" s="5"/>
      <c r="AX1806" s="5"/>
      <c r="AY1806" s="5"/>
      <c r="AZ1806" s="5"/>
      <c r="BA1806" s="5"/>
      <c r="BB1806" s="5"/>
      <c r="BC1806" s="5"/>
      <c r="BD1806" s="5"/>
      <c r="BE1806" s="5"/>
      <c r="BF1806" s="5"/>
      <c r="BG1806" s="5"/>
      <c r="BH1806" s="5"/>
      <c r="BI1806" s="5"/>
      <c r="BJ1806" s="5"/>
      <c r="BK1806" s="5"/>
      <c r="BL1806" s="5"/>
      <c r="BM1806" s="5"/>
      <c r="BN1806" s="5"/>
      <c r="BO1806" s="5"/>
      <c r="BP1806" s="5"/>
      <c r="BQ1806" s="5"/>
      <c r="BR1806" s="5"/>
      <c r="BS1806" s="5"/>
      <c r="BT1806" s="5"/>
      <c r="BU1806" s="5"/>
      <c r="BV1806" s="5"/>
      <c r="BW1806" s="5"/>
      <c r="BX1806" s="5"/>
      <c r="BY1806" s="5"/>
      <c r="BZ1806" s="5"/>
      <c r="CA1806" s="5"/>
      <c r="CB1806" s="5"/>
      <c r="CC1806" s="5"/>
      <c r="CD1806" s="5"/>
      <c r="CE1806" s="5"/>
      <c r="CF1806" s="5"/>
      <c r="CG1806" s="5"/>
      <c r="CH1806" s="5"/>
      <c r="CI1806" s="5"/>
      <c r="CJ1806" s="5"/>
      <c r="CK1806" s="5"/>
      <c r="CL1806" s="5"/>
      <c r="CM1806" s="5"/>
      <c r="CN1806" s="5"/>
      <c r="CO1806" s="5"/>
      <c r="CP1806" s="5"/>
      <c r="CQ1806" s="5"/>
      <c r="CR1806" s="5"/>
      <c r="CS1806" s="5"/>
      <c r="CT1806" s="5"/>
      <c r="CU1806" s="5"/>
      <c r="CV1806" s="5"/>
      <c r="CW1806" s="5"/>
      <c r="CX1806" s="5"/>
      <c r="CY1806" s="5"/>
      <c r="CZ1806" s="5"/>
      <c r="DA1806" s="5"/>
      <c r="DB1806" s="5"/>
      <c r="DC1806" s="5"/>
      <c r="DD1806" s="5"/>
      <c r="DE1806" s="5"/>
      <c r="DF1806" s="5"/>
      <c r="DG1806" s="5"/>
      <c r="DH1806" s="5"/>
      <c r="DI1806" s="5"/>
      <c r="DJ1806" s="5"/>
      <c r="DK1806" s="5"/>
      <c r="DL1806" s="5"/>
      <c r="DM1806" s="5"/>
      <c r="DN1806" s="5"/>
      <c r="DO1806" s="5"/>
      <c r="DP1806" s="5"/>
      <c r="DQ1806" s="5"/>
      <c r="DR1806" s="5"/>
      <c r="DS1806" s="6"/>
      <c r="DT1806" s="6"/>
      <c r="DU1806" s="5"/>
      <c r="DV1806" s="5"/>
      <c r="DW1806" s="5"/>
      <c r="DX1806" s="5"/>
      <c r="DY1806" s="5"/>
      <c r="DZ1806" s="5"/>
      <c r="EA1806" s="5"/>
      <c r="EB1806" s="5"/>
      <c r="EC1806" s="5"/>
      <c r="ED1806" s="5"/>
      <c r="EE1806" s="5"/>
      <c r="EF1806" s="5"/>
    </row>
    <row r="1807" spans="1:136" s="42" customFormat="1">
      <c r="A1807" s="41"/>
      <c r="B1807" s="41"/>
      <c r="C1807" s="41"/>
      <c r="D1807" s="41"/>
      <c r="F1807" s="41"/>
      <c r="G1807" s="41"/>
      <c r="H1807" s="41"/>
      <c r="I1807" s="41"/>
      <c r="J1807" s="5"/>
      <c r="K1807" s="5"/>
      <c r="L1807" s="5"/>
      <c r="M1807" s="5"/>
      <c r="N1807" s="5"/>
      <c r="O1807" s="5"/>
      <c r="P1807" s="5"/>
      <c r="Q1807" s="39"/>
      <c r="R1807" s="5"/>
      <c r="S1807" s="5"/>
      <c r="T1807" s="5"/>
      <c r="U1807" s="5"/>
      <c r="V1807" s="5"/>
      <c r="W1807" s="5"/>
      <c r="X1807" s="5"/>
      <c r="Y1807" s="5"/>
      <c r="Z1807" s="5"/>
      <c r="AA1807" s="5"/>
      <c r="AB1807" s="5"/>
      <c r="AC1807" s="5"/>
      <c r="AD1807" s="5"/>
      <c r="AE1807" s="5"/>
      <c r="AF1807" s="5"/>
      <c r="AG1807" s="5"/>
      <c r="AH1807" s="5"/>
      <c r="AI1807" s="5"/>
      <c r="AJ1807" s="5"/>
      <c r="AK1807" s="5"/>
      <c r="AL1807" s="5"/>
      <c r="AM1807" s="5"/>
      <c r="AN1807" s="5"/>
      <c r="AO1807" s="5"/>
      <c r="AP1807" s="5"/>
      <c r="AQ1807" s="5"/>
      <c r="AR1807" s="5"/>
      <c r="AS1807" s="5"/>
      <c r="AT1807" s="5"/>
      <c r="AU1807" s="5"/>
      <c r="AV1807" s="5"/>
      <c r="AW1807" s="5"/>
      <c r="AX1807" s="5"/>
      <c r="AY1807" s="5"/>
      <c r="AZ1807" s="5"/>
      <c r="BA1807" s="5"/>
      <c r="BB1807" s="5"/>
      <c r="BC1807" s="5"/>
      <c r="BD1807" s="5"/>
      <c r="BE1807" s="5"/>
      <c r="BF1807" s="5"/>
      <c r="BG1807" s="5"/>
      <c r="BH1807" s="5"/>
      <c r="BI1807" s="5"/>
      <c r="BJ1807" s="5"/>
      <c r="BK1807" s="5"/>
      <c r="BL1807" s="5"/>
      <c r="BM1807" s="5"/>
      <c r="BN1807" s="5"/>
      <c r="BO1807" s="5"/>
      <c r="BP1807" s="5"/>
      <c r="BQ1807" s="5"/>
      <c r="BR1807" s="5"/>
      <c r="BS1807" s="5"/>
      <c r="BT1807" s="5"/>
      <c r="BU1807" s="5"/>
      <c r="BV1807" s="5"/>
      <c r="BW1807" s="5"/>
      <c r="BX1807" s="5"/>
      <c r="BY1807" s="5"/>
      <c r="BZ1807" s="5"/>
      <c r="CA1807" s="5"/>
      <c r="CB1807" s="5"/>
      <c r="CC1807" s="5"/>
      <c r="CD1807" s="5"/>
      <c r="CE1807" s="5"/>
      <c r="CF1807" s="5"/>
      <c r="CG1807" s="5"/>
      <c r="CH1807" s="5"/>
      <c r="CI1807" s="5"/>
      <c r="CJ1807" s="5"/>
      <c r="CK1807" s="5"/>
      <c r="CL1807" s="5"/>
      <c r="CM1807" s="5"/>
      <c r="CN1807" s="5"/>
      <c r="CO1807" s="5"/>
      <c r="CP1807" s="5"/>
      <c r="CQ1807" s="5"/>
      <c r="CR1807" s="5"/>
      <c r="CS1807" s="5"/>
      <c r="CT1807" s="5"/>
      <c r="CU1807" s="5"/>
      <c r="CV1807" s="5"/>
      <c r="CW1807" s="5"/>
      <c r="CX1807" s="5"/>
      <c r="CY1807" s="5"/>
      <c r="CZ1807" s="5"/>
      <c r="DA1807" s="5"/>
      <c r="DB1807" s="5"/>
      <c r="DC1807" s="5"/>
      <c r="DD1807" s="5"/>
      <c r="DE1807" s="5"/>
      <c r="DF1807" s="5"/>
      <c r="DG1807" s="5"/>
      <c r="DH1807" s="5"/>
      <c r="DI1807" s="5"/>
      <c r="DJ1807" s="5"/>
      <c r="DK1807" s="5"/>
      <c r="DL1807" s="5"/>
      <c r="DM1807" s="5"/>
      <c r="DN1807" s="5"/>
      <c r="DO1807" s="5"/>
      <c r="DP1807" s="5"/>
      <c r="DQ1807" s="5"/>
      <c r="DR1807" s="5"/>
      <c r="DS1807" s="6"/>
      <c r="DT1807" s="6"/>
      <c r="DU1807" s="5"/>
      <c r="DV1807" s="5"/>
      <c r="DW1807" s="5"/>
      <c r="DX1807" s="5"/>
      <c r="DY1807" s="5"/>
      <c r="DZ1807" s="5"/>
      <c r="EA1807" s="5"/>
      <c r="EB1807" s="5"/>
      <c r="EC1807" s="5"/>
      <c r="ED1807" s="5"/>
      <c r="EE1807" s="5"/>
      <c r="EF1807" s="5"/>
    </row>
    <row r="1808" spans="1:136" s="42" customFormat="1">
      <c r="A1808" s="41"/>
      <c r="B1808" s="41"/>
      <c r="C1808" s="41"/>
      <c r="D1808" s="41"/>
      <c r="F1808" s="41"/>
      <c r="G1808" s="41"/>
      <c r="H1808" s="41"/>
      <c r="I1808" s="41"/>
      <c r="J1808" s="5"/>
      <c r="K1808" s="5"/>
      <c r="L1808" s="5"/>
      <c r="M1808" s="5"/>
      <c r="N1808" s="5"/>
      <c r="O1808" s="5"/>
      <c r="P1808" s="5"/>
      <c r="Q1808" s="39"/>
      <c r="R1808" s="5"/>
      <c r="S1808" s="5"/>
      <c r="T1808" s="5"/>
      <c r="U1808" s="5"/>
      <c r="V1808" s="5"/>
      <c r="W1808" s="5"/>
      <c r="X1808" s="5"/>
      <c r="Y1808" s="5"/>
      <c r="Z1808" s="5"/>
      <c r="AA1808" s="5"/>
      <c r="AB1808" s="5"/>
      <c r="AC1808" s="5"/>
      <c r="AD1808" s="5"/>
      <c r="AE1808" s="5"/>
      <c r="AF1808" s="5"/>
      <c r="AG1808" s="5"/>
      <c r="AH1808" s="5"/>
      <c r="AI1808" s="5"/>
      <c r="AJ1808" s="5"/>
      <c r="AK1808" s="5"/>
      <c r="AL1808" s="5"/>
      <c r="AM1808" s="5"/>
      <c r="AN1808" s="5"/>
      <c r="AO1808" s="5"/>
      <c r="AP1808" s="5"/>
      <c r="AQ1808" s="5"/>
      <c r="AR1808" s="5"/>
      <c r="AS1808" s="5"/>
      <c r="AT1808" s="5"/>
      <c r="AU1808" s="5"/>
      <c r="AV1808" s="5"/>
      <c r="AW1808" s="5"/>
      <c r="AX1808" s="5"/>
      <c r="AY1808" s="5"/>
      <c r="AZ1808" s="5"/>
      <c r="BA1808" s="5"/>
      <c r="BB1808" s="5"/>
      <c r="BC1808" s="5"/>
      <c r="BD1808" s="5"/>
      <c r="BE1808" s="5"/>
      <c r="BF1808" s="5"/>
      <c r="BG1808" s="5"/>
      <c r="BH1808" s="5"/>
      <c r="BI1808" s="5"/>
      <c r="BJ1808" s="5"/>
      <c r="BK1808" s="5"/>
      <c r="BL1808" s="5"/>
      <c r="BM1808" s="5"/>
      <c r="BN1808" s="5"/>
      <c r="BO1808" s="5"/>
      <c r="BP1808" s="5"/>
      <c r="BQ1808" s="5"/>
      <c r="BR1808" s="5"/>
      <c r="BS1808" s="5"/>
      <c r="BT1808" s="5"/>
      <c r="BU1808" s="5"/>
      <c r="BV1808" s="5"/>
      <c r="BW1808" s="5"/>
      <c r="BX1808" s="5"/>
      <c r="BY1808" s="5"/>
      <c r="BZ1808" s="5"/>
      <c r="CA1808" s="5"/>
      <c r="CB1808" s="5"/>
      <c r="CC1808" s="5"/>
      <c r="CD1808" s="5"/>
      <c r="CE1808" s="5"/>
      <c r="CF1808" s="5"/>
      <c r="CG1808" s="5"/>
      <c r="CH1808" s="5"/>
      <c r="CI1808" s="5"/>
      <c r="CJ1808" s="5"/>
      <c r="CK1808" s="5"/>
      <c r="CL1808" s="5"/>
      <c r="CM1808" s="5"/>
      <c r="CN1808" s="5"/>
      <c r="CO1808" s="5"/>
      <c r="CP1808" s="5"/>
      <c r="CQ1808" s="5"/>
      <c r="CR1808" s="5"/>
      <c r="CS1808" s="5"/>
      <c r="CT1808" s="5"/>
      <c r="CU1808" s="5"/>
      <c r="CV1808" s="5"/>
      <c r="CW1808" s="5"/>
      <c r="CX1808" s="5"/>
      <c r="CY1808" s="5"/>
      <c r="CZ1808" s="5"/>
      <c r="DA1808" s="5"/>
      <c r="DB1808" s="5"/>
      <c r="DC1808" s="5"/>
      <c r="DD1808" s="5"/>
      <c r="DE1808" s="5"/>
      <c r="DF1808" s="5"/>
      <c r="DG1808" s="5"/>
      <c r="DH1808" s="5"/>
      <c r="DI1808" s="5"/>
      <c r="DJ1808" s="5"/>
      <c r="DK1808" s="5"/>
      <c r="DL1808" s="5"/>
      <c r="DM1808" s="5"/>
      <c r="DN1808" s="5"/>
      <c r="DO1808" s="5"/>
      <c r="DP1808" s="5"/>
      <c r="DQ1808" s="5"/>
      <c r="DR1808" s="5"/>
      <c r="DS1808" s="6"/>
      <c r="DT1808" s="6"/>
      <c r="DU1808" s="5"/>
      <c r="DV1808" s="5"/>
      <c r="DW1808" s="5"/>
      <c r="DX1808" s="5"/>
      <c r="DY1808" s="5"/>
      <c r="DZ1808" s="5"/>
      <c r="EA1808" s="5"/>
      <c r="EB1808" s="5"/>
      <c r="EC1808" s="5"/>
      <c r="ED1808" s="5"/>
      <c r="EE1808" s="5"/>
      <c r="EF1808" s="5"/>
    </row>
    <row r="1809" spans="1:136" s="42" customFormat="1">
      <c r="A1809" s="41"/>
      <c r="B1809" s="41"/>
      <c r="C1809" s="41"/>
      <c r="D1809" s="41"/>
      <c r="F1809" s="41"/>
      <c r="G1809" s="41"/>
      <c r="H1809" s="41"/>
      <c r="I1809" s="41"/>
      <c r="J1809" s="5"/>
      <c r="K1809" s="5"/>
      <c r="L1809" s="5"/>
      <c r="M1809" s="5"/>
      <c r="N1809" s="5"/>
      <c r="O1809" s="5"/>
      <c r="P1809" s="5"/>
      <c r="Q1809" s="39"/>
      <c r="R1809" s="5"/>
      <c r="S1809" s="5"/>
      <c r="T1809" s="5"/>
      <c r="U1809" s="5"/>
      <c r="V1809" s="5"/>
      <c r="W1809" s="5"/>
      <c r="X1809" s="5"/>
      <c r="Y1809" s="5"/>
      <c r="Z1809" s="5"/>
      <c r="AA1809" s="5"/>
      <c r="AB1809" s="5"/>
      <c r="AC1809" s="5"/>
      <c r="AD1809" s="5"/>
      <c r="AE1809" s="5"/>
      <c r="AF1809" s="5"/>
      <c r="AG1809" s="5"/>
      <c r="AH1809" s="5"/>
      <c r="AI1809" s="5"/>
      <c r="AJ1809" s="5"/>
      <c r="AK1809" s="5"/>
      <c r="AL1809" s="5"/>
      <c r="AM1809" s="5"/>
      <c r="AN1809" s="5"/>
      <c r="AO1809" s="5"/>
      <c r="AP1809" s="5"/>
      <c r="AQ1809" s="5"/>
      <c r="AR1809" s="5"/>
      <c r="AS1809" s="5"/>
      <c r="AT1809" s="5"/>
      <c r="AU1809" s="5"/>
      <c r="AV1809" s="5"/>
      <c r="AW1809" s="5"/>
      <c r="AX1809" s="5"/>
      <c r="AY1809" s="5"/>
      <c r="AZ1809" s="5"/>
      <c r="BA1809" s="5"/>
      <c r="BB1809" s="5"/>
      <c r="BC1809" s="5"/>
      <c r="BD1809" s="5"/>
      <c r="BE1809" s="5"/>
      <c r="BF1809" s="5"/>
      <c r="BG1809" s="5"/>
      <c r="BH1809" s="5"/>
      <c r="BI1809" s="5"/>
      <c r="BJ1809" s="5"/>
      <c r="BK1809" s="5"/>
      <c r="BL1809" s="5"/>
      <c r="BM1809" s="5"/>
      <c r="BN1809" s="5"/>
      <c r="BO1809" s="5"/>
      <c r="BP1809" s="5"/>
      <c r="BQ1809" s="5"/>
      <c r="BR1809" s="5"/>
      <c r="BS1809" s="5"/>
      <c r="BT1809" s="5"/>
      <c r="BU1809" s="5"/>
      <c r="BV1809" s="5"/>
      <c r="BW1809" s="5"/>
      <c r="BX1809" s="5"/>
      <c r="BY1809" s="5"/>
      <c r="BZ1809" s="5"/>
      <c r="CA1809" s="5"/>
      <c r="CB1809" s="5"/>
      <c r="CC1809" s="5"/>
      <c r="CD1809" s="5"/>
      <c r="CE1809" s="5"/>
      <c r="CF1809" s="5"/>
      <c r="CG1809" s="5"/>
      <c r="CH1809" s="5"/>
      <c r="CI1809" s="5"/>
      <c r="CJ1809" s="5"/>
      <c r="CK1809" s="5"/>
      <c r="CL1809" s="5"/>
      <c r="CM1809" s="5"/>
      <c r="CN1809" s="5"/>
      <c r="CO1809" s="5"/>
      <c r="CP1809" s="5"/>
      <c r="CQ1809" s="5"/>
      <c r="CR1809" s="5"/>
      <c r="CS1809" s="5"/>
      <c r="CT1809" s="5"/>
      <c r="CU1809" s="5"/>
      <c r="CV1809" s="5"/>
      <c r="CW1809" s="5"/>
      <c r="CX1809" s="5"/>
      <c r="CY1809" s="5"/>
      <c r="CZ1809" s="5"/>
      <c r="DA1809" s="5"/>
      <c r="DB1809" s="5"/>
      <c r="DC1809" s="5"/>
      <c r="DD1809" s="5"/>
      <c r="DE1809" s="5"/>
      <c r="DF1809" s="5"/>
      <c r="DG1809" s="5"/>
      <c r="DH1809" s="5"/>
      <c r="DI1809" s="5"/>
      <c r="DJ1809" s="5"/>
      <c r="DK1809" s="5"/>
      <c r="DL1809" s="5"/>
      <c r="DM1809" s="5"/>
      <c r="DN1809" s="5"/>
      <c r="DO1809" s="5"/>
      <c r="DP1809" s="5"/>
      <c r="DQ1809" s="5"/>
      <c r="DR1809" s="5"/>
      <c r="DS1809" s="6"/>
      <c r="DT1809" s="6"/>
      <c r="DU1809" s="5"/>
      <c r="DV1809" s="5"/>
      <c r="DW1809" s="5"/>
      <c r="DX1809" s="5"/>
      <c r="DY1809" s="5"/>
      <c r="DZ1809" s="5"/>
      <c r="EA1809" s="5"/>
      <c r="EB1809" s="5"/>
      <c r="EC1809" s="5"/>
      <c r="ED1809" s="5"/>
      <c r="EE1809" s="5"/>
      <c r="EF1809" s="5"/>
    </row>
    <row r="1810" spans="1:136" s="42" customFormat="1">
      <c r="A1810" s="41"/>
      <c r="B1810" s="41"/>
      <c r="C1810" s="41"/>
      <c r="D1810" s="41"/>
      <c r="F1810" s="41"/>
      <c r="G1810" s="41"/>
      <c r="H1810" s="41"/>
      <c r="I1810" s="41"/>
      <c r="J1810" s="5"/>
      <c r="K1810" s="5"/>
      <c r="L1810" s="5"/>
      <c r="M1810" s="5"/>
      <c r="N1810" s="5"/>
      <c r="O1810" s="5"/>
      <c r="P1810" s="5"/>
      <c r="Q1810" s="39"/>
      <c r="R1810" s="5"/>
      <c r="S1810" s="5"/>
      <c r="T1810" s="5"/>
      <c r="U1810" s="5"/>
      <c r="V1810" s="5"/>
      <c r="W1810" s="5"/>
      <c r="X1810" s="5"/>
      <c r="Y1810" s="5"/>
      <c r="Z1810" s="5"/>
      <c r="AA1810" s="5"/>
      <c r="AB1810" s="5"/>
      <c r="AC1810" s="5"/>
      <c r="AD1810" s="5"/>
      <c r="AE1810" s="5"/>
      <c r="AF1810" s="5"/>
      <c r="AG1810" s="5"/>
      <c r="AH1810" s="5"/>
      <c r="AI1810" s="5"/>
      <c r="AJ1810" s="5"/>
      <c r="AK1810" s="5"/>
      <c r="AL1810" s="5"/>
      <c r="AM1810" s="5"/>
      <c r="AN1810" s="5"/>
      <c r="AO1810" s="5"/>
      <c r="AP1810" s="5"/>
      <c r="AQ1810" s="5"/>
      <c r="AR1810" s="5"/>
      <c r="AS1810" s="5"/>
      <c r="AT1810" s="5"/>
      <c r="AU1810" s="5"/>
      <c r="AV1810" s="5"/>
      <c r="AW1810" s="5"/>
      <c r="AX1810" s="5"/>
      <c r="AY1810" s="5"/>
      <c r="AZ1810" s="5"/>
      <c r="BA1810" s="5"/>
      <c r="BB1810" s="5"/>
      <c r="BC1810" s="5"/>
      <c r="BD1810" s="5"/>
      <c r="BE1810" s="5"/>
      <c r="BF1810" s="5"/>
      <c r="BG1810" s="5"/>
      <c r="BH1810" s="5"/>
      <c r="BI1810" s="5"/>
      <c r="BJ1810" s="5"/>
      <c r="BK1810" s="5"/>
      <c r="BL1810" s="5"/>
      <c r="BM1810" s="5"/>
      <c r="BN1810" s="5"/>
      <c r="BO1810" s="5"/>
      <c r="BP1810" s="5"/>
      <c r="BQ1810" s="5"/>
      <c r="BR1810" s="5"/>
      <c r="BS1810" s="5"/>
      <c r="BT1810" s="5"/>
      <c r="BU1810" s="5"/>
      <c r="BV1810" s="5"/>
      <c r="BW1810" s="5"/>
      <c r="BX1810" s="5"/>
      <c r="BY1810" s="5"/>
      <c r="BZ1810" s="5"/>
      <c r="CA1810" s="5"/>
      <c r="CB1810" s="5"/>
      <c r="CC1810" s="5"/>
      <c r="CD1810" s="5"/>
      <c r="CE1810" s="5"/>
      <c r="CF1810" s="5"/>
      <c r="CG1810" s="5"/>
      <c r="CH1810" s="5"/>
      <c r="CI1810" s="5"/>
      <c r="CJ1810" s="5"/>
      <c r="CK1810" s="5"/>
      <c r="CL1810" s="5"/>
      <c r="CM1810" s="5"/>
      <c r="CN1810" s="5"/>
      <c r="CO1810" s="5"/>
      <c r="CP1810" s="5"/>
      <c r="CQ1810" s="5"/>
      <c r="CR1810" s="5"/>
      <c r="CS1810" s="5"/>
      <c r="CT1810" s="5"/>
      <c r="CU1810" s="5"/>
      <c r="CV1810" s="5"/>
      <c r="CW1810" s="5"/>
      <c r="CX1810" s="5"/>
      <c r="CY1810" s="5"/>
      <c r="CZ1810" s="5"/>
      <c r="DA1810" s="5"/>
      <c r="DB1810" s="5"/>
      <c r="DC1810" s="5"/>
      <c r="DD1810" s="5"/>
      <c r="DE1810" s="5"/>
      <c r="DF1810" s="5"/>
      <c r="DG1810" s="5"/>
      <c r="DH1810" s="5"/>
      <c r="DI1810" s="5"/>
      <c r="DJ1810" s="5"/>
      <c r="DK1810" s="5"/>
      <c r="DL1810" s="5"/>
      <c r="DM1810" s="5"/>
      <c r="DN1810" s="5"/>
      <c r="DO1810" s="5"/>
      <c r="DP1810" s="5"/>
      <c r="DQ1810" s="5"/>
      <c r="DR1810" s="5"/>
      <c r="DS1810" s="6"/>
      <c r="DT1810" s="6"/>
      <c r="DU1810" s="5"/>
      <c r="DV1810" s="5"/>
      <c r="DW1810" s="5"/>
      <c r="DX1810" s="5"/>
      <c r="DY1810" s="5"/>
      <c r="DZ1810" s="5"/>
      <c r="EA1810" s="5"/>
      <c r="EB1810" s="5"/>
      <c r="EC1810" s="5"/>
      <c r="ED1810" s="5"/>
      <c r="EE1810" s="5"/>
      <c r="EF1810" s="5"/>
    </row>
    <row r="1811" spans="1:136" s="42" customFormat="1">
      <c r="A1811" s="41"/>
      <c r="B1811" s="41"/>
      <c r="C1811" s="41"/>
      <c r="D1811" s="41"/>
      <c r="F1811" s="41"/>
      <c r="G1811" s="41"/>
      <c r="H1811" s="41"/>
      <c r="I1811" s="41"/>
      <c r="J1811" s="5"/>
      <c r="K1811" s="5"/>
      <c r="L1811" s="5"/>
      <c r="M1811" s="5"/>
      <c r="N1811" s="5"/>
      <c r="O1811" s="5"/>
      <c r="P1811" s="5"/>
      <c r="Q1811" s="39"/>
      <c r="R1811" s="5"/>
      <c r="S1811" s="5"/>
      <c r="T1811" s="5"/>
      <c r="U1811" s="5"/>
      <c r="V1811" s="5"/>
      <c r="W1811" s="5"/>
      <c r="X1811" s="5"/>
      <c r="Y1811" s="5"/>
      <c r="Z1811" s="5"/>
      <c r="AA1811" s="5"/>
      <c r="AB1811" s="5"/>
      <c r="AC1811" s="5"/>
      <c r="AD1811" s="5"/>
      <c r="AE1811" s="5"/>
      <c r="AF1811" s="5"/>
      <c r="AG1811" s="5"/>
      <c r="AH1811" s="5"/>
      <c r="AI1811" s="5"/>
      <c r="AJ1811" s="5"/>
      <c r="AK1811" s="5"/>
      <c r="AL1811" s="5"/>
      <c r="AM1811" s="5"/>
      <c r="AN1811" s="5"/>
      <c r="AO1811" s="5"/>
      <c r="AP1811" s="5"/>
      <c r="AQ1811" s="5"/>
      <c r="AR1811" s="5"/>
      <c r="AS1811" s="5"/>
      <c r="AT1811" s="5"/>
      <c r="AU1811" s="5"/>
      <c r="AV1811" s="5"/>
      <c r="AW1811" s="5"/>
      <c r="AX1811" s="5"/>
      <c r="AY1811" s="5"/>
      <c r="AZ1811" s="5"/>
      <c r="BA1811" s="5"/>
      <c r="BB1811" s="5"/>
      <c r="BC1811" s="5"/>
      <c r="BD1811" s="5"/>
      <c r="BE1811" s="5"/>
      <c r="BF1811" s="5"/>
      <c r="BG1811" s="5"/>
      <c r="BH1811" s="5"/>
      <c r="BI1811" s="5"/>
      <c r="BJ1811" s="5"/>
      <c r="BK1811" s="5"/>
      <c r="BL1811" s="5"/>
      <c r="BM1811" s="5"/>
      <c r="BN1811" s="5"/>
      <c r="BO1811" s="5"/>
      <c r="BP1811" s="5"/>
      <c r="BQ1811" s="5"/>
      <c r="BR1811" s="5"/>
      <c r="BS1811" s="5"/>
      <c r="BT1811" s="5"/>
      <c r="BU1811" s="5"/>
      <c r="BV1811" s="5"/>
      <c r="BW1811" s="5"/>
      <c r="BX1811" s="5"/>
      <c r="BY1811" s="5"/>
      <c r="BZ1811" s="5"/>
      <c r="CA1811" s="5"/>
      <c r="CB1811" s="5"/>
      <c r="CC1811" s="5"/>
      <c r="CD1811" s="5"/>
      <c r="CE1811" s="5"/>
      <c r="CF1811" s="5"/>
      <c r="CG1811" s="5"/>
      <c r="CH1811" s="5"/>
      <c r="CI1811" s="5"/>
      <c r="CJ1811" s="5"/>
      <c r="CK1811" s="5"/>
      <c r="CL1811" s="5"/>
      <c r="CM1811" s="5"/>
      <c r="CN1811" s="5"/>
      <c r="CO1811" s="5"/>
      <c r="CP1811" s="5"/>
      <c r="CQ1811" s="5"/>
      <c r="CR1811" s="5"/>
      <c r="CS1811" s="5"/>
      <c r="CT1811" s="5"/>
      <c r="CU1811" s="5"/>
      <c r="CV1811" s="5"/>
      <c r="CW1811" s="5"/>
      <c r="CX1811" s="5"/>
      <c r="CY1811" s="5"/>
      <c r="CZ1811" s="5"/>
      <c r="DA1811" s="5"/>
      <c r="DB1811" s="5"/>
      <c r="DC1811" s="5"/>
      <c r="DD1811" s="5"/>
      <c r="DE1811" s="5"/>
      <c r="DF1811" s="5"/>
      <c r="DG1811" s="5"/>
      <c r="DH1811" s="5"/>
      <c r="DI1811" s="5"/>
      <c r="DJ1811" s="5"/>
      <c r="DK1811" s="5"/>
      <c r="DL1811" s="5"/>
      <c r="DM1811" s="5"/>
      <c r="DN1811" s="5"/>
      <c r="DO1811" s="5"/>
      <c r="DP1811" s="5"/>
      <c r="DQ1811" s="5"/>
      <c r="DR1811" s="5"/>
      <c r="DS1811" s="6"/>
      <c r="DT1811" s="6"/>
      <c r="DU1811" s="5"/>
      <c r="DV1811" s="5"/>
      <c r="DW1811" s="5"/>
      <c r="DX1811" s="5"/>
      <c r="DY1811" s="5"/>
      <c r="DZ1811" s="5"/>
      <c r="EA1811" s="5"/>
      <c r="EB1811" s="5"/>
      <c r="EC1811" s="5"/>
      <c r="ED1811" s="5"/>
      <c r="EE1811" s="5"/>
      <c r="EF1811" s="5"/>
    </row>
    <row r="1812" spans="1:136" s="42" customFormat="1">
      <c r="A1812" s="41"/>
      <c r="B1812" s="41"/>
      <c r="C1812" s="41"/>
      <c r="D1812" s="41"/>
      <c r="F1812" s="41"/>
      <c r="G1812" s="41"/>
      <c r="H1812" s="41"/>
      <c r="I1812" s="41"/>
      <c r="J1812" s="5"/>
      <c r="K1812" s="5"/>
      <c r="L1812" s="5"/>
      <c r="M1812" s="5"/>
      <c r="N1812" s="5"/>
      <c r="O1812" s="5"/>
      <c r="P1812" s="5"/>
      <c r="Q1812" s="39"/>
      <c r="R1812" s="5"/>
      <c r="S1812" s="5"/>
      <c r="T1812" s="5"/>
      <c r="U1812" s="5"/>
      <c r="V1812" s="5"/>
      <c r="W1812" s="5"/>
      <c r="X1812" s="5"/>
      <c r="Y1812" s="5"/>
      <c r="Z1812" s="5"/>
      <c r="AA1812" s="5"/>
      <c r="AB1812" s="5"/>
      <c r="AC1812" s="5"/>
      <c r="AD1812" s="5"/>
      <c r="AE1812" s="5"/>
      <c r="AF1812" s="5"/>
      <c r="AG1812" s="5"/>
      <c r="AH1812" s="5"/>
      <c r="AI1812" s="5"/>
      <c r="AJ1812" s="5"/>
      <c r="AK1812" s="5"/>
      <c r="AL1812" s="5"/>
      <c r="AM1812" s="5"/>
      <c r="AN1812" s="5"/>
      <c r="AO1812" s="5"/>
      <c r="AP1812" s="5"/>
      <c r="AQ1812" s="5"/>
      <c r="AR1812" s="5"/>
      <c r="AS1812" s="5"/>
      <c r="AT1812" s="5"/>
      <c r="AU1812" s="5"/>
      <c r="AV1812" s="5"/>
      <c r="AW1812" s="5"/>
      <c r="AX1812" s="5"/>
      <c r="AY1812" s="5"/>
      <c r="AZ1812" s="5"/>
      <c r="BA1812" s="5"/>
      <c r="BB1812" s="5"/>
      <c r="BC1812" s="5"/>
      <c r="BD1812" s="5"/>
      <c r="BE1812" s="5"/>
      <c r="BF1812" s="5"/>
      <c r="BG1812" s="5"/>
      <c r="BH1812" s="5"/>
      <c r="BI1812" s="5"/>
      <c r="BJ1812" s="5"/>
      <c r="BK1812" s="5"/>
      <c r="BL1812" s="5"/>
      <c r="BM1812" s="5"/>
      <c r="BN1812" s="5"/>
      <c r="BO1812" s="5"/>
      <c r="BP1812" s="5"/>
      <c r="BQ1812" s="5"/>
      <c r="BR1812" s="5"/>
      <c r="BS1812" s="5"/>
      <c r="BT1812" s="5"/>
      <c r="BU1812" s="5"/>
      <c r="BV1812" s="5"/>
      <c r="BW1812" s="5"/>
      <c r="BX1812" s="5"/>
      <c r="BY1812" s="5"/>
      <c r="BZ1812" s="5"/>
      <c r="CA1812" s="5"/>
      <c r="CB1812" s="5"/>
      <c r="CC1812" s="5"/>
      <c r="CD1812" s="5"/>
      <c r="CE1812" s="5"/>
      <c r="CF1812" s="5"/>
      <c r="CG1812" s="5"/>
      <c r="CH1812" s="5"/>
      <c r="CI1812" s="5"/>
      <c r="CJ1812" s="5"/>
      <c r="CK1812" s="5"/>
      <c r="CL1812" s="5"/>
      <c r="CM1812" s="5"/>
      <c r="CN1812" s="5"/>
      <c r="CO1812" s="5"/>
      <c r="CP1812" s="5"/>
      <c r="CQ1812" s="5"/>
      <c r="CR1812" s="5"/>
      <c r="CS1812" s="5"/>
      <c r="CT1812" s="5"/>
      <c r="CU1812" s="5"/>
      <c r="CV1812" s="5"/>
      <c r="CW1812" s="5"/>
      <c r="CX1812" s="5"/>
      <c r="CY1812" s="5"/>
      <c r="CZ1812" s="5"/>
      <c r="DA1812" s="5"/>
      <c r="DB1812" s="5"/>
      <c r="DC1812" s="5"/>
      <c r="DD1812" s="5"/>
      <c r="DE1812" s="5"/>
      <c r="DF1812" s="5"/>
      <c r="DG1812" s="5"/>
      <c r="DH1812" s="5"/>
      <c r="DI1812" s="5"/>
      <c r="DJ1812" s="5"/>
      <c r="DK1812" s="5"/>
      <c r="DL1812" s="5"/>
      <c r="DM1812" s="5"/>
      <c r="DN1812" s="5"/>
      <c r="DO1812" s="5"/>
      <c r="DP1812" s="5"/>
      <c r="DQ1812" s="5"/>
      <c r="DR1812" s="5"/>
      <c r="DS1812" s="6"/>
      <c r="DT1812" s="6"/>
      <c r="DU1812" s="5"/>
      <c r="DV1812" s="5"/>
      <c r="DW1812" s="5"/>
      <c r="DX1812" s="5"/>
      <c r="DY1812" s="5"/>
      <c r="DZ1812" s="5"/>
      <c r="EA1812" s="5"/>
      <c r="EB1812" s="5"/>
      <c r="EC1812" s="5"/>
      <c r="ED1812" s="5"/>
      <c r="EE1812" s="5"/>
      <c r="EF1812" s="5"/>
    </row>
    <row r="1813" spans="1:136" s="42" customFormat="1">
      <c r="A1813" s="41"/>
      <c r="B1813" s="41"/>
      <c r="C1813" s="41"/>
      <c r="D1813" s="41"/>
      <c r="F1813" s="41"/>
      <c r="G1813" s="41"/>
      <c r="H1813" s="41"/>
      <c r="I1813" s="41"/>
      <c r="J1813" s="5"/>
      <c r="K1813" s="5"/>
      <c r="L1813" s="5"/>
      <c r="M1813" s="5"/>
      <c r="N1813" s="5"/>
      <c r="O1813" s="5"/>
      <c r="P1813" s="5"/>
      <c r="Q1813" s="39"/>
      <c r="R1813" s="5"/>
      <c r="S1813" s="5"/>
      <c r="T1813" s="5"/>
      <c r="U1813" s="5"/>
      <c r="V1813" s="5"/>
      <c r="W1813" s="5"/>
      <c r="X1813" s="5"/>
      <c r="Y1813" s="5"/>
      <c r="Z1813" s="5"/>
      <c r="AA1813" s="5"/>
      <c r="AB1813" s="5"/>
      <c r="AC1813" s="5"/>
      <c r="AD1813" s="5"/>
      <c r="AE1813" s="5"/>
      <c r="AF1813" s="5"/>
      <c r="AG1813" s="5"/>
      <c r="AH1813" s="5"/>
      <c r="AI1813" s="5"/>
      <c r="AJ1813" s="5"/>
      <c r="AK1813" s="5"/>
      <c r="AL1813" s="5"/>
      <c r="AM1813" s="5"/>
      <c r="AN1813" s="5"/>
      <c r="AO1813" s="5"/>
      <c r="AP1813" s="5"/>
      <c r="AQ1813" s="5"/>
      <c r="AR1813" s="5"/>
      <c r="AS1813" s="5"/>
      <c r="AT1813" s="5"/>
      <c r="AU1813" s="5"/>
      <c r="AV1813" s="5"/>
      <c r="AW1813" s="5"/>
      <c r="AX1813" s="5"/>
      <c r="AY1813" s="5"/>
      <c r="AZ1813" s="5"/>
      <c r="BA1813" s="5"/>
      <c r="BB1813" s="5"/>
      <c r="BC1813" s="5"/>
      <c r="BD1813" s="5"/>
      <c r="BE1813" s="5"/>
      <c r="BF1813" s="5"/>
      <c r="BG1813" s="5"/>
      <c r="BH1813" s="5"/>
      <c r="BI1813" s="5"/>
      <c r="BJ1813" s="5"/>
      <c r="BK1813" s="5"/>
      <c r="BL1813" s="5"/>
      <c r="BM1813" s="5"/>
      <c r="BN1813" s="5"/>
      <c r="BO1813" s="5"/>
      <c r="BP1813" s="5"/>
      <c r="BQ1813" s="5"/>
      <c r="BR1813" s="5"/>
      <c r="BS1813" s="5"/>
      <c r="BT1813" s="5"/>
      <c r="BU1813" s="5"/>
      <c r="BV1813" s="5"/>
      <c r="BW1813" s="5"/>
      <c r="BX1813" s="5"/>
      <c r="BY1813" s="5"/>
      <c r="BZ1813" s="5"/>
      <c r="CA1813" s="5"/>
      <c r="CB1813" s="5"/>
      <c r="CC1813" s="5"/>
      <c r="CD1813" s="5"/>
      <c r="CE1813" s="5"/>
      <c r="CF1813" s="5"/>
      <c r="CG1813" s="5"/>
      <c r="CH1813" s="5"/>
      <c r="CI1813" s="5"/>
      <c r="CJ1813" s="5"/>
      <c r="CK1813" s="5"/>
      <c r="CL1813" s="5"/>
      <c r="CM1813" s="5"/>
      <c r="CN1813" s="5"/>
      <c r="CO1813" s="5"/>
      <c r="CP1813" s="5"/>
      <c r="CQ1813" s="5"/>
      <c r="CR1813" s="5"/>
      <c r="CS1813" s="5"/>
      <c r="CT1813" s="5"/>
      <c r="CU1813" s="5"/>
      <c r="CV1813" s="5"/>
      <c r="CW1813" s="5"/>
      <c r="CX1813" s="5"/>
      <c r="CY1813" s="5"/>
      <c r="CZ1813" s="5"/>
      <c r="DA1813" s="5"/>
      <c r="DB1813" s="5"/>
      <c r="DC1813" s="5"/>
      <c r="DD1813" s="5"/>
      <c r="DE1813" s="5"/>
      <c r="DF1813" s="5"/>
      <c r="DG1813" s="5"/>
      <c r="DH1813" s="5"/>
      <c r="DI1813" s="5"/>
      <c r="DJ1813" s="5"/>
      <c r="DK1813" s="5"/>
      <c r="DL1813" s="5"/>
      <c r="DM1813" s="5"/>
      <c r="DN1813" s="5"/>
      <c r="DO1813" s="5"/>
      <c r="DP1813" s="5"/>
      <c r="DQ1813" s="5"/>
      <c r="DR1813" s="5"/>
      <c r="DS1813" s="6"/>
      <c r="DT1813" s="6"/>
      <c r="DU1813" s="5"/>
      <c r="DV1813" s="5"/>
      <c r="DW1813" s="5"/>
      <c r="DX1813" s="5"/>
      <c r="DY1813" s="5"/>
      <c r="DZ1813" s="5"/>
      <c r="EA1813" s="5"/>
      <c r="EB1813" s="5"/>
      <c r="EC1813" s="5"/>
      <c r="ED1813" s="5"/>
      <c r="EE1813" s="5"/>
      <c r="EF1813" s="5"/>
    </row>
    <row r="1814" spans="1:136" s="42" customFormat="1">
      <c r="A1814" s="41"/>
      <c r="B1814" s="41"/>
      <c r="C1814" s="41"/>
      <c r="D1814" s="41"/>
      <c r="F1814" s="41"/>
      <c r="G1814" s="41"/>
      <c r="H1814" s="41"/>
      <c r="I1814" s="41"/>
      <c r="J1814" s="5"/>
      <c r="K1814" s="5"/>
      <c r="L1814" s="5"/>
      <c r="M1814" s="5"/>
      <c r="N1814" s="5"/>
      <c r="O1814" s="5"/>
      <c r="P1814" s="5"/>
      <c r="Q1814" s="39"/>
      <c r="R1814" s="5"/>
      <c r="S1814" s="5"/>
      <c r="T1814" s="5"/>
      <c r="U1814" s="5"/>
      <c r="V1814" s="5"/>
      <c r="W1814" s="5"/>
      <c r="X1814" s="5"/>
      <c r="Y1814" s="5"/>
      <c r="Z1814" s="5"/>
      <c r="AA1814" s="5"/>
      <c r="AB1814" s="5"/>
      <c r="AC1814" s="5"/>
      <c r="AD1814" s="5"/>
      <c r="AE1814" s="5"/>
      <c r="AF1814" s="5"/>
      <c r="AG1814" s="5"/>
      <c r="AH1814" s="5"/>
      <c r="AI1814" s="5"/>
      <c r="AJ1814" s="5"/>
      <c r="AK1814" s="5"/>
      <c r="AL1814" s="5"/>
      <c r="AM1814" s="5"/>
      <c r="AN1814" s="5"/>
      <c r="AO1814" s="5"/>
      <c r="AP1814" s="5"/>
      <c r="AQ1814" s="5"/>
      <c r="AR1814" s="5"/>
      <c r="AS1814" s="5"/>
      <c r="AT1814" s="5"/>
      <c r="AU1814" s="5"/>
      <c r="AV1814" s="5"/>
      <c r="AW1814" s="5"/>
      <c r="AX1814" s="5"/>
      <c r="AY1814" s="5"/>
      <c r="AZ1814" s="5"/>
      <c r="BA1814" s="5"/>
      <c r="BB1814" s="5"/>
      <c r="BC1814" s="5"/>
      <c r="BD1814" s="5"/>
      <c r="BE1814" s="5"/>
      <c r="BF1814" s="5"/>
      <c r="BG1814" s="5"/>
      <c r="BH1814" s="5"/>
      <c r="BI1814" s="5"/>
      <c r="BJ1814" s="5"/>
      <c r="BK1814" s="5"/>
      <c r="BL1814" s="5"/>
      <c r="BM1814" s="5"/>
      <c r="BN1814" s="5"/>
      <c r="BO1814" s="5"/>
      <c r="BP1814" s="5"/>
      <c r="BQ1814" s="5"/>
      <c r="BR1814" s="5"/>
      <c r="BS1814" s="5"/>
      <c r="BT1814" s="5"/>
      <c r="BU1814" s="5"/>
      <c r="BV1814" s="5"/>
      <c r="BW1814" s="5"/>
      <c r="BX1814" s="5"/>
      <c r="BY1814" s="5"/>
      <c r="BZ1814" s="5"/>
      <c r="CA1814" s="5"/>
      <c r="CB1814" s="5"/>
      <c r="CC1814" s="5"/>
      <c r="CD1814" s="5"/>
      <c r="CE1814" s="5"/>
      <c r="CF1814" s="5"/>
      <c r="CG1814" s="5"/>
      <c r="CH1814" s="5"/>
      <c r="CI1814" s="5"/>
      <c r="CJ1814" s="5"/>
      <c r="CK1814" s="5"/>
      <c r="CL1814" s="5"/>
      <c r="CM1814" s="5"/>
      <c r="CN1814" s="5"/>
      <c r="CO1814" s="5"/>
      <c r="CP1814" s="5"/>
      <c r="CQ1814" s="5"/>
      <c r="CR1814" s="5"/>
      <c r="CS1814" s="5"/>
      <c r="CT1814" s="5"/>
      <c r="CU1814" s="5"/>
      <c r="CV1814" s="5"/>
      <c r="CW1814" s="5"/>
      <c r="CX1814" s="5"/>
      <c r="CY1814" s="5"/>
      <c r="CZ1814" s="5"/>
      <c r="DA1814" s="5"/>
      <c r="DB1814" s="5"/>
      <c r="DC1814" s="5"/>
      <c r="DD1814" s="5"/>
      <c r="DE1814" s="5"/>
      <c r="DF1814" s="5"/>
      <c r="DG1814" s="5"/>
      <c r="DH1814" s="5"/>
      <c r="DI1814" s="5"/>
      <c r="DJ1814" s="5"/>
      <c r="DK1814" s="5"/>
      <c r="DL1814" s="5"/>
      <c r="DM1814" s="5"/>
      <c r="DN1814" s="5"/>
      <c r="DO1814" s="5"/>
      <c r="DP1814" s="5"/>
      <c r="DQ1814" s="5"/>
      <c r="DR1814" s="5"/>
      <c r="DS1814" s="6"/>
      <c r="DT1814" s="6"/>
      <c r="DU1814" s="5"/>
      <c r="DV1814" s="5"/>
      <c r="DW1814" s="5"/>
      <c r="DX1814" s="5"/>
      <c r="DY1814" s="5"/>
      <c r="DZ1814" s="5"/>
      <c r="EA1814" s="5"/>
      <c r="EB1814" s="5"/>
      <c r="EC1814" s="5"/>
      <c r="ED1814" s="5"/>
      <c r="EE1814" s="5"/>
      <c r="EF1814" s="5"/>
    </row>
    <row r="1815" spans="1:136" s="42" customFormat="1">
      <c r="A1815" s="41"/>
      <c r="B1815" s="41"/>
      <c r="C1815" s="41"/>
      <c r="D1815" s="41"/>
      <c r="F1815" s="41"/>
      <c r="G1815" s="41"/>
      <c r="H1815" s="41"/>
      <c r="I1815" s="41"/>
      <c r="J1815" s="5"/>
      <c r="K1815" s="5"/>
      <c r="L1815" s="5"/>
      <c r="M1815" s="5"/>
      <c r="N1815" s="5"/>
      <c r="O1815" s="5"/>
      <c r="P1815" s="5"/>
      <c r="Q1815" s="39"/>
      <c r="R1815" s="5"/>
      <c r="S1815" s="5"/>
      <c r="T1815" s="5"/>
      <c r="U1815" s="5"/>
      <c r="V1815" s="5"/>
      <c r="W1815" s="5"/>
      <c r="X1815" s="5"/>
      <c r="Y1815" s="5"/>
      <c r="Z1815" s="5"/>
      <c r="AA1815" s="5"/>
      <c r="AB1815" s="5"/>
      <c r="AC1815" s="5"/>
      <c r="AD1815" s="5"/>
      <c r="AE1815" s="5"/>
      <c r="AF1815" s="5"/>
      <c r="AG1815" s="5"/>
      <c r="AH1815" s="5"/>
      <c r="AI1815" s="5"/>
      <c r="AJ1815" s="5"/>
      <c r="AK1815" s="5"/>
      <c r="AL1815" s="5"/>
      <c r="AM1815" s="5"/>
      <c r="AN1815" s="5"/>
      <c r="AO1815" s="5"/>
      <c r="AP1815" s="5"/>
      <c r="AQ1815" s="5"/>
      <c r="AR1815" s="5"/>
      <c r="AS1815" s="5"/>
      <c r="AT1815" s="5"/>
      <c r="AU1815" s="5"/>
      <c r="AV1815" s="5"/>
      <c r="AW1815" s="5"/>
      <c r="AX1815" s="5"/>
      <c r="AY1815" s="5"/>
      <c r="AZ1815" s="5"/>
      <c r="BA1815" s="5"/>
      <c r="BB1815" s="5"/>
      <c r="BC1815" s="5"/>
      <c r="BD1815" s="5"/>
      <c r="BE1815" s="5"/>
      <c r="BF1815" s="5"/>
      <c r="BG1815" s="5"/>
      <c r="BH1815" s="5"/>
      <c r="BI1815" s="5"/>
      <c r="BJ1815" s="5"/>
      <c r="BK1815" s="5"/>
      <c r="BL1815" s="5"/>
      <c r="BM1815" s="5"/>
      <c r="BN1815" s="5"/>
      <c r="BO1815" s="5"/>
      <c r="BP1815" s="5"/>
      <c r="BQ1815" s="5"/>
      <c r="BR1815" s="5"/>
      <c r="BS1815" s="5"/>
      <c r="BT1815" s="5"/>
      <c r="BU1815" s="5"/>
      <c r="BV1815" s="5"/>
      <c r="BW1815" s="5"/>
      <c r="BX1815" s="5"/>
      <c r="BY1815" s="5"/>
      <c r="BZ1815" s="5"/>
      <c r="CA1815" s="5"/>
      <c r="CB1815" s="5"/>
      <c r="CC1815" s="5"/>
      <c r="CD1815" s="5"/>
      <c r="CE1815" s="5"/>
      <c r="CF1815" s="5"/>
      <c r="CG1815" s="5"/>
      <c r="CH1815" s="5"/>
      <c r="CI1815" s="5"/>
      <c r="CJ1815" s="5"/>
      <c r="CK1815" s="5"/>
      <c r="CL1815" s="5"/>
      <c r="CM1815" s="5"/>
      <c r="CN1815" s="5"/>
      <c r="CO1815" s="5"/>
      <c r="CP1815" s="5"/>
      <c r="CQ1815" s="5"/>
      <c r="CR1815" s="5"/>
      <c r="CS1815" s="5"/>
      <c r="CT1815" s="5"/>
      <c r="CU1815" s="5"/>
      <c r="CV1815" s="5"/>
      <c r="CW1815" s="5"/>
      <c r="CX1815" s="5"/>
      <c r="CY1815" s="5"/>
      <c r="CZ1815" s="5"/>
      <c r="DA1815" s="5"/>
      <c r="DB1815" s="5"/>
      <c r="DC1815" s="5"/>
      <c r="DD1815" s="5"/>
      <c r="DE1815" s="5"/>
      <c r="DF1815" s="5"/>
      <c r="DG1815" s="5"/>
      <c r="DH1815" s="5"/>
      <c r="DI1815" s="5"/>
      <c r="DJ1815" s="5"/>
      <c r="DK1815" s="5"/>
      <c r="DL1815" s="5"/>
      <c r="DM1815" s="5"/>
      <c r="DN1815" s="5"/>
      <c r="DO1815" s="5"/>
      <c r="DP1815" s="5"/>
      <c r="DQ1815" s="5"/>
      <c r="DR1815" s="5"/>
      <c r="DS1815" s="6"/>
      <c r="DT1815" s="6"/>
      <c r="DU1815" s="5"/>
      <c r="DV1815" s="5"/>
      <c r="DW1815" s="5"/>
      <c r="DX1815" s="5"/>
      <c r="DY1815" s="5"/>
      <c r="DZ1815" s="5"/>
      <c r="EA1815" s="5"/>
      <c r="EB1815" s="5"/>
      <c r="EC1815" s="5"/>
      <c r="ED1815" s="5"/>
      <c r="EE1815" s="5"/>
      <c r="EF1815" s="5"/>
    </row>
    <row r="1816" spans="1:136" s="42" customFormat="1">
      <c r="A1816" s="41"/>
      <c r="B1816" s="41"/>
      <c r="C1816" s="41"/>
      <c r="D1816" s="41"/>
      <c r="F1816" s="41"/>
      <c r="G1816" s="41"/>
      <c r="H1816" s="41"/>
      <c r="I1816" s="41"/>
      <c r="J1816" s="5"/>
      <c r="K1816" s="5"/>
      <c r="L1816" s="5"/>
      <c r="M1816" s="5"/>
      <c r="N1816" s="5"/>
      <c r="O1816" s="5"/>
      <c r="P1816" s="5"/>
      <c r="Q1816" s="39"/>
      <c r="R1816" s="5"/>
      <c r="S1816" s="5"/>
      <c r="T1816" s="5"/>
      <c r="U1816" s="5"/>
      <c r="V1816" s="5"/>
      <c r="W1816" s="5"/>
      <c r="X1816" s="5"/>
      <c r="Y1816" s="5"/>
      <c r="Z1816" s="5"/>
      <c r="AA1816" s="5"/>
      <c r="AB1816" s="5"/>
      <c r="AC1816" s="5"/>
      <c r="AD1816" s="5"/>
      <c r="AE1816" s="5"/>
      <c r="AF1816" s="5"/>
      <c r="AG1816" s="5"/>
      <c r="AH1816" s="5"/>
      <c r="AI1816" s="5"/>
      <c r="AJ1816" s="5"/>
      <c r="AK1816" s="5"/>
      <c r="AL1816" s="5"/>
      <c r="AM1816" s="5"/>
      <c r="AN1816" s="5"/>
      <c r="AO1816" s="5"/>
      <c r="AP1816" s="5"/>
      <c r="AQ1816" s="5"/>
      <c r="AR1816" s="5"/>
      <c r="AS1816" s="5"/>
      <c r="AT1816" s="5"/>
      <c r="AU1816" s="5"/>
      <c r="AV1816" s="5"/>
      <c r="AW1816" s="5"/>
      <c r="AX1816" s="5"/>
      <c r="AY1816" s="5"/>
      <c r="AZ1816" s="5"/>
      <c r="BA1816" s="5"/>
      <c r="BB1816" s="5"/>
      <c r="BC1816" s="5"/>
      <c r="BD1816" s="5"/>
      <c r="BE1816" s="5"/>
      <c r="BF1816" s="5"/>
      <c r="BG1816" s="5"/>
      <c r="BH1816" s="5"/>
      <c r="BI1816" s="5"/>
      <c r="BJ1816" s="5"/>
      <c r="BK1816" s="5"/>
      <c r="BL1816" s="5"/>
      <c r="BM1816" s="5"/>
      <c r="BN1816" s="5"/>
      <c r="BO1816" s="5"/>
      <c r="BP1816" s="5"/>
      <c r="BQ1816" s="5"/>
      <c r="BR1816" s="5"/>
      <c r="BS1816" s="5"/>
      <c r="BT1816" s="5"/>
      <c r="BU1816" s="5"/>
      <c r="BV1816" s="5"/>
      <c r="BW1816" s="5"/>
      <c r="BX1816" s="5"/>
      <c r="BY1816" s="5"/>
      <c r="BZ1816" s="5"/>
      <c r="CA1816" s="5"/>
      <c r="CB1816" s="5"/>
      <c r="CC1816" s="5"/>
      <c r="CD1816" s="5"/>
      <c r="CE1816" s="5"/>
      <c r="CF1816" s="5"/>
      <c r="CG1816" s="5"/>
      <c r="CH1816" s="5"/>
      <c r="CI1816" s="5"/>
      <c r="CJ1816" s="5"/>
      <c r="CK1816" s="5"/>
      <c r="CL1816" s="5"/>
      <c r="CM1816" s="5"/>
      <c r="CN1816" s="5"/>
      <c r="CO1816" s="5"/>
      <c r="CP1816" s="5"/>
      <c r="CQ1816" s="5"/>
      <c r="CR1816" s="5"/>
      <c r="CS1816" s="5"/>
      <c r="CT1816" s="5"/>
      <c r="CU1816" s="5"/>
      <c r="CV1816" s="5"/>
      <c r="CW1816" s="5"/>
      <c r="CX1816" s="5"/>
      <c r="CY1816" s="5"/>
      <c r="CZ1816" s="5"/>
      <c r="DA1816" s="5"/>
      <c r="DB1816" s="5"/>
      <c r="DC1816" s="5"/>
      <c r="DD1816" s="5"/>
      <c r="DE1816" s="5"/>
      <c r="DF1816" s="5"/>
      <c r="DG1816" s="5"/>
      <c r="DH1816" s="5"/>
      <c r="DI1816" s="5"/>
      <c r="DJ1816" s="5"/>
      <c r="DK1816" s="5"/>
      <c r="DL1816" s="5"/>
      <c r="DM1816" s="5"/>
      <c r="DN1816" s="5"/>
      <c r="DO1816" s="5"/>
      <c r="DP1816" s="5"/>
      <c r="DQ1816" s="5"/>
      <c r="DR1816" s="5"/>
      <c r="DS1816" s="6"/>
      <c r="DT1816" s="6"/>
      <c r="DU1816" s="5"/>
      <c r="DV1816" s="5"/>
      <c r="DW1816" s="5"/>
      <c r="DX1816" s="5"/>
      <c r="DY1816" s="5"/>
      <c r="DZ1816" s="5"/>
      <c r="EA1816" s="5"/>
      <c r="EB1816" s="5"/>
      <c r="EC1816" s="5"/>
      <c r="ED1816" s="5"/>
      <c r="EE1816" s="5"/>
      <c r="EF1816" s="5"/>
    </row>
    <row r="1817" spans="1:136" s="42" customFormat="1">
      <c r="A1817" s="41"/>
      <c r="B1817" s="41"/>
      <c r="C1817" s="41"/>
      <c r="D1817" s="41"/>
      <c r="F1817" s="41"/>
      <c r="G1817" s="41"/>
      <c r="H1817" s="41"/>
      <c r="I1817" s="41"/>
      <c r="J1817" s="5"/>
      <c r="K1817" s="5"/>
      <c r="L1817" s="5"/>
      <c r="M1817" s="5"/>
      <c r="N1817" s="5"/>
      <c r="O1817" s="5"/>
      <c r="P1817" s="5"/>
      <c r="Q1817" s="39"/>
      <c r="R1817" s="5"/>
      <c r="S1817" s="5"/>
      <c r="T1817" s="5"/>
      <c r="U1817" s="5"/>
      <c r="V1817" s="5"/>
      <c r="W1817" s="5"/>
      <c r="X1817" s="5"/>
      <c r="Y1817" s="5"/>
      <c r="Z1817" s="5"/>
      <c r="AA1817" s="5"/>
      <c r="AB1817" s="5"/>
      <c r="AC1817" s="5"/>
      <c r="AD1817" s="5"/>
      <c r="AE1817" s="5"/>
      <c r="AF1817" s="5"/>
      <c r="AG1817" s="5"/>
      <c r="AH1817" s="5"/>
      <c r="AI1817" s="5"/>
      <c r="AJ1817" s="5"/>
      <c r="AK1817" s="5"/>
      <c r="AL1817" s="5"/>
      <c r="AM1817" s="5"/>
      <c r="AN1817" s="5"/>
      <c r="AO1817" s="5"/>
      <c r="AP1817" s="5"/>
      <c r="AQ1817" s="5"/>
      <c r="AR1817" s="5"/>
      <c r="AS1817" s="5"/>
      <c r="AT1817" s="5"/>
      <c r="AU1817" s="5"/>
      <c r="AV1817" s="5"/>
      <c r="AW1817" s="5"/>
      <c r="AX1817" s="5"/>
      <c r="AY1817" s="5"/>
      <c r="AZ1817" s="5"/>
      <c r="BA1817" s="5"/>
      <c r="BB1817" s="5"/>
      <c r="BC1817" s="5"/>
      <c r="BD1817" s="5"/>
      <c r="BE1817" s="5"/>
      <c r="BF1817" s="5"/>
      <c r="BG1817" s="5"/>
      <c r="BH1817" s="5"/>
      <c r="BI1817" s="5"/>
      <c r="BJ1817" s="5"/>
      <c r="BK1817" s="5"/>
      <c r="BL1817" s="5"/>
      <c r="BM1817" s="5"/>
      <c r="BN1817" s="5"/>
      <c r="BO1817" s="5"/>
      <c r="BP1817" s="5"/>
      <c r="BQ1817" s="5"/>
      <c r="BR1817" s="5"/>
      <c r="BS1817" s="5"/>
      <c r="BT1817" s="5"/>
      <c r="BU1817" s="5"/>
      <c r="BV1817" s="5"/>
      <c r="BW1817" s="5"/>
      <c r="BX1817" s="5"/>
      <c r="BY1817" s="5"/>
      <c r="BZ1817" s="5"/>
      <c r="CA1817" s="5"/>
      <c r="CB1817" s="5"/>
      <c r="CC1817" s="5"/>
      <c r="CD1817" s="5"/>
      <c r="CE1817" s="5"/>
      <c r="CF1817" s="5"/>
      <c r="CG1817" s="5"/>
      <c r="CH1817" s="5"/>
      <c r="CI1817" s="5"/>
      <c r="CJ1817" s="5"/>
      <c r="CK1817" s="5"/>
      <c r="CL1817" s="5"/>
      <c r="CM1817" s="5"/>
      <c r="CN1817" s="5"/>
      <c r="CO1817" s="5"/>
      <c r="CP1817" s="5"/>
      <c r="CQ1817" s="5"/>
      <c r="CR1817" s="5"/>
      <c r="CS1817" s="5"/>
      <c r="CT1817" s="5"/>
      <c r="CU1817" s="5"/>
      <c r="CV1817" s="5"/>
      <c r="CW1817" s="5"/>
      <c r="CX1817" s="5"/>
      <c r="CY1817" s="5"/>
      <c r="CZ1817" s="5"/>
      <c r="DA1817" s="5"/>
      <c r="DB1817" s="5"/>
      <c r="DC1817" s="5"/>
      <c r="DD1817" s="5"/>
      <c r="DE1817" s="5"/>
      <c r="DF1817" s="5"/>
      <c r="DG1817" s="5"/>
      <c r="DH1817" s="5"/>
      <c r="DI1817" s="5"/>
      <c r="DJ1817" s="5"/>
      <c r="DK1817" s="5"/>
      <c r="DL1817" s="5"/>
      <c r="DM1817" s="5"/>
      <c r="DN1817" s="5"/>
      <c r="DO1817" s="5"/>
      <c r="DP1817" s="5"/>
      <c r="DQ1817" s="5"/>
      <c r="DR1817" s="5"/>
      <c r="DS1817" s="6"/>
      <c r="DT1817" s="6"/>
      <c r="DU1817" s="5"/>
      <c r="DV1817" s="5"/>
      <c r="DW1817" s="5"/>
      <c r="DX1817" s="5"/>
      <c r="DY1817" s="5"/>
      <c r="DZ1817" s="5"/>
      <c r="EA1817" s="5"/>
      <c r="EB1817" s="5"/>
      <c r="EC1817" s="5"/>
      <c r="ED1817" s="5"/>
      <c r="EE1817" s="5"/>
      <c r="EF1817" s="5"/>
    </row>
    <row r="1818" spans="1:136" s="42" customFormat="1">
      <c r="A1818" s="41"/>
      <c r="B1818" s="41"/>
      <c r="C1818" s="41"/>
      <c r="D1818" s="41"/>
      <c r="F1818" s="41"/>
      <c r="G1818" s="41"/>
      <c r="H1818" s="41"/>
      <c r="I1818" s="41"/>
      <c r="J1818" s="5"/>
      <c r="K1818" s="5"/>
      <c r="L1818" s="5"/>
      <c r="M1818" s="5"/>
      <c r="N1818" s="5"/>
      <c r="O1818" s="5"/>
      <c r="P1818" s="5"/>
      <c r="Q1818" s="39"/>
      <c r="R1818" s="5"/>
      <c r="S1818" s="5"/>
      <c r="T1818" s="5"/>
      <c r="U1818" s="5"/>
      <c r="V1818" s="5"/>
      <c r="W1818" s="5"/>
      <c r="X1818" s="5"/>
      <c r="Y1818" s="5"/>
      <c r="Z1818" s="5"/>
      <c r="AA1818" s="5"/>
      <c r="AB1818" s="5"/>
      <c r="AC1818" s="5"/>
      <c r="AD1818" s="5"/>
      <c r="AE1818" s="5"/>
      <c r="AF1818" s="5"/>
      <c r="AG1818" s="5"/>
      <c r="AH1818" s="5"/>
      <c r="AI1818" s="5"/>
      <c r="AJ1818" s="5"/>
      <c r="AK1818" s="5"/>
      <c r="AL1818" s="5"/>
      <c r="AM1818" s="5"/>
      <c r="AN1818" s="5"/>
      <c r="AO1818" s="5"/>
      <c r="AP1818" s="5"/>
      <c r="AQ1818" s="5"/>
      <c r="AR1818" s="5"/>
      <c r="AS1818" s="5"/>
      <c r="AT1818" s="5"/>
      <c r="AU1818" s="5"/>
      <c r="AV1818" s="5"/>
      <c r="AW1818" s="5"/>
      <c r="AX1818" s="5"/>
      <c r="AY1818" s="5"/>
      <c r="AZ1818" s="5"/>
      <c r="BA1818" s="5"/>
      <c r="BB1818" s="5"/>
      <c r="BC1818" s="5"/>
      <c r="BD1818" s="5"/>
      <c r="BE1818" s="5"/>
      <c r="BF1818" s="5"/>
      <c r="BG1818" s="5"/>
      <c r="BH1818" s="5"/>
      <c r="BI1818" s="5"/>
      <c r="BJ1818" s="5"/>
      <c r="BK1818" s="5"/>
      <c r="BL1818" s="5"/>
      <c r="BM1818" s="5"/>
      <c r="BN1818" s="5"/>
      <c r="BO1818" s="5"/>
      <c r="BP1818" s="5"/>
      <c r="BQ1818" s="5"/>
      <c r="BR1818" s="5"/>
      <c r="BS1818" s="5"/>
      <c r="BT1818" s="5"/>
      <c r="BU1818" s="5"/>
      <c r="BV1818" s="5"/>
      <c r="BW1818" s="5"/>
      <c r="BX1818" s="5"/>
      <c r="BY1818" s="5"/>
      <c r="BZ1818" s="5"/>
      <c r="CA1818" s="5"/>
      <c r="CB1818" s="5"/>
      <c r="CC1818" s="5"/>
      <c r="CD1818" s="5"/>
      <c r="CE1818" s="5"/>
      <c r="CF1818" s="5"/>
      <c r="CG1818" s="5"/>
      <c r="CH1818" s="5"/>
      <c r="CI1818" s="5"/>
      <c r="CJ1818" s="5"/>
      <c r="CK1818" s="5"/>
      <c r="CL1818" s="5"/>
      <c r="CM1818" s="5"/>
      <c r="CN1818" s="5"/>
      <c r="CO1818" s="5"/>
      <c r="CP1818" s="5"/>
      <c r="CQ1818" s="5"/>
      <c r="CR1818" s="5"/>
      <c r="CS1818" s="5"/>
      <c r="CT1818" s="5"/>
      <c r="CU1818" s="5"/>
      <c r="CV1818" s="5"/>
      <c r="CW1818" s="5"/>
      <c r="CX1818" s="5"/>
      <c r="CY1818" s="5"/>
      <c r="CZ1818" s="5"/>
      <c r="DA1818" s="5"/>
      <c r="DB1818" s="5"/>
      <c r="DC1818" s="5"/>
      <c r="DD1818" s="5"/>
      <c r="DE1818" s="5"/>
      <c r="DF1818" s="5"/>
      <c r="DG1818" s="5"/>
      <c r="DH1818" s="5"/>
      <c r="DI1818" s="5"/>
      <c r="DJ1818" s="5"/>
      <c r="DK1818" s="5"/>
      <c r="DL1818" s="5"/>
      <c r="DM1818" s="5"/>
      <c r="DN1818" s="5"/>
      <c r="DO1818" s="5"/>
      <c r="DP1818" s="5"/>
      <c r="DQ1818" s="5"/>
      <c r="DR1818" s="5"/>
      <c r="DS1818" s="6"/>
      <c r="DT1818" s="6"/>
      <c r="DU1818" s="5"/>
      <c r="DV1818" s="5"/>
      <c r="DW1818" s="5"/>
      <c r="DX1818" s="5"/>
      <c r="DY1818" s="5"/>
      <c r="DZ1818" s="5"/>
      <c r="EA1818" s="5"/>
      <c r="EB1818" s="5"/>
      <c r="EC1818" s="5"/>
      <c r="ED1818" s="5"/>
      <c r="EE1818" s="5"/>
      <c r="EF1818" s="5"/>
    </row>
    <row r="1819" spans="1:136" s="42" customFormat="1">
      <c r="A1819" s="41"/>
      <c r="B1819" s="41"/>
      <c r="C1819" s="41"/>
      <c r="D1819" s="41"/>
      <c r="F1819" s="41"/>
      <c r="G1819" s="41"/>
      <c r="H1819" s="41"/>
      <c r="I1819" s="41"/>
      <c r="J1819" s="5"/>
      <c r="K1819" s="5"/>
      <c r="L1819" s="5"/>
      <c r="M1819" s="5"/>
      <c r="N1819" s="5"/>
      <c r="O1819" s="5"/>
      <c r="P1819" s="5"/>
      <c r="Q1819" s="39"/>
      <c r="R1819" s="5"/>
      <c r="S1819" s="5"/>
      <c r="T1819" s="5"/>
      <c r="U1819" s="5"/>
      <c r="V1819" s="5"/>
      <c r="W1819" s="5"/>
      <c r="X1819" s="5"/>
      <c r="Y1819" s="5"/>
      <c r="Z1819" s="5"/>
      <c r="AA1819" s="5"/>
      <c r="AB1819" s="5"/>
      <c r="AC1819" s="5"/>
      <c r="AD1819" s="5"/>
      <c r="AE1819" s="5"/>
      <c r="AF1819" s="5"/>
      <c r="AG1819" s="5"/>
      <c r="AH1819" s="5"/>
      <c r="AI1819" s="5"/>
      <c r="AJ1819" s="5"/>
      <c r="AK1819" s="5"/>
      <c r="AL1819" s="5"/>
      <c r="AM1819" s="5"/>
      <c r="AN1819" s="5"/>
      <c r="AO1819" s="5"/>
      <c r="AP1819" s="5"/>
      <c r="AQ1819" s="5"/>
      <c r="AR1819" s="5"/>
      <c r="AS1819" s="5"/>
      <c r="AT1819" s="5"/>
      <c r="AU1819" s="5"/>
      <c r="AV1819" s="5"/>
      <c r="AW1819" s="5"/>
      <c r="AX1819" s="5"/>
      <c r="AY1819" s="5"/>
      <c r="AZ1819" s="5"/>
      <c r="BA1819" s="5"/>
      <c r="BB1819" s="5"/>
      <c r="BC1819" s="5"/>
      <c r="BD1819" s="5"/>
      <c r="BE1819" s="5"/>
      <c r="BF1819" s="5"/>
      <c r="BG1819" s="5"/>
      <c r="BH1819" s="5"/>
      <c r="BI1819" s="5"/>
      <c r="BJ1819" s="5"/>
      <c r="BK1819" s="5"/>
      <c r="BL1819" s="5"/>
      <c r="BM1819" s="5"/>
      <c r="BN1819" s="5"/>
      <c r="BO1819" s="5"/>
      <c r="BP1819" s="5"/>
      <c r="BQ1819" s="5"/>
      <c r="BR1819" s="5"/>
      <c r="BS1819" s="5"/>
      <c r="BT1819" s="5"/>
      <c r="BU1819" s="5"/>
      <c r="BV1819" s="5"/>
      <c r="BW1819" s="5"/>
      <c r="BX1819" s="5"/>
      <c r="BY1819" s="5"/>
      <c r="BZ1819" s="5"/>
      <c r="CA1819" s="5"/>
      <c r="CB1819" s="5"/>
      <c r="CC1819" s="5"/>
      <c r="CD1819" s="5"/>
      <c r="CE1819" s="5"/>
      <c r="CF1819" s="5"/>
      <c r="CG1819" s="5"/>
      <c r="CH1819" s="5"/>
      <c r="CI1819" s="5"/>
      <c r="CJ1819" s="5"/>
      <c r="CK1819" s="5"/>
      <c r="CL1819" s="5"/>
      <c r="CM1819" s="5"/>
      <c r="CN1819" s="5"/>
      <c r="CO1819" s="5"/>
      <c r="CP1819" s="5"/>
      <c r="CQ1819" s="5"/>
      <c r="CR1819" s="5"/>
      <c r="CS1819" s="5"/>
      <c r="CT1819" s="5"/>
      <c r="CU1819" s="5"/>
      <c r="CV1819" s="5"/>
      <c r="CW1819" s="5"/>
      <c r="CX1819" s="5"/>
      <c r="CY1819" s="5"/>
      <c r="CZ1819" s="5"/>
      <c r="DA1819" s="5"/>
      <c r="DB1819" s="5"/>
      <c r="DC1819" s="5"/>
      <c r="DD1819" s="5"/>
      <c r="DE1819" s="5"/>
      <c r="DF1819" s="5"/>
      <c r="DG1819" s="5"/>
      <c r="DH1819" s="5"/>
      <c r="DI1819" s="5"/>
      <c r="DJ1819" s="5"/>
      <c r="DK1819" s="5"/>
      <c r="DL1819" s="5"/>
      <c r="DM1819" s="5"/>
      <c r="DN1819" s="5"/>
      <c r="DO1819" s="5"/>
      <c r="DP1819" s="5"/>
      <c r="DQ1819" s="5"/>
      <c r="DR1819" s="5"/>
      <c r="DS1819" s="6"/>
      <c r="DT1819" s="6"/>
      <c r="DU1819" s="5"/>
      <c r="DV1819" s="5"/>
      <c r="DW1819" s="5"/>
      <c r="DX1819" s="5"/>
      <c r="DY1819" s="5"/>
      <c r="DZ1819" s="5"/>
      <c r="EA1819" s="5"/>
      <c r="EB1819" s="5"/>
      <c r="EC1819" s="5"/>
      <c r="ED1819" s="5"/>
      <c r="EE1819" s="5"/>
      <c r="EF1819" s="5"/>
    </row>
    <row r="1820" spans="1:136" s="42" customFormat="1">
      <c r="A1820" s="41"/>
      <c r="B1820" s="41"/>
      <c r="C1820" s="41"/>
      <c r="D1820" s="41"/>
      <c r="F1820" s="41"/>
      <c r="G1820" s="41"/>
      <c r="H1820" s="41"/>
      <c r="I1820" s="41"/>
      <c r="J1820" s="5"/>
      <c r="K1820" s="5"/>
      <c r="L1820" s="5"/>
      <c r="M1820" s="5"/>
      <c r="N1820" s="5"/>
      <c r="O1820" s="5"/>
      <c r="P1820" s="5"/>
      <c r="Q1820" s="39"/>
      <c r="R1820" s="5"/>
      <c r="S1820" s="5"/>
      <c r="T1820" s="5"/>
      <c r="U1820" s="5"/>
      <c r="V1820" s="5"/>
      <c r="W1820" s="5"/>
      <c r="X1820" s="5"/>
      <c r="Y1820" s="5"/>
      <c r="Z1820" s="5"/>
      <c r="AA1820" s="5"/>
      <c r="AB1820" s="5"/>
      <c r="AC1820" s="5"/>
      <c r="AD1820" s="5"/>
      <c r="AE1820" s="5"/>
      <c r="AF1820" s="5"/>
      <c r="AG1820" s="5"/>
      <c r="AH1820" s="5"/>
      <c r="AI1820" s="5"/>
      <c r="AJ1820" s="5"/>
      <c r="AK1820" s="5"/>
      <c r="AL1820" s="5"/>
      <c r="AM1820" s="5"/>
      <c r="AN1820" s="5"/>
      <c r="AO1820" s="5"/>
      <c r="AP1820" s="5"/>
      <c r="AQ1820" s="5"/>
      <c r="AR1820" s="5"/>
      <c r="AS1820" s="5"/>
      <c r="AT1820" s="5"/>
      <c r="AU1820" s="5"/>
      <c r="AV1820" s="5"/>
      <c r="AW1820" s="5"/>
      <c r="AX1820" s="5"/>
      <c r="AY1820" s="5"/>
      <c r="AZ1820" s="5"/>
      <c r="BA1820" s="5"/>
      <c r="BB1820" s="5"/>
      <c r="BC1820" s="5"/>
      <c r="BD1820" s="5"/>
      <c r="BE1820" s="5"/>
      <c r="BF1820" s="5"/>
      <c r="BG1820" s="5"/>
      <c r="BH1820" s="5"/>
      <c r="BI1820" s="5"/>
      <c r="BJ1820" s="5"/>
      <c r="BK1820" s="5"/>
      <c r="BL1820" s="5"/>
      <c r="BM1820" s="5"/>
      <c r="BN1820" s="5"/>
      <c r="BO1820" s="5"/>
      <c r="BP1820" s="5"/>
      <c r="BQ1820" s="5"/>
      <c r="BR1820" s="5"/>
      <c r="BS1820" s="5"/>
      <c r="BT1820" s="5"/>
      <c r="BU1820" s="5"/>
      <c r="BV1820" s="5"/>
      <c r="BW1820" s="5"/>
      <c r="BX1820" s="5"/>
      <c r="BY1820" s="5"/>
      <c r="BZ1820" s="5"/>
      <c r="CA1820" s="5"/>
      <c r="CB1820" s="5"/>
      <c r="CC1820" s="5"/>
      <c r="CD1820" s="5"/>
      <c r="CE1820" s="5"/>
      <c r="CF1820" s="5"/>
      <c r="CG1820" s="5"/>
      <c r="CH1820" s="5"/>
      <c r="CI1820" s="5"/>
      <c r="CJ1820" s="5"/>
      <c r="CK1820" s="5"/>
      <c r="CL1820" s="5"/>
      <c r="CM1820" s="5"/>
      <c r="CN1820" s="5"/>
      <c r="CO1820" s="5"/>
      <c r="CP1820" s="5"/>
      <c r="CQ1820" s="5"/>
      <c r="CR1820" s="5"/>
      <c r="CS1820" s="5"/>
      <c r="CT1820" s="5"/>
      <c r="CU1820" s="5"/>
      <c r="CV1820" s="5"/>
      <c r="CW1820" s="5"/>
      <c r="CX1820" s="5"/>
      <c r="CY1820" s="5"/>
      <c r="CZ1820" s="5"/>
      <c r="DA1820" s="5"/>
      <c r="DB1820" s="5"/>
      <c r="DC1820" s="5"/>
      <c r="DD1820" s="5"/>
      <c r="DE1820" s="5"/>
      <c r="DF1820" s="5"/>
      <c r="DG1820" s="5"/>
      <c r="DH1820" s="5"/>
      <c r="DI1820" s="5"/>
      <c r="DJ1820" s="5"/>
      <c r="DK1820" s="5"/>
      <c r="DL1820" s="5"/>
      <c r="DM1820" s="5"/>
      <c r="DN1820" s="5"/>
      <c r="DO1820" s="5"/>
      <c r="DP1820" s="5"/>
      <c r="DQ1820" s="5"/>
      <c r="DR1820" s="5"/>
      <c r="DS1820" s="6"/>
      <c r="DT1820" s="6"/>
      <c r="DU1820" s="5"/>
      <c r="DV1820" s="5"/>
      <c r="DW1820" s="5"/>
      <c r="DX1820" s="5"/>
      <c r="DY1820" s="5"/>
      <c r="DZ1820" s="5"/>
      <c r="EA1820" s="5"/>
      <c r="EB1820" s="5"/>
      <c r="EC1820" s="5"/>
      <c r="ED1820" s="5"/>
      <c r="EE1820" s="5"/>
      <c r="EF1820" s="5"/>
    </row>
    <row r="1821" spans="1:136" s="42" customFormat="1">
      <c r="A1821" s="41"/>
      <c r="B1821" s="41"/>
      <c r="C1821" s="41"/>
      <c r="D1821" s="41"/>
      <c r="F1821" s="41"/>
      <c r="G1821" s="41"/>
      <c r="H1821" s="41"/>
      <c r="I1821" s="41"/>
      <c r="J1821" s="5"/>
      <c r="K1821" s="5"/>
      <c r="L1821" s="5"/>
      <c r="M1821" s="5"/>
      <c r="N1821" s="5"/>
      <c r="O1821" s="5"/>
      <c r="P1821" s="5"/>
      <c r="Q1821" s="39"/>
      <c r="R1821" s="5"/>
      <c r="S1821" s="5"/>
      <c r="T1821" s="5"/>
      <c r="U1821" s="5"/>
      <c r="V1821" s="5"/>
      <c r="W1821" s="5"/>
      <c r="X1821" s="5"/>
      <c r="Y1821" s="5"/>
      <c r="Z1821" s="5"/>
      <c r="AA1821" s="5"/>
      <c r="AB1821" s="5"/>
      <c r="AC1821" s="5"/>
      <c r="AD1821" s="5"/>
      <c r="AE1821" s="5"/>
      <c r="AF1821" s="5"/>
      <c r="AG1821" s="5"/>
      <c r="AH1821" s="5"/>
      <c r="AI1821" s="5"/>
      <c r="AJ1821" s="5"/>
      <c r="AK1821" s="5"/>
      <c r="AL1821" s="5"/>
      <c r="AM1821" s="5"/>
      <c r="AN1821" s="5"/>
      <c r="AO1821" s="5"/>
      <c r="AP1821" s="5"/>
      <c r="AQ1821" s="5"/>
      <c r="AR1821" s="5"/>
      <c r="AS1821" s="5"/>
      <c r="AT1821" s="5"/>
      <c r="AU1821" s="5"/>
      <c r="AV1821" s="5"/>
      <c r="AW1821" s="5"/>
      <c r="AX1821" s="5"/>
      <c r="AY1821" s="5"/>
      <c r="AZ1821" s="5"/>
      <c r="BA1821" s="5"/>
      <c r="BB1821" s="5"/>
      <c r="BC1821" s="5"/>
      <c r="BD1821" s="5"/>
      <c r="BE1821" s="5"/>
      <c r="BF1821" s="5"/>
      <c r="BG1821" s="5"/>
      <c r="BH1821" s="5"/>
      <c r="BI1821" s="5"/>
      <c r="BJ1821" s="5"/>
      <c r="BK1821" s="5"/>
      <c r="BL1821" s="5"/>
      <c r="BM1821" s="5"/>
      <c r="BN1821" s="5"/>
      <c r="BO1821" s="5"/>
      <c r="BP1821" s="5"/>
      <c r="BQ1821" s="5"/>
      <c r="BR1821" s="5"/>
      <c r="BS1821" s="5"/>
      <c r="BT1821" s="5"/>
      <c r="BU1821" s="5"/>
      <c r="BV1821" s="5"/>
      <c r="BW1821" s="5"/>
      <c r="BX1821" s="5"/>
      <c r="BY1821" s="5"/>
      <c r="BZ1821" s="5"/>
      <c r="CA1821" s="5"/>
      <c r="CB1821" s="5"/>
      <c r="CC1821" s="5"/>
      <c r="CD1821" s="5"/>
      <c r="CE1821" s="5"/>
      <c r="CF1821" s="5"/>
      <c r="CG1821" s="5"/>
      <c r="CH1821" s="5"/>
      <c r="CI1821" s="5"/>
      <c r="CJ1821" s="5"/>
      <c r="CK1821" s="5"/>
      <c r="CL1821" s="5"/>
      <c r="CM1821" s="5"/>
      <c r="CN1821" s="5"/>
      <c r="CO1821" s="5"/>
      <c r="CP1821" s="5"/>
      <c r="CQ1821" s="5"/>
      <c r="CR1821" s="5"/>
      <c r="CS1821" s="5"/>
      <c r="CT1821" s="5"/>
      <c r="CU1821" s="5"/>
      <c r="CV1821" s="5"/>
      <c r="CW1821" s="5"/>
      <c r="CX1821" s="5"/>
      <c r="CY1821" s="5"/>
      <c r="CZ1821" s="5"/>
      <c r="DA1821" s="5"/>
      <c r="DB1821" s="5"/>
      <c r="DC1821" s="5"/>
      <c r="DD1821" s="5"/>
      <c r="DE1821" s="5"/>
      <c r="DF1821" s="5"/>
      <c r="DG1821" s="5"/>
      <c r="DH1821" s="5"/>
      <c r="DI1821" s="5"/>
      <c r="DJ1821" s="5"/>
      <c r="DK1821" s="5"/>
      <c r="DL1821" s="5"/>
      <c r="DM1821" s="5"/>
      <c r="DN1821" s="5"/>
      <c r="DO1821" s="5"/>
      <c r="DP1821" s="5"/>
      <c r="DQ1821" s="5"/>
      <c r="DR1821" s="5"/>
      <c r="DS1821" s="6"/>
      <c r="DT1821" s="6"/>
      <c r="DU1821" s="5"/>
      <c r="DV1821" s="5"/>
      <c r="DW1821" s="5"/>
      <c r="DX1821" s="5"/>
      <c r="DY1821" s="5"/>
      <c r="DZ1821" s="5"/>
      <c r="EA1821" s="5"/>
      <c r="EB1821" s="5"/>
      <c r="EC1821" s="5"/>
      <c r="ED1821" s="5"/>
      <c r="EE1821" s="5"/>
      <c r="EF1821" s="5"/>
    </row>
    <row r="1822" spans="1:136" s="42" customFormat="1">
      <c r="A1822" s="41"/>
      <c r="B1822" s="41"/>
      <c r="C1822" s="41"/>
      <c r="D1822" s="41"/>
      <c r="F1822" s="41"/>
      <c r="G1822" s="41"/>
      <c r="H1822" s="41"/>
      <c r="I1822" s="41"/>
      <c r="J1822" s="5"/>
      <c r="K1822" s="5"/>
      <c r="L1822" s="5"/>
      <c r="M1822" s="5"/>
      <c r="N1822" s="5"/>
      <c r="O1822" s="5"/>
      <c r="P1822" s="5"/>
      <c r="Q1822" s="39"/>
      <c r="R1822" s="5"/>
      <c r="S1822" s="5"/>
      <c r="T1822" s="5"/>
      <c r="U1822" s="5"/>
      <c r="V1822" s="5"/>
      <c r="W1822" s="5"/>
      <c r="X1822" s="5"/>
      <c r="Y1822" s="5"/>
      <c r="Z1822" s="5"/>
      <c r="AA1822" s="5"/>
      <c r="AB1822" s="5"/>
      <c r="AC1822" s="5"/>
      <c r="AD1822" s="5"/>
      <c r="AE1822" s="5"/>
      <c r="AF1822" s="5"/>
      <c r="AG1822" s="5"/>
      <c r="AH1822" s="5"/>
      <c r="AI1822" s="5"/>
      <c r="AJ1822" s="5"/>
      <c r="AK1822" s="5"/>
      <c r="AL1822" s="5"/>
      <c r="AM1822" s="5"/>
      <c r="AN1822" s="5"/>
      <c r="AO1822" s="5"/>
      <c r="AP1822" s="5"/>
      <c r="AQ1822" s="5"/>
      <c r="AR1822" s="5"/>
      <c r="AS1822" s="5"/>
      <c r="AT1822" s="5"/>
      <c r="AU1822" s="5"/>
      <c r="AV1822" s="5"/>
      <c r="AW1822" s="5"/>
      <c r="AX1822" s="5"/>
      <c r="AY1822" s="5"/>
      <c r="AZ1822" s="5"/>
      <c r="BA1822" s="5"/>
      <c r="BB1822" s="5"/>
      <c r="BC1822" s="5"/>
      <c r="BD1822" s="5"/>
      <c r="BE1822" s="5"/>
      <c r="BF1822" s="5"/>
      <c r="BG1822" s="5"/>
      <c r="BH1822" s="5"/>
      <c r="BI1822" s="5"/>
      <c r="BJ1822" s="5"/>
      <c r="BK1822" s="5"/>
      <c r="BL1822" s="5"/>
      <c r="BM1822" s="5"/>
      <c r="BN1822" s="5"/>
      <c r="BO1822" s="5"/>
      <c r="BP1822" s="5"/>
      <c r="BQ1822" s="5"/>
      <c r="BR1822" s="5"/>
      <c r="BS1822" s="5"/>
      <c r="BT1822" s="5"/>
      <c r="BU1822" s="5"/>
      <c r="BV1822" s="5"/>
      <c r="BW1822" s="5"/>
      <c r="BX1822" s="5"/>
      <c r="BY1822" s="5"/>
      <c r="BZ1822" s="5"/>
      <c r="CA1822" s="5"/>
      <c r="CB1822" s="5"/>
      <c r="CC1822" s="5"/>
      <c r="CD1822" s="5"/>
      <c r="CE1822" s="5"/>
      <c r="CF1822" s="5"/>
      <c r="CG1822" s="5"/>
      <c r="CH1822" s="5"/>
      <c r="CI1822" s="5"/>
      <c r="CJ1822" s="5"/>
      <c r="CK1822" s="5"/>
      <c r="CL1822" s="5"/>
      <c r="CM1822" s="5"/>
      <c r="CN1822" s="5"/>
      <c r="CO1822" s="5"/>
      <c r="CP1822" s="5"/>
      <c r="CQ1822" s="5"/>
      <c r="CR1822" s="5"/>
      <c r="CS1822" s="5"/>
      <c r="CT1822" s="5"/>
      <c r="CU1822" s="5"/>
      <c r="CV1822" s="5"/>
      <c r="CW1822" s="5"/>
      <c r="CX1822" s="5"/>
      <c r="CY1822" s="5"/>
      <c r="CZ1822" s="5"/>
      <c r="DA1822" s="5"/>
      <c r="DB1822" s="5"/>
      <c r="DC1822" s="5"/>
      <c r="DD1822" s="5"/>
      <c r="DE1822" s="5"/>
      <c r="DF1822" s="5"/>
      <c r="DG1822" s="5"/>
      <c r="DH1822" s="5"/>
      <c r="DI1822" s="5"/>
      <c r="DJ1822" s="5"/>
      <c r="DK1822" s="5"/>
      <c r="DL1822" s="5"/>
      <c r="DM1822" s="5"/>
      <c r="DN1822" s="5"/>
      <c r="DO1822" s="5"/>
      <c r="DP1822" s="5"/>
      <c r="DQ1822" s="5"/>
      <c r="DR1822" s="5"/>
      <c r="DS1822" s="6"/>
      <c r="DT1822" s="6"/>
      <c r="DU1822" s="5"/>
      <c r="DV1822" s="5"/>
      <c r="DW1822" s="5"/>
      <c r="DX1822" s="5"/>
      <c r="DY1822" s="5"/>
      <c r="DZ1822" s="5"/>
      <c r="EA1822" s="5"/>
      <c r="EB1822" s="5"/>
      <c r="EC1822" s="5"/>
      <c r="ED1822" s="5"/>
      <c r="EE1822" s="5"/>
      <c r="EF1822" s="5"/>
    </row>
    <row r="1823" spans="1:136" s="42" customFormat="1">
      <c r="A1823" s="41"/>
      <c r="B1823" s="41"/>
      <c r="C1823" s="41"/>
      <c r="D1823" s="41"/>
      <c r="F1823" s="41"/>
      <c r="G1823" s="41"/>
      <c r="H1823" s="41"/>
      <c r="I1823" s="41"/>
      <c r="J1823" s="5"/>
      <c r="K1823" s="5"/>
      <c r="L1823" s="5"/>
      <c r="M1823" s="5"/>
      <c r="N1823" s="5"/>
      <c r="O1823" s="5"/>
      <c r="P1823" s="5"/>
      <c r="Q1823" s="39"/>
      <c r="R1823" s="5"/>
      <c r="S1823" s="5"/>
      <c r="T1823" s="5"/>
      <c r="U1823" s="5"/>
      <c r="V1823" s="5"/>
      <c r="W1823" s="5"/>
      <c r="X1823" s="5"/>
      <c r="Y1823" s="5"/>
      <c r="Z1823" s="5"/>
      <c r="AA1823" s="5"/>
      <c r="AB1823" s="5"/>
      <c r="AC1823" s="5"/>
      <c r="AD1823" s="5"/>
      <c r="AE1823" s="5"/>
      <c r="AF1823" s="5"/>
      <c r="AG1823" s="5"/>
      <c r="AH1823" s="5"/>
      <c r="AI1823" s="5"/>
      <c r="AJ1823" s="5"/>
      <c r="AK1823" s="5"/>
      <c r="AL1823" s="5"/>
      <c r="AM1823" s="5"/>
      <c r="AN1823" s="5"/>
      <c r="AO1823" s="5"/>
      <c r="AP1823" s="5"/>
      <c r="AQ1823" s="5"/>
      <c r="AR1823" s="5"/>
      <c r="AS1823" s="5"/>
      <c r="AT1823" s="5"/>
      <c r="AU1823" s="5"/>
      <c r="AV1823" s="5"/>
      <c r="AW1823" s="5"/>
      <c r="AX1823" s="5"/>
      <c r="AY1823" s="5"/>
      <c r="AZ1823" s="5"/>
      <c r="BA1823" s="5"/>
      <c r="BB1823" s="5"/>
      <c r="BC1823" s="5"/>
      <c r="BD1823" s="5"/>
      <c r="BE1823" s="5"/>
      <c r="BF1823" s="5"/>
      <c r="BG1823" s="5"/>
      <c r="BH1823" s="5"/>
      <c r="BI1823" s="5"/>
      <c r="BJ1823" s="5"/>
      <c r="BK1823" s="5"/>
      <c r="BL1823" s="5"/>
      <c r="BM1823" s="5"/>
      <c r="BN1823" s="5"/>
      <c r="BO1823" s="5"/>
      <c r="BP1823" s="5"/>
      <c r="BQ1823" s="5"/>
      <c r="BR1823" s="5"/>
      <c r="BS1823" s="5"/>
      <c r="BT1823" s="5"/>
      <c r="BU1823" s="5"/>
      <c r="BV1823" s="5"/>
      <c r="BW1823" s="5"/>
      <c r="BX1823" s="5"/>
      <c r="BY1823" s="5"/>
      <c r="BZ1823" s="5"/>
      <c r="CA1823" s="5"/>
      <c r="CB1823" s="5"/>
      <c r="CC1823" s="5"/>
      <c r="CD1823" s="5"/>
      <c r="CE1823" s="5"/>
      <c r="CF1823" s="5"/>
      <c r="CG1823" s="5"/>
      <c r="CH1823" s="5"/>
      <c r="CI1823" s="5"/>
      <c r="CJ1823" s="5"/>
      <c r="CK1823" s="5"/>
      <c r="CL1823" s="5"/>
      <c r="CM1823" s="5"/>
      <c r="CN1823" s="5"/>
      <c r="CO1823" s="5"/>
      <c r="CP1823" s="5"/>
      <c r="CQ1823" s="5"/>
      <c r="CR1823" s="5"/>
      <c r="CS1823" s="5"/>
      <c r="CT1823" s="5"/>
      <c r="CU1823" s="5"/>
      <c r="CV1823" s="5"/>
      <c r="CW1823" s="5"/>
      <c r="CX1823" s="5"/>
      <c r="CY1823" s="5"/>
      <c r="CZ1823" s="5"/>
      <c r="DA1823" s="5"/>
      <c r="DB1823" s="5"/>
      <c r="DC1823" s="5"/>
      <c r="DD1823" s="5"/>
      <c r="DE1823" s="5"/>
      <c r="DF1823" s="5"/>
      <c r="DG1823" s="5"/>
      <c r="DH1823" s="5"/>
      <c r="DI1823" s="5"/>
      <c r="DJ1823" s="5"/>
      <c r="DK1823" s="5"/>
      <c r="DL1823" s="5"/>
      <c r="DM1823" s="5"/>
      <c r="DN1823" s="5"/>
      <c r="DO1823" s="5"/>
      <c r="DP1823" s="5"/>
      <c r="DQ1823" s="5"/>
      <c r="DR1823" s="5"/>
      <c r="DS1823" s="6"/>
      <c r="DT1823" s="6"/>
      <c r="DU1823" s="5"/>
      <c r="DV1823" s="5"/>
      <c r="DW1823" s="5"/>
      <c r="DX1823" s="5"/>
      <c r="DY1823" s="5"/>
      <c r="DZ1823" s="5"/>
      <c r="EA1823" s="5"/>
      <c r="EB1823" s="5"/>
      <c r="EC1823" s="5"/>
      <c r="ED1823" s="5"/>
      <c r="EE1823" s="5"/>
      <c r="EF1823" s="5"/>
    </row>
    <row r="1824" spans="1:136" s="42" customFormat="1">
      <c r="A1824" s="41"/>
      <c r="B1824" s="41"/>
      <c r="C1824" s="41"/>
      <c r="D1824" s="41"/>
      <c r="F1824" s="41"/>
      <c r="G1824" s="41"/>
      <c r="H1824" s="41"/>
      <c r="I1824" s="41"/>
      <c r="J1824" s="5"/>
      <c r="K1824" s="5"/>
      <c r="L1824" s="5"/>
      <c r="M1824" s="5"/>
      <c r="N1824" s="5"/>
      <c r="O1824" s="5"/>
      <c r="P1824" s="5"/>
      <c r="Q1824" s="39"/>
      <c r="R1824" s="5"/>
      <c r="S1824" s="5"/>
      <c r="T1824" s="5"/>
      <c r="U1824" s="5"/>
      <c r="V1824" s="5"/>
      <c r="W1824" s="5"/>
      <c r="X1824" s="5"/>
      <c r="Y1824" s="5"/>
      <c r="Z1824" s="5"/>
      <c r="AA1824" s="5"/>
      <c r="AB1824" s="5"/>
      <c r="AC1824" s="5"/>
      <c r="AD1824" s="5"/>
      <c r="AE1824" s="5"/>
      <c r="AF1824" s="5"/>
      <c r="AG1824" s="5"/>
      <c r="AH1824" s="5"/>
      <c r="AI1824" s="5"/>
      <c r="AJ1824" s="5"/>
      <c r="AK1824" s="5"/>
      <c r="AL1824" s="5"/>
      <c r="AM1824" s="5"/>
      <c r="AN1824" s="5"/>
      <c r="AO1824" s="5"/>
      <c r="AP1824" s="5"/>
      <c r="AQ1824" s="5"/>
      <c r="AR1824" s="5"/>
      <c r="AS1824" s="5"/>
      <c r="AT1824" s="5"/>
      <c r="AU1824" s="5"/>
      <c r="AV1824" s="5"/>
      <c r="AW1824" s="5"/>
      <c r="AX1824" s="5"/>
      <c r="AY1824" s="5"/>
      <c r="AZ1824" s="5"/>
      <c r="BA1824" s="5"/>
      <c r="BB1824" s="5"/>
      <c r="BC1824" s="5"/>
      <c r="BD1824" s="5"/>
      <c r="BE1824" s="5"/>
      <c r="BF1824" s="5"/>
      <c r="BG1824" s="5"/>
      <c r="BH1824" s="5"/>
      <c r="BI1824" s="5"/>
      <c r="BJ1824" s="5"/>
      <c r="BK1824" s="5"/>
      <c r="BL1824" s="5"/>
      <c r="BM1824" s="5"/>
      <c r="BN1824" s="5"/>
      <c r="BO1824" s="5"/>
      <c r="BP1824" s="5"/>
      <c r="BQ1824" s="5"/>
      <c r="BR1824" s="5"/>
      <c r="BS1824" s="5"/>
      <c r="BT1824" s="5"/>
      <c r="BU1824" s="5"/>
      <c r="BV1824" s="5"/>
      <c r="BW1824" s="5"/>
      <c r="BX1824" s="5"/>
      <c r="BY1824" s="5"/>
      <c r="BZ1824" s="5"/>
      <c r="CA1824" s="5"/>
      <c r="CB1824" s="5"/>
      <c r="CC1824" s="5"/>
      <c r="CD1824" s="5"/>
      <c r="CE1824" s="5"/>
      <c r="CF1824" s="5"/>
      <c r="CG1824" s="5"/>
      <c r="CH1824" s="5"/>
      <c r="CI1824" s="5"/>
      <c r="CJ1824" s="5"/>
      <c r="CK1824" s="5"/>
      <c r="CL1824" s="5"/>
      <c r="CM1824" s="5"/>
      <c r="CN1824" s="5"/>
      <c r="CO1824" s="5"/>
      <c r="CP1824" s="5"/>
      <c r="CQ1824" s="5"/>
      <c r="CR1824" s="5"/>
      <c r="CS1824" s="5"/>
      <c r="CT1824" s="5"/>
      <c r="CU1824" s="5"/>
      <c r="CV1824" s="5"/>
      <c r="CW1824" s="5"/>
      <c r="CX1824" s="5"/>
      <c r="CY1824" s="5"/>
      <c r="CZ1824" s="5"/>
      <c r="DA1824" s="5"/>
      <c r="DB1824" s="5"/>
      <c r="DC1824" s="5"/>
      <c r="DD1824" s="5"/>
      <c r="DE1824" s="5"/>
      <c r="DF1824" s="5"/>
      <c r="DG1824" s="5"/>
      <c r="DH1824" s="5"/>
      <c r="DI1824" s="5"/>
      <c r="DJ1824" s="5"/>
      <c r="DK1824" s="5"/>
      <c r="DL1824" s="5"/>
      <c r="DM1824" s="5"/>
      <c r="DN1824" s="5"/>
      <c r="DO1824" s="5"/>
      <c r="DP1824" s="5"/>
      <c r="DQ1824" s="5"/>
      <c r="DR1824" s="5"/>
      <c r="DS1824" s="6"/>
      <c r="DT1824" s="6"/>
      <c r="DU1824" s="5"/>
      <c r="DV1824" s="5"/>
      <c r="DW1824" s="5"/>
      <c r="DX1824" s="5"/>
      <c r="DY1824" s="5"/>
      <c r="DZ1824" s="5"/>
      <c r="EA1824" s="5"/>
      <c r="EB1824" s="5"/>
      <c r="EC1824" s="5"/>
      <c r="ED1824" s="5"/>
      <c r="EE1824" s="5"/>
      <c r="EF1824" s="5"/>
    </row>
    <row r="1825" spans="1:136" s="42" customFormat="1">
      <c r="A1825" s="41"/>
      <c r="B1825" s="41"/>
      <c r="C1825" s="41"/>
      <c r="D1825" s="41"/>
      <c r="F1825" s="41"/>
      <c r="G1825" s="41"/>
      <c r="H1825" s="41"/>
      <c r="I1825" s="41"/>
      <c r="J1825" s="5"/>
      <c r="K1825" s="5"/>
      <c r="L1825" s="5"/>
      <c r="M1825" s="5"/>
      <c r="N1825" s="5"/>
      <c r="O1825" s="5"/>
      <c r="P1825" s="5"/>
      <c r="Q1825" s="39"/>
      <c r="R1825" s="5"/>
      <c r="S1825" s="5"/>
      <c r="T1825" s="5"/>
      <c r="U1825" s="5"/>
      <c r="V1825" s="5"/>
      <c r="W1825" s="5"/>
      <c r="X1825" s="5"/>
      <c r="Y1825" s="5"/>
      <c r="Z1825" s="5"/>
      <c r="AA1825" s="5"/>
      <c r="AB1825" s="5"/>
      <c r="AC1825" s="5"/>
      <c r="AD1825" s="5"/>
      <c r="AE1825" s="5"/>
      <c r="AF1825" s="5"/>
      <c r="AG1825" s="5"/>
      <c r="AH1825" s="5"/>
      <c r="AI1825" s="5"/>
      <c r="AJ1825" s="5"/>
      <c r="AK1825" s="5"/>
      <c r="AL1825" s="5"/>
      <c r="AM1825" s="5"/>
      <c r="AN1825" s="5"/>
      <c r="AO1825" s="5"/>
      <c r="AP1825" s="5"/>
      <c r="AQ1825" s="5"/>
      <c r="AR1825" s="5"/>
      <c r="AS1825" s="5"/>
      <c r="AT1825" s="5"/>
      <c r="AU1825" s="5"/>
      <c r="AV1825" s="5"/>
      <c r="AW1825" s="5"/>
      <c r="AX1825" s="5"/>
      <c r="AY1825" s="5"/>
      <c r="AZ1825" s="5"/>
      <c r="BA1825" s="5"/>
      <c r="BB1825" s="5"/>
      <c r="BC1825" s="5"/>
      <c r="BD1825" s="5"/>
      <c r="BE1825" s="5"/>
      <c r="BF1825" s="5"/>
      <c r="BG1825" s="5"/>
      <c r="BH1825" s="5"/>
      <c r="BI1825" s="5"/>
      <c r="BJ1825" s="5"/>
      <c r="BK1825" s="5"/>
      <c r="BL1825" s="5"/>
      <c r="BM1825" s="5"/>
      <c r="BN1825" s="5"/>
      <c r="BO1825" s="5"/>
      <c r="BP1825" s="5"/>
      <c r="BQ1825" s="5"/>
      <c r="BR1825" s="5"/>
      <c r="BS1825" s="5"/>
      <c r="BT1825" s="5"/>
      <c r="BU1825" s="5"/>
      <c r="BV1825" s="5"/>
      <c r="BW1825" s="5"/>
      <c r="BX1825" s="5"/>
      <c r="BY1825" s="5"/>
      <c r="BZ1825" s="5"/>
      <c r="CA1825" s="5"/>
      <c r="CB1825" s="5"/>
      <c r="CC1825" s="5"/>
      <c r="CD1825" s="5"/>
      <c r="CE1825" s="5"/>
      <c r="CF1825" s="5"/>
      <c r="CG1825" s="5"/>
      <c r="CH1825" s="5"/>
      <c r="CI1825" s="5"/>
      <c r="CJ1825" s="5"/>
      <c r="CK1825" s="5"/>
      <c r="CL1825" s="5"/>
      <c r="CM1825" s="5"/>
      <c r="CN1825" s="5"/>
      <c r="CO1825" s="5"/>
      <c r="CP1825" s="5"/>
      <c r="CQ1825" s="5"/>
      <c r="CR1825" s="5"/>
      <c r="CS1825" s="5"/>
      <c r="CT1825" s="5"/>
      <c r="CU1825" s="5"/>
      <c r="CV1825" s="5"/>
      <c r="CW1825" s="5"/>
      <c r="CX1825" s="5"/>
      <c r="CY1825" s="5"/>
      <c r="CZ1825" s="5"/>
      <c r="DA1825" s="5"/>
      <c r="DB1825" s="5"/>
      <c r="DC1825" s="5"/>
      <c r="DD1825" s="5"/>
      <c r="DE1825" s="5"/>
      <c r="DF1825" s="5"/>
      <c r="DG1825" s="5"/>
      <c r="DH1825" s="5"/>
      <c r="DI1825" s="5"/>
      <c r="DJ1825" s="5"/>
      <c r="DK1825" s="5"/>
      <c r="DL1825" s="5"/>
      <c r="DM1825" s="5"/>
      <c r="DN1825" s="5"/>
      <c r="DO1825" s="5"/>
      <c r="DP1825" s="5"/>
      <c r="DQ1825" s="5"/>
      <c r="DR1825" s="5"/>
      <c r="DS1825" s="6"/>
      <c r="DT1825" s="6"/>
      <c r="DU1825" s="5"/>
      <c r="DV1825" s="5"/>
      <c r="DW1825" s="5"/>
      <c r="DX1825" s="5"/>
      <c r="DY1825" s="5"/>
      <c r="DZ1825" s="5"/>
      <c r="EA1825" s="5"/>
      <c r="EB1825" s="5"/>
      <c r="EC1825" s="5"/>
      <c r="ED1825" s="5"/>
      <c r="EE1825" s="5"/>
      <c r="EF1825" s="5"/>
    </row>
    <row r="1826" spans="1:136" s="42" customFormat="1">
      <c r="A1826" s="41"/>
      <c r="B1826" s="41"/>
      <c r="C1826" s="41"/>
      <c r="D1826" s="41"/>
      <c r="F1826" s="41"/>
      <c r="G1826" s="41"/>
      <c r="H1826" s="41"/>
      <c r="I1826" s="41"/>
      <c r="J1826" s="5"/>
      <c r="K1826" s="5"/>
      <c r="L1826" s="5"/>
      <c r="M1826" s="5"/>
      <c r="N1826" s="5"/>
      <c r="O1826" s="5"/>
      <c r="P1826" s="5"/>
      <c r="Q1826" s="39"/>
      <c r="R1826" s="5"/>
      <c r="S1826" s="5"/>
      <c r="T1826" s="5"/>
      <c r="U1826" s="5"/>
      <c r="V1826" s="5"/>
      <c r="W1826" s="5"/>
      <c r="X1826" s="5"/>
      <c r="Y1826" s="5"/>
      <c r="Z1826" s="5"/>
      <c r="AA1826" s="5"/>
      <c r="AB1826" s="5"/>
      <c r="AC1826" s="5"/>
      <c r="AD1826" s="5"/>
      <c r="AE1826" s="5"/>
      <c r="AF1826" s="5"/>
      <c r="AG1826" s="5"/>
      <c r="AH1826" s="5"/>
      <c r="AI1826" s="5"/>
      <c r="AJ1826" s="5"/>
      <c r="AK1826" s="5"/>
      <c r="AL1826" s="5"/>
      <c r="AM1826" s="5"/>
      <c r="AN1826" s="5"/>
      <c r="AO1826" s="5"/>
      <c r="AP1826" s="5"/>
      <c r="AQ1826" s="5"/>
      <c r="AR1826" s="5"/>
      <c r="AS1826" s="5"/>
      <c r="AT1826" s="5"/>
      <c r="AU1826" s="5"/>
      <c r="AV1826" s="5"/>
      <c r="AW1826" s="5"/>
      <c r="AX1826" s="5"/>
      <c r="AY1826" s="5"/>
      <c r="AZ1826" s="5"/>
      <c r="BA1826" s="5"/>
      <c r="BB1826" s="5"/>
      <c r="BC1826" s="5"/>
      <c r="BD1826" s="5"/>
      <c r="BE1826" s="5"/>
      <c r="BF1826" s="5"/>
      <c r="BG1826" s="5"/>
      <c r="BH1826" s="5"/>
      <c r="BI1826" s="5"/>
      <c r="BJ1826" s="5"/>
      <c r="BK1826" s="5"/>
      <c r="BL1826" s="5"/>
      <c r="BM1826" s="5"/>
      <c r="BN1826" s="5"/>
      <c r="BO1826" s="5"/>
      <c r="BP1826" s="5"/>
      <c r="BQ1826" s="5"/>
      <c r="BR1826" s="5"/>
      <c r="BS1826" s="5"/>
      <c r="BT1826" s="5"/>
      <c r="BU1826" s="5"/>
      <c r="BV1826" s="5"/>
      <c r="BW1826" s="5"/>
      <c r="BX1826" s="5"/>
      <c r="BY1826" s="5"/>
      <c r="BZ1826" s="5"/>
      <c r="CA1826" s="5"/>
      <c r="CB1826" s="5"/>
      <c r="CC1826" s="5"/>
      <c r="CD1826" s="5"/>
      <c r="CE1826" s="5"/>
      <c r="CF1826" s="5"/>
      <c r="CG1826" s="5"/>
      <c r="CH1826" s="5"/>
      <c r="CI1826" s="5"/>
      <c r="CJ1826" s="5"/>
      <c r="CK1826" s="5"/>
      <c r="CL1826" s="5"/>
      <c r="CM1826" s="5"/>
      <c r="CN1826" s="5"/>
      <c r="CO1826" s="5"/>
      <c r="CP1826" s="5"/>
      <c r="CQ1826" s="5"/>
      <c r="CR1826" s="5"/>
      <c r="CS1826" s="5"/>
      <c r="CT1826" s="5"/>
      <c r="CU1826" s="5"/>
      <c r="CV1826" s="5"/>
      <c r="CW1826" s="5"/>
      <c r="CX1826" s="5"/>
      <c r="CY1826" s="5"/>
      <c r="CZ1826" s="5"/>
      <c r="DA1826" s="5"/>
      <c r="DB1826" s="5"/>
      <c r="DC1826" s="5"/>
      <c r="DD1826" s="5"/>
      <c r="DE1826" s="5"/>
      <c r="DF1826" s="5"/>
      <c r="DG1826" s="5"/>
      <c r="DH1826" s="5"/>
      <c r="DI1826" s="5"/>
      <c r="DJ1826" s="5"/>
      <c r="DK1826" s="5"/>
      <c r="DL1826" s="5"/>
      <c r="DM1826" s="5"/>
      <c r="DN1826" s="5"/>
      <c r="DO1826" s="5"/>
      <c r="DP1826" s="5"/>
      <c r="DQ1826" s="5"/>
      <c r="DR1826" s="5"/>
      <c r="DS1826" s="6"/>
      <c r="DT1826" s="6"/>
      <c r="DU1826" s="5"/>
      <c r="DV1826" s="5"/>
      <c r="DW1826" s="5"/>
      <c r="DX1826" s="5"/>
      <c r="DY1826" s="5"/>
      <c r="DZ1826" s="5"/>
      <c r="EA1826" s="5"/>
      <c r="EB1826" s="5"/>
      <c r="EC1826" s="5"/>
      <c r="ED1826" s="5"/>
      <c r="EE1826" s="5"/>
      <c r="EF1826" s="5"/>
    </row>
    <row r="1827" spans="1:136" s="42" customFormat="1">
      <c r="A1827" s="41"/>
      <c r="B1827" s="41"/>
      <c r="C1827" s="41"/>
      <c r="D1827" s="41"/>
      <c r="F1827" s="41"/>
      <c r="G1827" s="41"/>
      <c r="H1827" s="41"/>
      <c r="I1827" s="41"/>
      <c r="J1827" s="5"/>
      <c r="K1827" s="5"/>
      <c r="L1827" s="5"/>
      <c r="M1827" s="5"/>
      <c r="N1827" s="5"/>
      <c r="O1827" s="5"/>
      <c r="P1827" s="5"/>
      <c r="Q1827" s="39"/>
      <c r="R1827" s="5"/>
      <c r="S1827" s="5"/>
      <c r="T1827" s="5"/>
      <c r="U1827" s="5"/>
      <c r="V1827" s="5"/>
      <c r="W1827" s="5"/>
      <c r="X1827" s="5"/>
      <c r="Y1827" s="5"/>
      <c r="Z1827" s="5"/>
      <c r="AA1827" s="5"/>
      <c r="AB1827" s="5"/>
      <c r="AC1827" s="5"/>
      <c r="AD1827" s="5"/>
      <c r="AE1827" s="5"/>
      <c r="AF1827" s="5"/>
      <c r="AG1827" s="5"/>
      <c r="AH1827" s="5"/>
      <c r="AI1827" s="5"/>
      <c r="AJ1827" s="5"/>
      <c r="AK1827" s="5"/>
      <c r="AL1827" s="5"/>
      <c r="AM1827" s="5"/>
      <c r="AN1827" s="5"/>
      <c r="AO1827" s="5"/>
      <c r="AP1827" s="5"/>
      <c r="AQ1827" s="5"/>
      <c r="AR1827" s="5"/>
      <c r="AS1827" s="5"/>
      <c r="AT1827" s="5"/>
      <c r="AU1827" s="5"/>
      <c r="AV1827" s="5"/>
      <c r="AW1827" s="5"/>
      <c r="AX1827" s="5"/>
      <c r="AY1827" s="5"/>
      <c r="AZ1827" s="5"/>
      <c r="BA1827" s="5"/>
      <c r="BB1827" s="5"/>
      <c r="BC1827" s="5"/>
      <c r="BD1827" s="5"/>
      <c r="BE1827" s="5"/>
      <c r="BF1827" s="5"/>
      <c r="BG1827" s="5"/>
      <c r="BH1827" s="5"/>
      <c r="BI1827" s="5"/>
      <c r="BJ1827" s="5"/>
      <c r="BK1827" s="5"/>
      <c r="BL1827" s="5"/>
      <c r="BM1827" s="5"/>
      <c r="BN1827" s="5"/>
      <c r="BO1827" s="5"/>
      <c r="BP1827" s="5"/>
      <c r="BQ1827" s="5"/>
      <c r="BR1827" s="5"/>
      <c r="BS1827" s="5"/>
      <c r="BT1827" s="5"/>
      <c r="BU1827" s="5"/>
      <c r="BV1827" s="5"/>
      <c r="BW1827" s="5"/>
      <c r="BX1827" s="5"/>
      <c r="BY1827" s="5"/>
      <c r="BZ1827" s="5"/>
      <c r="CA1827" s="5"/>
      <c r="CB1827" s="5"/>
      <c r="CC1827" s="5"/>
      <c r="CD1827" s="5"/>
      <c r="CE1827" s="5"/>
      <c r="CF1827" s="5"/>
      <c r="CG1827" s="5"/>
      <c r="CH1827" s="5"/>
      <c r="CI1827" s="5"/>
      <c r="CJ1827" s="5"/>
      <c r="CK1827" s="5"/>
      <c r="CL1827" s="5"/>
      <c r="CM1827" s="5"/>
      <c r="CN1827" s="5"/>
      <c r="CO1827" s="5"/>
      <c r="CP1827" s="5"/>
      <c r="CQ1827" s="5"/>
      <c r="CR1827" s="5"/>
      <c r="CS1827" s="5"/>
      <c r="CT1827" s="5"/>
      <c r="CU1827" s="5"/>
      <c r="CV1827" s="5"/>
      <c r="CW1827" s="5"/>
      <c r="CX1827" s="5"/>
      <c r="CY1827" s="5"/>
      <c r="CZ1827" s="5"/>
      <c r="DA1827" s="5"/>
      <c r="DB1827" s="5"/>
      <c r="DC1827" s="5"/>
      <c r="DD1827" s="5"/>
      <c r="DE1827" s="5"/>
      <c r="DF1827" s="5"/>
      <c r="DG1827" s="5"/>
      <c r="DH1827" s="5"/>
      <c r="DI1827" s="5"/>
      <c r="DJ1827" s="5"/>
      <c r="DK1827" s="5"/>
      <c r="DL1827" s="5"/>
      <c r="DM1827" s="5"/>
      <c r="DN1827" s="5"/>
      <c r="DO1827" s="5"/>
      <c r="DP1827" s="5"/>
      <c r="DQ1827" s="5"/>
      <c r="DR1827" s="5"/>
      <c r="DS1827" s="6"/>
      <c r="DT1827" s="6"/>
      <c r="DU1827" s="5"/>
      <c r="DV1827" s="5"/>
      <c r="DW1827" s="5"/>
      <c r="DX1827" s="5"/>
      <c r="DY1827" s="5"/>
      <c r="DZ1827" s="5"/>
      <c r="EA1827" s="5"/>
      <c r="EB1827" s="5"/>
      <c r="EC1827" s="5"/>
      <c r="ED1827" s="5"/>
      <c r="EE1827" s="5"/>
      <c r="EF1827" s="5"/>
    </row>
    <row r="1828" spans="1:136" s="42" customFormat="1">
      <c r="A1828" s="41"/>
      <c r="B1828" s="41"/>
      <c r="C1828" s="41"/>
      <c r="D1828" s="41"/>
      <c r="F1828" s="41"/>
      <c r="G1828" s="41"/>
      <c r="H1828" s="41"/>
      <c r="I1828" s="41"/>
      <c r="J1828" s="5"/>
      <c r="K1828" s="5"/>
      <c r="L1828" s="5"/>
      <c r="M1828" s="5"/>
      <c r="N1828" s="5"/>
      <c r="O1828" s="5"/>
      <c r="P1828" s="5"/>
      <c r="Q1828" s="39"/>
      <c r="R1828" s="5"/>
      <c r="S1828" s="5"/>
      <c r="T1828" s="5"/>
      <c r="U1828" s="5"/>
      <c r="V1828" s="5"/>
      <c r="W1828" s="5"/>
      <c r="X1828" s="5"/>
      <c r="Y1828" s="5"/>
      <c r="Z1828" s="5"/>
      <c r="AA1828" s="5"/>
      <c r="AB1828" s="5"/>
      <c r="AC1828" s="5"/>
      <c r="AD1828" s="5"/>
      <c r="AE1828" s="5"/>
      <c r="AF1828" s="5"/>
      <c r="AG1828" s="5"/>
      <c r="AH1828" s="5"/>
      <c r="AI1828" s="5"/>
      <c r="AJ1828" s="5"/>
      <c r="AK1828" s="5"/>
      <c r="AL1828" s="5"/>
      <c r="AM1828" s="5"/>
      <c r="AN1828" s="5"/>
      <c r="AO1828" s="5"/>
      <c r="AP1828" s="5"/>
      <c r="AQ1828" s="5"/>
      <c r="AR1828" s="5"/>
      <c r="AS1828" s="5"/>
      <c r="AT1828" s="5"/>
      <c r="AU1828" s="5"/>
      <c r="AV1828" s="5"/>
      <c r="AW1828" s="5"/>
      <c r="AX1828" s="5"/>
      <c r="AY1828" s="5"/>
      <c r="AZ1828" s="5"/>
      <c r="BA1828" s="5"/>
      <c r="BB1828" s="5"/>
      <c r="BC1828" s="5"/>
      <c r="BD1828" s="5"/>
      <c r="BE1828" s="5"/>
      <c r="BF1828" s="5"/>
      <c r="BG1828" s="5"/>
      <c r="BH1828" s="5"/>
      <c r="BI1828" s="5"/>
      <c r="BJ1828" s="5"/>
      <c r="BK1828" s="5"/>
      <c r="BL1828" s="5"/>
      <c r="BM1828" s="5"/>
      <c r="BN1828" s="5"/>
      <c r="BO1828" s="5"/>
      <c r="BP1828" s="5"/>
      <c r="BQ1828" s="5"/>
      <c r="BR1828" s="5"/>
      <c r="BS1828" s="5"/>
      <c r="BT1828" s="5"/>
      <c r="BU1828" s="5"/>
      <c r="BV1828" s="5"/>
      <c r="BW1828" s="5"/>
      <c r="BX1828" s="5"/>
      <c r="BY1828" s="5"/>
      <c r="BZ1828" s="5"/>
      <c r="CA1828" s="5"/>
      <c r="CB1828" s="5"/>
      <c r="CC1828" s="5"/>
      <c r="CD1828" s="5"/>
      <c r="CE1828" s="5"/>
      <c r="CF1828" s="5"/>
      <c r="CG1828" s="5"/>
      <c r="CH1828" s="5"/>
      <c r="CI1828" s="5"/>
      <c r="CJ1828" s="5"/>
      <c r="CK1828" s="5"/>
      <c r="CL1828" s="5"/>
      <c r="CM1828" s="5"/>
      <c r="CN1828" s="5"/>
      <c r="CO1828" s="5"/>
      <c r="CP1828" s="5"/>
      <c r="CQ1828" s="5"/>
      <c r="CR1828" s="5"/>
      <c r="CS1828" s="5"/>
      <c r="CT1828" s="5"/>
      <c r="CU1828" s="5"/>
      <c r="CV1828" s="5"/>
      <c r="CW1828" s="5"/>
      <c r="CX1828" s="5"/>
      <c r="CY1828" s="5"/>
      <c r="CZ1828" s="5"/>
      <c r="DA1828" s="5"/>
      <c r="DB1828" s="5"/>
      <c r="DC1828" s="5"/>
      <c r="DD1828" s="5"/>
      <c r="DE1828" s="5"/>
      <c r="DF1828" s="5"/>
      <c r="DG1828" s="5"/>
      <c r="DH1828" s="5"/>
      <c r="DI1828" s="5"/>
      <c r="DJ1828" s="5"/>
      <c r="DK1828" s="5"/>
      <c r="DL1828" s="5"/>
      <c r="DM1828" s="5"/>
      <c r="DN1828" s="5"/>
      <c r="DO1828" s="5"/>
      <c r="DP1828" s="5"/>
      <c r="DQ1828" s="5"/>
      <c r="DR1828" s="5"/>
      <c r="DS1828" s="6"/>
      <c r="DT1828" s="6"/>
      <c r="DU1828" s="5"/>
      <c r="DV1828" s="5"/>
      <c r="DW1828" s="5"/>
      <c r="DX1828" s="5"/>
      <c r="DY1828" s="5"/>
      <c r="DZ1828" s="5"/>
      <c r="EA1828" s="5"/>
      <c r="EB1828" s="5"/>
      <c r="EC1828" s="5"/>
      <c r="ED1828" s="5"/>
      <c r="EE1828" s="5"/>
      <c r="EF1828" s="5"/>
    </row>
    <row r="1829" spans="1:136" s="42" customFormat="1">
      <c r="A1829" s="41"/>
      <c r="B1829" s="41"/>
      <c r="C1829" s="41"/>
      <c r="D1829" s="41"/>
      <c r="F1829" s="41"/>
      <c r="G1829" s="41"/>
      <c r="H1829" s="41"/>
      <c r="I1829" s="41"/>
      <c r="J1829" s="5"/>
      <c r="K1829" s="5"/>
      <c r="L1829" s="5"/>
      <c r="M1829" s="5"/>
      <c r="N1829" s="5"/>
      <c r="O1829" s="5"/>
      <c r="P1829" s="5"/>
      <c r="Q1829" s="39"/>
      <c r="R1829" s="5"/>
      <c r="S1829" s="5"/>
      <c r="T1829" s="5"/>
      <c r="U1829" s="5"/>
      <c r="V1829" s="5"/>
      <c r="W1829" s="5"/>
      <c r="X1829" s="5"/>
      <c r="Y1829" s="5"/>
      <c r="Z1829" s="5"/>
      <c r="AA1829" s="5"/>
      <c r="AB1829" s="5"/>
      <c r="AC1829" s="5"/>
      <c r="AD1829" s="5"/>
      <c r="AE1829" s="5"/>
      <c r="AF1829" s="5"/>
      <c r="AG1829" s="5"/>
      <c r="AH1829" s="5"/>
      <c r="AI1829" s="5"/>
      <c r="AJ1829" s="5"/>
      <c r="AK1829" s="5"/>
      <c r="AL1829" s="5"/>
      <c r="AM1829" s="5"/>
      <c r="AN1829" s="5"/>
      <c r="AO1829" s="5"/>
      <c r="AP1829" s="5"/>
      <c r="AQ1829" s="5"/>
      <c r="AR1829" s="5"/>
      <c r="AS1829" s="5"/>
      <c r="AT1829" s="5"/>
      <c r="AU1829" s="5"/>
      <c r="AV1829" s="5"/>
      <c r="AW1829" s="5"/>
      <c r="AX1829" s="5"/>
      <c r="AY1829" s="5"/>
      <c r="AZ1829" s="5"/>
      <c r="BA1829" s="5"/>
      <c r="BB1829" s="5"/>
      <c r="BC1829" s="5"/>
      <c r="BD1829" s="5"/>
      <c r="BE1829" s="5"/>
      <c r="BF1829" s="5"/>
      <c r="BG1829" s="5"/>
      <c r="BH1829" s="5"/>
      <c r="BI1829" s="5"/>
      <c r="BJ1829" s="5"/>
      <c r="BK1829" s="5"/>
      <c r="BL1829" s="5"/>
      <c r="BM1829" s="5"/>
      <c r="BN1829" s="5"/>
      <c r="BO1829" s="5"/>
      <c r="BP1829" s="5"/>
      <c r="BQ1829" s="5"/>
      <c r="BR1829" s="5"/>
      <c r="BS1829" s="5"/>
      <c r="BT1829" s="5"/>
      <c r="BU1829" s="5"/>
      <c r="BV1829" s="5"/>
      <c r="BW1829" s="5"/>
      <c r="BX1829" s="5"/>
      <c r="BY1829" s="5"/>
      <c r="BZ1829" s="5"/>
      <c r="CA1829" s="5"/>
      <c r="CB1829" s="5"/>
      <c r="CC1829" s="5"/>
      <c r="CD1829" s="5"/>
      <c r="CE1829" s="5"/>
      <c r="CF1829" s="5"/>
      <c r="CG1829" s="5"/>
      <c r="CH1829" s="5"/>
      <c r="CI1829" s="5"/>
      <c r="CJ1829" s="5"/>
      <c r="CK1829" s="5"/>
      <c r="CL1829" s="5"/>
      <c r="CM1829" s="5"/>
      <c r="CN1829" s="5"/>
      <c r="CO1829" s="5"/>
      <c r="CP1829" s="5"/>
      <c r="CQ1829" s="5"/>
      <c r="CR1829" s="5"/>
      <c r="CS1829" s="5"/>
      <c r="CT1829" s="5"/>
      <c r="CU1829" s="5"/>
      <c r="CV1829" s="5"/>
      <c r="CW1829" s="5"/>
      <c r="CX1829" s="5"/>
      <c r="CY1829" s="5"/>
      <c r="CZ1829" s="5"/>
      <c r="DA1829" s="5"/>
      <c r="DB1829" s="5"/>
      <c r="DC1829" s="5"/>
      <c r="DD1829" s="5"/>
      <c r="DE1829" s="5"/>
      <c r="DF1829" s="5"/>
      <c r="DG1829" s="5"/>
      <c r="DH1829" s="5"/>
      <c r="DI1829" s="5"/>
      <c r="DJ1829" s="5"/>
      <c r="DK1829" s="5"/>
      <c r="DL1829" s="5"/>
      <c r="DM1829" s="5"/>
      <c r="DN1829" s="5"/>
      <c r="DO1829" s="5"/>
      <c r="DP1829" s="5"/>
      <c r="DQ1829" s="5"/>
      <c r="DR1829" s="5"/>
      <c r="DS1829" s="6"/>
      <c r="DT1829" s="6"/>
      <c r="DU1829" s="5"/>
      <c r="DV1829" s="5"/>
      <c r="DW1829" s="5"/>
      <c r="DX1829" s="5"/>
      <c r="DY1829" s="5"/>
      <c r="DZ1829" s="5"/>
      <c r="EA1829" s="5"/>
      <c r="EB1829" s="5"/>
      <c r="EC1829" s="5"/>
      <c r="ED1829" s="5"/>
      <c r="EE1829" s="5"/>
      <c r="EF1829" s="5"/>
    </row>
    <row r="1830" spans="1:136" s="42" customFormat="1">
      <c r="A1830" s="41"/>
      <c r="B1830" s="41"/>
      <c r="C1830" s="41"/>
      <c r="D1830" s="41"/>
      <c r="F1830" s="41"/>
      <c r="G1830" s="41"/>
      <c r="H1830" s="41"/>
      <c r="I1830" s="41"/>
      <c r="J1830" s="5"/>
      <c r="K1830" s="5"/>
      <c r="L1830" s="5"/>
      <c r="M1830" s="5"/>
      <c r="N1830" s="5"/>
      <c r="O1830" s="5"/>
      <c r="P1830" s="5"/>
      <c r="Q1830" s="39"/>
      <c r="R1830" s="5"/>
      <c r="S1830" s="5"/>
      <c r="T1830" s="5"/>
      <c r="U1830" s="5"/>
      <c r="V1830" s="5"/>
      <c r="W1830" s="5"/>
      <c r="X1830" s="5"/>
      <c r="Y1830" s="5"/>
      <c r="Z1830" s="5"/>
      <c r="AA1830" s="5"/>
      <c r="AB1830" s="5"/>
      <c r="AC1830" s="5"/>
      <c r="AD1830" s="5"/>
      <c r="AE1830" s="5"/>
      <c r="AF1830" s="5"/>
      <c r="AG1830" s="5"/>
      <c r="AH1830" s="5"/>
      <c r="AI1830" s="5"/>
      <c r="AJ1830" s="5"/>
      <c r="AK1830" s="5"/>
      <c r="AL1830" s="5"/>
      <c r="AM1830" s="5"/>
      <c r="AN1830" s="5"/>
      <c r="AO1830" s="5"/>
      <c r="AP1830" s="5"/>
      <c r="AQ1830" s="5"/>
      <c r="AR1830" s="5"/>
      <c r="AS1830" s="5"/>
      <c r="AT1830" s="5"/>
      <c r="AU1830" s="5"/>
      <c r="AV1830" s="5"/>
      <c r="AW1830" s="5"/>
      <c r="AX1830" s="5"/>
      <c r="AY1830" s="5"/>
      <c r="AZ1830" s="5"/>
      <c r="BA1830" s="5"/>
      <c r="BB1830" s="5"/>
      <c r="BC1830" s="5"/>
      <c r="BD1830" s="5"/>
      <c r="BE1830" s="5"/>
      <c r="BF1830" s="5"/>
      <c r="BG1830" s="5"/>
      <c r="BH1830" s="5"/>
      <c r="BI1830" s="5"/>
      <c r="BJ1830" s="5"/>
      <c r="BK1830" s="5"/>
      <c r="BL1830" s="5"/>
      <c r="BM1830" s="5"/>
      <c r="BN1830" s="5"/>
      <c r="BO1830" s="5"/>
      <c r="BP1830" s="5"/>
      <c r="BQ1830" s="5"/>
      <c r="BR1830" s="5"/>
      <c r="BS1830" s="5"/>
      <c r="BT1830" s="5"/>
      <c r="BU1830" s="5"/>
      <c r="BV1830" s="5"/>
      <c r="BW1830" s="5"/>
      <c r="BX1830" s="5"/>
      <c r="BY1830" s="5"/>
      <c r="BZ1830" s="5"/>
      <c r="CA1830" s="5"/>
      <c r="CB1830" s="5"/>
      <c r="CC1830" s="5"/>
      <c r="CD1830" s="5"/>
      <c r="CE1830" s="5"/>
      <c r="CF1830" s="5"/>
      <c r="CG1830" s="5"/>
      <c r="CH1830" s="5"/>
      <c r="CI1830" s="5"/>
      <c r="CJ1830" s="5"/>
      <c r="CK1830" s="5"/>
      <c r="CL1830" s="5"/>
      <c r="CM1830" s="5"/>
      <c r="CN1830" s="5"/>
      <c r="CO1830" s="5"/>
      <c r="CP1830" s="5"/>
      <c r="CQ1830" s="5"/>
      <c r="CR1830" s="5"/>
      <c r="CS1830" s="5"/>
      <c r="CT1830" s="5"/>
      <c r="CU1830" s="5"/>
      <c r="CV1830" s="5"/>
      <c r="CW1830" s="5"/>
      <c r="CX1830" s="5"/>
      <c r="CY1830" s="5"/>
      <c r="CZ1830" s="5"/>
      <c r="DA1830" s="5"/>
      <c r="DB1830" s="5"/>
      <c r="DC1830" s="5"/>
      <c r="DD1830" s="5"/>
      <c r="DE1830" s="5"/>
      <c r="DF1830" s="5"/>
      <c r="DG1830" s="5"/>
      <c r="DH1830" s="5"/>
      <c r="DI1830" s="5"/>
      <c r="DJ1830" s="5"/>
      <c r="DK1830" s="5"/>
      <c r="DL1830" s="5"/>
      <c r="DM1830" s="5"/>
      <c r="DN1830" s="5"/>
      <c r="DO1830" s="5"/>
      <c r="DP1830" s="5"/>
      <c r="DQ1830" s="5"/>
      <c r="DR1830" s="5"/>
      <c r="DS1830" s="6"/>
      <c r="DT1830" s="6"/>
      <c r="DU1830" s="5"/>
      <c r="DV1830" s="5"/>
      <c r="DW1830" s="5"/>
      <c r="DX1830" s="5"/>
      <c r="DY1830" s="5"/>
      <c r="DZ1830" s="5"/>
      <c r="EA1830" s="5"/>
      <c r="EB1830" s="5"/>
      <c r="EC1830" s="5"/>
      <c r="ED1830" s="5"/>
      <c r="EE1830" s="5"/>
      <c r="EF1830" s="5"/>
    </row>
    <row r="1831" spans="1:136" s="42" customFormat="1">
      <c r="A1831" s="41"/>
      <c r="B1831" s="41"/>
      <c r="C1831" s="41"/>
      <c r="D1831" s="41"/>
      <c r="F1831" s="41"/>
      <c r="G1831" s="41"/>
      <c r="H1831" s="41"/>
      <c r="I1831" s="41"/>
      <c r="J1831" s="5"/>
      <c r="K1831" s="5"/>
      <c r="L1831" s="5"/>
      <c r="M1831" s="5"/>
      <c r="N1831" s="5"/>
      <c r="O1831" s="5"/>
      <c r="P1831" s="5"/>
      <c r="Q1831" s="39"/>
      <c r="R1831" s="5"/>
      <c r="S1831" s="5"/>
      <c r="T1831" s="5"/>
      <c r="U1831" s="5"/>
      <c r="V1831" s="5"/>
      <c r="W1831" s="5"/>
      <c r="X1831" s="5"/>
      <c r="Y1831" s="5"/>
      <c r="Z1831" s="5"/>
      <c r="AA1831" s="5"/>
      <c r="AB1831" s="5"/>
      <c r="AC1831" s="5"/>
      <c r="AD1831" s="5"/>
      <c r="AE1831" s="5"/>
      <c r="AF1831" s="5"/>
      <c r="AG1831" s="5"/>
      <c r="AH1831" s="5"/>
      <c r="AI1831" s="5"/>
      <c r="AJ1831" s="5"/>
      <c r="AK1831" s="5"/>
      <c r="AL1831" s="5"/>
      <c r="AM1831" s="5"/>
      <c r="AN1831" s="5"/>
      <c r="AO1831" s="5"/>
      <c r="AP1831" s="5"/>
      <c r="AQ1831" s="5"/>
      <c r="AR1831" s="5"/>
      <c r="AS1831" s="5"/>
      <c r="AT1831" s="5"/>
      <c r="AU1831" s="5"/>
      <c r="AV1831" s="5"/>
      <c r="AW1831" s="5"/>
      <c r="AX1831" s="5"/>
      <c r="AY1831" s="5"/>
      <c r="AZ1831" s="5"/>
      <c r="BA1831" s="5"/>
      <c r="BB1831" s="5"/>
      <c r="BC1831" s="5"/>
      <c r="BD1831" s="5"/>
      <c r="BE1831" s="5"/>
      <c r="BF1831" s="5"/>
      <c r="BG1831" s="5"/>
      <c r="BH1831" s="5"/>
      <c r="BI1831" s="5"/>
      <c r="BJ1831" s="5"/>
      <c r="BK1831" s="5"/>
      <c r="BL1831" s="5"/>
      <c r="BM1831" s="5"/>
      <c r="BN1831" s="5"/>
      <c r="BO1831" s="5"/>
      <c r="BP1831" s="5"/>
      <c r="BQ1831" s="5"/>
      <c r="BR1831" s="5"/>
      <c r="BS1831" s="5"/>
      <c r="BT1831" s="5"/>
      <c r="BU1831" s="5"/>
      <c r="BV1831" s="5"/>
      <c r="BW1831" s="5"/>
      <c r="BX1831" s="5"/>
      <c r="BY1831" s="5"/>
      <c r="BZ1831" s="5"/>
      <c r="CA1831" s="5"/>
      <c r="CB1831" s="5"/>
      <c r="CC1831" s="5"/>
      <c r="CD1831" s="5"/>
      <c r="CE1831" s="5"/>
      <c r="CF1831" s="5"/>
      <c r="CG1831" s="5"/>
      <c r="CH1831" s="5"/>
      <c r="CI1831" s="5"/>
      <c r="CJ1831" s="5"/>
      <c r="CK1831" s="5"/>
      <c r="CL1831" s="5"/>
      <c r="CM1831" s="5"/>
      <c r="CN1831" s="5"/>
      <c r="CO1831" s="5"/>
      <c r="CP1831" s="5"/>
      <c r="CQ1831" s="5"/>
      <c r="CR1831" s="5"/>
      <c r="CS1831" s="5"/>
      <c r="CT1831" s="5"/>
      <c r="CU1831" s="5"/>
      <c r="CV1831" s="5"/>
      <c r="CW1831" s="5"/>
      <c r="CX1831" s="5"/>
      <c r="CY1831" s="5"/>
      <c r="CZ1831" s="5"/>
      <c r="DA1831" s="5"/>
      <c r="DB1831" s="5"/>
      <c r="DC1831" s="5"/>
      <c r="DD1831" s="5"/>
      <c r="DE1831" s="5"/>
      <c r="DF1831" s="5"/>
      <c r="DG1831" s="5"/>
      <c r="DH1831" s="5"/>
      <c r="DI1831" s="5"/>
      <c r="DJ1831" s="5"/>
      <c r="DK1831" s="5"/>
      <c r="DL1831" s="5"/>
      <c r="DM1831" s="5"/>
      <c r="DN1831" s="5"/>
      <c r="DO1831" s="5"/>
      <c r="DP1831" s="5"/>
      <c r="DQ1831" s="5"/>
      <c r="DR1831" s="5"/>
      <c r="DS1831" s="6"/>
      <c r="DT1831" s="6"/>
      <c r="DU1831" s="5"/>
      <c r="DV1831" s="5"/>
      <c r="DW1831" s="5"/>
      <c r="DX1831" s="5"/>
      <c r="DY1831" s="5"/>
      <c r="DZ1831" s="5"/>
      <c r="EA1831" s="5"/>
      <c r="EB1831" s="5"/>
      <c r="EC1831" s="5"/>
      <c r="ED1831" s="5"/>
      <c r="EE1831" s="5"/>
      <c r="EF1831" s="5"/>
    </row>
    <row r="1832" spans="1:136" s="42" customFormat="1">
      <c r="A1832" s="41"/>
      <c r="B1832" s="41"/>
      <c r="C1832" s="41"/>
      <c r="D1832" s="41"/>
      <c r="F1832" s="41"/>
      <c r="G1832" s="41"/>
      <c r="H1832" s="41"/>
      <c r="I1832" s="41"/>
      <c r="J1832" s="5"/>
      <c r="K1832" s="5"/>
      <c r="L1832" s="5"/>
      <c r="M1832" s="5"/>
      <c r="N1832" s="5"/>
      <c r="O1832" s="5"/>
      <c r="P1832" s="5"/>
      <c r="Q1832" s="39"/>
      <c r="R1832" s="5"/>
      <c r="S1832" s="5"/>
      <c r="T1832" s="5"/>
      <c r="U1832" s="5"/>
      <c r="V1832" s="5"/>
      <c r="W1832" s="5"/>
      <c r="X1832" s="5"/>
      <c r="Y1832" s="5"/>
      <c r="Z1832" s="5"/>
      <c r="AA1832" s="5"/>
      <c r="AB1832" s="5"/>
      <c r="AC1832" s="5"/>
      <c r="AD1832" s="5"/>
      <c r="AE1832" s="5"/>
      <c r="AF1832" s="5"/>
      <c r="AG1832" s="5"/>
      <c r="AH1832" s="5"/>
      <c r="AI1832" s="5"/>
      <c r="AJ1832" s="5"/>
      <c r="AK1832" s="5"/>
      <c r="AL1832" s="5"/>
      <c r="AM1832" s="5"/>
      <c r="AN1832" s="5"/>
      <c r="AO1832" s="5"/>
      <c r="AP1832" s="5"/>
      <c r="AQ1832" s="5"/>
      <c r="AR1832" s="5"/>
      <c r="AS1832" s="5"/>
      <c r="AT1832" s="5"/>
      <c r="AU1832" s="5"/>
      <c r="AV1832" s="5"/>
      <c r="AW1832" s="5"/>
      <c r="AX1832" s="5"/>
      <c r="AY1832" s="5"/>
      <c r="AZ1832" s="5"/>
      <c r="BA1832" s="5"/>
      <c r="BB1832" s="5"/>
      <c r="BC1832" s="5"/>
      <c r="BD1832" s="5"/>
      <c r="BE1832" s="5"/>
      <c r="BF1832" s="5"/>
      <c r="BG1832" s="5"/>
      <c r="BH1832" s="5"/>
      <c r="BI1832" s="5"/>
      <c r="BJ1832" s="5"/>
      <c r="BK1832" s="5"/>
      <c r="BL1832" s="5"/>
      <c r="BM1832" s="5"/>
      <c r="BN1832" s="5"/>
      <c r="BO1832" s="5"/>
      <c r="BP1832" s="5"/>
      <c r="BQ1832" s="5"/>
      <c r="BR1832" s="5"/>
      <c r="BS1832" s="5"/>
      <c r="BT1832" s="5"/>
      <c r="BU1832" s="5"/>
      <c r="BV1832" s="5"/>
      <c r="BW1832" s="5"/>
      <c r="BX1832" s="5"/>
      <c r="BY1832" s="5"/>
      <c r="BZ1832" s="5"/>
      <c r="CA1832" s="5"/>
      <c r="CB1832" s="5"/>
      <c r="CC1832" s="5"/>
      <c r="CD1832" s="5"/>
      <c r="CE1832" s="5"/>
      <c r="CF1832" s="5"/>
      <c r="CG1832" s="5"/>
      <c r="CH1832" s="5"/>
      <c r="CI1832" s="5"/>
      <c r="CJ1832" s="5"/>
      <c r="CK1832" s="5"/>
      <c r="CL1832" s="5"/>
      <c r="CM1832" s="5"/>
      <c r="CN1832" s="5"/>
      <c r="CO1832" s="5"/>
      <c r="CP1832" s="5"/>
      <c r="CQ1832" s="5"/>
      <c r="CR1832" s="5"/>
      <c r="CS1832" s="5"/>
      <c r="CT1832" s="5"/>
      <c r="CU1832" s="5"/>
      <c r="CV1832" s="5"/>
      <c r="CW1832" s="5"/>
      <c r="CX1832" s="5"/>
      <c r="CY1832" s="5"/>
      <c r="CZ1832" s="5"/>
      <c r="DA1832" s="5"/>
      <c r="DB1832" s="5"/>
      <c r="DC1832" s="5"/>
      <c r="DD1832" s="5"/>
      <c r="DE1832" s="5"/>
      <c r="DF1832" s="5"/>
      <c r="DG1832" s="5"/>
      <c r="DH1832" s="5"/>
      <c r="DI1832" s="5"/>
      <c r="DJ1832" s="5"/>
      <c r="DK1832" s="5"/>
      <c r="DL1832" s="5"/>
      <c r="DM1832" s="5"/>
      <c r="DN1832" s="5"/>
      <c r="DO1832" s="5"/>
      <c r="DP1832" s="5"/>
      <c r="DQ1832" s="5"/>
      <c r="DR1832" s="5"/>
      <c r="DS1832" s="6"/>
      <c r="DT1832" s="6"/>
      <c r="DU1832" s="5"/>
      <c r="DV1832" s="5"/>
      <c r="DW1832" s="5"/>
      <c r="DX1832" s="5"/>
      <c r="DY1832" s="5"/>
      <c r="DZ1832" s="5"/>
      <c r="EA1832" s="5"/>
      <c r="EB1832" s="5"/>
      <c r="EC1832" s="5"/>
      <c r="ED1832" s="5"/>
      <c r="EE1832" s="5"/>
      <c r="EF1832" s="5"/>
    </row>
    <row r="1833" spans="1:136" s="42" customFormat="1">
      <c r="A1833" s="41"/>
      <c r="B1833" s="41"/>
      <c r="C1833" s="41"/>
      <c r="D1833" s="41"/>
      <c r="F1833" s="41"/>
      <c r="G1833" s="41"/>
      <c r="H1833" s="41"/>
      <c r="I1833" s="41"/>
      <c r="J1833" s="5"/>
      <c r="K1833" s="5"/>
      <c r="L1833" s="5"/>
      <c r="M1833" s="5"/>
      <c r="N1833" s="5"/>
      <c r="O1833" s="5"/>
      <c r="P1833" s="5"/>
      <c r="Q1833" s="39"/>
      <c r="R1833" s="5"/>
      <c r="S1833" s="5"/>
      <c r="T1833" s="5"/>
      <c r="U1833" s="5"/>
      <c r="V1833" s="5"/>
      <c r="W1833" s="5"/>
      <c r="X1833" s="5"/>
      <c r="Y1833" s="5"/>
      <c r="Z1833" s="5"/>
      <c r="AA1833" s="5"/>
      <c r="AB1833" s="5"/>
      <c r="AC1833" s="5"/>
      <c r="AD1833" s="5"/>
      <c r="AE1833" s="5"/>
      <c r="AF1833" s="5"/>
      <c r="AG1833" s="5"/>
      <c r="AH1833" s="5"/>
      <c r="AI1833" s="5"/>
      <c r="AJ1833" s="5"/>
      <c r="AK1833" s="5"/>
      <c r="AL1833" s="5"/>
      <c r="AM1833" s="5"/>
      <c r="AN1833" s="5"/>
      <c r="AO1833" s="5"/>
      <c r="AP1833" s="5"/>
      <c r="AQ1833" s="5"/>
      <c r="AR1833" s="5"/>
      <c r="AS1833" s="5"/>
      <c r="AT1833" s="5"/>
      <c r="AU1833" s="5"/>
      <c r="AV1833" s="5"/>
      <c r="AW1833" s="5"/>
      <c r="AX1833" s="5"/>
      <c r="AY1833" s="5"/>
      <c r="AZ1833" s="5"/>
      <c r="BA1833" s="5"/>
      <c r="BB1833" s="5"/>
      <c r="BC1833" s="5"/>
      <c r="BD1833" s="5"/>
      <c r="BE1833" s="5"/>
      <c r="BF1833" s="5"/>
      <c r="BG1833" s="5"/>
      <c r="BH1833" s="5"/>
      <c r="BI1833" s="5"/>
      <c r="BJ1833" s="5"/>
      <c r="BK1833" s="5"/>
      <c r="BL1833" s="5"/>
      <c r="BM1833" s="5"/>
      <c r="BN1833" s="5"/>
      <c r="BO1833" s="5"/>
      <c r="BP1833" s="5"/>
      <c r="BQ1833" s="5"/>
      <c r="BR1833" s="5"/>
      <c r="BS1833" s="5"/>
      <c r="BT1833" s="5"/>
      <c r="BU1833" s="5"/>
      <c r="BV1833" s="5"/>
      <c r="BW1833" s="5"/>
      <c r="BX1833" s="5"/>
      <c r="BY1833" s="5"/>
      <c r="BZ1833" s="5"/>
      <c r="CA1833" s="5"/>
      <c r="CB1833" s="5"/>
      <c r="CC1833" s="5"/>
      <c r="CD1833" s="5"/>
      <c r="CE1833" s="5"/>
      <c r="CF1833" s="5"/>
      <c r="CG1833" s="5"/>
      <c r="CH1833" s="5"/>
      <c r="CI1833" s="5"/>
      <c r="CJ1833" s="5"/>
      <c r="CK1833" s="5"/>
      <c r="CL1833" s="5"/>
      <c r="CM1833" s="5"/>
      <c r="CN1833" s="5"/>
      <c r="CO1833" s="5"/>
      <c r="CP1833" s="5"/>
      <c r="CQ1833" s="5"/>
      <c r="CR1833" s="5"/>
      <c r="CS1833" s="5"/>
      <c r="CT1833" s="5"/>
      <c r="CU1833" s="5"/>
      <c r="CV1833" s="5"/>
      <c r="CW1833" s="5"/>
      <c r="CX1833" s="5"/>
      <c r="CY1833" s="5"/>
      <c r="CZ1833" s="5"/>
      <c r="DA1833" s="5"/>
      <c r="DB1833" s="5"/>
      <c r="DC1833" s="5"/>
      <c r="DD1833" s="5"/>
      <c r="DE1833" s="5"/>
      <c r="DF1833" s="5"/>
      <c r="DG1833" s="5"/>
      <c r="DH1833" s="5"/>
      <c r="DI1833" s="5"/>
      <c r="DJ1833" s="5"/>
      <c r="DK1833" s="5"/>
      <c r="DL1833" s="5"/>
      <c r="DM1833" s="5"/>
      <c r="DN1833" s="5"/>
      <c r="DO1833" s="5"/>
      <c r="DP1833" s="5"/>
      <c r="DQ1833" s="5"/>
      <c r="DR1833" s="5"/>
      <c r="DS1833" s="6"/>
      <c r="DT1833" s="6"/>
      <c r="DU1833" s="5"/>
      <c r="DV1833" s="5"/>
      <c r="DW1833" s="5"/>
      <c r="DX1833" s="5"/>
      <c r="DY1833" s="5"/>
      <c r="DZ1833" s="5"/>
      <c r="EA1833" s="5"/>
      <c r="EB1833" s="5"/>
      <c r="EC1833" s="5"/>
      <c r="ED1833" s="5"/>
      <c r="EE1833" s="5"/>
      <c r="EF1833" s="5"/>
    </row>
    <row r="1834" spans="1:136" s="42" customFormat="1">
      <c r="A1834" s="41"/>
      <c r="B1834" s="41"/>
      <c r="C1834" s="41"/>
      <c r="D1834" s="41"/>
      <c r="F1834" s="41"/>
      <c r="G1834" s="41"/>
      <c r="H1834" s="41"/>
      <c r="I1834" s="41"/>
      <c r="J1834" s="5"/>
      <c r="K1834" s="5"/>
      <c r="L1834" s="5"/>
      <c r="M1834" s="5"/>
      <c r="N1834" s="5"/>
      <c r="O1834" s="5"/>
      <c r="P1834" s="5"/>
      <c r="Q1834" s="39"/>
      <c r="R1834" s="5"/>
      <c r="S1834" s="5"/>
      <c r="T1834" s="5"/>
      <c r="U1834" s="5"/>
      <c r="V1834" s="5"/>
      <c r="W1834" s="5"/>
      <c r="X1834" s="5"/>
      <c r="Y1834" s="5"/>
      <c r="Z1834" s="5"/>
      <c r="AA1834" s="5"/>
      <c r="AB1834" s="5"/>
      <c r="AC1834" s="5"/>
      <c r="AD1834" s="5"/>
      <c r="AE1834" s="5"/>
      <c r="AF1834" s="5"/>
      <c r="AG1834" s="5"/>
      <c r="AH1834" s="5"/>
      <c r="AI1834" s="5"/>
      <c r="AJ1834" s="5"/>
      <c r="AK1834" s="5"/>
      <c r="AL1834" s="5"/>
      <c r="AM1834" s="5"/>
      <c r="AN1834" s="5"/>
      <c r="AO1834" s="5"/>
      <c r="AP1834" s="5"/>
      <c r="AQ1834" s="5"/>
      <c r="AR1834" s="5"/>
      <c r="AS1834" s="5"/>
      <c r="AT1834" s="5"/>
      <c r="AU1834" s="5"/>
      <c r="AV1834" s="5"/>
      <c r="AW1834" s="5"/>
      <c r="AX1834" s="5"/>
      <c r="AY1834" s="5"/>
      <c r="AZ1834" s="5"/>
      <c r="BA1834" s="5"/>
      <c r="BB1834" s="5"/>
      <c r="BC1834" s="5"/>
      <c r="BD1834" s="5"/>
      <c r="BE1834" s="5"/>
      <c r="BF1834" s="5"/>
      <c r="BG1834" s="5"/>
      <c r="BH1834" s="5"/>
      <c r="BI1834" s="5"/>
      <c r="BJ1834" s="5"/>
      <c r="BK1834" s="5"/>
      <c r="BL1834" s="5"/>
      <c r="BM1834" s="5"/>
      <c r="BN1834" s="5"/>
      <c r="BO1834" s="5"/>
      <c r="BP1834" s="5"/>
      <c r="BQ1834" s="5"/>
      <c r="BR1834" s="5"/>
      <c r="BS1834" s="5"/>
      <c r="BT1834" s="5"/>
      <c r="BU1834" s="5"/>
      <c r="BV1834" s="5"/>
      <c r="BW1834" s="5"/>
      <c r="BX1834" s="5"/>
      <c r="BY1834" s="5"/>
      <c r="BZ1834" s="5"/>
      <c r="CA1834" s="5"/>
      <c r="CB1834" s="5"/>
      <c r="CC1834" s="5"/>
      <c r="CD1834" s="5"/>
      <c r="CE1834" s="5"/>
      <c r="CF1834" s="5"/>
      <c r="CG1834" s="5"/>
      <c r="CH1834" s="5"/>
      <c r="CI1834" s="5"/>
      <c r="CJ1834" s="5"/>
      <c r="CK1834" s="5"/>
      <c r="CL1834" s="5"/>
      <c r="CM1834" s="5"/>
      <c r="CN1834" s="5"/>
      <c r="CO1834" s="5"/>
      <c r="CP1834" s="5"/>
      <c r="CQ1834" s="5"/>
      <c r="CR1834" s="5"/>
      <c r="CS1834" s="5"/>
      <c r="CT1834" s="5"/>
      <c r="CU1834" s="5"/>
      <c r="CV1834" s="5"/>
      <c r="CW1834" s="5"/>
      <c r="CX1834" s="5"/>
      <c r="CY1834" s="5"/>
      <c r="CZ1834" s="5"/>
      <c r="DA1834" s="5"/>
      <c r="DB1834" s="5"/>
      <c r="DC1834" s="5"/>
      <c r="DD1834" s="5"/>
      <c r="DE1834" s="5"/>
      <c r="DF1834" s="5"/>
      <c r="DG1834" s="5"/>
      <c r="DH1834" s="5"/>
      <c r="DI1834" s="5"/>
      <c r="DJ1834" s="5"/>
      <c r="DK1834" s="5"/>
      <c r="DL1834" s="5"/>
      <c r="DM1834" s="5"/>
      <c r="DN1834" s="5"/>
      <c r="DO1834" s="5"/>
      <c r="DP1834" s="5"/>
      <c r="DQ1834" s="5"/>
      <c r="DR1834" s="5"/>
      <c r="DS1834" s="6"/>
      <c r="DT1834" s="6"/>
      <c r="DU1834" s="5"/>
      <c r="DV1834" s="5"/>
      <c r="DW1834" s="5"/>
      <c r="DX1834" s="5"/>
      <c r="DY1834" s="5"/>
      <c r="DZ1834" s="5"/>
      <c r="EA1834" s="5"/>
      <c r="EB1834" s="5"/>
      <c r="EC1834" s="5"/>
      <c r="ED1834" s="5"/>
      <c r="EE1834" s="5"/>
      <c r="EF1834" s="5"/>
    </row>
    <row r="1835" spans="1:136" s="42" customFormat="1">
      <c r="A1835" s="41"/>
      <c r="B1835" s="41"/>
      <c r="C1835" s="41"/>
      <c r="D1835" s="41"/>
      <c r="F1835" s="41"/>
      <c r="G1835" s="41"/>
      <c r="H1835" s="41"/>
      <c r="I1835" s="41"/>
      <c r="J1835" s="5"/>
      <c r="K1835" s="5"/>
      <c r="L1835" s="5"/>
      <c r="M1835" s="5"/>
      <c r="N1835" s="5"/>
      <c r="O1835" s="5"/>
      <c r="P1835" s="5"/>
      <c r="Q1835" s="39"/>
      <c r="R1835" s="5"/>
      <c r="S1835" s="5"/>
      <c r="T1835" s="5"/>
      <c r="U1835" s="5"/>
      <c r="V1835" s="5"/>
      <c r="W1835" s="5"/>
      <c r="X1835" s="5"/>
      <c r="Y1835" s="5"/>
      <c r="Z1835" s="5"/>
      <c r="AA1835" s="5"/>
      <c r="AB1835" s="5"/>
      <c r="AC1835" s="5"/>
      <c r="AD1835" s="5"/>
      <c r="AE1835" s="5"/>
      <c r="AF1835" s="5"/>
      <c r="AG1835" s="5"/>
      <c r="AH1835" s="5"/>
      <c r="AI1835" s="5"/>
      <c r="AJ1835" s="5"/>
      <c r="AK1835" s="5"/>
      <c r="AL1835" s="5"/>
      <c r="AM1835" s="5"/>
      <c r="AN1835" s="5"/>
      <c r="AO1835" s="5"/>
      <c r="AP1835" s="5"/>
      <c r="AQ1835" s="5"/>
      <c r="AR1835" s="5"/>
      <c r="AS1835" s="5"/>
      <c r="AT1835" s="5"/>
      <c r="AU1835" s="5"/>
      <c r="AV1835" s="5"/>
      <c r="AW1835" s="5"/>
      <c r="AX1835" s="5"/>
      <c r="AY1835" s="5"/>
      <c r="AZ1835" s="5"/>
      <c r="BA1835" s="5"/>
      <c r="BB1835" s="5"/>
      <c r="BC1835" s="5"/>
      <c r="BD1835" s="5"/>
      <c r="BE1835" s="5"/>
      <c r="BF1835" s="5"/>
      <c r="BG1835" s="5"/>
      <c r="BH1835" s="5"/>
      <c r="BI1835" s="5"/>
      <c r="BJ1835" s="5"/>
      <c r="BK1835" s="5"/>
      <c r="BL1835" s="5"/>
      <c r="BM1835" s="5"/>
      <c r="BN1835" s="5"/>
      <c r="BO1835" s="5"/>
      <c r="BP1835" s="5"/>
      <c r="BQ1835" s="5"/>
      <c r="BR1835" s="5"/>
      <c r="BS1835" s="5"/>
      <c r="BT1835" s="5"/>
      <c r="BU1835" s="5"/>
      <c r="BV1835" s="5"/>
      <c r="BW1835" s="5"/>
      <c r="BX1835" s="5"/>
      <c r="BY1835" s="5"/>
      <c r="BZ1835" s="5"/>
      <c r="CA1835" s="5"/>
      <c r="CB1835" s="5"/>
      <c r="CC1835" s="5"/>
      <c r="CD1835" s="5"/>
      <c r="CE1835" s="5"/>
      <c r="CF1835" s="5"/>
      <c r="CG1835" s="5"/>
      <c r="CH1835" s="5"/>
      <c r="CI1835" s="5"/>
      <c r="CJ1835" s="5"/>
      <c r="CK1835" s="5"/>
      <c r="CL1835" s="5"/>
      <c r="CM1835" s="5"/>
      <c r="CN1835" s="5"/>
      <c r="CO1835" s="5"/>
      <c r="CP1835" s="5"/>
      <c r="CQ1835" s="5"/>
      <c r="CR1835" s="5"/>
      <c r="CS1835" s="5"/>
      <c r="CT1835" s="5"/>
      <c r="CU1835" s="5"/>
      <c r="CV1835" s="5"/>
      <c r="CW1835" s="5"/>
      <c r="CX1835" s="5"/>
      <c r="CY1835" s="5"/>
      <c r="CZ1835" s="5"/>
      <c r="DA1835" s="5"/>
      <c r="DB1835" s="5"/>
      <c r="DC1835" s="5"/>
      <c r="DD1835" s="5"/>
      <c r="DE1835" s="5"/>
      <c r="DF1835" s="5"/>
      <c r="DG1835" s="5"/>
      <c r="DH1835" s="5"/>
      <c r="DI1835" s="5"/>
      <c r="DJ1835" s="5"/>
      <c r="DK1835" s="5"/>
      <c r="DL1835" s="5"/>
      <c r="DM1835" s="5"/>
      <c r="DN1835" s="5"/>
      <c r="DO1835" s="5"/>
      <c r="DP1835" s="5"/>
      <c r="DQ1835" s="5"/>
      <c r="DR1835" s="5"/>
      <c r="DS1835" s="6"/>
      <c r="DT1835" s="6"/>
      <c r="DU1835" s="5"/>
      <c r="DV1835" s="5"/>
      <c r="DW1835" s="5"/>
      <c r="DX1835" s="5"/>
      <c r="DY1835" s="5"/>
      <c r="DZ1835" s="5"/>
      <c r="EA1835" s="5"/>
      <c r="EB1835" s="5"/>
      <c r="EC1835" s="5"/>
      <c r="ED1835" s="5"/>
      <c r="EE1835" s="5"/>
      <c r="EF1835" s="5"/>
    </row>
    <row r="1836" spans="1:136" s="42" customFormat="1">
      <c r="A1836" s="41"/>
      <c r="B1836" s="41"/>
      <c r="C1836" s="41"/>
      <c r="D1836" s="41"/>
      <c r="F1836" s="41"/>
      <c r="G1836" s="41"/>
      <c r="H1836" s="41"/>
      <c r="I1836" s="41"/>
      <c r="J1836" s="5"/>
      <c r="K1836" s="5"/>
      <c r="L1836" s="5"/>
      <c r="M1836" s="5"/>
      <c r="N1836" s="5"/>
      <c r="O1836" s="5"/>
      <c r="P1836" s="5"/>
      <c r="Q1836" s="39"/>
      <c r="R1836" s="5"/>
      <c r="S1836" s="5"/>
      <c r="T1836" s="5"/>
      <c r="U1836" s="5"/>
      <c r="V1836" s="5"/>
      <c r="W1836" s="5"/>
      <c r="X1836" s="5"/>
      <c r="Y1836" s="5"/>
      <c r="Z1836" s="5"/>
      <c r="AA1836" s="5"/>
      <c r="AB1836" s="5"/>
      <c r="AC1836" s="5"/>
      <c r="AD1836" s="5"/>
      <c r="AE1836" s="5"/>
      <c r="AF1836" s="5"/>
      <c r="AG1836" s="5"/>
      <c r="AH1836" s="5"/>
      <c r="AI1836" s="5"/>
      <c r="AJ1836" s="5"/>
      <c r="AK1836" s="5"/>
      <c r="AL1836" s="5"/>
      <c r="AM1836" s="5"/>
      <c r="AN1836" s="5"/>
      <c r="AO1836" s="5"/>
      <c r="AP1836" s="5"/>
      <c r="AQ1836" s="5"/>
      <c r="AR1836" s="5"/>
      <c r="AS1836" s="5"/>
      <c r="AT1836" s="5"/>
      <c r="AU1836" s="5"/>
      <c r="AV1836" s="5"/>
      <c r="AW1836" s="5"/>
      <c r="AX1836" s="5"/>
      <c r="AY1836" s="5"/>
      <c r="AZ1836" s="5"/>
      <c r="BA1836" s="5"/>
      <c r="BB1836" s="5"/>
      <c r="BC1836" s="5"/>
      <c r="BD1836" s="5"/>
      <c r="BE1836" s="5"/>
      <c r="BF1836" s="5"/>
      <c r="BG1836" s="5"/>
      <c r="BH1836" s="5"/>
      <c r="BI1836" s="5"/>
      <c r="BJ1836" s="5"/>
      <c r="BK1836" s="5"/>
      <c r="BL1836" s="5"/>
      <c r="BM1836" s="5"/>
      <c r="BN1836" s="5"/>
      <c r="BO1836" s="5"/>
      <c r="BP1836" s="5"/>
      <c r="BQ1836" s="5"/>
      <c r="BR1836" s="5"/>
      <c r="BS1836" s="5"/>
      <c r="BT1836" s="5"/>
      <c r="BU1836" s="5"/>
      <c r="BV1836" s="5"/>
      <c r="BW1836" s="5"/>
      <c r="BX1836" s="5"/>
      <c r="BY1836" s="5"/>
      <c r="BZ1836" s="5"/>
      <c r="CA1836" s="5"/>
      <c r="CB1836" s="5"/>
      <c r="CC1836" s="5"/>
      <c r="CD1836" s="5"/>
      <c r="CE1836" s="5"/>
      <c r="CF1836" s="5"/>
      <c r="CG1836" s="5"/>
      <c r="CH1836" s="5"/>
      <c r="CI1836" s="5"/>
      <c r="CJ1836" s="5"/>
      <c r="CK1836" s="5"/>
      <c r="CL1836" s="5"/>
      <c r="CM1836" s="5"/>
      <c r="CN1836" s="5"/>
      <c r="CO1836" s="5"/>
      <c r="CP1836" s="5"/>
      <c r="CQ1836" s="5"/>
      <c r="CR1836" s="5"/>
      <c r="CS1836" s="5"/>
      <c r="CT1836" s="5"/>
      <c r="CU1836" s="5"/>
      <c r="CV1836" s="5"/>
      <c r="CW1836" s="5"/>
      <c r="CX1836" s="5"/>
      <c r="CY1836" s="5"/>
      <c r="CZ1836" s="5"/>
      <c r="DA1836" s="5"/>
      <c r="DB1836" s="5"/>
      <c r="DC1836" s="5"/>
      <c r="DD1836" s="5"/>
      <c r="DE1836" s="5"/>
      <c r="DF1836" s="5"/>
      <c r="DG1836" s="5"/>
      <c r="DH1836" s="5"/>
      <c r="DI1836" s="5"/>
      <c r="DJ1836" s="5"/>
      <c r="DK1836" s="5"/>
      <c r="DL1836" s="5"/>
      <c r="DM1836" s="5"/>
      <c r="DN1836" s="5"/>
      <c r="DO1836" s="5"/>
      <c r="DP1836" s="5"/>
      <c r="DQ1836" s="5"/>
      <c r="DR1836" s="5"/>
      <c r="DS1836" s="6"/>
      <c r="DT1836" s="6"/>
      <c r="DU1836" s="5"/>
      <c r="DV1836" s="5"/>
      <c r="DW1836" s="5"/>
      <c r="DX1836" s="5"/>
      <c r="DY1836" s="5"/>
      <c r="DZ1836" s="5"/>
      <c r="EA1836" s="5"/>
      <c r="EB1836" s="5"/>
      <c r="EC1836" s="5"/>
      <c r="ED1836" s="5"/>
      <c r="EE1836" s="5"/>
      <c r="EF1836" s="5"/>
    </row>
    <row r="1837" spans="1:136" s="42" customFormat="1">
      <c r="A1837" s="41"/>
      <c r="B1837" s="41"/>
      <c r="C1837" s="41"/>
      <c r="D1837" s="41"/>
      <c r="F1837" s="41"/>
      <c r="G1837" s="41"/>
      <c r="H1837" s="41"/>
      <c r="I1837" s="41"/>
      <c r="J1837" s="5"/>
      <c r="K1837" s="5"/>
      <c r="L1837" s="5"/>
      <c r="M1837" s="5"/>
      <c r="N1837" s="5"/>
      <c r="O1837" s="5"/>
      <c r="P1837" s="5"/>
      <c r="Q1837" s="39"/>
      <c r="R1837" s="5"/>
      <c r="S1837" s="5"/>
      <c r="T1837" s="5"/>
      <c r="U1837" s="5"/>
      <c r="V1837" s="5"/>
      <c r="W1837" s="5"/>
      <c r="X1837" s="5"/>
      <c r="Y1837" s="5"/>
      <c r="Z1837" s="5"/>
      <c r="AA1837" s="5"/>
      <c r="AB1837" s="5"/>
      <c r="AC1837" s="5"/>
      <c r="AD1837" s="5"/>
      <c r="AE1837" s="5"/>
      <c r="AF1837" s="5"/>
      <c r="AG1837" s="5"/>
      <c r="AH1837" s="5"/>
      <c r="AI1837" s="5"/>
      <c r="AJ1837" s="5"/>
      <c r="AK1837" s="5"/>
      <c r="AL1837" s="5"/>
      <c r="AM1837" s="5"/>
      <c r="AN1837" s="5"/>
      <c r="AO1837" s="5"/>
      <c r="AP1837" s="5"/>
      <c r="AQ1837" s="5"/>
      <c r="AR1837" s="5"/>
      <c r="AS1837" s="5"/>
      <c r="AT1837" s="5"/>
      <c r="AU1837" s="5"/>
      <c r="AV1837" s="5"/>
      <c r="AW1837" s="5"/>
      <c r="AX1837" s="5"/>
      <c r="AY1837" s="5"/>
      <c r="AZ1837" s="5"/>
      <c r="BA1837" s="5"/>
      <c r="BB1837" s="5"/>
      <c r="BC1837" s="5"/>
      <c r="BD1837" s="5"/>
      <c r="BE1837" s="5"/>
      <c r="BF1837" s="5"/>
      <c r="BG1837" s="5"/>
      <c r="BH1837" s="5"/>
      <c r="BI1837" s="5"/>
      <c r="BJ1837" s="5"/>
      <c r="BK1837" s="5"/>
      <c r="BL1837" s="5"/>
      <c r="BM1837" s="5"/>
      <c r="BN1837" s="5"/>
      <c r="BO1837" s="5"/>
      <c r="BP1837" s="5"/>
      <c r="BQ1837" s="5"/>
      <c r="BR1837" s="5"/>
      <c r="BS1837" s="5"/>
      <c r="BT1837" s="5"/>
      <c r="BU1837" s="5"/>
      <c r="BV1837" s="5"/>
      <c r="BW1837" s="5"/>
      <c r="BX1837" s="5"/>
      <c r="BY1837" s="5"/>
      <c r="BZ1837" s="5"/>
      <c r="CA1837" s="5"/>
      <c r="CB1837" s="5"/>
      <c r="CC1837" s="5"/>
      <c r="CD1837" s="5"/>
      <c r="CE1837" s="5"/>
      <c r="CF1837" s="5"/>
      <c r="CG1837" s="5"/>
      <c r="CH1837" s="5"/>
      <c r="CI1837" s="5"/>
      <c r="CJ1837" s="5"/>
      <c r="CK1837" s="5"/>
      <c r="CL1837" s="5"/>
      <c r="CM1837" s="5"/>
      <c r="CN1837" s="5"/>
      <c r="CO1837" s="5"/>
      <c r="CP1837" s="5"/>
      <c r="CQ1837" s="5"/>
      <c r="CR1837" s="5"/>
      <c r="CS1837" s="5"/>
      <c r="CT1837" s="5"/>
      <c r="CU1837" s="5"/>
      <c r="CV1837" s="5"/>
      <c r="CW1837" s="5"/>
      <c r="CX1837" s="5"/>
      <c r="CY1837" s="5"/>
      <c r="CZ1837" s="5"/>
      <c r="DA1837" s="5"/>
      <c r="DB1837" s="5"/>
      <c r="DC1837" s="5"/>
      <c r="DD1837" s="5"/>
      <c r="DE1837" s="5"/>
      <c r="DF1837" s="5"/>
      <c r="DG1837" s="5"/>
      <c r="DH1837" s="5"/>
      <c r="DI1837" s="5"/>
      <c r="DJ1837" s="5"/>
      <c r="DK1837" s="5"/>
      <c r="DL1837" s="5"/>
      <c r="DM1837" s="5"/>
      <c r="DN1837" s="5"/>
      <c r="DO1837" s="5"/>
      <c r="DP1837" s="5"/>
      <c r="DQ1837" s="5"/>
      <c r="DR1837" s="5"/>
      <c r="DS1837" s="6"/>
      <c r="DT1837" s="6"/>
      <c r="DU1837" s="5"/>
      <c r="DV1837" s="5"/>
      <c r="DW1837" s="5"/>
      <c r="DX1837" s="5"/>
      <c r="DY1837" s="5"/>
      <c r="DZ1837" s="5"/>
      <c r="EA1837" s="5"/>
      <c r="EB1837" s="5"/>
      <c r="EC1837" s="5"/>
      <c r="ED1837" s="5"/>
      <c r="EE1837" s="5"/>
      <c r="EF1837" s="5"/>
    </row>
    <row r="1838" spans="1:136" s="42" customFormat="1">
      <c r="A1838" s="41"/>
      <c r="B1838" s="41"/>
      <c r="C1838" s="41"/>
      <c r="D1838" s="41"/>
      <c r="F1838" s="41"/>
      <c r="G1838" s="41"/>
      <c r="H1838" s="41"/>
      <c r="I1838" s="41"/>
      <c r="J1838" s="5"/>
      <c r="K1838" s="5"/>
      <c r="L1838" s="5"/>
      <c r="M1838" s="5"/>
      <c r="N1838" s="5"/>
      <c r="O1838" s="5"/>
      <c r="P1838" s="5"/>
      <c r="Q1838" s="39"/>
      <c r="R1838" s="5"/>
      <c r="S1838" s="5"/>
      <c r="T1838" s="5"/>
      <c r="U1838" s="5"/>
      <c r="V1838" s="5"/>
      <c r="W1838" s="5"/>
      <c r="X1838" s="5"/>
      <c r="Y1838" s="5"/>
      <c r="Z1838" s="5"/>
      <c r="AA1838" s="5"/>
      <c r="AB1838" s="5"/>
      <c r="AC1838" s="5"/>
      <c r="AD1838" s="5"/>
      <c r="AE1838" s="5"/>
      <c r="AF1838" s="5"/>
      <c r="AG1838" s="5"/>
      <c r="AH1838" s="5"/>
      <c r="AI1838" s="5"/>
      <c r="AJ1838" s="5"/>
      <c r="AK1838" s="5"/>
      <c r="AL1838" s="5"/>
      <c r="AM1838" s="5"/>
      <c r="AN1838" s="5"/>
      <c r="AO1838" s="5"/>
      <c r="AP1838" s="5"/>
      <c r="AQ1838" s="5"/>
      <c r="AR1838" s="5"/>
      <c r="AS1838" s="5"/>
      <c r="AT1838" s="5"/>
      <c r="AU1838" s="5"/>
      <c r="AV1838" s="5"/>
      <c r="AW1838" s="5"/>
      <c r="AX1838" s="5"/>
      <c r="AY1838" s="5"/>
      <c r="AZ1838" s="5"/>
      <c r="BA1838" s="5"/>
      <c r="BB1838" s="5"/>
      <c r="BC1838" s="5"/>
      <c r="BD1838" s="5"/>
      <c r="BE1838" s="5"/>
      <c r="BF1838" s="5"/>
      <c r="BG1838" s="5"/>
      <c r="BH1838" s="5"/>
      <c r="BI1838" s="5"/>
      <c r="BJ1838" s="5"/>
      <c r="BK1838" s="5"/>
      <c r="BL1838" s="5"/>
      <c r="BM1838" s="5"/>
      <c r="BN1838" s="5"/>
      <c r="BO1838" s="5"/>
      <c r="BP1838" s="5"/>
      <c r="BQ1838" s="5"/>
      <c r="BR1838" s="5"/>
      <c r="BS1838" s="5"/>
      <c r="BT1838" s="5"/>
      <c r="BU1838" s="5"/>
      <c r="BV1838" s="5"/>
      <c r="BW1838" s="5"/>
      <c r="BX1838" s="5"/>
      <c r="BY1838" s="5"/>
      <c r="BZ1838" s="5"/>
      <c r="CA1838" s="5"/>
      <c r="CB1838" s="5"/>
      <c r="CC1838" s="5"/>
      <c r="CD1838" s="5"/>
      <c r="CE1838" s="5"/>
      <c r="CF1838" s="5"/>
      <c r="CG1838" s="5"/>
      <c r="CH1838" s="5"/>
      <c r="CI1838" s="5"/>
      <c r="CJ1838" s="5"/>
      <c r="CK1838" s="5"/>
      <c r="CL1838" s="5"/>
      <c r="CM1838" s="5"/>
      <c r="CN1838" s="5"/>
      <c r="CO1838" s="5"/>
      <c r="CP1838" s="5"/>
      <c r="CQ1838" s="5"/>
      <c r="CR1838" s="5"/>
      <c r="CS1838" s="5"/>
      <c r="CT1838" s="5"/>
      <c r="CU1838" s="5"/>
      <c r="CV1838" s="5"/>
      <c r="CW1838" s="5"/>
      <c r="CX1838" s="5"/>
      <c r="CY1838" s="5"/>
      <c r="CZ1838" s="5"/>
      <c r="DA1838" s="5"/>
      <c r="DB1838" s="5"/>
      <c r="DC1838" s="5"/>
      <c r="DD1838" s="5"/>
      <c r="DE1838" s="5"/>
      <c r="DF1838" s="5"/>
      <c r="DG1838" s="5"/>
      <c r="DH1838" s="5"/>
      <c r="DI1838" s="5"/>
      <c r="DJ1838" s="5"/>
      <c r="DK1838" s="5"/>
      <c r="DL1838" s="5"/>
      <c r="DM1838" s="5"/>
      <c r="DN1838" s="5"/>
      <c r="DO1838" s="5"/>
      <c r="DP1838" s="5"/>
      <c r="DQ1838" s="5"/>
      <c r="DR1838" s="5"/>
      <c r="DS1838" s="6"/>
      <c r="DT1838" s="6"/>
      <c r="DU1838" s="5"/>
      <c r="DV1838" s="5"/>
      <c r="DW1838" s="5"/>
      <c r="DX1838" s="5"/>
      <c r="DY1838" s="5"/>
      <c r="DZ1838" s="5"/>
      <c r="EA1838" s="5"/>
      <c r="EB1838" s="5"/>
      <c r="EC1838" s="5"/>
      <c r="ED1838" s="5"/>
      <c r="EE1838" s="5"/>
      <c r="EF1838" s="5"/>
    </row>
    <row r="1839" spans="1:136" s="42" customFormat="1">
      <c r="A1839" s="41"/>
      <c r="B1839" s="41"/>
      <c r="C1839" s="41"/>
      <c r="D1839" s="41"/>
      <c r="F1839" s="41"/>
      <c r="G1839" s="41"/>
      <c r="H1839" s="41"/>
      <c r="I1839" s="41"/>
      <c r="J1839" s="5"/>
      <c r="K1839" s="5"/>
      <c r="L1839" s="5"/>
      <c r="M1839" s="5"/>
      <c r="N1839" s="5"/>
      <c r="O1839" s="5"/>
      <c r="P1839" s="5"/>
      <c r="Q1839" s="39"/>
      <c r="R1839" s="5"/>
      <c r="S1839" s="5"/>
      <c r="T1839" s="5"/>
      <c r="U1839" s="5"/>
      <c r="V1839" s="5"/>
      <c r="W1839" s="5"/>
      <c r="X1839" s="5"/>
      <c r="Y1839" s="5"/>
      <c r="Z1839" s="5"/>
      <c r="AA1839" s="5"/>
      <c r="AB1839" s="5"/>
      <c r="AC1839" s="5"/>
      <c r="AD1839" s="5"/>
      <c r="AE1839" s="5"/>
      <c r="AF1839" s="5"/>
      <c r="AG1839" s="5"/>
      <c r="AH1839" s="5"/>
      <c r="AI1839" s="5"/>
      <c r="AJ1839" s="5"/>
      <c r="AK1839" s="5"/>
      <c r="AL1839" s="5"/>
      <c r="AM1839" s="5"/>
      <c r="AN1839" s="5"/>
      <c r="AO1839" s="5"/>
      <c r="AP1839" s="5"/>
      <c r="AQ1839" s="5"/>
      <c r="AR1839" s="5"/>
      <c r="AS1839" s="5"/>
      <c r="AT1839" s="5"/>
      <c r="AU1839" s="5"/>
      <c r="AV1839" s="5"/>
      <c r="AW1839" s="5"/>
      <c r="AX1839" s="5"/>
      <c r="AY1839" s="5"/>
      <c r="AZ1839" s="5"/>
      <c r="BA1839" s="5"/>
      <c r="BB1839" s="5"/>
      <c r="BC1839" s="5"/>
      <c r="BD1839" s="5"/>
      <c r="BE1839" s="5"/>
      <c r="BF1839" s="5"/>
      <c r="BG1839" s="5"/>
      <c r="BH1839" s="5"/>
      <c r="BI1839" s="5"/>
      <c r="BJ1839" s="5"/>
      <c r="BK1839" s="5"/>
      <c r="BL1839" s="5"/>
      <c r="BM1839" s="5"/>
      <c r="BN1839" s="5"/>
      <c r="BO1839" s="5"/>
      <c r="BP1839" s="5"/>
      <c r="BQ1839" s="5"/>
      <c r="BR1839" s="5"/>
      <c r="BS1839" s="5"/>
      <c r="BT1839" s="5"/>
      <c r="BU1839" s="5"/>
      <c r="BV1839" s="5"/>
      <c r="BW1839" s="5"/>
      <c r="BX1839" s="5"/>
      <c r="BY1839" s="5"/>
      <c r="BZ1839" s="5"/>
      <c r="CA1839" s="5"/>
      <c r="CB1839" s="5"/>
      <c r="CC1839" s="5"/>
      <c r="CD1839" s="5"/>
      <c r="CE1839" s="5"/>
      <c r="CF1839" s="5"/>
      <c r="CG1839" s="5"/>
      <c r="CH1839" s="5"/>
      <c r="CI1839" s="5"/>
      <c r="CJ1839" s="5"/>
      <c r="CK1839" s="5"/>
      <c r="CL1839" s="5"/>
      <c r="CM1839" s="5"/>
      <c r="CN1839" s="5"/>
      <c r="CO1839" s="5"/>
      <c r="CP1839" s="5"/>
      <c r="CQ1839" s="5"/>
      <c r="CR1839" s="5"/>
      <c r="CS1839" s="5"/>
      <c r="CT1839" s="5"/>
      <c r="CU1839" s="5"/>
      <c r="CV1839" s="5"/>
      <c r="CW1839" s="5"/>
      <c r="CX1839" s="5"/>
      <c r="CY1839" s="5"/>
      <c r="CZ1839" s="5"/>
      <c r="DA1839" s="5"/>
      <c r="DB1839" s="5"/>
      <c r="DC1839" s="5"/>
      <c r="DD1839" s="5"/>
      <c r="DE1839" s="5"/>
      <c r="DF1839" s="5"/>
      <c r="DG1839" s="5"/>
      <c r="DH1839" s="5"/>
      <c r="DI1839" s="5"/>
      <c r="DJ1839" s="5"/>
      <c r="DK1839" s="5"/>
      <c r="DL1839" s="5"/>
      <c r="DM1839" s="5"/>
      <c r="DN1839" s="5"/>
      <c r="DO1839" s="5"/>
      <c r="DP1839" s="5"/>
      <c r="DQ1839" s="5"/>
      <c r="DR1839" s="5"/>
      <c r="DS1839" s="6"/>
      <c r="DT1839" s="6"/>
      <c r="DU1839" s="5"/>
      <c r="DV1839" s="5"/>
      <c r="DW1839" s="5"/>
      <c r="DX1839" s="5"/>
      <c r="DY1839" s="5"/>
      <c r="DZ1839" s="5"/>
      <c r="EA1839" s="5"/>
      <c r="EB1839" s="5"/>
      <c r="EC1839" s="5"/>
      <c r="ED1839" s="5"/>
      <c r="EE1839" s="5"/>
      <c r="EF1839" s="5"/>
    </row>
    <row r="1840" spans="1:136" s="42" customFormat="1">
      <c r="A1840" s="165" t="s">
        <v>3034</v>
      </c>
      <c r="B1840" s="41"/>
      <c r="C1840" s="41"/>
      <c r="D1840" s="41"/>
      <c r="F1840" s="41"/>
      <c r="G1840" s="41"/>
      <c r="H1840" s="41"/>
      <c r="I1840" s="41"/>
      <c r="J1840" s="5"/>
      <c r="K1840" s="5"/>
      <c r="L1840" s="5"/>
      <c r="M1840" s="5"/>
      <c r="N1840" s="5"/>
      <c r="O1840" s="5"/>
      <c r="P1840" s="5"/>
      <c r="Q1840" s="39"/>
      <c r="R1840" s="5"/>
      <c r="S1840" s="5"/>
      <c r="T1840" s="5"/>
      <c r="U1840" s="5"/>
      <c r="V1840" s="5"/>
      <c r="W1840" s="5"/>
      <c r="X1840" s="5"/>
      <c r="Y1840" s="5"/>
      <c r="Z1840" s="5"/>
      <c r="AA1840" s="5"/>
      <c r="AB1840" s="5"/>
      <c r="AC1840" s="5"/>
      <c r="AD1840" s="5"/>
      <c r="AE1840" s="5"/>
      <c r="AF1840" s="5"/>
      <c r="AG1840" s="5"/>
      <c r="AH1840" s="5"/>
      <c r="AI1840" s="5"/>
      <c r="AJ1840" s="5"/>
      <c r="AK1840" s="5"/>
      <c r="AL1840" s="5"/>
      <c r="AM1840" s="5"/>
      <c r="AN1840" s="5"/>
      <c r="AO1840" s="5"/>
      <c r="AP1840" s="5"/>
      <c r="AQ1840" s="5"/>
      <c r="AR1840" s="5"/>
      <c r="AS1840" s="5"/>
      <c r="AT1840" s="5"/>
      <c r="AU1840" s="5"/>
      <c r="AV1840" s="5"/>
      <c r="AW1840" s="5"/>
      <c r="AX1840" s="5"/>
      <c r="AY1840" s="5"/>
      <c r="AZ1840" s="5"/>
      <c r="BA1840" s="5"/>
      <c r="BB1840" s="5"/>
      <c r="BC1840" s="5"/>
      <c r="BD1840" s="5"/>
      <c r="BE1840" s="5"/>
      <c r="BF1840" s="5"/>
      <c r="BG1840" s="5"/>
      <c r="BH1840" s="5"/>
      <c r="BI1840" s="5"/>
      <c r="BJ1840" s="5"/>
      <c r="BK1840" s="5"/>
      <c r="BL1840" s="5"/>
      <c r="BM1840" s="5"/>
      <c r="BN1840" s="5"/>
      <c r="BO1840" s="5"/>
      <c r="BP1840" s="5"/>
      <c r="BQ1840" s="5"/>
      <c r="BR1840" s="5"/>
      <c r="BS1840" s="5"/>
      <c r="BT1840" s="5"/>
      <c r="BU1840" s="5"/>
      <c r="BV1840" s="5"/>
      <c r="BW1840" s="5"/>
      <c r="BX1840" s="5"/>
      <c r="BY1840" s="5"/>
      <c r="BZ1840" s="5"/>
      <c r="CA1840" s="5"/>
      <c r="CB1840" s="5"/>
      <c r="CC1840" s="5"/>
      <c r="CD1840" s="5"/>
      <c r="CE1840" s="5"/>
      <c r="CF1840" s="5"/>
      <c r="CG1840" s="5"/>
      <c r="CH1840" s="5"/>
      <c r="CI1840" s="5"/>
      <c r="CJ1840" s="5"/>
      <c r="CK1840" s="5"/>
      <c r="CL1840" s="5"/>
      <c r="CM1840" s="5"/>
      <c r="CN1840" s="5"/>
      <c r="CO1840" s="5"/>
      <c r="CP1840" s="5"/>
      <c r="CQ1840" s="5"/>
      <c r="CR1840" s="5"/>
      <c r="CS1840" s="5"/>
      <c r="CT1840" s="5"/>
      <c r="CU1840" s="5"/>
      <c r="CV1840" s="5"/>
      <c r="CW1840" s="5"/>
      <c r="CX1840" s="5"/>
      <c r="CY1840" s="5"/>
      <c r="CZ1840" s="5"/>
      <c r="DA1840" s="5"/>
      <c r="DB1840" s="5"/>
      <c r="DC1840" s="5"/>
      <c r="DD1840" s="5"/>
      <c r="DE1840" s="5"/>
      <c r="DF1840" s="5"/>
      <c r="DG1840" s="5"/>
      <c r="DH1840" s="5"/>
      <c r="DI1840" s="5"/>
      <c r="DJ1840" s="5"/>
      <c r="DK1840" s="5"/>
      <c r="DL1840" s="5"/>
      <c r="DM1840" s="5"/>
      <c r="DN1840" s="5"/>
      <c r="DO1840" s="5"/>
      <c r="DP1840" s="5"/>
      <c r="DQ1840" s="5"/>
      <c r="DR1840" s="5"/>
      <c r="DS1840" s="6"/>
      <c r="DT1840" s="6"/>
      <c r="DU1840" s="5"/>
      <c r="DV1840" s="5"/>
      <c r="DW1840" s="5"/>
      <c r="DX1840" s="5"/>
      <c r="DY1840" s="5"/>
      <c r="DZ1840" s="5"/>
      <c r="EA1840" s="5"/>
      <c r="EB1840" s="5"/>
      <c r="EC1840" s="5"/>
      <c r="ED1840" s="5"/>
      <c r="EE1840" s="5"/>
      <c r="EF1840" s="5"/>
    </row>
    <row r="1841" spans="1:143" s="42" customFormat="1">
      <c r="A1841" s="41"/>
      <c r="B1841" s="41"/>
      <c r="C1841" s="41"/>
      <c r="D1841" s="41"/>
      <c r="F1841" s="41"/>
      <c r="G1841" s="41"/>
      <c r="H1841" s="41"/>
      <c r="I1841" s="41"/>
      <c r="J1841" s="5"/>
      <c r="K1841" s="5"/>
      <c r="L1841" s="5"/>
      <c r="M1841" s="5"/>
      <c r="N1841" s="5"/>
      <c r="O1841" s="5"/>
      <c r="P1841" s="5"/>
      <c r="Q1841" s="39"/>
      <c r="R1841" s="5"/>
      <c r="S1841" s="5"/>
      <c r="T1841" s="5"/>
      <c r="U1841" s="5"/>
      <c r="V1841" s="5"/>
      <c r="W1841" s="5"/>
      <c r="X1841" s="5"/>
      <c r="Y1841" s="5"/>
      <c r="Z1841" s="5"/>
      <c r="AA1841" s="5"/>
      <c r="AB1841" s="5"/>
      <c r="AC1841" s="5"/>
      <c r="AD1841" s="5"/>
      <c r="AE1841" s="5"/>
      <c r="AF1841" s="5"/>
      <c r="AG1841" s="5"/>
      <c r="AH1841" s="5"/>
      <c r="AI1841" s="5"/>
      <c r="AJ1841" s="5"/>
      <c r="AK1841" s="5"/>
      <c r="AL1841" s="5"/>
      <c r="AM1841" s="5"/>
      <c r="AN1841" s="5"/>
      <c r="AO1841" s="5"/>
      <c r="AP1841" s="5"/>
      <c r="AQ1841" s="5"/>
      <c r="AR1841" s="5"/>
      <c r="AS1841" s="5"/>
      <c r="AT1841" s="5"/>
      <c r="AU1841" s="5"/>
      <c r="AV1841" s="5"/>
      <c r="AW1841" s="5"/>
      <c r="AX1841" s="5"/>
      <c r="AY1841" s="5"/>
      <c r="AZ1841" s="5"/>
      <c r="BA1841" s="5"/>
      <c r="BB1841" s="5"/>
      <c r="BC1841" s="5"/>
      <c r="BD1841" s="5"/>
      <c r="BE1841" s="5"/>
      <c r="BF1841" s="5"/>
      <c r="BG1841" s="5"/>
      <c r="BH1841" s="5"/>
      <c r="BI1841" s="5"/>
      <c r="BJ1841" s="5"/>
      <c r="BK1841" s="5"/>
      <c r="BL1841" s="5"/>
      <c r="BM1841" s="5"/>
      <c r="BN1841" s="5"/>
      <c r="BO1841" s="5"/>
      <c r="BP1841" s="5"/>
      <c r="BQ1841" s="5"/>
      <c r="BR1841" s="5"/>
      <c r="BS1841" s="5"/>
      <c r="BT1841" s="5"/>
      <c r="BU1841" s="5"/>
      <c r="BV1841" s="5"/>
      <c r="BW1841" s="5"/>
      <c r="BX1841" s="5"/>
      <c r="BY1841" s="5"/>
      <c r="BZ1841" s="5"/>
      <c r="CA1841" s="5"/>
      <c r="CB1841" s="5"/>
      <c r="CC1841" s="5"/>
      <c r="CD1841" s="5"/>
      <c r="CE1841" s="5"/>
      <c r="CF1841" s="5"/>
      <c r="CG1841" s="5"/>
      <c r="CH1841" s="5"/>
      <c r="CI1841" s="5"/>
      <c r="CJ1841" s="5"/>
      <c r="CK1841" s="5"/>
      <c r="CL1841" s="5"/>
      <c r="CM1841" s="5"/>
      <c r="CN1841" s="5"/>
      <c r="CO1841" s="5"/>
      <c r="CP1841" s="5"/>
      <c r="CQ1841" s="5"/>
      <c r="CR1841" s="5"/>
      <c r="CS1841" s="5"/>
      <c r="CT1841" s="5"/>
      <c r="CU1841" s="5"/>
      <c r="CV1841" s="5"/>
      <c r="CW1841" s="5"/>
      <c r="CX1841" s="5"/>
      <c r="CY1841" s="5"/>
      <c r="CZ1841" s="5"/>
      <c r="DA1841" s="5"/>
      <c r="DB1841" s="5"/>
      <c r="DC1841" s="5"/>
      <c r="DD1841" s="5"/>
      <c r="DE1841" s="5"/>
      <c r="DF1841" s="5"/>
      <c r="DG1841" s="5"/>
      <c r="DH1841" s="5"/>
      <c r="DI1841" s="5"/>
      <c r="DJ1841" s="5"/>
      <c r="DK1841" s="5"/>
      <c r="DL1841" s="5"/>
      <c r="DM1841" s="5"/>
      <c r="DN1841" s="5"/>
      <c r="DO1841" s="5"/>
      <c r="DP1841" s="5"/>
      <c r="DQ1841" s="5"/>
      <c r="DR1841" s="5"/>
      <c r="DS1841" s="6"/>
      <c r="DT1841" s="6"/>
      <c r="DU1841" s="5"/>
      <c r="DV1841" s="5"/>
      <c r="DW1841" s="5"/>
      <c r="DX1841" s="5"/>
      <c r="DY1841" s="5"/>
      <c r="DZ1841" s="5"/>
      <c r="EA1841" s="5"/>
      <c r="EB1841" s="5"/>
      <c r="EC1841" s="5"/>
      <c r="ED1841" s="5"/>
      <c r="EE1841" s="5"/>
      <c r="EF1841" s="5"/>
    </row>
    <row r="1842" spans="1:143" hidden="1">
      <c r="A1842" s="41"/>
      <c r="B1842" s="41"/>
      <c r="C1842" s="41"/>
      <c r="D1842" s="41"/>
      <c r="G1842" s="41"/>
      <c r="H1842" s="41"/>
      <c r="I1842" s="41"/>
      <c r="EG1842" s="42"/>
      <c r="EH1842" s="42"/>
      <c r="EI1842" s="42"/>
      <c r="EJ1842" s="42"/>
      <c r="EK1842" s="42"/>
      <c r="EL1842" s="42"/>
      <c r="EM1842" s="42"/>
    </row>
    <row r="1843" spans="1:143">
      <c r="A1843" s="41"/>
      <c r="B1843" s="41"/>
      <c r="C1843" s="41"/>
      <c r="D1843" s="41"/>
      <c r="G1843" s="41"/>
      <c r="H1843" s="41"/>
      <c r="I1843" s="41"/>
      <c r="EG1843" s="42"/>
      <c r="EH1843" s="42"/>
      <c r="EI1843" s="42"/>
      <c r="EJ1843" s="42"/>
      <c r="EK1843" s="42"/>
      <c r="EL1843" s="42"/>
      <c r="EM1843" s="42"/>
    </row>
    <row r="1844" spans="1:143" ht="90">
      <c r="A1844" s="41" t="s">
        <v>3035</v>
      </c>
      <c r="B1844" s="41">
        <v>42</v>
      </c>
      <c r="C1844" s="41">
        <v>25</v>
      </c>
      <c r="D1844" s="41" t="s">
        <v>288</v>
      </c>
      <c r="E1844" s="42" t="s">
        <v>186</v>
      </c>
      <c r="F1844" s="41" t="s">
        <v>3036</v>
      </c>
      <c r="G1844" s="41"/>
      <c r="H1844" s="41" t="s">
        <v>135</v>
      </c>
      <c r="I1844" s="41"/>
      <c r="P1844" s="5">
        <v>13</v>
      </c>
      <c r="Q1844" s="39" t="s">
        <v>3037</v>
      </c>
      <c r="R1844" s="5">
        <v>13</v>
      </c>
      <c r="AA1844" s="5">
        <v>13</v>
      </c>
      <c r="AH1844" s="5">
        <v>13</v>
      </c>
      <c r="DS1844" s="6">
        <v>42</v>
      </c>
      <c r="DT1844" s="6">
        <v>17</v>
      </c>
      <c r="DU1844" s="5" t="s">
        <v>3038</v>
      </c>
      <c r="DX1844" s="5" t="s">
        <v>135</v>
      </c>
      <c r="EG1844" s="42"/>
      <c r="EH1844" s="42"/>
      <c r="EI1844" s="42"/>
      <c r="EJ1844" s="42"/>
      <c r="EK1844" s="42"/>
      <c r="EL1844" s="42"/>
      <c r="EM1844" s="42"/>
    </row>
    <row r="1845" spans="1:143" ht="45">
      <c r="A1845" s="41"/>
      <c r="B1845" s="41"/>
      <c r="C1845" s="41"/>
      <c r="D1845" s="41" t="s">
        <v>154</v>
      </c>
      <c r="E1845" s="42" t="s">
        <v>401</v>
      </c>
      <c r="F1845" s="41" t="s">
        <v>3036</v>
      </c>
      <c r="G1845" s="41"/>
      <c r="H1845" s="41" t="s">
        <v>135</v>
      </c>
      <c r="I1845" s="41"/>
      <c r="P1845" s="5">
        <v>1</v>
      </c>
      <c r="Q1845" s="39" t="s">
        <v>3037</v>
      </c>
      <c r="R1845" s="5">
        <v>1</v>
      </c>
      <c r="AA1845" s="5">
        <v>1</v>
      </c>
      <c r="AH1845" s="5">
        <v>1</v>
      </c>
      <c r="DX1845" s="5" t="s">
        <v>135</v>
      </c>
      <c r="EG1845" s="42"/>
      <c r="EH1845" s="42"/>
      <c r="EI1845" s="42"/>
      <c r="EJ1845" s="42"/>
      <c r="EK1845" s="42"/>
      <c r="EL1845" s="42"/>
      <c r="EM1845" s="42"/>
    </row>
    <row r="1846" spans="1:143" ht="90">
      <c r="A1846" s="41" t="s">
        <v>3039</v>
      </c>
      <c r="B1846" s="41">
        <v>8</v>
      </c>
      <c r="C1846" s="41">
        <v>2</v>
      </c>
      <c r="D1846" s="41" t="s">
        <v>3040</v>
      </c>
      <c r="E1846" s="42" t="s">
        <v>349</v>
      </c>
      <c r="F1846" s="41" t="s">
        <v>980</v>
      </c>
      <c r="G1846" s="41"/>
      <c r="H1846" s="41" t="s">
        <v>135</v>
      </c>
      <c r="I1846" s="41"/>
      <c r="J1846" s="5">
        <v>1</v>
      </c>
      <c r="K1846" s="5">
        <v>1</v>
      </c>
      <c r="P1846" s="5">
        <v>1</v>
      </c>
      <c r="Q1846" s="39" t="s">
        <v>3041</v>
      </c>
      <c r="AL1846" s="5">
        <v>1</v>
      </c>
      <c r="DS1846" s="6">
        <v>8</v>
      </c>
      <c r="DT1846" s="6">
        <v>6</v>
      </c>
      <c r="DU1846" s="5">
        <v>0</v>
      </c>
      <c r="DW1846" s="5" t="s">
        <v>135</v>
      </c>
      <c r="EG1846" s="42"/>
      <c r="EH1846" s="42"/>
      <c r="EI1846" s="42"/>
      <c r="EJ1846" s="42"/>
      <c r="EK1846" s="42"/>
      <c r="EL1846" s="42"/>
      <c r="EM1846" s="42"/>
    </row>
    <row r="1847" spans="1:143">
      <c r="A1847" s="41"/>
      <c r="B1847" s="41"/>
      <c r="C1847" s="41"/>
      <c r="D1847" s="41" t="s">
        <v>3042</v>
      </c>
      <c r="E1847" s="42" t="s">
        <v>3043</v>
      </c>
      <c r="F1847" s="41" t="s">
        <v>980</v>
      </c>
      <c r="G1847" s="41"/>
      <c r="H1847" s="41" t="s">
        <v>135</v>
      </c>
      <c r="I1847" s="41"/>
      <c r="J1847" s="5">
        <v>1</v>
      </c>
      <c r="K1847" s="5">
        <v>1</v>
      </c>
      <c r="P1847" s="5">
        <v>1</v>
      </c>
      <c r="Q1847" s="39" t="s">
        <v>3044</v>
      </c>
      <c r="R1847" s="5">
        <v>1</v>
      </c>
      <c r="DW1847" s="5" t="s">
        <v>135</v>
      </c>
      <c r="EG1847" s="42"/>
      <c r="EH1847" s="42"/>
      <c r="EI1847" s="42"/>
      <c r="EJ1847" s="42"/>
      <c r="EK1847" s="42"/>
      <c r="EL1847" s="42"/>
      <c r="EM1847" s="42"/>
    </row>
    <row r="1848" spans="1:143">
      <c r="A1848" s="41"/>
      <c r="B1848" s="41"/>
      <c r="C1848" s="41"/>
      <c r="D1848" s="41" t="s">
        <v>3045</v>
      </c>
      <c r="E1848" s="42" t="s">
        <v>132</v>
      </c>
      <c r="F1848" s="41" t="s">
        <v>980</v>
      </c>
      <c r="G1848" s="41"/>
      <c r="H1848" s="41" t="s">
        <v>135</v>
      </c>
      <c r="I1848" s="41"/>
      <c r="J1848" s="5">
        <v>1</v>
      </c>
      <c r="N1848" s="5">
        <v>1</v>
      </c>
      <c r="P1848" s="5">
        <v>1</v>
      </c>
      <c r="Q1848" s="39" t="s">
        <v>3046</v>
      </c>
      <c r="R1848" s="5">
        <v>1</v>
      </c>
      <c r="DW1848" s="5" t="s">
        <v>135</v>
      </c>
      <c r="EG1848" s="42"/>
      <c r="EH1848" s="42"/>
      <c r="EI1848" s="42"/>
      <c r="EJ1848" s="42"/>
      <c r="EK1848" s="42"/>
      <c r="EL1848" s="42"/>
      <c r="EM1848" s="42"/>
    </row>
    <row r="1849" spans="1:143" ht="75">
      <c r="A1849" s="41" t="s">
        <v>3047</v>
      </c>
      <c r="B1849" s="41">
        <v>108</v>
      </c>
      <c r="C1849" s="41">
        <v>87</v>
      </c>
      <c r="D1849" s="41" t="s">
        <v>685</v>
      </c>
      <c r="E1849" s="5" t="s">
        <v>685</v>
      </c>
      <c r="F1849" s="41" t="s">
        <v>3048</v>
      </c>
      <c r="G1849" s="41" t="s">
        <v>135</v>
      </c>
      <c r="H1849" s="41" t="s">
        <v>135</v>
      </c>
      <c r="I1849" s="41"/>
      <c r="P1849" s="5">
        <v>80</v>
      </c>
      <c r="Q1849" s="39" t="s">
        <v>3049</v>
      </c>
      <c r="R1849" s="5">
        <v>80</v>
      </c>
      <c r="AA1849" s="5">
        <v>80</v>
      </c>
      <c r="AF1849" s="5">
        <v>80</v>
      </c>
      <c r="AH1849" s="5">
        <v>80</v>
      </c>
      <c r="DS1849" s="6">
        <v>108</v>
      </c>
      <c r="DT1849" s="6">
        <v>21</v>
      </c>
      <c r="DU1849" s="5">
        <v>87</v>
      </c>
      <c r="DX1849" s="5" t="s">
        <v>135</v>
      </c>
      <c r="EG1849" s="42"/>
      <c r="EH1849" s="42"/>
      <c r="EI1849" s="42"/>
      <c r="EJ1849" s="42"/>
      <c r="EK1849" s="42"/>
      <c r="EL1849" s="42"/>
      <c r="EM1849" s="42"/>
    </row>
    <row r="1850" spans="1:143" ht="75">
      <c r="A1850" s="41"/>
      <c r="B1850" s="41"/>
      <c r="C1850" s="41"/>
      <c r="D1850" s="41" t="s">
        <v>449</v>
      </c>
      <c r="E1850" s="5" t="s">
        <v>449</v>
      </c>
      <c r="F1850" s="41" t="s">
        <v>3048</v>
      </c>
      <c r="G1850" s="41" t="s">
        <v>135</v>
      </c>
      <c r="H1850" s="41" t="s">
        <v>135</v>
      </c>
      <c r="I1850" s="41"/>
      <c r="J1850" s="5">
        <v>2</v>
      </c>
      <c r="P1850" s="5">
        <v>2</v>
      </c>
      <c r="Q1850" s="39" t="s">
        <v>3049</v>
      </c>
      <c r="R1850" s="5">
        <v>2</v>
      </c>
      <c r="AA1850" s="5">
        <v>2</v>
      </c>
      <c r="AF1850" s="5">
        <v>2</v>
      </c>
      <c r="AH1850" s="5">
        <v>2</v>
      </c>
      <c r="DX1850" s="5" t="s">
        <v>135</v>
      </c>
      <c r="EG1850" s="42"/>
      <c r="EH1850" s="42"/>
      <c r="EI1850" s="42"/>
      <c r="EJ1850" s="42"/>
      <c r="EK1850" s="42"/>
      <c r="EL1850" s="42"/>
      <c r="EM1850" s="42"/>
    </row>
    <row r="1851" spans="1:143" ht="75">
      <c r="A1851" s="41"/>
      <c r="B1851" s="41"/>
      <c r="C1851" s="41"/>
      <c r="D1851" s="41" t="s">
        <v>157</v>
      </c>
      <c r="E1851" s="5" t="s">
        <v>157</v>
      </c>
      <c r="F1851" s="41" t="s">
        <v>3048</v>
      </c>
      <c r="G1851" s="41" t="s">
        <v>135</v>
      </c>
      <c r="H1851" s="41" t="s">
        <v>135</v>
      </c>
      <c r="I1851" s="41"/>
      <c r="P1851" s="5">
        <v>5</v>
      </c>
      <c r="Q1851" s="39" t="s">
        <v>3049</v>
      </c>
      <c r="R1851" s="5">
        <v>5</v>
      </c>
      <c r="AA1851" s="5">
        <v>5</v>
      </c>
      <c r="AF1851" s="5">
        <v>5</v>
      </c>
      <c r="AH1851" s="5">
        <v>5</v>
      </c>
      <c r="DX1851" s="5" t="s">
        <v>135</v>
      </c>
      <c r="EG1851" s="42"/>
      <c r="EH1851" s="42"/>
      <c r="EI1851" s="42"/>
      <c r="EJ1851" s="42"/>
      <c r="EK1851" s="42"/>
      <c r="EL1851" s="42"/>
      <c r="EM1851" s="42"/>
    </row>
    <row r="1852" spans="1:143" ht="75">
      <c r="A1852" s="41" t="s">
        <v>3050</v>
      </c>
      <c r="B1852" s="41">
        <v>11</v>
      </c>
      <c r="C1852" s="41">
        <v>2</v>
      </c>
      <c r="D1852" s="41" t="s">
        <v>2750</v>
      </c>
      <c r="E1852" s="42" t="s">
        <v>378</v>
      </c>
      <c r="F1852" s="41" t="s">
        <v>3051</v>
      </c>
      <c r="G1852" s="41" t="s">
        <v>135</v>
      </c>
      <c r="H1852" s="41"/>
      <c r="I1852" s="41"/>
      <c r="P1852" s="5">
        <v>2</v>
      </c>
      <c r="Q1852" s="39" t="s">
        <v>3052</v>
      </c>
      <c r="AL1852" s="5">
        <v>2</v>
      </c>
      <c r="DR1852" s="5" t="s">
        <v>135</v>
      </c>
      <c r="DS1852" s="6">
        <v>11</v>
      </c>
      <c r="DT1852" s="6">
        <v>9</v>
      </c>
      <c r="DU1852" s="5">
        <v>4</v>
      </c>
      <c r="DW1852" s="5" t="s">
        <v>135</v>
      </c>
      <c r="EG1852" s="42"/>
      <c r="EH1852" s="42"/>
      <c r="EI1852" s="42"/>
      <c r="EJ1852" s="42"/>
      <c r="EK1852" s="42"/>
      <c r="EL1852" s="42"/>
      <c r="EM1852" s="42"/>
    </row>
    <row r="1853" spans="1:143" ht="75">
      <c r="A1853" s="41" t="s">
        <v>3053</v>
      </c>
      <c r="B1853" s="41">
        <v>1</v>
      </c>
      <c r="C1853" s="41">
        <v>1</v>
      </c>
      <c r="D1853" s="41" t="s">
        <v>3054</v>
      </c>
      <c r="E1853" s="42" t="s">
        <v>514</v>
      </c>
      <c r="F1853" s="41" t="s">
        <v>3051</v>
      </c>
      <c r="G1853" s="41" t="s">
        <v>135</v>
      </c>
      <c r="H1853" s="41"/>
      <c r="I1853" s="41"/>
      <c r="P1853" s="5">
        <v>1</v>
      </c>
      <c r="Q1853" s="39" t="s">
        <v>3055</v>
      </c>
      <c r="AL1853" s="5">
        <v>1</v>
      </c>
      <c r="AN1853" s="5">
        <v>1</v>
      </c>
      <c r="AO1853" s="5">
        <v>1</v>
      </c>
      <c r="DS1853" s="6">
        <v>1</v>
      </c>
      <c r="DT1853" s="6">
        <v>0</v>
      </c>
      <c r="DU1853" s="5">
        <v>1</v>
      </c>
      <c r="DW1853" s="5" t="s">
        <v>135</v>
      </c>
      <c r="EG1853" s="42"/>
      <c r="EH1853" s="42"/>
      <c r="EI1853" s="42"/>
      <c r="EJ1853" s="42"/>
      <c r="EK1853" s="42"/>
      <c r="EL1853" s="42"/>
      <c r="EM1853" s="42"/>
    </row>
    <row r="1854" spans="1:143" ht="45">
      <c r="A1854" s="41"/>
      <c r="B1854" s="41"/>
      <c r="C1854" s="41"/>
      <c r="D1854" s="41" t="s">
        <v>3056</v>
      </c>
      <c r="E1854" s="42" t="s">
        <v>314</v>
      </c>
      <c r="F1854" s="41" t="s">
        <v>3051</v>
      </c>
      <c r="G1854" s="41" t="s">
        <v>135</v>
      </c>
      <c r="H1854" s="41"/>
      <c r="I1854" s="41"/>
      <c r="P1854" s="5">
        <v>1</v>
      </c>
      <c r="Q1854" s="39" t="s">
        <v>3055</v>
      </c>
      <c r="AL1854" s="5">
        <v>1</v>
      </c>
      <c r="AN1854" s="5">
        <v>1</v>
      </c>
      <c r="AO1854" s="5">
        <v>1</v>
      </c>
      <c r="DW1854" s="5" t="s">
        <v>135</v>
      </c>
      <c r="EG1854" s="42"/>
      <c r="EH1854" s="42"/>
      <c r="EI1854" s="42"/>
      <c r="EJ1854" s="42"/>
      <c r="EK1854" s="42"/>
      <c r="EL1854" s="42"/>
      <c r="EM1854" s="42"/>
    </row>
    <row r="1855" spans="1:143" ht="90">
      <c r="A1855" s="41" t="s">
        <v>3057</v>
      </c>
      <c r="B1855" s="41">
        <v>42</v>
      </c>
      <c r="C1855" s="41">
        <v>40</v>
      </c>
      <c r="D1855" s="41" t="s">
        <v>3058</v>
      </c>
      <c r="E1855" s="42" t="s">
        <v>2763</v>
      </c>
      <c r="F1855" s="41" t="s">
        <v>3059</v>
      </c>
      <c r="G1855" s="41"/>
      <c r="H1855" s="41" t="s">
        <v>311</v>
      </c>
      <c r="I1855" s="41"/>
      <c r="J1855" s="5">
        <v>18</v>
      </c>
      <c r="K1855" s="5">
        <v>18</v>
      </c>
      <c r="P1855" s="5">
        <v>18</v>
      </c>
      <c r="Q1855" s="39" t="s">
        <v>3060</v>
      </c>
      <c r="R1855" s="5">
        <v>18</v>
      </c>
      <c r="DR1855" s="5" t="s">
        <v>1233</v>
      </c>
      <c r="DS1855" s="6">
        <v>42</v>
      </c>
      <c r="DT1855" s="6">
        <v>2</v>
      </c>
      <c r="DU1855" s="5">
        <v>30</v>
      </c>
      <c r="DX1855" s="5" t="s">
        <v>135</v>
      </c>
      <c r="EG1855" s="42"/>
      <c r="EH1855" s="42"/>
      <c r="EI1855" s="42"/>
      <c r="EJ1855" s="42"/>
      <c r="EK1855" s="42"/>
      <c r="EL1855" s="42"/>
      <c r="EM1855" s="42"/>
    </row>
    <row r="1856" spans="1:143" ht="30">
      <c r="A1856" s="41"/>
      <c r="B1856" s="41"/>
      <c r="C1856" s="41"/>
      <c r="D1856" s="41" t="s">
        <v>3061</v>
      </c>
      <c r="E1856" s="42" t="s">
        <v>3062</v>
      </c>
      <c r="F1856" s="41" t="s">
        <v>3059</v>
      </c>
      <c r="G1856" s="41"/>
      <c r="H1856" s="41" t="s">
        <v>311</v>
      </c>
      <c r="I1856" s="41"/>
      <c r="M1856" s="5">
        <v>1</v>
      </c>
      <c r="P1856" s="5">
        <v>1</v>
      </c>
      <c r="Q1856" s="39" t="s">
        <v>3060</v>
      </c>
      <c r="R1856" s="5">
        <v>1</v>
      </c>
      <c r="DR1856" s="5" t="s">
        <v>1233</v>
      </c>
      <c r="DX1856" s="5" t="s">
        <v>135</v>
      </c>
      <c r="EG1856" s="42"/>
      <c r="EH1856" s="42"/>
      <c r="EI1856" s="42"/>
      <c r="EJ1856" s="42"/>
      <c r="EK1856" s="42"/>
      <c r="EL1856" s="42"/>
      <c r="EM1856" s="42"/>
    </row>
    <row r="1857" spans="1:143" ht="30">
      <c r="A1857" s="41"/>
      <c r="B1857" s="41"/>
      <c r="C1857" s="41"/>
      <c r="D1857" s="41" t="s">
        <v>3063</v>
      </c>
      <c r="E1857" s="42" t="s">
        <v>3064</v>
      </c>
      <c r="F1857" s="41" t="s">
        <v>3059</v>
      </c>
      <c r="G1857" s="41"/>
      <c r="H1857" s="41" t="s">
        <v>311</v>
      </c>
      <c r="I1857" s="41"/>
      <c r="J1857" s="5">
        <v>7</v>
      </c>
      <c r="K1857" s="5">
        <v>7</v>
      </c>
      <c r="P1857" s="5">
        <v>7</v>
      </c>
      <c r="Q1857" s="39" t="s">
        <v>3060</v>
      </c>
      <c r="R1857" s="5">
        <v>7</v>
      </c>
      <c r="DR1857" s="5" t="s">
        <v>1233</v>
      </c>
      <c r="DX1857" s="5" t="s">
        <v>135</v>
      </c>
      <c r="EG1857" s="42"/>
      <c r="EH1857" s="42"/>
      <c r="EI1857" s="42"/>
      <c r="EJ1857" s="42"/>
      <c r="EK1857" s="42"/>
      <c r="EL1857" s="42"/>
      <c r="EM1857" s="42"/>
    </row>
    <row r="1858" spans="1:143" ht="30">
      <c r="A1858" s="41"/>
      <c r="B1858" s="41"/>
      <c r="C1858" s="41"/>
      <c r="D1858" s="41" t="s">
        <v>3065</v>
      </c>
      <c r="E1858" s="42" t="s">
        <v>150</v>
      </c>
      <c r="F1858" s="41" t="s">
        <v>3059</v>
      </c>
      <c r="G1858" s="41"/>
      <c r="H1858" s="41" t="s">
        <v>311</v>
      </c>
      <c r="I1858" s="41"/>
      <c r="J1858" s="5">
        <v>2</v>
      </c>
      <c r="K1858" s="5">
        <v>2</v>
      </c>
      <c r="P1858" s="5">
        <v>2</v>
      </c>
      <c r="Q1858" s="39" t="s">
        <v>3060</v>
      </c>
      <c r="R1858" s="5">
        <v>2</v>
      </c>
      <c r="DR1858" s="5" t="s">
        <v>1233</v>
      </c>
      <c r="DX1858" s="5" t="s">
        <v>135</v>
      </c>
      <c r="EG1858" s="42"/>
      <c r="EH1858" s="42"/>
      <c r="EI1858" s="42"/>
      <c r="EJ1858" s="42"/>
      <c r="EK1858" s="42"/>
      <c r="EL1858" s="42"/>
      <c r="EM1858" s="42"/>
    </row>
    <row r="1859" spans="1:143" ht="30">
      <c r="A1859" s="41"/>
      <c r="B1859" s="41"/>
      <c r="C1859" s="41"/>
      <c r="D1859" s="41" t="s">
        <v>3066</v>
      </c>
      <c r="E1859" s="42" t="s">
        <v>3067</v>
      </c>
      <c r="F1859" s="41" t="s">
        <v>3059</v>
      </c>
      <c r="G1859" s="41"/>
      <c r="H1859" s="41" t="s">
        <v>311</v>
      </c>
      <c r="I1859" s="41"/>
      <c r="M1859" s="5">
        <v>2</v>
      </c>
      <c r="P1859" s="5">
        <v>2</v>
      </c>
      <c r="Q1859" s="39" t="s">
        <v>3060</v>
      </c>
      <c r="R1859" s="5">
        <v>2</v>
      </c>
      <c r="DR1859" s="5" t="s">
        <v>1233</v>
      </c>
      <c r="DX1859" s="5" t="s">
        <v>135</v>
      </c>
      <c r="EG1859" s="42"/>
      <c r="EH1859" s="42"/>
      <c r="EI1859" s="42"/>
      <c r="EJ1859" s="42"/>
      <c r="EK1859" s="42"/>
      <c r="EL1859" s="42"/>
      <c r="EM1859" s="42"/>
    </row>
    <row r="1860" spans="1:143" ht="30">
      <c r="A1860" s="41"/>
      <c r="B1860" s="41"/>
      <c r="C1860" s="41"/>
      <c r="D1860" s="41" t="s">
        <v>3068</v>
      </c>
      <c r="E1860" s="42" t="s">
        <v>3069</v>
      </c>
      <c r="F1860" s="41" t="s">
        <v>3059</v>
      </c>
      <c r="G1860" s="41"/>
      <c r="H1860" s="41" t="s">
        <v>311</v>
      </c>
      <c r="I1860" s="41"/>
      <c r="M1860" s="5">
        <v>10</v>
      </c>
      <c r="P1860" s="5">
        <v>10</v>
      </c>
      <c r="Q1860" s="39" t="s">
        <v>3060</v>
      </c>
      <c r="R1860" s="5">
        <v>10</v>
      </c>
      <c r="DR1860" s="5" t="s">
        <v>1233</v>
      </c>
      <c r="DX1860" s="5" t="s">
        <v>135</v>
      </c>
      <c r="EG1860" s="42"/>
      <c r="EH1860" s="42"/>
      <c r="EI1860" s="42"/>
      <c r="EJ1860" s="42"/>
      <c r="EK1860" s="42"/>
      <c r="EL1860" s="42"/>
      <c r="EM1860" s="42"/>
    </row>
    <row r="1861" spans="1:143" ht="45">
      <c r="A1861" s="41"/>
      <c r="B1861" s="41"/>
      <c r="C1861" s="41"/>
      <c r="D1861" s="41" t="s">
        <v>3070</v>
      </c>
      <c r="E1861" s="42" t="s">
        <v>3071</v>
      </c>
      <c r="F1861" s="41" t="s">
        <v>3059</v>
      </c>
      <c r="G1861" s="41"/>
      <c r="H1861" s="41" t="s">
        <v>311</v>
      </c>
      <c r="I1861" s="41"/>
      <c r="J1861" s="5">
        <v>4</v>
      </c>
      <c r="K1861" s="5">
        <v>1</v>
      </c>
      <c r="L1861" s="5">
        <v>3</v>
      </c>
      <c r="P1861" s="5">
        <v>4</v>
      </c>
      <c r="Q1861" s="39" t="s">
        <v>3060</v>
      </c>
      <c r="R1861" s="5">
        <v>4</v>
      </c>
      <c r="DR1861" s="5" t="s">
        <v>1233</v>
      </c>
      <c r="DX1861" s="5" t="s">
        <v>135</v>
      </c>
      <c r="EG1861" s="42"/>
      <c r="EH1861" s="42"/>
      <c r="EI1861" s="42"/>
      <c r="EJ1861" s="42"/>
      <c r="EK1861" s="42"/>
      <c r="EL1861" s="42"/>
      <c r="EM1861" s="42"/>
    </row>
    <row r="1862" spans="1:143" ht="45">
      <c r="A1862" s="41"/>
      <c r="B1862" s="41"/>
      <c r="C1862" s="41"/>
      <c r="D1862" s="41" t="s">
        <v>3072</v>
      </c>
      <c r="E1862" s="42" t="s">
        <v>1871</v>
      </c>
      <c r="F1862" s="41" t="s">
        <v>3059</v>
      </c>
      <c r="G1862" s="41"/>
      <c r="H1862" s="41" t="s">
        <v>311</v>
      </c>
      <c r="I1862" s="41"/>
      <c r="J1862" s="5">
        <v>8</v>
      </c>
      <c r="K1862" s="5">
        <v>3</v>
      </c>
      <c r="L1862" s="5">
        <v>5</v>
      </c>
      <c r="P1862" s="5">
        <v>8</v>
      </c>
      <c r="Q1862" s="39" t="s">
        <v>3060</v>
      </c>
      <c r="R1862" s="5">
        <v>8</v>
      </c>
      <c r="DR1862" s="5" t="s">
        <v>1233</v>
      </c>
      <c r="DX1862" s="5" t="s">
        <v>135</v>
      </c>
      <c r="EG1862" s="42"/>
      <c r="EH1862" s="42"/>
      <c r="EI1862" s="42"/>
      <c r="EJ1862" s="42"/>
      <c r="EK1862" s="42"/>
      <c r="EL1862" s="42"/>
      <c r="EM1862" s="42"/>
    </row>
    <row r="1863" spans="1:143" ht="45">
      <c r="A1863" s="41"/>
      <c r="B1863" s="41"/>
      <c r="C1863" s="41"/>
      <c r="D1863" s="41" t="s">
        <v>3073</v>
      </c>
      <c r="E1863" s="42" t="s">
        <v>2160</v>
      </c>
      <c r="F1863" s="41" t="s">
        <v>3059</v>
      </c>
      <c r="G1863" s="41"/>
      <c r="H1863" s="41" t="s">
        <v>311</v>
      </c>
      <c r="I1863" s="41"/>
      <c r="J1863" s="5">
        <v>7</v>
      </c>
      <c r="K1863" s="5">
        <v>3</v>
      </c>
      <c r="L1863" s="5">
        <v>4</v>
      </c>
      <c r="P1863" s="5">
        <v>7</v>
      </c>
      <c r="Q1863" s="39" t="s">
        <v>3060</v>
      </c>
      <c r="R1863" s="5">
        <v>7</v>
      </c>
      <c r="DR1863" s="5" t="s">
        <v>1233</v>
      </c>
      <c r="DX1863" s="5" t="s">
        <v>135</v>
      </c>
      <c r="EG1863" s="42"/>
      <c r="EH1863" s="42"/>
      <c r="EI1863" s="42"/>
      <c r="EJ1863" s="42"/>
      <c r="EK1863" s="42"/>
      <c r="EL1863" s="42"/>
      <c r="EM1863" s="42"/>
    </row>
    <row r="1864" spans="1:143" ht="45">
      <c r="A1864" s="41"/>
      <c r="B1864" s="41"/>
      <c r="C1864" s="41"/>
      <c r="D1864" s="41" t="s">
        <v>3074</v>
      </c>
      <c r="E1864" s="42" t="s">
        <v>3075</v>
      </c>
      <c r="F1864" s="41" t="s">
        <v>3059</v>
      </c>
      <c r="G1864" s="41"/>
      <c r="H1864" s="41" t="s">
        <v>311</v>
      </c>
      <c r="I1864" s="41"/>
      <c r="J1864" s="5">
        <v>2</v>
      </c>
      <c r="K1864" s="5">
        <v>1</v>
      </c>
      <c r="L1864" s="5">
        <v>1</v>
      </c>
      <c r="P1864" s="5">
        <v>2</v>
      </c>
      <c r="Q1864" s="39" t="s">
        <v>3060</v>
      </c>
      <c r="R1864" s="5">
        <v>2</v>
      </c>
      <c r="DR1864" s="5" t="s">
        <v>1233</v>
      </c>
      <c r="DX1864" s="5" t="s">
        <v>135</v>
      </c>
      <c r="EG1864" s="42"/>
      <c r="EH1864" s="42"/>
      <c r="EI1864" s="42"/>
      <c r="EJ1864" s="42"/>
      <c r="EK1864" s="42"/>
      <c r="EL1864" s="42"/>
      <c r="EM1864" s="42"/>
    </row>
    <row r="1865" spans="1:143" ht="45">
      <c r="A1865" s="41"/>
      <c r="B1865" s="41"/>
      <c r="C1865" s="41"/>
      <c r="D1865" s="41" t="s">
        <v>3076</v>
      </c>
      <c r="E1865" s="42" t="s">
        <v>336</v>
      </c>
      <c r="F1865" s="41" t="s">
        <v>3059</v>
      </c>
      <c r="G1865" s="41"/>
      <c r="H1865" s="41" t="s">
        <v>311</v>
      </c>
      <c r="I1865" s="41"/>
      <c r="J1865" s="5">
        <v>15</v>
      </c>
      <c r="K1865" s="5">
        <v>5</v>
      </c>
      <c r="L1865" s="5">
        <v>10</v>
      </c>
      <c r="P1865" s="5">
        <v>15</v>
      </c>
      <c r="Q1865" s="39" t="s">
        <v>3060</v>
      </c>
      <c r="R1865" s="5">
        <v>15</v>
      </c>
      <c r="DR1865" s="5" t="s">
        <v>1233</v>
      </c>
      <c r="DX1865" s="5" t="s">
        <v>135</v>
      </c>
      <c r="EG1865" s="42"/>
      <c r="EH1865" s="42"/>
      <c r="EI1865" s="42"/>
      <c r="EJ1865" s="42"/>
      <c r="EK1865" s="42"/>
      <c r="EL1865" s="42"/>
      <c r="EM1865" s="42"/>
    </row>
    <row r="1866" spans="1:143" ht="45">
      <c r="A1866" s="41"/>
      <c r="B1866" s="41"/>
      <c r="C1866" s="41"/>
      <c r="D1866" s="41" t="s">
        <v>3077</v>
      </c>
      <c r="E1866" s="42" t="s">
        <v>682</v>
      </c>
      <c r="F1866" s="41" t="s">
        <v>3059</v>
      </c>
      <c r="G1866" s="41"/>
      <c r="H1866" s="41" t="s">
        <v>311</v>
      </c>
      <c r="I1866" s="41"/>
      <c r="J1866" s="5">
        <v>11</v>
      </c>
      <c r="K1866" s="5">
        <v>5</v>
      </c>
      <c r="L1866" s="5">
        <v>6</v>
      </c>
      <c r="P1866" s="5">
        <v>11</v>
      </c>
      <c r="Q1866" s="39" t="s">
        <v>3060</v>
      </c>
      <c r="R1866" s="5">
        <v>11</v>
      </c>
      <c r="DR1866" s="5" t="s">
        <v>1233</v>
      </c>
      <c r="DX1866" s="5" t="s">
        <v>135</v>
      </c>
      <c r="EG1866" s="42"/>
      <c r="EH1866" s="42"/>
      <c r="EI1866" s="42"/>
      <c r="EJ1866" s="42"/>
      <c r="EK1866" s="42"/>
      <c r="EL1866" s="42"/>
      <c r="EM1866" s="42"/>
    </row>
    <row r="1867" spans="1:143" ht="30">
      <c r="A1867" s="41"/>
      <c r="B1867" s="41"/>
      <c r="C1867" s="41"/>
      <c r="D1867" s="41" t="s">
        <v>3078</v>
      </c>
      <c r="E1867" s="42" t="s">
        <v>314</v>
      </c>
      <c r="F1867" s="41" t="s">
        <v>3059</v>
      </c>
      <c r="G1867" s="41"/>
      <c r="H1867" s="41" t="s">
        <v>311</v>
      </c>
      <c r="I1867" s="41"/>
      <c r="P1867" s="5">
        <v>40</v>
      </c>
      <c r="Q1867" s="39" t="s">
        <v>3060</v>
      </c>
      <c r="R1867" s="5">
        <v>40</v>
      </c>
      <c r="DR1867" s="5" t="s">
        <v>1233</v>
      </c>
      <c r="DX1867" s="5" t="s">
        <v>135</v>
      </c>
      <c r="EG1867" s="42"/>
      <c r="EH1867" s="42"/>
      <c r="EI1867" s="42"/>
      <c r="EJ1867" s="42"/>
      <c r="EK1867" s="42"/>
      <c r="EL1867" s="42"/>
      <c r="EM1867" s="42"/>
    </row>
    <row r="1868" spans="1:143" ht="60">
      <c r="A1868" s="41" t="s">
        <v>3079</v>
      </c>
      <c r="B1868" s="41">
        <v>1</v>
      </c>
      <c r="C1868" s="41">
        <v>1</v>
      </c>
      <c r="D1868" s="41" t="s">
        <v>3080</v>
      </c>
      <c r="E1868" s="42" t="s">
        <v>3081</v>
      </c>
      <c r="F1868" s="41" t="s">
        <v>3082</v>
      </c>
      <c r="G1868" s="41" t="s">
        <v>135</v>
      </c>
      <c r="H1868" s="41" t="s">
        <v>135</v>
      </c>
      <c r="I1868" s="41" t="s">
        <v>135</v>
      </c>
      <c r="J1868" s="5">
        <v>1</v>
      </c>
      <c r="P1868" s="5">
        <v>1</v>
      </c>
      <c r="Q1868" s="39" t="s">
        <v>3083</v>
      </c>
      <c r="AL1868" s="5">
        <v>1</v>
      </c>
      <c r="AN1868" s="5">
        <v>1</v>
      </c>
      <c r="AV1868" s="5">
        <v>1</v>
      </c>
      <c r="AW1868" s="5">
        <v>1</v>
      </c>
      <c r="AZ1868" s="5">
        <v>1</v>
      </c>
      <c r="BL1868" s="5">
        <v>1</v>
      </c>
      <c r="BR1868" s="5">
        <v>1</v>
      </c>
      <c r="DS1868" s="6">
        <v>1</v>
      </c>
      <c r="DT1868" s="6">
        <v>0</v>
      </c>
      <c r="DU1868" s="5">
        <v>1</v>
      </c>
      <c r="DW1868" s="5" t="s">
        <v>135</v>
      </c>
      <c r="EG1868" s="42"/>
      <c r="EH1868" s="42"/>
      <c r="EI1868" s="42"/>
      <c r="EJ1868" s="42"/>
      <c r="EK1868" s="42"/>
      <c r="EL1868" s="42"/>
      <c r="EM1868" s="42"/>
    </row>
    <row r="1869" spans="1:143" ht="105">
      <c r="A1869" s="46" t="s">
        <v>3084</v>
      </c>
      <c r="B1869" s="41">
        <v>19</v>
      </c>
      <c r="C1869" s="41">
        <v>3</v>
      </c>
      <c r="D1869" s="41" t="s">
        <v>3085</v>
      </c>
      <c r="E1869" s="5" t="s">
        <v>3085</v>
      </c>
      <c r="F1869" s="41" t="s">
        <v>3086</v>
      </c>
      <c r="G1869" s="41"/>
      <c r="H1869" s="41" t="s">
        <v>135</v>
      </c>
      <c r="I1869" s="41"/>
      <c r="P1869" s="5">
        <v>1</v>
      </c>
      <c r="Q1869" s="39" t="s">
        <v>3087</v>
      </c>
      <c r="R1869" s="5">
        <v>1</v>
      </c>
      <c r="DS1869" s="6">
        <v>19</v>
      </c>
      <c r="DT1869" s="6">
        <v>16</v>
      </c>
      <c r="DU1869" s="5">
        <v>0</v>
      </c>
      <c r="DW1869" s="5" t="s">
        <v>135</v>
      </c>
      <c r="EG1869" s="42"/>
      <c r="EH1869" s="42"/>
      <c r="EI1869" s="42"/>
      <c r="EJ1869" s="42"/>
      <c r="EK1869" s="42"/>
      <c r="EL1869" s="42"/>
      <c r="EM1869" s="42"/>
    </row>
    <row r="1870" spans="1:143" ht="60">
      <c r="A1870" s="41"/>
      <c r="B1870" s="41"/>
      <c r="C1870" s="41"/>
      <c r="D1870" s="41" t="s">
        <v>3088</v>
      </c>
      <c r="E1870" s="5" t="s">
        <v>3088</v>
      </c>
      <c r="F1870" s="41" t="s">
        <v>3086</v>
      </c>
      <c r="G1870" s="41"/>
      <c r="H1870" s="41" t="s">
        <v>135</v>
      </c>
      <c r="I1870" s="41"/>
      <c r="P1870" s="5">
        <v>1</v>
      </c>
      <c r="Q1870" s="39" t="s">
        <v>3089</v>
      </c>
      <c r="AL1870" s="5">
        <v>1</v>
      </c>
      <c r="DW1870" s="5" t="s">
        <v>135</v>
      </c>
      <c r="EG1870" s="42"/>
      <c r="EH1870" s="42"/>
      <c r="EI1870" s="42"/>
      <c r="EJ1870" s="42"/>
      <c r="EK1870" s="42"/>
      <c r="EL1870" s="42"/>
      <c r="EM1870" s="42"/>
    </row>
    <row r="1871" spans="1:143" ht="75">
      <c r="A1871" s="41"/>
      <c r="B1871" s="41"/>
      <c r="C1871" s="41"/>
      <c r="D1871" s="41" t="s">
        <v>1297</v>
      </c>
      <c r="E1871" s="5" t="s">
        <v>459</v>
      </c>
      <c r="F1871" s="41" t="s">
        <v>3086</v>
      </c>
      <c r="G1871" s="41"/>
      <c r="H1871" s="41" t="s">
        <v>135</v>
      </c>
      <c r="I1871" s="41"/>
      <c r="P1871" s="5">
        <v>1</v>
      </c>
      <c r="Q1871" s="39" t="s">
        <v>3090</v>
      </c>
      <c r="R1871" s="5">
        <v>1</v>
      </c>
      <c r="AI1871" s="5">
        <v>1</v>
      </c>
      <c r="DW1871" s="5" t="s">
        <v>135</v>
      </c>
      <c r="EG1871" s="42"/>
      <c r="EH1871" s="42"/>
      <c r="EI1871" s="42"/>
      <c r="EJ1871" s="42"/>
      <c r="EK1871" s="42"/>
      <c r="EL1871" s="42"/>
      <c r="EM1871" s="42"/>
    </row>
    <row r="1872" spans="1:143" ht="75">
      <c r="A1872" s="41" t="s">
        <v>3091</v>
      </c>
      <c r="B1872" s="41">
        <v>38</v>
      </c>
      <c r="C1872" s="41">
        <v>38</v>
      </c>
      <c r="D1872" s="41" t="s">
        <v>3092</v>
      </c>
      <c r="E1872" s="42" t="s">
        <v>3092</v>
      </c>
      <c r="F1872" s="41" t="s">
        <v>3093</v>
      </c>
      <c r="G1872" s="41" t="s">
        <v>135</v>
      </c>
      <c r="H1872" s="41"/>
      <c r="I1872" s="41"/>
      <c r="J1872" s="5">
        <v>1</v>
      </c>
      <c r="P1872" s="5">
        <v>1</v>
      </c>
      <c r="Q1872" s="39" t="s">
        <v>3094</v>
      </c>
      <c r="R1872" s="5">
        <v>1</v>
      </c>
      <c r="S1872" s="5">
        <v>1</v>
      </c>
      <c r="AA1872" s="5">
        <v>1</v>
      </c>
      <c r="DR1872" s="5" t="s">
        <v>135</v>
      </c>
      <c r="DS1872" s="6">
        <v>38</v>
      </c>
      <c r="DT1872" s="6">
        <v>12</v>
      </c>
      <c r="DU1872" s="5">
        <v>25</v>
      </c>
      <c r="DX1872" s="5" t="s">
        <v>135</v>
      </c>
      <c r="EG1872" s="42"/>
      <c r="EH1872" s="42"/>
      <c r="EI1872" s="42"/>
      <c r="EJ1872" s="42"/>
      <c r="EK1872" s="42"/>
      <c r="EL1872" s="42"/>
      <c r="EM1872" s="42"/>
    </row>
    <row r="1873" spans="1:143" s="42" customFormat="1" ht="30">
      <c r="A1873" s="41"/>
      <c r="B1873" s="41"/>
      <c r="C1873" s="41"/>
      <c r="D1873" s="41" t="s">
        <v>3095</v>
      </c>
      <c r="E1873" s="42" t="s">
        <v>274</v>
      </c>
      <c r="F1873" s="41" t="s">
        <v>3093</v>
      </c>
      <c r="G1873" s="41" t="s">
        <v>135</v>
      </c>
      <c r="H1873" s="41"/>
      <c r="I1873" s="41"/>
      <c r="J1873" s="5"/>
      <c r="K1873" s="5"/>
      <c r="L1873" s="5"/>
      <c r="M1873" s="5"/>
      <c r="N1873" s="5"/>
      <c r="O1873" s="5"/>
      <c r="P1873" s="5">
        <v>1</v>
      </c>
      <c r="Q1873" s="39" t="s">
        <v>3094</v>
      </c>
      <c r="R1873" s="5">
        <v>1</v>
      </c>
      <c r="S1873" s="5">
        <v>1</v>
      </c>
      <c r="T1873" s="5"/>
      <c r="U1873" s="5"/>
      <c r="V1873" s="5"/>
      <c r="W1873" s="5"/>
      <c r="X1873" s="5"/>
      <c r="Y1873" s="5"/>
      <c r="Z1873" s="5"/>
      <c r="AA1873" s="5">
        <v>1</v>
      </c>
      <c r="AB1873" s="5"/>
      <c r="AC1873" s="5"/>
      <c r="AD1873" s="5"/>
      <c r="AE1873" s="5"/>
      <c r="AF1873" s="5"/>
      <c r="AG1873" s="5"/>
      <c r="AH1873" s="5"/>
      <c r="AI1873" s="5"/>
      <c r="AJ1873" s="5"/>
      <c r="AK1873" s="5"/>
      <c r="AL1873" s="5"/>
      <c r="AM1873" s="5"/>
      <c r="AN1873" s="5"/>
      <c r="AO1873" s="5"/>
      <c r="AP1873" s="5"/>
      <c r="AQ1873" s="5"/>
      <c r="AR1873" s="5"/>
      <c r="AS1873" s="5"/>
      <c r="AT1873" s="5"/>
      <c r="AU1873" s="5"/>
      <c r="AV1873" s="5"/>
      <c r="AW1873" s="5"/>
      <c r="AX1873" s="5"/>
      <c r="AY1873" s="5"/>
      <c r="AZ1873" s="5"/>
      <c r="BA1873" s="5"/>
      <c r="BB1873" s="5"/>
      <c r="BC1873" s="5"/>
      <c r="BD1873" s="5"/>
      <c r="BE1873" s="5"/>
      <c r="BF1873" s="5"/>
      <c r="BG1873" s="5"/>
      <c r="BH1873" s="5"/>
      <c r="BI1873" s="5"/>
      <c r="BJ1873" s="5"/>
      <c r="BK1873" s="5"/>
      <c r="BL1873" s="5"/>
      <c r="BM1873" s="5"/>
      <c r="BN1873" s="5"/>
      <c r="BO1873" s="5"/>
      <c r="BP1873" s="5"/>
      <c r="BQ1873" s="5"/>
      <c r="BR1873" s="5"/>
      <c r="BS1873" s="5"/>
      <c r="BT1873" s="5"/>
      <c r="BU1873" s="5"/>
      <c r="BV1873" s="5"/>
      <c r="BW1873" s="5"/>
      <c r="BX1873" s="5"/>
      <c r="BY1873" s="5"/>
      <c r="BZ1873" s="5"/>
      <c r="CA1873" s="5"/>
      <c r="CB1873" s="5"/>
      <c r="CC1873" s="5"/>
      <c r="CD1873" s="5"/>
      <c r="CE1873" s="5"/>
      <c r="CF1873" s="5"/>
      <c r="CG1873" s="5"/>
      <c r="CH1873" s="5"/>
      <c r="CI1873" s="5"/>
      <c r="CJ1873" s="5"/>
      <c r="CK1873" s="5"/>
      <c r="CL1873" s="5"/>
      <c r="CM1873" s="5"/>
      <c r="CN1873" s="5"/>
      <c r="CO1873" s="5"/>
      <c r="CP1873" s="5"/>
      <c r="CQ1873" s="5"/>
      <c r="CR1873" s="5"/>
      <c r="CS1873" s="5"/>
      <c r="CT1873" s="5"/>
      <c r="CU1873" s="5"/>
      <c r="CV1873" s="5"/>
      <c r="CW1873" s="5"/>
      <c r="CX1873" s="5"/>
      <c r="CY1873" s="5"/>
      <c r="CZ1873" s="5"/>
      <c r="DA1873" s="5"/>
      <c r="DB1873" s="5"/>
      <c r="DC1873" s="5"/>
      <c r="DD1873" s="5"/>
      <c r="DE1873" s="5"/>
      <c r="DF1873" s="5"/>
      <c r="DG1873" s="5"/>
      <c r="DH1873" s="5"/>
      <c r="DI1873" s="5"/>
      <c r="DJ1873" s="5"/>
      <c r="DK1873" s="5"/>
      <c r="DL1873" s="5"/>
      <c r="DM1873" s="5"/>
      <c r="DN1873" s="5"/>
      <c r="DO1873" s="5"/>
      <c r="DP1873" s="5"/>
      <c r="DQ1873" s="5"/>
      <c r="DR1873" s="5" t="s">
        <v>135</v>
      </c>
      <c r="DS1873" s="6"/>
      <c r="DT1873" s="6"/>
      <c r="DU1873" s="5"/>
      <c r="DV1873" s="5"/>
      <c r="DW1873" s="5"/>
      <c r="DX1873" s="5" t="s">
        <v>135</v>
      </c>
      <c r="DY1873" s="5"/>
      <c r="DZ1873" s="5"/>
      <c r="EA1873" s="5"/>
      <c r="EB1873" s="5"/>
      <c r="EC1873" s="5"/>
      <c r="ED1873" s="5"/>
      <c r="EE1873" s="5"/>
      <c r="EF1873" s="5"/>
    </row>
    <row r="1874" spans="1:143" s="42" customFormat="1" ht="30">
      <c r="A1874" s="41"/>
      <c r="B1874" s="41"/>
      <c r="C1874" s="41"/>
      <c r="D1874" s="41" t="s">
        <v>3096</v>
      </c>
      <c r="E1874" s="42" t="s">
        <v>3097</v>
      </c>
      <c r="F1874" s="41" t="s">
        <v>3093</v>
      </c>
      <c r="G1874" s="41" t="s">
        <v>135</v>
      </c>
      <c r="H1874" s="41"/>
      <c r="I1874" s="41"/>
      <c r="J1874" s="5">
        <v>1</v>
      </c>
      <c r="K1874" s="5"/>
      <c r="L1874" s="5"/>
      <c r="M1874" s="5"/>
      <c r="N1874" s="5"/>
      <c r="O1874" s="5"/>
      <c r="P1874" s="5">
        <v>1</v>
      </c>
      <c r="Q1874" s="39" t="s">
        <v>3094</v>
      </c>
      <c r="R1874" s="5">
        <v>1</v>
      </c>
      <c r="S1874" s="5">
        <v>1</v>
      </c>
      <c r="T1874" s="5"/>
      <c r="U1874" s="5"/>
      <c r="V1874" s="5"/>
      <c r="W1874" s="5"/>
      <c r="X1874" s="5"/>
      <c r="Y1874" s="5"/>
      <c r="Z1874" s="5"/>
      <c r="AA1874" s="5">
        <v>1</v>
      </c>
      <c r="AB1874" s="5"/>
      <c r="AC1874" s="5"/>
      <c r="AD1874" s="5"/>
      <c r="AE1874" s="5"/>
      <c r="AF1874" s="5"/>
      <c r="AG1874" s="5"/>
      <c r="AH1874" s="5"/>
      <c r="AI1874" s="5"/>
      <c r="AJ1874" s="5"/>
      <c r="AK1874" s="5"/>
      <c r="AL1874" s="5"/>
      <c r="AM1874" s="5"/>
      <c r="AN1874" s="5"/>
      <c r="AO1874" s="5"/>
      <c r="AP1874" s="5"/>
      <c r="AQ1874" s="5"/>
      <c r="AR1874" s="5"/>
      <c r="AS1874" s="5"/>
      <c r="AT1874" s="5"/>
      <c r="AU1874" s="5"/>
      <c r="AV1874" s="5"/>
      <c r="AW1874" s="5"/>
      <c r="AX1874" s="5"/>
      <c r="AY1874" s="5"/>
      <c r="AZ1874" s="5"/>
      <c r="BA1874" s="5"/>
      <c r="BB1874" s="5"/>
      <c r="BC1874" s="5"/>
      <c r="BD1874" s="5"/>
      <c r="BE1874" s="5"/>
      <c r="BF1874" s="5"/>
      <c r="BG1874" s="5"/>
      <c r="BH1874" s="5"/>
      <c r="BI1874" s="5"/>
      <c r="BJ1874" s="5"/>
      <c r="BK1874" s="5"/>
      <c r="BL1874" s="5"/>
      <c r="BM1874" s="5"/>
      <c r="BN1874" s="5"/>
      <c r="BO1874" s="5"/>
      <c r="BP1874" s="5"/>
      <c r="BQ1874" s="5"/>
      <c r="BR1874" s="5"/>
      <c r="BS1874" s="5"/>
      <c r="BT1874" s="5"/>
      <c r="BU1874" s="5"/>
      <c r="BV1874" s="5"/>
      <c r="BW1874" s="5"/>
      <c r="BX1874" s="5"/>
      <c r="BY1874" s="5"/>
      <c r="BZ1874" s="5"/>
      <c r="CA1874" s="5"/>
      <c r="CB1874" s="5"/>
      <c r="CC1874" s="5"/>
      <c r="CD1874" s="5"/>
      <c r="CE1874" s="5"/>
      <c r="CF1874" s="5"/>
      <c r="CG1874" s="5"/>
      <c r="CH1874" s="5"/>
      <c r="CI1874" s="5"/>
      <c r="CJ1874" s="5"/>
      <c r="CK1874" s="5"/>
      <c r="CL1874" s="5"/>
      <c r="CM1874" s="5"/>
      <c r="CN1874" s="5"/>
      <c r="CO1874" s="5"/>
      <c r="CP1874" s="5"/>
      <c r="CQ1874" s="5"/>
      <c r="CR1874" s="5"/>
      <c r="CS1874" s="5"/>
      <c r="CT1874" s="5"/>
      <c r="CU1874" s="5"/>
      <c r="CV1874" s="5"/>
      <c r="CW1874" s="5"/>
      <c r="CX1874" s="5"/>
      <c r="CY1874" s="5"/>
      <c r="CZ1874" s="5"/>
      <c r="DA1874" s="5"/>
      <c r="DB1874" s="5"/>
      <c r="DC1874" s="5"/>
      <c r="DD1874" s="5"/>
      <c r="DE1874" s="5"/>
      <c r="DF1874" s="5"/>
      <c r="DG1874" s="5"/>
      <c r="DH1874" s="5"/>
      <c r="DI1874" s="5"/>
      <c r="DJ1874" s="5"/>
      <c r="DK1874" s="5"/>
      <c r="DL1874" s="5"/>
      <c r="DM1874" s="5"/>
      <c r="DN1874" s="5"/>
      <c r="DO1874" s="5"/>
      <c r="DP1874" s="5"/>
      <c r="DQ1874" s="5"/>
      <c r="DR1874" s="5" t="s">
        <v>135</v>
      </c>
      <c r="DS1874" s="6"/>
      <c r="DT1874" s="6"/>
      <c r="DU1874" s="5"/>
      <c r="DV1874" s="5"/>
      <c r="DW1874" s="5"/>
      <c r="DX1874" s="5" t="s">
        <v>135</v>
      </c>
      <c r="DY1874" s="5"/>
      <c r="DZ1874" s="5"/>
      <c r="EA1874" s="5"/>
      <c r="EB1874" s="5"/>
      <c r="EC1874" s="5"/>
      <c r="ED1874" s="5"/>
      <c r="EE1874" s="5"/>
      <c r="EF1874" s="5"/>
    </row>
    <row r="1875" spans="1:143" s="42" customFormat="1" ht="30">
      <c r="A1875" s="41"/>
      <c r="B1875" s="41"/>
      <c r="C1875" s="41"/>
      <c r="D1875" s="41" t="s">
        <v>3098</v>
      </c>
      <c r="E1875" s="42" t="s">
        <v>575</v>
      </c>
      <c r="F1875" s="41" t="s">
        <v>3093</v>
      </c>
      <c r="G1875" s="41" t="s">
        <v>135</v>
      </c>
      <c r="H1875" s="41"/>
      <c r="I1875" s="41"/>
      <c r="J1875" s="5"/>
      <c r="K1875" s="5"/>
      <c r="L1875" s="5"/>
      <c r="M1875" s="5"/>
      <c r="N1875" s="5"/>
      <c r="O1875" s="5"/>
      <c r="P1875" s="5">
        <v>1</v>
      </c>
      <c r="Q1875" s="39" t="s">
        <v>3094</v>
      </c>
      <c r="R1875" s="5">
        <v>1</v>
      </c>
      <c r="S1875" s="5">
        <v>1</v>
      </c>
      <c r="T1875" s="5"/>
      <c r="U1875" s="5"/>
      <c r="V1875" s="5"/>
      <c r="W1875" s="5"/>
      <c r="X1875" s="5"/>
      <c r="Y1875" s="5"/>
      <c r="Z1875" s="5"/>
      <c r="AA1875" s="5">
        <v>1</v>
      </c>
      <c r="AB1875" s="5"/>
      <c r="AC1875" s="5"/>
      <c r="AD1875" s="5"/>
      <c r="AE1875" s="5"/>
      <c r="AF1875" s="5"/>
      <c r="AG1875" s="5"/>
      <c r="AH1875" s="5"/>
      <c r="AI1875" s="5"/>
      <c r="AJ1875" s="5"/>
      <c r="AK1875" s="5"/>
      <c r="AL1875" s="5"/>
      <c r="AM1875" s="5"/>
      <c r="AN1875" s="5"/>
      <c r="AO1875" s="5"/>
      <c r="AP1875" s="5"/>
      <c r="AQ1875" s="5"/>
      <c r="AR1875" s="5"/>
      <c r="AS1875" s="5"/>
      <c r="AT1875" s="5"/>
      <c r="AU1875" s="5"/>
      <c r="AV1875" s="5"/>
      <c r="AW1875" s="5"/>
      <c r="AX1875" s="5"/>
      <c r="AY1875" s="5"/>
      <c r="AZ1875" s="5"/>
      <c r="BA1875" s="5"/>
      <c r="BB1875" s="5"/>
      <c r="BC1875" s="5"/>
      <c r="BD1875" s="5"/>
      <c r="BE1875" s="5"/>
      <c r="BF1875" s="5"/>
      <c r="BG1875" s="5"/>
      <c r="BH1875" s="5"/>
      <c r="BI1875" s="5"/>
      <c r="BJ1875" s="5"/>
      <c r="BK1875" s="5"/>
      <c r="BL1875" s="5"/>
      <c r="BM1875" s="5"/>
      <c r="BN1875" s="5"/>
      <c r="BO1875" s="5"/>
      <c r="BP1875" s="5"/>
      <c r="BQ1875" s="5"/>
      <c r="BR1875" s="5"/>
      <c r="BS1875" s="5"/>
      <c r="BT1875" s="5"/>
      <c r="BU1875" s="5"/>
      <c r="BV1875" s="5"/>
      <c r="BW1875" s="5"/>
      <c r="BX1875" s="5"/>
      <c r="BY1875" s="5"/>
      <c r="BZ1875" s="5"/>
      <c r="CA1875" s="5"/>
      <c r="CB1875" s="5"/>
      <c r="CC1875" s="5"/>
      <c r="CD1875" s="5"/>
      <c r="CE1875" s="5"/>
      <c r="CF1875" s="5"/>
      <c r="CG1875" s="5"/>
      <c r="CH1875" s="5"/>
      <c r="CI1875" s="5"/>
      <c r="CJ1875" s="5"/>
      <c r="CK1875" s="5"/>
      <c r="CL1875" s="5"/>
      <c r="CM1875" s="5"/>
      <c r="CN1875" s="5"/>
      <c r="CO1875" s="5"/>
      <c r="CP1875" s="5"/>
      <c r="CQ1875" s="5"/>
      <c r="CR1875" s="5"/>
      <c r="CS1875" s="5"/>
      <c r="CT1875" s="5"/>
      <c r="CU1875" s="5"/>
      <c r="CV1875" s="5"/>
      <c r="CW1875" s="5"/>
      <c r="CX1875" s="5"/>
      <c r="CY1875" s="5"/>
      <c r="CZ1875" s="5"/>
      <c r="DA1875" s="5"/>
      <c r="DB1875" s="5"/>
      <c r="DC1875" s="5"/>
      <c r="DD1875" s="5"/>
      <c r="DE1875" s="5"/>
      <c r="DF1875" s="5"/>
      <c r="DG1875" s="5"/>
      <c r="DH1875" s="5"/>
      <c r="DI1875" s="5"/>
      <c r="DJ1875" s="5"/>
      <c r="DK1875" s="5"/>
      <c r="DL1875" s="5"/>
      <c r="DM1875" s="5"/>
      <c r="DN1875" s="5"/>
      <c r="DO1875" s="5"/>
      <c r="DP1875" s="5"/>
      <c r="DQ1875" s="5"/>
      <c r="DR1875" s="5" t="s">
        <v>135</v>
      </c>
      <c r="DS1875" s="6"/>
      <c r="DT1875" s="6"/>
      <c r="DU1875" s="5"/>
      <c r="DV1875" s="5"/>
      <c r="DW1875" s="5"/>
      <c r="DX1875" s="5" t="s">
        <v>135</v>
      </c>
      <c r="DY1875" s="5"/>
      <c r="DZ1875" s="5"/>
      <c r="EA1875" s="5"/>
      <c r="EB1875" s="5"/>
      <c r="EC1875" s="5"/>
      <c r="ED1875" s="5"/>
      <c r="EE1875" s="5"/>
      <c r="EF1875" s="5"/>
    </row>
    <row r="1876" spans="1:143" ht="30">
      <c r="A1876" s="41"/>
      <c r="B1876" s="41"/>
      <c r="C1876" s="41"/>
      <c r="D1876" s="41" t="s">
        <v>4617</v>
      </c>
      <c r="E1876" s="42" t="s">
        <v>3099</v>
      </c>
      <c r="F1876" s="41" t="s">
        <v>980</v>
      </c>
      <c r="G1876" s="41"/>
      <c r="H1876" s="41" t="s">
        <v>135</v>
      </c>
      <c r="I1876" s="41"/>
      <c r="J1876" s="5">
        <v>1</v>
      </c>
      <c r="K1876" s="5">
        <v>1</v>
      </c>
      <c r="P1876" s="105">
        <v>1</v>
      </c>
      <c r="Q1876" s="39" t="s">
        <v>3100</v>
      </c>
      <c r="R1876" s="105">
        <v>1</v>
      </c>
      <c r="AA1876" s="105">
        <v>1</v>
      </c>
      <c r="AH1876" s="105">
        <v>1</v>
      </c>
      <c r="DX1876" s="5" t="s">
        <v>135</v>
      </c>
      <c r="EG1876" s="42"/>
      <c r="EH1876" s="42"/>
      <c r="EI1876" s="42"/>
      <c r="EJ1876" s="42"/>
      <c r="EK1876" s="42"/>
      <c r="EL1876" s="42"/>
      <c r="EM1876" s="42"/>
    </row>
    <row r="1877" spans="1:143">
      <c r="A1877" s="41"/>
      <c r="B1877" s="41"/>
      <c r="C1877" s="41"/>
      <c r="D1877" s="41" t="s">
        <v>3101</v>
      </c>
      <c r="E1877" s="42" t="s">
        <v>274</v>
      </c>
      <c r="F1877" s="41" t="s">
        <v>980</v>
      </c>
      <c r="G1877" s="41"/>
      <c r="H1877" s="41" t="s">
        <v>135</v>
      </c>
      <c r="I1877" s="41"/>
      <c r="P1877" s="5">
        <v>1</v>
      </c>
      <c r="Q1877" s="39" t="s">
        <v>3100</v>
      </c>
      <c r="R1877" s="5">
        <v>1</v>
      </c>
      <c r="AA1877" s="5">
        <v>1</v>
      </c>
      <c r="AH1877" s="5">
        <v>1</v>
      </c>
      <c r="DX1877" s="5" t="s">
        <v>135</v>
      </c>
      <c r="EG1877" s="42"/>
      <c r="EH1877" s="42"/>
      <c r="EI1877" s="42"/>
      <c r="EJ1877" s="42"/>
      <c r="EK1877" s="42"/>
      <c r="EL1877" s="42"/>
      <c r="EM1877" s="42"/>
    </row>
    <row r="1878" spans="1:143">
      <c r="A1878" s="41"/>
      <c r="B1878" s="41"/>
      <c r="C1878" s="41"/>
      <c r="D1878" s="41" t="s">
        <v>3102</v>
      </c>
      <c r="E1878" s="42" t="s">
        <v>517</v>
      </c>
      <c r="F1878" s="41" t="s">
        <v>980</v>
      </c>
      <c r="G1878" s="41"/>
      <c r="H1878" s="41" t="s">
        <v>135</v>
      </c>
      <c r="I1878" s="41"/>
      <c r="P1878" s="5">
        <v>1</v>
      </c>
      <c r="Q1878" s="39" t="s">
        <v>3100</v>
      </c>
      <c r="R1878" s="5">
        <v>1</v>
      </c>
      <c r="AA1878" s="5">
        <v>1</v>
      </c>
      <c r="AH1878" s="5">
        <v>1</v>
      </c>
      <c r="DX1878" s="5" t="s">
        <v>135</v>
      </c>
      <c r="EG1878" s="42"/>
      <c r="EH1878" s="42"/>
      <c r="EI1878" s="42"/>
      <c r="EJ1878" s="42"/>
      <c r="EK1878" s="42"/>
      <c r="EL1878" s="42"/>
      <c r="EM1878" s="42"/>
    </row>
    <row r="1879" spans="1:143">
      <c r="A1879" s="41"/>
      <c r="B1879" s="41"/>
      <c r="C1879" s="41"/>
      <c r="D1879" s="41" t="s">
        <v>3103</v>
      </c>
      <c r="E1879" s="42" t="s">
        <v>419</v>
      </c>
      <c r="F1879" s="41" t="s">
        <v>980</v>
      </c>
      <c r="G1879" s="41"/>
      <c r="H1879" s="41" t="s">
        <v>135</v>
      </c>
      <c r="I1879" s="41"/>
      <c r="P1879" s="5">
        <v>1</v>
      </c>
      <c r="Q1879" s="39" t="s">
        <v>3100</v>
      </c>
      <c r="R1879" s="5">
        <v>1</v>
      </c>
      <c r="AA1879" s="5">
        <v>1</v>
      </c>
      <c r="AH1879" s="5">
        <v>1</v>
      </c>
      <c r="DX1879" s="5" t="s">
        <v>135</v>
      </c>
      <c r="EG1879" s="42"/>
      <c r="EH1879" s="42"/>
      <c r="EI1879" s="42"/>
      <c r="EJ1879" s="42"/>
      <c r="EK1879" s="42"/>
      <c r="EL1879" s="42"/>
      <c r="EM1879" s="42"/>
    </row>
    <row r="1880" spans="1:143">
      <c r="A1880" s="41"/>
      <c r="B1880" s="41"/>
      <c r="C1880" s="41"/>
      <c r="D1880" s="41" t="s">
        <v>3104</v>
      </c>
      <c r="E1880" s="42" t="s">
        <v>3105</v>
      </c>
      <c r="F1880" s="41" t="s">
        <v>980</v>
      </c>
      <c r="G1880" s="41"/>
      <c r="H1880" s="41" t="s">
        <v>135</v>
      </c>
      <c r="I1880" s="41"/>
      <c r="P1880" s="5">
        <v>1</v>
      </c>
      <c r="Q1880" s="39" t="s">
        <v>3100</v>
      </c>
      <c r="R1880" s="5">
        <v>1</v>
      </c>
      <c r="AA1880" s="5">
        <v>1</v>
      </c>
      <c r="AH1880" s="5">
        <v>1</v>
      </c>
      <c r="DX1880" s="5" t="s">
        <v>135</v>
      </c>
      <c r="EG1880" s="42"/>
      <c r="EH1880" s="42"/>
      <c r="EI1880" s="42"/>
      <c r="EJ1880" s="42"/>
      <c r="EK1880" s="42"/>
      <c r="EL1880" s="42"/>
      <c r="EM1880" s="42"/>
    </row>
    <row r="1881" spans="1:143">
      <c r="A1881" s="41"/>
      <c r="B1881" s="41"/>
      <c r="C1881" s="41"/>
      <c r="D1881" s="41" t="s">
        <v>3106</v>
      </c>
      <c r="E1881" s="42" t="s">
        <v>199</v>
      </c>
      <c r="F1881" s="41" t="s">
        <v>980</v>
      </c>
      <c r="G1881" s="41"/>
      <c r="H1881" s="41" t="s">
        <v>135</v>
      </c>
      <c r="I1881" s="41"/>
      <c r="P1881" s="5">
        <v>1</v>
      </c>
      <c r="Q1881" s="39" t="s">
        <v>3100</v>
      </c>
      <c r="R1881" s="5">
        <v>1</v>
      </c>
      <c r="AA1881" s="5">
        <v>1</v>
      </c>
      <c r="AH1881" s="5">
        <v>1</v>
      </c>
      <c r="DX1881" s="5" t="s">
        <v>135</v>
      </c>
      <c r="EG1881" s="42"/>
      <c r="EH1881" s="42"/>
      <c r="EI1881" s="42"/>
      <c r="EJ1881" s="42"/>
      <c r="EK1881" s="42"/>
      <c r="EL1881" s="42"/>
      <c r="EM1881" s="42"/>
    </row>
    <row r="1882" spans="1:143">
      <c r="A1882" s="41"/>
      <c r="B1882" s="41"/>
      <c r="C1882" s="41"/>
      <c r="D1882" s="41" t="s">
        <v>3107</v>
      </c>
      <c r="E1882" s="42" t="s">
        <v>527</v>
      </c>
      <c r="F1882" s="41" t="s">
        <v>980</v>
      </c>
      <c r="G1882" s="41"/>
      <c r="H1882" s="41" t="s">
        <v>135</v>
      </c>
      <c r="I1882" s="41"/>
      <c r="J1882" s="5">
        <v>1</v>
      </c>
      <c r="K1882" s="5">
        <v>1</v>
      </c>
      <c r="P1882" s="5">
        <v>1</v>
      </c>
      <c r="Q1882" s="39" t="s">
        <v>3100</v>
      </c>
      <c r="R1882" s="5">
        <v>1</v>
      </c>
      <c r="AA1882" s="5">
        <v>1</v>
      </c>
      <c r="AH1882" s="5">
        <v>1</v>
      </c>
      <c r="DX1882" s="5" t="s">
        <v>135</v>
      </c>
      <c r="EG1882" s="42"/>
      <c r="EH1882" s="42"/>
      <c r="EI1882" s="42"/>
      <c r="EJ1882" s="42"/>
      <c r="EK1882" s="42"/>
      <c r="EL1882" s="42"/>
      <c r="EM1882" s="42"/>
    </row>
    <row r="1883" spans="1:143" ht="30">
      <c r="A1883" s="41"/>
      <c r="B1883" s="41"/>
      <c r="C1883" s="41"/>
      <c r="D1883" s="41" t="s">
        <v>3108</v>
      </c>
      <c r="E1883" s="42" t="s">
        <v>892</v>
      </c>
      <c r="F1883" s="41" t="s">
        <v>980</v>
      </c>
      <c r="G1883" s="41"/>
      <c r="H1883" s="41" t="s">
        <v>135</v>
      </c>
      <c r="I1883" s="41"/>
      <c r="J1883" s="5">
        <v>1</v>
      </c>
      <c r="L1883" s="5">
        <v>1</v>
      </c>
      <c r="P1883" s="5">
        <v>1</v>
      </c>
      <c r="Q1883" s="39" t="s">
        <v>3100</v>
      </c>
      <c r="R1883" s="5">
        <v>1</v>
      </c>
      <c r="AA1883" s="5">
        <v>1</v>
      </c>
      <c r="AH1883" s="5">
        <v>1</v>
      </c>
      <c r="DX1883" s="5" t="s">
        <v>135</v>
      </c>
      <c r="EG1883" s="42"/>
      <c r="EH1883" s="42"/>
      <c r="EI1883" s="42"/>
      <c r="EJ1883" s="42"/>
      <c r="EK1883" s="42"/>
      <c r="EL1883" s="42"/>
      <c r="EM1883" s="42"/>
    </row>
    <row r="1884" spans="1:143" ht="30">
      <c r="A1884" s="41"/>
      <c r="B1884" s="41"/>
      <c r="C1884" s="41"/>
      <c r="D1884" s="41" t="s">
        <v>3106</v>
      </c>
      <c r="E1884" s="42" t="s">
        <v>199</v>
      </c>
      <c r="F1884" s="41" t="s">
        <v>3093</v>
      </c>
      <c r="G1884" s="41" t="s">
        <v>135</v>
      </c>
      <c r="H1884" s="41"/>
      <c r="I1884" s="41"/>
      <c r="P1884" s="5">
        <v>25</v>
      </c>
      <c r="Q1884" s="39" t="s">
        <v>1424</v>
      </c>
      <c r="R1884" s="5">
        <v>25</v>
      </c>
      <c r="DR1884" s="5" t="s">
        <v>135</v>
      </c>
      <c r="DX1884" s="5" t="s">
        <v>135</v>
      </c>
      <c r="EG1884" s="42"/>
      <c r="EH1884" s="42"/>
      <c r="EI1884" s="42"/>
      <c r="EJ1884" s="42"/>
      <c r="EK1884" s="42"/>
      <c r="EL1884" s="42"/>
      <c r="EM1884" s="42"/>
    </row>
    <row r="1885" spans="1:143" ht="45">
      <c r="A1885" s="41"/>
      <c r="B1885" s="41"/>
      <c r="C1885" s="41"/>
      <c r="D1885" s="41" t="s">
        <v>3109</v>
      </c>
      <c r="E1885" s="42" t="s">
        <v>484</v>
      </c>
      <c r="F1885" s="41" t="s">
        <v>3110</v>
      </c>
      <c r="G1885" s="41" t="s">
        <v>135</v>
      </c>
      <c r="H1885" s="41" t="s">
        <v>135</v>
      </c>
      <c r="I1885" s="41"/>
      <c r="P1885" s="5">
        <v>1</v>
      </c>
      <c r="Q1885" s="39" t="s">
        <v>3111</v>
      </c>
      <c r="R1885" s="5">
        <v>1</v>
      </c>
      <c r="S1885" s="5">
        <v>1</v>
      </c>
      <c r="AA1885" s="5">
        <v>1</v>
      </c>
      <c r="AH1885" s="5">
        <v>1</v>
      </c>
      <c r="DX1885" s="5" t="s">
        <v>135</v>
      </c>
      <c r="EG1885" s="42"/>
      <c r="EH1885" s="42"/>
      <c r="EI1885" s="42"/>
      <c r="EJ1885" s="42"/>
      <c r="EK1885" s="42"/>
      <c r="EL1885" s="42"/>
      <c r="EM1885" s="42"/>
    </row>
    <row r="1886" spans="1:143" ht="45">
      <c r="A1886" s="41"/>
      <c r="B1886" s="41"/>
      <c r="C1886" s="41"/>
      <c r="D1886" s="41" t="s">
        <v>468</v>
      </c>
      <c r="E1886" s="42" t="s">
        <v>199</v>
      </c>
      <c r="F1886" s="41" t="s">
        <v>3110</v>
      </c>
      <c r="G1886" s="41" t="s">
        <v>135</v>
      </c>
      <c r="H1886" s="41" t="s">
        <v>135</v>
      </c>
      <c r="I1886" s="41"/>
      <c r="P1886" s="5">
        <v>1</v>
      </c>
      <c r="Q1886" s="39" t="s">
        <v>3111</v>
      </c>
      <c r="R1886" s="5">
        <v>1</v>
      </c>
      <c r="S1886" s="5">
        <v>1</v>
      </c>
      <c r="AA1886" s="5">
        <v>1</v>
      </c>
      <c r="AH1886" s="5">
        <v>1</v>
      </c>
      <c r="DX1886" s="5" t="s">
        <v>135</v>
      </c>
      <c r="EG1886" s="42"/>
      <c r="EH1886" s="42"/>
      <c r="EI1886" s="42"/>
      <c r="EJ1886" s="42"/>
      <c r="EK1886" s="42"/>
      <c r="EL1886" s="42"/>
      <c r="EM1886" s="42"/>
    </row>
    <row r="1887" spans="1:143" ht="45">
      <c r="A1887" s="41"/>
      <c r="B1887" s="41"/>
      <c r="C1887" s="41"/>
      <c r="D1887" s="41" t="s">
        <v>3102</v>
      </c>
      <c r="E1887" s="42" t="s">
        <v>517</v>
      </c>
      <c r="F1887" s="41" t="s">
        <v>3110</v>
      </c>
      <c r="G1887" s="41" t="s">
        <v>135</v>
      </c>
      <c r="H1887" s="41" t="s">
        <v>135</v>
      </c>
      <c r="I1887" s="41"/>
      <c r="P1887" s="5">
        <v>1</v>
      </c>
      <c r="Q1887" s="39" t="s">
        <v>3111</v>
      </c>
      <c r="R1887" s="5">
        <v>1</v>
      </c>
      <c r="S1887" s="5">
        <v>1</v>
      </c>
      <c r="AA1887" s="5">
        <v>1</v>
      </c>
      <c r="AH1887" s="5">
        <v>1</v>
      </c>
      <c r="DX1887" s="5" t="s">
        <v>135</v>
      </c>
      <c r="EG1887" s="42"/>
      <c r="EH1887" s="42"/>
      <c r="EI1887" s="42"/>
      <c r="EJ1887" s="42"/>
      <c r="EK1887" s="42"/>
      <c r="EL1887" s="42"/>
      <c r="EM1887" s="42"/>
    </row>
    <row r="1888" spans="1:143" ht="45">
      <c r="A1888" s="41"/>
      <c r="B1888" s="41"/>
      <c r="C1888" s="41"/>
      <c r="D1888" s="41" t="s">
        <v>3104</v>
      </c>
      <c r="E1888" s="42" t="s">
        <v>290</v>
      </c>
      <c r="F1888" s="41" t="s">
        <v>3110</v>
      </c>
      <c r="G1888" s="41" t="s">
        <v>135</v>
      </c>
      <c r="H1888" s="41" t="s">
        <v>135</v>
      </c>
      <c r="I1888" s="41"/>
      <c r="P1888" s="5">
        <v>1</v>
      </c>
      <c r="Q1888" s="39" t="s">
        <v>3111</v>
      </c>
      <c r="R1888" s="5">
        <v>1</v>
      </c>
      <c r="S1888" s="5">
        <v>1</v>
      </c>
      <c r="AA1888" s="5">
        <v>1</v>
      </c>
      <c r="AH1888" s="5">
        <v>1</v>
      </c>
      <c r="DX1888" s="5" t="s">
        <v>135</v>
      </c>
      <c r="EG1888" s="42"/>
      <c r="EH1888" s="42"/>
      <c r="EI1888" s="42"/>
      <c r="EJ1888" s="42"/>
      <c r="EK1888" s="42"/>
      <c r="EL1888" s="42"/>
      <c r="EM1888" s="42"/>
    </row>
    <row r="1889" spans="1:143" ht="45">
      <c r="A1889" s="41"/>
      <c r="B1889" s="41"/>
      <c r="C1889" s="41"/>
      <c r="D1889" s="41" t="s">
        <v>3112</v>
      </c>
      <c r="E1889" s="42" t="s">
        <v>3113</v>
      </c>
      <c r="F1889" s="41" t="s">
        <v>3110</v>
      </c>
      <c r="G1889" s="41" t="s">
        <v>135</v>
      </c>
      <c r="H1889" s="41" t="s">
        <v>135</v>
      </c>
      <c r="I1889" s="41"/>
      <c r="J1889" s="5">
        <v>1</v>
      </c>
      <c r="L1889" s="5">
        <v>1</v>
      </c>
      <c r="P1889" s="5">
        <v>1</v>
      </c>
      <c r="Q1889" s="39" t="s">
        <v>3111</v>
      </c>
      <c r="R1889" s="5">
        <v>1</v>
      </c>
      <c r="S1889" s="5">
        <v>1</v>
      </c>
      <c r="AA1889" s="5">
        <v>1</v>
      </c>
      <c r="AH1889" s="5">
        <v>1</v>
      </c>
      <c r="DX1889" s="5" t="s">
        <v>135</v>
      </c>
      <c r="EG1889" s="42"/>
      <c r="EH1889" s="42"/>
      <c r="EI1889" s="42"/>
      <c r="EJ1889" s="42"/>
      <c r="EK1889" s="42"/>
      <c r="EL1889" s="42"/>
      <c r="EM1889" s="42"/>
    </row>
    <row r="1890" spans="1:143" ht="45">
      <c r="A1890" s="41"/>
      <c r="B1890" s="41"/>
      <c r="C1890" s="41"/>
      <c r="D1890" s="41" t="s">
        <v>3114</v>
      </c>
      <c r="E1890" s="42" t="s">
        <v>514</v>
      </c>
      <c r="F1890" s="41" t="s">
        <v>3110</v>
      </c>
      <c r="G1890" s="41" t="s">
        <v>135</v>
      </c>
      <c r="H1890" s="41" t="s">
        <v>135</v>
      </c>
      <c r="I1890" s="41"/>
      <c r="P1890" s="5">
        <v>1</v>
      </c>
      <c r="Q1890" s="39" t="s">
        <v>3111</v>
      </c>
      <c r="R1890" s="5">
        <v>1</v>
      </c>
      <c r="S1890" s="5">
        <v>1</v>
      </c>
      <c r="AA1890" s="5">
        <v>1</v>
      </c>
      <c r="AH1890" s="5">
        <v>1</v>
      </c>
      <c r="DX1890" s="5" t="s">
        <v>135</v>
      </c>
      <c r="EG1890" s="42"/>
      <c r="EH1890" s="42"/>
      <c r="EI1890" s="42"/>
      <c r="EJ1890" s="42"/>
      <c r="EK1890" s="42"/>
      <c r="EL1890" s="42"/>
      <c r="EM1890" s="42"/>
    </row>
    <row r="1891" spans="1:143" ht="45">
      <c r="A1891" s="41"/>
      <c r="B1891" s="41"/>
      <c r="C1891" s="41"/>
      <c r="D1891" s="41" t="s">
        <v>4594</v>
      </c>
      <c r="E1891" s="42" t="s">
        <v>967</v>
      </c>
      <c r="F1891" s="41" t="s">
        <v>3110</v>
      </c>
      <c r="G1891" s="41" t="s">
        <v>135</v>
      </c>
      <c r="H1891" s="41" t="s">
        <v>135</v>
      </c>
      <c r="I1891" s="41"/>
      <c r="J1891" s="5">
        <v>1</v>
      </c>
      <c r="N1891" s="5">
        <v>1</v>
      </c>
      <c r="P1891" s="5">
        <v>1</v>
      </c>
      <c r="Q1891" s="39" t="s">
        <v>3111</v>
      </c>
      <c r="R1891" s="5">
        <v>1</v>
      </c>
      <c r="S1891" s="5">
        <v>1</v>
      </c>
      <c r="AA1891" s="5">
        <v>1</v>
      </c>
      <c r="AH1891" s="5">
        <v>1</v>
      </c>
      <c r="DX1891" s="5" t="s">
        <v>135</v>
      </c>
      <c r="EG1891" s="42"/>
      <c r="EH1891" s="42"/>
      <c r="EI1891" s="42"/>
      <c r="EJ1891" s="42"/>
      <c r="EK1891" s="42"/>
      <c r="EL1891" s="42"/>
      <c r="EM1891" s="42"/>
    </row>
    <row r="1892" spans="1:143" ht="45">
      <c r="A1892" s="41"/>
      <c r="B1892" s="41"/>
      <c r="C1892" s="41"/>
      <c r="D1892" s="41" t="s">
        <v>3115</v>
      </c>
      <c r="E1892" s="42" t="s">
        <v>186</v>
      </c>
      <c r="F1892" s="41" t="s">
        <v>3110</v>
      </c>
      <c r="G1892" s="41" t="s">
        <v>135</v>
      </c>
      <c r="H1892" s="41" t="s">
        <v>135</v>
      </c>
      <c r="I1892" s="41"/>
      <c r="P1892" s="5">
        <v>1</v>
      </c>
      <c r="Q1892" s="39" t="s">
        <v>3116</v>
      </c>
      <c r="R1892" s="5">
        <v>1</v>
      </c>
      <c r="S1892" s="5">
        <v>1</v>
      </c>
      <c r="AA1892" s="5">
        <v>1</v>
      </c>
      <c r="AH1892" s="5">
        <v>1</v>
      </c>
      <c r="DX1892" s="5" t="s">
        <v>135</v>
      </c>
      <c r="EG1892" s="42"/>
      <c r="EH1892" s="42"/>
      <c r="EI1892" s="42"/>
      <c r="EJ1892" s="42"/>
      <c r="EK1892" s="42"/>
      <c r="EL1892" s="42"/>
      <c r="EM1892" s="42"/>
    </row>
    <row r="1893" spans="1:143" ht="45">
      <c r="A1893" s="41"/>
      <c r="B1893" s="41"/>
      <c r="C1893" s="41"/>
      <c r="D1893" s="41" t="s">
        <v>3117</v>
      </c>
      <c r="E1893" s="42" t="s">
        <v>199</v>
      </c>
      <c r="F1893" s="41" t="s">
        <v>3110</v>
      </c>
      <c r="G1893" s="41" t="s">
        <v>135</v>
      </c>
      <c r="H1893" s="41" t="s">
        <v>135</v>
      </c>
      <c r="I1893" s="41"/>
      <c r="P1893" s="5">
        <v>1</v>
      </c>
      <c r="Q1893" s="39" t="s">
        <v>3116</v>
      </c>
      <c r="R1893" s="5">
        <v>1</v>
      </c>
      <c r="S1893" s="5">
        <v>1</v>
      </c>
      <c r="AA1893" s="5">
        <v>1</v>
      </c>
      <c r="AH1893" s="5">
        <v>1</v>
      </c>
      <c r="DX1893" s="5" t="s">
        <v>135</v>
      </c>
      <c r="EG1893" s="42"/>
      <c r="EH1893" s="42"/>
      <c r="EI1893" s="42"/>
      <c r="EJ1893" s="42"/>
      <c r="EK1893" s="42"/>
      <c r="EL1893" s="42"/>
      <c r="EM1893" s="42"/>
    </row>
    <row r="1894" spans="1:143" ht="45">
      <c r="A1894" s="41"/>
      <c r="B1894" s="41"/>
      <c r="C1894" s="41"/>
      <c r="D1894" s="41" t="s">
        <v>3118</v>
      </c>
      <c r="E1894" s="42" t="s">
        <v>290</v>
      </c>
      <c r="F1894" s="41" t="s">
        <v>3110</v>
      </c>
      <c r="G1894" s="41" t="s">
        <v>135</v>
      </c>
      <c r="H1894" s="41" t="s">
        <v>135</v>
      </c>
      <c r="I1894" s="41"/>
      <c r="P1894" s="5">
        <v>1</v>
      </c>
      <c r="Q1894" s="39" t="s">
        <v>3116</v>
      </c>
      <c r="R1894" s="5">
        <v>1</v>
      </c>
      <c r="S1894" s="5">
        <v>1</v>
      </c>
      <c r="AA1894" s="5">
        <v>1</v>
      </c>
      <c r="AH1894" s="5">
        <v>1</v>
      </c>
      <c r="DX1894" s="5" t="s">
        <v>135</v>
      </c>
      <c r="EG1894" s="42"/>
      <c r="EH1894" s="42"/>
      <c r="EI1894" s="42"/>
      <c r="EJ1894" s="42"/>
      <c r="EK1894" s="42"/>
      <c r="EL1894" s="42"/>
      <c r="EM1894" s="42"/>
    </row>
    <row r="1895" spans="1:143" ht="45">
      <c r="A1895" s="41"/>
      <c r="B1895" s="41"/>
      <c r="C1895" s="41"/>
      <c r="D1895" s="41" t="s">
        <v>1076</v>
      </c>
      <c r="E1895" s="42" t="s">
        <v>3119</v>
      </c>
      <c r="F1895" s="41" t="s">
        <v>3110</v>
      </c>
      <c r="G1895" s="41" t="s">
        <v>135</v>
      </c>
      <c r="H1895" s="41" t="s">
        <v>135</v>
      </c>
      <c r="I1895" s="41"/>
      <c r="P1895" s="5">
        <v>1</v>
      </c>
      <c r="Q1895" s="39" t="s">
        <v>3116</v>
      </c>
      <c r="R1895" s="5">
        <v>1</v>
      </c>
      <c r="S1895" s="5">
        <v>1</v>
      </c>
      <c r="AA1895" s="5">
        <v>1</v>
      </c>
      <c r="AH1895" s="5">
        <v>1</v>
      </c>
      <c r="DX1895" s="5" t="s">
        <v>135</v>
      </c>
      <c r="EG1895" s="42"/>
      <c r="EH1895" s="42"/>
      <c r="EI1895" s="42"/>
      <c r="EJ1895" s="42"/>
      <c r="EK1895" s="42"/>
      <c r="EL1895" s="42"/>
      <c r="EM1895" s="42"/>
    </row>
    <row r="1896" spans="1:143" ht="30">
      <c r="A1896" s="41"/>
      <c r="B1896" s="41"/>
      <c r="C1896" s="41"/>
      <c r="D1896" s="41" t="s">
        <v>1796</v>
      </c>
      <c r="E1896" s="42" t="s">
        <v>1796</v>
      </c>
      <c r="F1896" s="41" t="s">
        <v>3120</v>
      </c>
      <c r="G1896" s="41" t="s">
        <v>135</v>
      </c>
      <c r="H1896" s="41"/>
      <c r="I1896" s="41"/>
      <c r="P1896" s="5">
        <v>1</v>
      </c>
      <c r="Q1896" s="39" t="s">
        <v>3116</v>
      </c>
      <c r="R1896" s="5">
        <v>1</v>
      </c>
      <c r="S1896" s="5">
        <v>1</v>
      </c>
      <c r="AA1896" s="5">
        <v>1</v>
      </c>
      <c r="DX1896" s="5" t="s">
        <v>135</v>
      </c>
      <c r="EG1896" s="42"/>
      <c r="EH1896" s="42"/>
      <c r="EI1896" s="42"/>
      <c r="EJ1896" s="42"/>
      <c r="EK1896" s="42"/>
      <c r="EL1896" s="42"/>
      <c r="EM1896" s="42"/>
    </row>
    <row r="1897" spans="1:143" ht="30">
      <c r="A1897" s="41"/>
      <c r="B1897" s="41"/>
      <c r="C1897" s="41"/>
      <c r="D1897" s="41" t="s">
        <v>3121</v>
      </c>
      <c r="E1897" s="42" t="s">
        <v>517</v>
      </c>
      <c r="F1897" s="41" t="s">
        <v>3120</v>
      </c>
      <c r="G1897" s="41" t="s">
        <v>135</v>
      </c>
      <c r="H1897" s="41"/>
      <c r="I1897" s="41"/>
      <c r="P1897" s="5">
        <v>1</v>
      </c>
      <c r="Q1897" s="39" t="s">
        <v>3116</v>
      </c>
      <c r="R1897" s="5">
        <v>1</v>
      </c>
      <c r="S1897" s="5">
        <v>1</v>
      </c>
      <c r="AA1897" s="5">
        <v>1</v>
      </c>
      <c r="DX1897" s="5" t="s">
        <v>135</v>
      </c>
      <c r="EG1897" s="42"/>
      <c r="EH1897" s="42"/>
      <c r="EI1897" s="42"/>
      <c r="EJ1897" s="42"/>
      <c r="EK1897" s="42"/>
      <c r="EL1897" s="42"/>
      <c r="EM1897" s="42"/>
    </row>
    <row r="1898" spans="1:143" ht="30">
      <c r="A1898" s="41"/>
      <c r="B1898" s="41"/>
      <c r="C1898" s="41"/>
      <c r="D1898" s="41" t="s">
        <v>3122</v>
      </c>
      <c r="E1898" s="42" t="s">
        <v>3123</v>
      </c>
      <c r="F1898" s="41" t="s">
        <v>3120</v>
      </c>
      <c r="G1898" s="41" t="s">
        <v>135</v>
      </c>
      <c r="H1898" s="41"/>
      <c r="I1898" s="41"/>
      <c r="P1898" s="5">
        <v>1</v>
      </c>
      <c r="Q1898" s="39" t="s">
        <v>3116</v>
      </c>
      <c r="R1898" s="5">
        <v>1</v>
      </c>
      <c r="S1898" s="5">
        <v>1</v>
      </c>
      <c r="AA1898" s="5">
        <v>1</v>
      </c>
      <c r="DX1898" s="5" t="s">
        <v>135</v>
      </c>
      <c r="EG1898" s="42"/>
      <c r="EH1898" s="42"/>
      <c r="EI1898" s="42"/>
      <c r="EJ1898" s="42"/>
      <c r="EK1898" s="42"/>
      <c r="EL1898" s="42"/>
      <c r="EM1898" s="42"/>
    </row>
    <row r="1899" spans="1:143" ht="30">
      <c r="A1899" s="41"/>
      <c r="B1899" s="41"/>
      <c r="C1899" s="41"/>
      <c r="D1899" s="41" t="s">
        <v>1352</v>
      </c>
      <c r="E1899" s="42" t="s">
        <v>514</v>
      </c>
      <c r="F1899" s="41" t="s">
        <v>3120</v>
      </c>
      <c r="G1899" s="41" t="s">
        <v>135</v>
      </c>
      <c r="H1899" s="41"/>
      <c r="I1899" s="41"/>
      <c r="J1899" s="5">
        <v>1</v>
      </c>
      <c r="L1899" s="5">
        <v>1</v>
      </c>
      <c r="P1899" s="5">
        <v>1</v>
      </c>
      <c r="Q1899" s="39" t="s">
        <v>3116</v>
      </c>
      <c r="R1899" s="5">
        <v>1</v>
      </c>
      <c r="S1899" s="5">
        <v>1</v>
      </c>
      <c r="AA1899" s="5">
        <v>1</v>
      </c>
      <c r="DX1899" s="5" t="s">
        <v>135</v>
      </c>
      <c r="EG1899" s="42"/>
      <c r="EH1899" s="42"/>
      <c r="EI1899" s="42"/>
      <c r="EJ1899" s="42"/>
      <c r="EK1899" s="42"/>
      <c r="EL1899" s="42"/>
      <c r="EM1899" s="42"/>
    </row>
    <row r="1900" spans="1:143" ht="30">
      <c r="A1900" s="41"/>
      <c r="B1900" s="41"/>
      <c r="C1900" s="41"/>
      <c r="D1900" s="41" t="s">
        <v>3124</v>
      </c>
      <c r="E1900" s="42" t="s">
        <v>1962</v>
      </c>
      <c r="F1900" s="41" t="s">
        <v>3120</v>
      </c>
      <c r="G1900" s="41" t="s">
        <v>135</v>
      </c>
      <c r="H1900" s="41"/>
      <c r="I1900" s="41"/>
      <c r="J1900" s="5">
        <v>1</v>
      </c>
      <c r="K1900" s="5">
        <v>1</v>
      </c>
      <c r="P1900" s="5">
        <v>1</v>
      </c>
      <c r="Q1900" s="39" t="s">
        <v>3116</v>
      </c>
      <c r="R1900" s="5">
        <v>1</v>
      </c>
      <c r="S1900" s="5">
        <v>1</v>
      </c>
      <c r="AA1900" s="5">
        <v>1</v>
      </c>
      <c r="DX1900" s="5" t="s">
        <v>135</v>
      </c>
      <c r="EG1900" s="42"/>
      <c r="EH1900" s="42"/>
      <c r="EI1900" s="42"/>
      <c r="EJ1900" s="42"/>
      <c r="EK1900" s="42"/>
      <c r="EL1900" s="42"/>
      <c r="EM1900" s="42"/>
    </row>
    <row r="1901" spans="1:143" ht="30">
      <c r="A1901" s="41"/>
      <c r="B1901" s="41"/>
      <c r="C1901" s="41"/>
      <c r="D1901" s="41" t="s">
        <v>3125</v>
      </c>
      <c r="E1901" s="42" t="s">
        <v>3126</v>
      </c>
      <c r="F1901" s="41" t="s">
        <v>3120</v>
      </c>
      <c r="G1901" s="41" t="s">
        <v>135</v>
      </c>
      <c r="H1901" s="41"/>
      <c r="I1901" s="41"/>
      <c r="M1901" s="5">
        <v>1</v>
      </c>
      <c r="P1901" s="5">
        <v>1</v>
      </c>
      <c r="Q1901" s="39" t="s">
        <v>3116</v>
      </c>
      <c r="R1901" s="5">
        <v>1</v>
      </c>
      <c r="S1901" s="5">
        <v>1</v>
      </c>
      <c r="AA1901" s="5">
        <v>1</v>
      </c>
      <c r="DX1901" s="5" t="s">
        <v>135</v>
      </c>
      <c r="EG1901" s="42"/>
      <c r="EH1901" s="42"/>
      <c r="EI1901" s="42"/>
      <c r="EJ1901" s="42"/>
      <c r="EK1901" s="42"/>
      <c r="EL1901" s="42"/>
      <c r="EM1901" s="42"/>
    </row>
    <row r="1902" spans="1:143" ht="30">
      <c r="A1902" s="41"/>
      <c r="B1902" s="41"/>
      <c r="C1902" s="41"/>
      <c r="D1902" s="41" t="s">
        <v>3127</v>
      </c>
      <c r="E1902" s="42" t="s">
        <v>214</v>
      </c>
      <c r="F1902" s="41" t="s">
        <v>3120</v>
      </c>
      <c r="G1902" s="41" t="s">
        <v>135</v>
      </c>
      <c r="H1902" s="41"/>
      <c r="I1902" s="41"/>
      <c r="P1902" s="5">
        <v>1</v>
      </c>
      <c r="Q1902" s="39" t="s">
        <v>3116</v>
      </c>
      <c r="R1902" s="5">
        <v>1</v>
      </c>
      <c r="S1902" s="5">
        <v>1</v>
      </c>
      <c r="AA1902" s="5">
        <v>1</v>
      </c>
      <c r="DX1902" s="5" t="s">
        <v>135</v>
      </c>
      <c r="EG1902" s="42"/>
      <c r="EH1902" s="42"/>
      <c r="EI1902" s="42"/>
      <c r="EJ1902" s="42"/>
      <c r="EK1902" s="42"/>
      <c r="EL1902" s="42"/>
      <c r="EM1902" s="42"/>
    </row>
    <row r="1903" spans="1:143" ht="30">
      <c r="A1903" s="41"/>
      <c r="B1903" s="41"/>
      <c r="C1903" s="41"/>
      <c r="D1903" s="41" t="s">
        <v>3128</v>
      </c>
      <c r="E1903" s="42" t="s">
        <v>894</v>
      </c>
      <c r="F1903" s="41" t="s">
        <v>3120</v>
      </c>
      <c r="G1903" s="41" t="s">
        <v>135</v>
      </c>
      <c r="H1903" s="41"/>
      <c r="I1903" s="41"/>
      <c r="P1903" s="5">
        <v>1</v>
      </c>
      <c r="Q1903" s="39" t="s">
        <v>3116</v>
      </c>
      <c r="R1903" s="5">
        <v>1</v>
      </c>
      <c r="S1903" s="5">
        <v>1</v>
      </c>
      <c r="AA1903" s="5">
        <v>1</v>
      </c>
      <c r="DX1903" s="5" t="s">
        <v>135</v>
      </c>
      <c r="EG1903" s="42"/>
      <c r="EH1903" s="42"/>
      <c r="EI1903" s="42"/>
      <c r="EJ1903" s="42"/>
      <c r="EK1903" s="42"/>
      <c r="EL1903" s="42"/>
      <c r="EM1903" s="42"/>
    </row>
    <row r="1904" spans="1:143" ht="45">
      <c r="A1904" s="41"/>
      <c r="B1904" s="41"/>
      <c r="C1904" s="41"/>
      <c r="D1904" s="41" t="s">
        <v>3129</v>
      </c>
      <c r="E1904" s="42" t="s">
        <v>3130</v>
      </c>
      <c r="F1904" s="41" t="s">
        <v>3110</v>
      </c>
      <c r="G1904" s="41" t="s">
        <v>135</v>
      </c>
      <c r="H1904" s="41" t="s">
        <v>135</v>
      </c>
      <c r="I1904" s="41"/>
      <c r="P1904" s="5">
        <v>1</v>
      </c>
      <c r="Q1904" s="39" t="s">
        <v>3116</v>
      </c>
      <c r="R1904" s="5">
        <v>1</v>
      </c>
      <c r="S1904" s="5">
        <v>1</v>
      </c>
      <c r="AA1904" s="5">
        <v>1</v>
      </c>
      <c r="AH1904" s="5">
        <v>1</v>
      </c>
      <c r="DX1904" s="5" t="s">
        <v>135</v>
      </c>
      <c r="EG1904" s="42"/>
      <c r="EH1904" s="42"/>
      <c r="EI1904" s="42"/>
      <c r="EJ1904" s="42"/>
      <c r="EK1904" s="42"/>
      <c r="EL1904" s="42"/>
      <c r="EM1904" s="42"/>
    </row>
    <row r="1905" spans="1:143" ht="45">
      <c r="A1905" s="41"/>
      <c r="B1905" s="41"/>
      <c r="C1905" s="41"/>
      <c r="D1905" s="41" t="s">
        <v>468</v>
      </c>
      <c r="E1905" s="42" t="s">
        <v>199</v>
      </c>
      <c r="F1905" s="41" t="s">
        <v>3110</v>
      </c>
      <c r="G1905" s="41" t="s">
        <v>135</v>
      </c>
      <c r="H1905" s="41" t="s">
        <v>135</v>
      </c>
      <c r="I1905" s="41"/>
      <c r="P1905" s="5">
        <v>1</v>
      </c>
      <c r="Q1905" s="39" t="s">
        <v>3116</v>
      </c>
      <c r="R1905" s="5">
        <v>1</v>
      </c>
      <c r="S1905" s="5">
        <v>1</v>
      </c>
      <c r="AA1905" s="5">
        <v>1</v>
      </c>
      <c r="AH1905" s="5">
        <v>1</v>
      </c>
      <c r="DX1905" s="5" t="s">
        <v>135</v>
      </c>
      <c r="EG1905" s="42"/>
      <c r="EH1905" s="42"/>
      <c r="EI1905" s="42"/>
      <c r="EJ1905" s="42"/>
      <c r="EK1905" s="42"/>
      <c r="EL1905" s="42"/>
      <c r="EM1905" s="42"/>
    </row>
    <row r="1906" spans="1:143" ht="45">
      <c r="A1906" s="41"/>
      <c r="B1906" s="41"/>
      <c r="C1906" s="41"/>
      <c r="D1906" s="41" t="s">
        <v>3104</v>
      </c>
      <c r="E1906" s="42" t="s">
        <v>290</v>
      </c>
      <c r="F1906" s="41" t="s">
        <v>3110</v>
      </c>
      <c r="G1906" s="41" t="s">
        <v>135</v>
      </c>
      <c r="H1906" s="41" t="s">
        <v>135</v>
      </c>
      <c r="I1906" s="41"/>
      <c r="P1906" s="5">
        <v>1</v>
      </c>
      <c r="Q1906" s="39" t="s">
        <v>3116</v>
      </c>
      <c r="R1906" s="5">
        <v>1</v>
      </c>
      <c r="S1906" s="5">
        <v>1</v>
      </c>
      <c r="AA1906" s="5">
        <v>1</v>
      </c>
      <c r="AH1906" s="5">
        <v>1</v>
      </c>
      <c r="DX1906" s="5" t="s">
        <v>135</v>
      </c>
      <c r="EG1906" s="42"/>
      <c r="EH1906" s="42"/>
      <c r="EI1906" s="42"/>
      <c r="EJ1906" s="42"/>
      <c r="EK1906" s="42"/>
      <c r="EL1906" s="42"/>
      <c r="EM1906" s="42"/>
    </row>
    <row r="1907" spans="1:143" ht="45">
      <c r="A1907" s="41"/>
      <c r="B1907" s="41"/>
      <c r="C1907" s="41"/>
      <c r="D1907" s="41" t="s">
        <v>3131</v>
      </c>
      <c r="E1907" s="42" t="s">
        <v>432</v>
      </c>
      <c r="F1907" s="41" t="s">
        <v>3110</v>
      </c>
      <c r="G1907" s="41" t="s">
        <v>135</v>
      </c>
      <c r="H1907" s="41" t="s">
        <v>135</v>
      </c>
      <c r="I1907" s="41"/>
      <c r="P1907" s="5">
        <v>1</v>
      </c>
      <c r="Q1907" s="39" t="s">
        <v>3116</v>
      </c>
      <c r="R1907" s="5">
        <v>1</v>
      </c>
      <c r="S1907" s="5">
        <v>1</v>
      </c>
      <c r="AA1907" s="5">
        <v>1</v>
      </c>
      <c r="AH1907" s="5">
        <v>1</v>
      </c>
      <c r="DX1907" s="5" t="s">
        <v>135</v>
      </c>
      <c r="EG1907" s="42"/>
      <c r="EH1907" s="42"/>
      <c r="EI1907" s="42"/>
      <c r="EJ1907" s="42"/>
      <c r="EK1907" s="42"/>
      <c r="EL1907" s="42"/>
      <c r="EM1907" s="42"/>
    </row>
    <row r="1908" spans="1:143" ht="45">
      <c r="A1908" s="41"/>
      <c r="B1908" s="41"/>
      <c r="C1908" s="41"/>
      <c r="D1908" s="41" t="s">
        <v>3132</v>
      </c>
      <c r="E1908" s="42" t="s">
        <v>514</v>
      </c>
      <c r="F1908" s="41" t="s">
        <v>3110</v>
      </c>
      <c r="G1908" s="41" t="s">
        <v>135</v>
      </c>
      <c r="H1908" s="41" t="s">
        <v>135</v>
      </c>
      <c r="I1908" s="41"/>
      <c r="P1908" s="5">
        <v>1</v>
      </c>
      <c r="Q1908" s="39" t="s">
        <v>3116</v>
      </c>
      <c r="R1908" s="5">
        <v>1</v>
      </c>
      <c r="S1908" s="5">
        <v>1</v>
      </c>
      <c r="AA1908" s="5">
        <v>1</v>
      </c>
      <c r="AH1908" s="5">
        <v>1</v>
      </c>
      <c r="DX1908" s="5" t="s">
        <v>135</v>
      </c>
      <c r="EG1908" s="42"/>
      <c r="EH1908" s="42"/>
      <c r="EI1908" s="42"/>
      <c r="EJ1908" s="42"/>
      <c r="EK1908" s="42"/>
      <c r="EL1908" s="42"/>
      <c r="EM1908" s="42"/>
    </row>
    <row r="1909" spans="1:143" ht="45">
      <c r="A1909" s="41"/>
      <c r="B1909" s="41"/>
      <c r="C1909" s="41"/>
      <c r="D1909" s="41" t="s">
        <v>3133</v>
      </c>
      <c r="E1909" s="42" t="s">
        <v>3134</v>
      </c>
      <c r="F1909" s="41" t="s">
        <v>3110</v>
      </c>
      <c r="G1909" s="41" t="s">
        <v>135</v>
      </c>
      <c r="H1909" s="41" t="s">
        <v>135</v>
      </c>
      <c r="I1909" s="41"/>
      <c r="J1909" s="5">
        <v>1</v>
      </c>
      <c r="O1909" s="5">
        <v>1</v>
      </c>
      <c r="P1909" s="5">
        <v>1</v>
      </c>
      <c r="Q1909" s="39" t="s">
        <v>3116</v>
      </c>
      <c r="R1909" s="5">
        <v>1</v>
      </c>
      <c r="S1909" s="5">
        <v>1</v>
      </c>
      <c r="AA1909" s="5">
        <v>1</v>
      </c>
      <c r="AH1909" s="5">
        <v>1</v>
      </c>
      <c r="DX1909" s="5" t="s">
        <v>135</v>
      </c>
      <c r="EG1909" s="42"/>
      <c r="EH1909" s="42"/>
      <c r="EI1909" s="42"/>
      <c r="EJ1909" s="42"/>
      <c r="EK1909" s="42"/>
      <c r="EL1909" s="42"/>
      <c r="EM1909" s="42"/>
    </row>
    <row r="1910" spans="1:143" ht="30">
      <c r="A1910" s="41"/>
      <c r="B1910" s="41"/>
      <c r="C1910" s="41"/>
      <c r="D1910" s="41" t="s">
        <v>3135</v>
      </c>
      <c r="E1910" s="42" t="s">
        <v>199</v>
      </c>
      <c r="F1910" s="41" t="s">
        <v>3093</v>
      </c>
      <c r="G1910" s="41" t="s">
        <v>135</v>
      </c>
      <c r="H1910" s="41"/>
      <c r="I1910" s="41"/>
      <c r="P1910" s="5">
        <v>1</v>
      </c>
      <c r="Q1910" s="39" t="s">
        <v>3094</v>
      </c>
      <c r="R1910" s="5">
        <v>1</v>
      </c>
      <c r="S1910" s="5">
        <v>1</v>
      </c>
      <c r="AA1910" s="5">
        <v>1</v>
      </c>
      <c r="DR1910" s="5" t="s">
        <v>135</v>
      </c>
      <c r="DX1910" s="5" t="s">
        <v>135</v>
      </c>
      <c r="EG1910" s="42"/>
      <c r="EH1910" s="42"/>
      <c r="EI1910" s="42"/>
      <c r="EJ1910" s="42"/>
      <c r="EK1910" s="42"/>
      <c r="EL1910" s="42"/>
      <c r="EM1910" s="42"/>
    </row>
    <row r="1911" spans="1:143" ht="30">
      <c r="A1911" s="41"/>
      <c r="B1911" s="41"/>
      <c r="C1911" s="41"/>
      <c r="D1911" s="41" t="s">
        <v>3136</v>
      </c>
      <c r="E1911" s="42" t="s">
        <v>3137</v>
      </c>
      <c r="F1911" s="41" t="s">
        <v>3093</v>
      </c>
      <c r="G1911" s="41" t="s">
        <v>135</v>
      </c>
      <c r="H1911" s="41"/>
      <c r="I1911" s="41"/>
      <c r="P1911" s="5">
        <v>1</v>
      </c>
      <c r="Q1911" s="39" t="s">
        <v>3094</v>
      </c>
      <c r="R1911" s="5">
        <v>1</v>
      </c>
      <c r="S1911" s="5">
        <v>1</v>
      </c>
      <c r="AA1911" s="5">
        <v>1</v>
      </c>
      <c r="DR1911" s="5" t="s">
        <v>135</v>
      </c>
      <c r="DX1911" s="5" t="s">
        <v>135</v>
      </c>
      <c r="EG1911" s="42"/>
      <c r="EH1911" s="42"/>
      <c r="EI1911" s="42"/>
      <c r="EJ1911" s="42"/>
      <c r="EK1911" s="42"/>
      <c r="EL1911" s="42"/>
      <c r="EM1911" s="42"/>
    </row>
    <row r="1912" spans="1:143" ht="30">
      <c r="A1912" s="41"/>
      <c r="B1912" s="41"/>
      <c r="C1912" s="41"/>
      <c r="D1912" s="41" t="s">
        <v>3138</v>
      </c>
      <c r="E1912" s="42" t="s">
        <v>171</v>
      </c>
      <c r="F1912" s="41" t="s">
        <v>3093</v>
      </c>
      <c r="G1912" s="41" t="s">
        <v>135</v>
      </c>
      <c r="H1912" s="41"/>
      <c r="I1912" s="41"/>
      <c r="P1912" s="5">
        <v>1</v>
      </c>
      <c r="Q1912" s="39" t="s">
        <v>3094</v>
      </c>
      <c r="R1912" s="5">
        <v>1</v>
      </c>
      <c r="S1912" s="5">
        <v>1</v>
      </c>
      <c r="AA1912" s="5">
        <v>1</v>
      </c>
      <c r="DR1912" s="5" t="s">
        <v>135</v>
      </c>
      <c r="DX1912" s="5" t="s">
        <v>135</v>
      </c>
      <c r="EG1912" s="42"/>
      <c r="EH1912" s="42"/>
      <c r="EI1912" s="42"/>
      <c r="EJ1912" s="42"/>
      <c r="EK1912" s="42"/>
      <c r="EL1912" s="42"/>
      <c r="EM1912" s="42"/>
    </row>
    <row r="1913" spans="1:143" ht="30">
      <c r="A1913" s="41"/>
      <c r="B1913" s="41"/>
      <c r="C1913" s="41"/>
      <c r="D1913" s="41" t="s">
        <v>3139</v>
      </c>
      <c r="E1913" s="42" t="s">
        <v>776</v>
      </c>
      <c r="F1913" s="41" t="s">
        <v>3093</v>
      </c>
      <c r="G1913" s="41" t="s">
        <v>135</v>
      </c>
      <c r="H1913" s="41"/>
      <c r="I1913" s="41"/>
      <c r="J1913" s="5">
        <v>1</v>
      </c>
      <c r="L1913" s="5">
        <v>1</v>
      </c>
      <c r="P1913" s="5">
        <v>1</v>
      </c>
      <c r="Q1913" s="39" t="s">
        <v>3094</v>
      </c>
      <c r="R1913" s="5">
        <v>1</v>
      </c>
      <c r="S1913" s="5">
        <v>1</v>
      </c>
      <c r="AA1913" s="5">
        <v>1</v>
      </c>
      <c r="DR1913" s="5" t="s">
        <v>135</v>
      </c>
      <c r="DX1913" s="5" t="s">
        <v>135</v>
      </c>
      <c r="EG1913" s="42"/>
      <c r="EH1913" s="42"/>
      <c r="EI1913" s="42"/>
      <c r="EJ1913" s="42"/>
      <c r="EK1913" s="42"/>
      <c r="EL1913" s="42"/>
      <c r="EM1913" s="42"/>
    </row>
    <row r="1914" spans="1:143" ht="30">
      <c r="A1914" s="41"/>
      <c r="B1914" s="41"/>
      <c r="C1914" s="41"/>
      <c r="D1914" s="41" t="s">
        <v>3140</v>
      </c>
      <c r="E1914" s="42" t="s">
        <v>274</v>
      </c>
      <c r="F1914" s="41" t="s">
        <v>3093</v>
      </c>
      <c r="G1914" s="41" t="s">
        <v>135</v>
      </c>
      <c r="H1914" s="41"/>
      <c r="I1914" s="41"/>
      <c r="P1914" s="5">
        <v>1</v>
      </c>
      <c r="Q1914" s="39" t="s">
        <v>3141</v>
      </c>
      <c r="R1914" s="5">
        <v>1</v>
      </c>
      <c r="S1914" s="5">
        <v>1</v>
      </c>
      <c r="DX1914" s="5" t="s">
        <v>135</v>
      </c>
      <c r="EG1914" s="42"/>
      <c r="EH1914" s="42"/>
      <c r="EI1914" s="42"/>
      <c r="EJ1914" s="42"/>
      <c r="EK1914" s="42"/>
      <c r="EL1914" s="42"/>
      <c r="EM1914" s="42"/>
    </row>
    <row r="1915" spans="1:143" ht="30">
      <c r="A1915" s="41"/>
      <c r="B1915" s="41"/>
      <c r="C1915" s="41"/>
      <c r="D1915" s="41" t="s">
        <v>537</v>
      </c>
      <c r="E1915" s="42" t="s">
        <v>413</v>
      </c>
      <c r="F1915" s="41" t="s">
        <v>3093</v>
      </c>
      <c r="G1915" s="41" t="s">
        <v>135</v>
      </c>
      <c r="H1915" s="41"/>
      <c r="I1915" s="41"/>
      <c r="P1915" s="5">
        <v>1</v>
      </c>
      <c r="Q1915" s="39" t="s">
        <v>3141</v>
      </c>
      <c r="R1915" s="5">
        <v>1</v>
      </c>
      <c r="S1915" s="5">
        <v>1</v>
      </c>
      <c r="DX1915" s="5" t="s">
        <v>135</v>
      </c>
      <c r="EG1915" s="42"/>
      <c r="EH1915" s="42"/>
      <c r="EI1915" s="42"/>
      <c r="EJ1915" s="42"/>
      <c r="EK1915" s="42"/>
      <c r="EL1915" s="42"/>
      <c r="EM1915" s="42"/>
    </row>
    <row r="1916" spans="1:143" ht="30">
      <c r="A1916" s="41"/>
      <c r="B1916" s="41"/>
      <c r="C1916" s="41"/>
      <c r="D1916" s="41" t="s">
        <v>3142</v>
      </c>
      <c r="E1916" s="42" t="s">
        <v>165</v>
      </c>
      <c r="F1916" s="41" t="s">
        <v>3093</v>
      </c>
      <c r="G1916" s="41" t="s">
        <v>135</v>
      </c>
      <c r="H1916" s="41"/>
      <c r="I1916" s="41"/>
      <c r="J1916" s="5">
        <v>1</v>
      </c>
      <c r="K1916" s="5">
        <v>1</v>
      </c>
      <c r="P1916" s="5">
        <v>1</v>
      </c>
      <c r="Q1916" s="39" t="s">
        <v>3141</v>
      </c>
      <c r="R1916" s="5">
        <v>1</v>
      </c>
      <c r="S1916" s="5">
        <v>1</v>
      </c>
      <c r="DX1916" s="5" t="s">
        <v>135</v>
      </c>
      <c r="EG1916" s="42"/>
      <c r="EH1916" s="42"/>
      <c r="EI1916" s="42"/>
      <c r="EJ1916" s="42"/>
      <c r="EK1916" s="42"/>
      <c r="EL1916" s="42"/>
      <c r="EM1916" s="42"/>
    </row>
    <row r="1917" spans="1:143" ht="30">
      <c r="A1917" s="41"/>
      <c r="B1917" s="41"/>
      <c r="C1917" s="41"/>
      <c r="D1917" s="41" t="s">
        <v>3143</v>
      </c>
      <c r="E1917" s="42" t="s">
        <v>3113</v>
      </c>
      <c r="F1917" s="41" t="s">
        <v>3093</v>
      </c>
      <c r="G1917" s="41" t="s">
        <v>135</v>
      </c>
      <c r="H1917" s="41"/>
      <c r="I1917" s="41"/>
      <c r="J1917" s="5">
        <v>1</v>
      </c>
      <c r="L1917" s="5">
        <v>1</v>
      </c>
      <c r="P1917" s="5">
        <v>1</v>
      </c>
      <c r="Q1917" s="39" t="s">
        <v>3141</v>
      </c>
      <c r="R1917" s="5">
        <v>1</v>
      </c>
      <c r="S1917" s="5">
        <v>1</v>
      </c>
      <c r="DX1917" s="5" t="s">
        <v>135</v>
      </c>
      <c r="EG1917" s="42"/>
      <c r="EH1917" s="42"/>
      <c r="EI1917" s="42"/>
      <c r="EJ1917" s="42"/>
      <c r="EK1917" s="42"/>
      <c r="EL1917" s="42"/>
      <c r="EM1917" s="42"/>
    </row>
    <row r="1918" spans="1:143" ht="30">
      <c r="A1918" s="41"/>
      <c r="B1918" s="41"/>
      <c r="C1918" s="41"/>
      <c r="D1918" s="41" t="s">
        <v>3104</v>
      </c>
      <c r="E1918" s="42" t="s">
        <v>290</v>
      </c>
      <c r="F1918" s="41" t="s">
        <v>3093</v>
      </c>
      <c r="G1918" s="41" t="s">
        <v>135</v>
      </c>
      <c r="H1918" s="41"/>
      <c r="I1918" s="41"/>
      <c r="P1918" s="5">
        <v>1</v>
      </c>
      <c r="Q1918" s="39" t="s">
        <v>3141</v>
      </c>
      <c r="R1918" s="5">
        <v>1</v>
      </c>
      <c r="S1918" s="5">
        <v>1</v>
      </c>
      <c r="DX1918" s="5" t="s">
        <v>135</v>
      </c>
      <c r="EG1918" s="42"/>
      <c r="EH1918" s="42"/>
      <c r="EI1918" s="42"/>
      <c r="EJ1918" s="42"/>
      <c r="EK1918" s="42"/>
      <c r="EL1918" s="42"/>
      <c r="EM1918" s="42"/>
    </row>
    <row r="1919" spans="1:143" ht="30">
      <c r="A1919" s="41"/>
      <c r="B1919" s="41"/>
      <c r="C1919" s="41"/>
      <c r="D1919" s="41" t="s">
        <v>3144</v>
      </c>
      <c r="E1919" s="42" t="s">
        <v>3145</v>
      </c>
      <c r="F1919" s="41" t="s">
        <v>3093</v>
      </c>
      <c r="G1919" s="41" t="s">
        <v>135</v>
      </c>
      <c r="H1919" s="41"/>
      <c r="I1919" s="41"/>
      <c r="P1919" s="5">
        <v>1</v>
      </c>
      <c r="Q1919" s="39" t="s">
        <v>3141</v>
      </c>
      <c r="R1919" s="5">
        <v>1</v>
      </c>
      <c r="S1919" s="5">
        <v>1</v>
      </c>
      <c r="DX1919" s="5" t="s">
        <v>135</v>
      </c>
      <c r="EG1919" s="42"/>
      <c r="EH1919" s="42"/>
      <c r="EI1919" s="42"/>
      <c r="EJ1919" s="42"/>
      <c r="EK1919" s="42"/>
      <c r="EL1919" s="42"/>
      <c r="EM1919" s="42"/>
    </row>
    <row r="1920" spans="1:143" ht="30">
      <c r="A1920" s="41"/>
      <c r="B1920" s="41"/>
      <c r="C1920" s="41"/>
      <c r="D1920" s="41" t="s">
        <v>3146</v>
      </c>
      <c r="E1920" s="42" t="s">
        <v>3147</v>
      </c>
      <c r="F1920" s="41" t="s">
        <v>3093</v>
      </c>
      <c r="G1920" s="41" t="s">
        <v>135</v>
      </c>
      <c r="H1920" s="41"/>
      <c r="I1920" s="41"/>
      <c r="P1920" s="5">
        <v>1</v>
      </c>
      <c r="Q1920" s="39" t="s">
        <v>3141</v>
      </c>
      <c r="R1920" s="5">
        <v>1</v>
      </c>
      <c r="S1920" s="5">
        <v>1</v>
      </c>
      <c r="DX1920" s="5" t="s">
        <v>135</v>
      </c>
      <c r="EG1920" s="42"/>
      <c r="EH1920" s="42"/>
      <c r="EI1920" s="42"/>
      <c r="EJ1920" s="42"/>
      <c r="EK1920" s="42"/>
      <c r="EL1920" s="42"/>
      <c r="EM1920" s="42"/>
    </row>
    <row r="1921" spans="1:143" ht="30">
      <c r="A1921" s="41"/>
      <c r="B1921" s="41"/>
      <c r="C1921" s="41"/>
      <c r="D1921" s="41" t="s">
        <v>367</v>
      </c>
      <c r="E1921" s="42" t="s">
        <v>514</v>
      </c>
      <c r="F1921" s="41" t="s">
        <v>3093</v>
      </c>
      <c r="G1921" s="41" t="s">
        <v>135</v>
      </c>
      <c r="H1921" s="41"/>
      <c r="I1921" s="41"/>
      <c r="P1921" s="5">
        <v>1</v>
      </c>
      <c r="Q1921" s="39" t="s">
        <v>3141</v>
      </c>
      <c r="R1921" s="5">
        <v>1</v>
      </c>
      <c r="S1921" s="5">
        <v>1</v>
      </c>
      <c r="DX1921" s="5" t="s">
        <v>135</v>
      </c>
      <c r="EG1921" s="42"/>
      <c r="EH1921" s="42"/>
      <c r="EI1921" s="42"/>
      <c r="EJ1921" s="42"/>
      <c r="EK1921" s="42"/>
      <c r="EL1921" s="42"/>
      <c r="EM1921" s="42"/>
    </row>
    <row r="1922" spans="1:143" ht="45">
      <c r="A1922" s="41"/>
      <c r="B1922" s="41"/>
      <c r="C1922" s="41"/>
      <c r="D1922" s="41" t="s">
        <v>1796</v>
      </c>
      <c r="E1922" s="42" t="s">
        <v>199</v>
      </c>
      <c r="F1922" s="41" t="s">
        <v>3110</v>
      </c>
      <c r="G1922" s="41" t="s">
        <v>135</v>
      </c>
      <c r="H1922" s="41" t="s">
        <v>135</v>
      </c>
      <c r="I1922" s="41"/>
      <c r="P1922" s="5">
        <v>1</v>
      </c>
      <c r="Q1922" s="39" t="s">
        <v>3116</v>
      </c>
      <c r="R1922" s="5">
        <v>1</v>
      </c>
      <c r="S1922" s="5">
        <v>1</v>
      </c>
      <c r="AA1922" s="5">
        <v>1</v>
      </c>
      <c r="AH1922" s="5">
        <v>1</v>
      </c>
      <c r="DR1922" s="5" t="s">
        <v>135</v>
      </c>
      <c r="DX1922" s="5" t="s">
        <v>135</v>
      </c>
      <c r="EG1922" s="42"/>
      <c r="EH1922" s="42"/>
      <c r="EI1922" s="42"/>
      <c r="EJ1922" s="42"/>
      <c r="EK1922" s="42"/>
      <c r="EL1922" s="42"/>
      <c r="EM1922" s="42"/>
    </row>
    <row r="1923" spans="1:143" ht="45">
      <c r="A1923" s="41"/>
      <c r="B1923" s="41"/>
      <c r="C1923" s="41"/>
      <c r="D1923" s="41" t="s">
        <v>3148</v>
      </c>
      <c r="E1923" s="42" t="s">
        <v>1470</v>
      </c>
      <c r="F1923" s="41" t="s">
        <v>3110</v>
      </c>
      <c r="G1923" s="41" t="s">
        <v>135</v>
      </c>
      <c r="H1923" s="41" t="s">
        <v>135</v>
      </c>
      <c r="I1923" s="41"/>
      <c r="P1923" s="5">
        <v>1</v>
      </c>
      <c r="Q1923" s="39" t="s">
        <v>3116</v>
      </c>
      <c r="R1923" s="5">
        <v>1</v>
      </c>
      <c r="S1923" s="5">
        <v>1</v>
      </c>
      <c r="AA1923" s="5">
        <v>1</v>
      </c>
      <c r="AH1923" s="5">
        <v>1</v>
      </c>
      <c r="DR1923" s="5" t="s">
        <v>135</v>
      </c>
      <c r="DX1923" s="5" t="s">
        <v>135</v>
      </c>
      <c r="EG1923" s="42"/>
      <c r="EH1923" s="42"/>
      <c r="EI1923" s="42"/>
      <c r="EJ1923" s="42"/>
      <c r="EK1923" s="42"/>
      <c r="EL1923" s="42"/>
      <c r="EM1923" s="42"/>
    </row>
    <row r="1924" spans="1:143" ht="45">
      <c r="A1924" s="41"/>
      <c r="B1924" s="41"/>
      <c r="C1924" s="41"/>
      <c r="D1924" s="41" t="s">
        <v>3149</v>
      </c>
      <c r="E1924" s="42" t="s">
        <v>345</v>
      </c>
      <c r="F1924" s="41" t="s">
        <v>3110</v>
      </c>
      <c r="G1924" s="41" t="s">
        <v>135</v>
      </c>
      <c r="H1924" s="41" t="s">
        <v>135</v>
      </c>
      <c r="I1924" s="41"/>
      <c r="J1924" s="5">
        <v>1</v>
      </c>
      <c r="L1924" s="5">
        <v>1</v>
      </c>
      <c r="P1924" s="5">
        <v>1</v>
      </c>
      <c r="Q1924" s="39" t="s">
        <v>3116</v>
      </c>
      <c r="R1924" s="5">
        <v>1</v>
      </c>
      <c r="S1924" s="5">
        <v>1</v>
      </c>
      <c r="AA1924" s="5">
        <v>1</v>
      </c>
      <c r="AH1924" s="5">
        <v>1</v>
      </c>
      <c r="DR1924" s="5" t="s">
        <v>135</v>
      </c>
      <c r="DX1924" s="5" t="s">
        <v>135</v>
      </c>
      <c r="EG1924" s="42"/>
      <c r="EH1924" s="42"/>
      <c r="EI1924" s="42"/>
      <c r="EJ1924" s="42"/>
      <c r="EK1924" s="42"/>
      <c r="EL1924" s="42"/>
      <c r="EM1924" s="42"/>
    </row>
    <row r="1925" spans="1:143" ht="45">
      <c r="A1925" s="41"/>
      <c r="B1925" s="41"/>
      <c r="C1925" s="41"/>
      <c r="D1925" s="41" t="s">
        <v>3104</v>
      </c>
      <c r="E1925" s="42" t="s">
        <v>290</v>
      </c>
      <c r="F1925" s="41" t="s">
        <v>3110</v>
      </c>
      <c r="G1925" s="41" t="s">
        <v>135</v>
      </c>
      <c r="H1925" s="41" t="s">
        <v>135</v>
      </c>
      <c r="I1925" s="41"/>
      <c r="P1925" s="5">
        <v>1</v>
      </c>
      <c r="Q1925" s="39" t="s">
        <v>3116</v>
      </c>
      <c r="R1925" s="5">
        <v>1</v>
      </c>
      <c r="S1925" s="5">
        <v>1</v>
      </c>
      <c r="AA1925" s="5">
        <v>1</v>
      </c>
      <c r="AH1925" s="5">
        <v>1</v>
      </c>
      <c r="DR1925" s="5" t="s">
        <v>135</v>
      </c>
      <c r="DX1925" s="5" t="s">
        <v>135</v>
      </c>
      <c r="EG1925" s="42"/>
      <c r="EH1925" s="42"/>
      <c r="EI1925" s="42"/>
      <c r="EJ1925" s="42"/>
      <c r="EK1925" s="42"/>
      <c r="EL1925" s="42"/>
      <c r="EM1925" s="42"/>
    </row>
    <row r="1926" spans="1:143" ht="45">
      <c r="A1926" s="41"/>
      <c r="B1926" s="41"/>
      <c r="C1926" s="41"/>
      <c r="D1926" s="41" t="s">
        <v>367</v>
      </c>
      <c r="E1926" s="42" t="s">
        <v>514</v>
      </c>
      <c r="F1926" s="41" t="s">
        <v>3110</v>
      </c>
      <c r="G1926" s="41" t="s">
        <v>135</v>
      </c>
      <c r="H1926" s="41" t="s">
        <v>135</v>
      </c>
      <c r="I1926" s="41"/>
      <c r="P1926" s="5">
        <v>1</v>
      </c>
      <c r="Q1926" s="39" t="s">
        <v>3116</v>
      </c>
      <c r="R1926" s="5">
        <v>1</v>
      </c>
      <c r="S1926" s="5">
        <v>1</v>
      </c>
      <c r="AA1926" s="5">
        <v>1</v>
      </c>
      <c r="AH1926" s="5">
        <v>1</v>
      </c>
      <c r="DR1926" s="5" t="s">
        <v>135</v>
      </c>
      <c r="DX1926" s="5" t="s">
        <v>135</v>
      </c>
      <c r="EG1926" s="42"/>
      <c r="EH1926" s="42"/>
      <c r="EI1926" s="42"/>
      <c r="EJ1926" s="42"/>
      <c r="EK1926" s="42"/>
      <c r="EL1926" s="42"/>
      <c r="EM1926" s="42"/>
    </row>
    <row r="1927" spans="1:143" ht="30">
      <c r="A1927" s="41"/>
      <c r="B1927" s="41"/>
      <c r="C1927" s="41"/>
      <c r="D1927" s="41" t="s">
        <v>3150</v>
      </c>
      <c r="E1927" s="42" t="s">
        <v>199</v>
      </c>
      <c r="F1927" s="41" t="s">
        <v>3093</v>
      </c>
      <c r="G1927" s="41" t="s">
        <v>135</v>
      </c>
      <c r="H1927" s="41"/>
      <c r="I1927" s="41"/>
      <c r="P1927" s="5">
        <v>1</v>
      </c>
      <c r="Q1927" s="39" t="s">
        <v>3151</v>
      </c>
      <c r="R1927" s="5">
        <v>1</v>
      </c>
      <c r="DR1927" s="5" t="s">
        <v>135</v>
      </c>
      <c r="DX1927" s="5" t="s">
        <v>135</v>
      </c>
      <c r="EG1927" s="42"/>
      <c r="EH1927" s="42"/>
      <c r="EI1927" s="42"/>
      <c r="EJ1927" s="42"/>
      <c r="EK1927" s="42"/>
      <c r="EL1927" s="42"/>
      <c r="EM1927" s="42"/>
    </row>
    <row r="1928" spans="1:143" ht="30">
      <c r="A1928" s="41"/>
      <c r="B1928" s="41"/>
      <c r="C1928" s="41"/>
      <c r="D1928" s="41" t="s">
        <v>3152</v>
      </c>
      <c r="E1928" s="42" t="s">
        <v>132</v>
      </c>
      <c r="F1928" s="41" t="s">
        <v>3093</v>
      </c>
      <c r="G1928" s="41" t="s">
        <v>135</v>
      </c>
      <c r="H1928" s="41"/>
      <c r="I1928" s="41"/>
      <c r="J1928" s="5">
        <v>1</v>
      </c>
      <c r="N1928" s="5">
        <v>1</v>
      </c>
      <c r="P1928" s="5">
        <v>1</v>
      </c>
      <c r="Q1928" s="39" t="s">
        <v>3151</v>
      </c>
      <c r="R1928" s="5">
        <v>1</v>
      </c>
      <c r="DR1928" s="5" t="s">
        <v>135</v>
      </c>
      <c r="DX1928" s="5" t="s">
        <v>135</v>
      </c>
      <c r="EG1928" s="42"/>
      <c r="EH1928" s="42"/>
      <c r="EI1928" s="42"/>
      <c r="EJ1928" s="42"/>
      <c r="EK1928" s="42"/>
      <c r="EL1928" s="42"/>
      <c r="EM1928" s="42"/>
    </row>
    <row r="1929" spans="1:143" ht="30">
      <c r="A1929" s="41"/>
      <c r="B1929" s="41"/>
      <c r="C1929" s="41"/>
      <c r="D1929" s="41" t="s">
        <v>3153</v>
      </c>
      <c r="E1929" s="42" t="s">
        <v>274</v>
      </c>
      <c r="F1929" s="41" t="s">
        <v>3093</v>
      </c>
      <c r="G1929" s="41" t="s">
        <v>135</v>
      </c>
      <c r="H1929" s="41"/>
      <c r="I1929" s="41"/>
      <c r="P1929" s="5">
        <v>1</v>
      </c>
      <c r="Q1929" s="39" t="s">
        <v>3151</v>
      </c>
      <c r="R1929" s="5">
        <v>1</v>
      </c>
      <c r="DR1929" s="5" t="s">
        <v>135</v>
      </c>
      <c r="DX1929" s="5" t="s">
        <v>135</v>
      </c>
      <c r="EG1929" s="42"/>
      <c r="EH1929" s="42"/>
      <c r="EI1929" s="42"/>
      <c r="EJ1929" s="42"/>
      <c r="EK1929" s="42"/>
      <c r="EL1929" s="42"/>
      <c r="EM1929" s="42"/>
    </row>
    <row r="1930" spans="1:143" ht="30">
      <c r="A1930" s="41"/>
      <c r="B1930" s="41"/>
      <c r="C1930" s="41"/>
      <c r="D1930" s="41" t="s">
        <v>367</v>
      </c>
      <c r="E1930" s="42" t="s">
        <v>514</v>
      </c>
      <c r="F1930" s="41" t="s">
        <v>3093</v>
      </c>
      <c r="G1930" s="41" t="s">
        <v>135</v>
      </c>
      <c r="H1930" s="41"/>
      <c r="I1930" s="41"/>
      <c r="P1930" s="5">
        <v>1</v>
      </c>
      <c r="Q1930" s="39" t="s">
        <v>3151</v>
      </c>
      <c r="R1930" s="5">
        <v>1</v>
      </c>
      <c r="DR1930" s="5" t="s">
        <v>135</v>
      </c>
      <c r="DX1930" s="5" t="s">
        <v>135</v>
      </c>
      <c r="EG1930" s="42"/>
      <c r="EH1930" s="42"/>
      <c r="EI1930" s="42"/>
      <c r="EJ1930" s="42"/>
      <c r="EK1930" s="42"/>
      <c r="EL1930" s="42"/>
      <c r="EM1930" s="42"/>
    </row>
    <row r="1931" spans="1:143" ht="45">
      <c r="A1931" s="41"/>
      <c r="B1931" s="41"/>
      <c r="C1931" s="41"/>
      <c r="D1931" s="41" t="s">
        <v>3154</v>
      </c>
      <c r="E1931" s="42" t="s">
        <v>2059</v>
      </c>
      <c r="F1931" s="41" t="s">
        <v>3155</v>
      </c>
      <c r="G1931" s="41" t="s">
        <v>135</v>
      </c>
      <c r="H1931" s="41" t="s">
        <v>135</v>
      </c>
      <c r="I1931" s="41"/>
      <c r="P1931" s="5">
        <v>1</v>
      </c>
      <c r="Q1931" s="39" t="s">
        <v>3116</v>
      </c>
      <c r="R1931" s="5">
        <v>1</v>
      </c>
      <c r="S1931" s="5">
        <v>1</v>
      </c>
      <c r="AA1931" s="5">
        <v>1</v>
      </c>
      <c r="AH1931" s="5">
        <v>1</v>
      </c>
      <c r="DX1931" s="5" t="s">
        <v>135</v>
      </c>
      <c r="EG1931" s="42"/>
      <c r="EH1931" s="42"/>
      <c r="EI1931" s="42"/>
      <c r="EJ1931" s="42"/>
      <c r="EK1931" s="42"/>
      <c r="EL1931" s="42"/>
      <c r="EM1931" s="42"/>
    </row>
    <row r="1932" spans="1:143" ht="45">
      <c r="A1932" s="41"/>
      <c r="B1932" s="41"/>
      <c r="C1932" s="41"/>
      <c r="D1932" s="41" t="s">
        <v>3156</v>
      </c>
      <c r="E1932" s="42" t="s">
        <v>3157</v>
      </c>
      <c r="F1932" s="41" t="s">
        <v>3155</v>
      </c>
      <c r="G1932" s="41" t="s">
        <v>135</v>
      </c>
      <c r="H1932" s="41" t="s">
        <v>135</v>
      </c>
      <c r="I1932" s="41"/>
      <c r="P1932" s="5">
        <v>1</v>
      </c>
      <c r="Q1932" s="39" t="s">
        <v>3116</v>
      </c>
      <c r="R1932" s="5">
        <v>1</v>
      </c>
      <c r="S1932" s="5">
        <v>1</v>
      </c>
      <c r="AA1932" s="5">
        <v>1</v>
      </c>
      <c r="AH1932" s="5">
        <v>1</v>
      </c>
      <c r="DX1932" s="5" t="s">
        <v>135</v>
      </c>
      <c r="EG1932" s="42"/>
      <c r="EH1932" s="42"/>
      <c r="EI1932" s="42"/>
      <c r="EJ1932" s="42"/>
      <c r="EK1932" s="42"/>
      <c r="EL1932" s="42"/>
      <c r="EM1932" s="42"/>
    </row>
    <row r="1933" spans="1:143" ht="45">
      <c r="A1933" s="41"/>
      <c r="B1933" s="41"/>
      <c r="C1933" s="41"/>
      <c r="D1933" s="41" t="s">
        <v>3158</v>
      </c>
      <c r="E1933" s="42" t="s">
        <v>514</v>
      </c>
      <c r="F1933" s="41" t="s">
        <v>3155</v>
      </c>
      <c r="G1933" s="41" t="s">
        <v>135</v>
      </c>
      <c r="H1933" s="41" t="s">
        <v>135</v>
      </c>
      <c r="I1933" s="41"/>
      <c r="J1933" s="5">
        <v>1</v>
      </c>
      <c r="L1933" s="5">
        <v>1</v>
      </c>
      <c r="P1933" s="5">
        <v>1</v>
      </c>
      <c r="Q1933" s="39" t="s">
        <v>3116</v>
      </c>
      <c r="R1933" s="5">
        <v>1</v>
      </c>
      <c r="S1933" s="5">
        <v>1</v>
      </c>
      <c r="AA1933" s="5">
        <v>1</v>
      </c>
      <c r="AH1933" s="5">
        <v>1</v>
      </c>
      <c r="DX1933" s="5" t="s">
        <v>135</v>
      </c>
      <c r="EG1933" s="42"/>
      <c r="EH1933" s="42"/>
      <c r="EI1933" s="42"/>
      <c r="EJ1933" s="42"/>
      <c r="EK1933" s="42"/>
      <c r="EL1933" s="42"/>
      <c r="EM1933" s="42"/>
    </row>
    <row r="1934" spans="1:143" ht="45">
      <c r="A1934" s="41"/>
      <c r="B1934" s="41"/>
      <c r="C1934" s="41"/>
      <c r="D1934" s="41" t="s">
        <v>3159</v>
      </c>
      <c r="E1934" s="42" t="s">
        <v>345</v>
      </c>
      <c r="F1934" s="41" t="s">
        <v>3155</v>
      </c>
      <c r="G1934" s="41" t="s">
        <v>135</v>
      </c>
      <c r="H1934" s="41" t="s">
        <v>135</v>
      </c>
      <c r="I1934" s="41"/>
      <c r="J1934" s="5">
        <v>1</v>
      </c>
      <c r="K1934" s="5">
        <v>1</v>
      </c>
      <c r="P1934" s="5">
        <v>1</v>
      </c>
      <c r="Q1934" s="39" t="s">
        <v>3116</v>
      </c>
      <c r="R1934" s="5">
        <v>1</v>
      </c>
      <c r="S1934" s="5">
        <v>1</v>
      </c>
      <c r="AA1934" s="5">
        <v>1</v>
      </c>
      <c r="AH1934" s="5">
        <v>1</v>
      </c>
      <c r="DX1934" s="5" t="s">
        <v>135</v>
      </c>
      <c r="EG1934" s="42"/>
      <c r="EH1934" s="42"/>
      <c r="EI1934" s="42"/>
      <c r="EJ1934" s="42"/>
      <c r="EK1934" s="42"/>
      <c r="EL1934" s="42"/>
      <c r="EM1934" s="42"/>
    </row>
    <row r="1935" spans="1:143" ht="45">
      <c r="A1935" s="41"/>
      <c r="B1935" s="41"/>
      <c r="C1935" s="41"/>
      <c r="D1935" s="41" t="s">
        <v>3160</v>
      </c>
      <c r="E1935" s="42" t="s">
        <v>432</v>
      </c>
      <c r="F1935" s="41" t="s">
        <v>3155</v>
      </c>
      <c r="G1935" s="41" t="s">
        <v>135</v>
      </c>
      <c r="H1935" s="41" t="s">
        <v>135</v>
      </c>
      <c r="I1935" s="41"/>
      <c r="P1935" s="5">
        <v>1</v>
      </c>
      <c r="Q1935" s="39" t="s">
        <v>3116</v>
      </c>
      <c r="R1935" s="5">
        <v>1</v>
      </c>
      <c r="S1935" s="5">
        <v>1</v>
      </c>
      <c r="AA1935" s="5">
        <v>1</v>
      </c>
      <c r="AH1935" s="5">
        <v>1</v>
      </c>
      <c r="DX1935" s="5" t="s">
        <v>135</v>
      </c>
      <c r="EG1935" s="42"/>
      <c r="EH1935" s="42"/>
      <c r="EI1935" s="42"/>
      <c r="EJ1935" s="42"/>
      <c r="EK1935" s="42"/>
      <c r="EL1935" s="42"/>
      <c r="EM1935" s="42"/>
    </row>
    <row r="1936" spans="1:143" ht="45">
      <c r="A1936" s="41"/>
      <c r="B1936" s="41"/>
      <c r="C1936" s="41"/>
      <c r="D1936" s="41" t="s">
        <v>3161</v>
      </c>
      <c r="E1936" s="42" t="s">
        <v>274</v>
      </c>
      <c r="F1936" s="41" t="s">
        <v>3110</v>
      </c>
      <c r="G1936" s="41" t="s">
        <v>135</v>
      </c>
      <c r="H1936" s="41" t="s">
        <v>135</v>
      </c>
      <c r="I1936" s="41"/>
      <c r="P1936" s="5">
        <v>1</v>
      </c>
      <c r="Q1936" s="39" t="s">
        <v>3111</v>
      </c>
      <c r="R1936" s="5">
        <v>1</v>
      </c>
      <c r="S1936" s="5">
        <v>1</v>
      </c>
      <c r="AA1936" s="5">
        <v>1</v>
      </c>
      <c r="AH1936" s="5">
        <v>1</v>
      </c>
      <c r="DX1936" s="5" t="s">
        <v>135</v>
      </c>
      <c r="EG1936" s="42"/>
      <c r="EH1936" s="42"/>
      <c r="EI1936" s="42"/>
      <c r="EJ1936" s="42"/>
      <c r="EK1936" s="42"/>
      <c r="EL1936" s="42"/>
      <c r="EM1936" s="42"/>
    </row>
    <row r="1937" spans="1:143" ht="45">
      <c r="A1937" s="41"/>
      <c r="B1937" s="41"/>
      <c r="C1937" s="41"/>
      <c r="D1937" s="41" t="s">
        <v>3162</v>
      </c>
      <c r="E1937" s="42" t="s">
        <v>3113</v>
      </c>
      <c r="F1937" s="41" t="s">
        <v>3110</v>
      </c>
      <c r="G1937" s="41" t="s">
        <v>135</v>
      </c>
      <c r="H1937" s="41" t="s">
        <v>135</v>
      </c>
      <c r="I1937" s="41"/>
      <c r="J1937" s="5">
        <v>1</v>
      </c>
      <c r="L1937" s="5">
        <v>1</v>
      </c>
      <c r="P1937" s="5">
        <v>1</v>
      </c>
      <c r="Q1937" s="39" t="s">
        <v>3111</v>
      </c>
      <c r="R1937" s="5">
        <v>1</v>
      </c>
      <c r="S1937" s="5">
        <v>1</v>
      </c>
      <c r="AA1937" s="5">
        <v>1</v>
      </c>
      <c r="AH1937" s="5">
        <v>1</v>
      </c>
      <c r="DX1937" s="5" t="s">
        <v>135</v>
      </c>
      <c r="EG1937" s="42"/>
      <c r="EH1937" s="42"/>
      <c r="EI1937" s="42"/>
      <c r="EJ1937" s="42"/>
      <c r="EK1937" s="42"/>
      <c r="EL1937" s="42"/>
      <c r="EM1937" s="42"/>
    </row>
    <row r="1938" spans="1:143" ht="45">
      <c r="A1938" s="41"/>
      <c r="B1938" s="41"/>
      <c r="C1938" s="41"/>
      <c r="D1938" s="41" t="s">
        <v>3163</v>
      </c>
      <c r="E1938" s="42" t="s">
        <v>3164</v>
      </c>
      <c r="F1938" s="41" t="s">
        <v>3110</v>
      </c>
      <c r="G1938" s="41" t="s">
        <v>135</v>
      </c>
      <c r="H1938" s="41" t="s">
        <v>135</v>
      </c>
      <c r="I1938" s="41"/>
      <c r="J1938" s="5">
        <v>1</v>
      </c>
      <c r="K1938" s="5">
        <v>1</v>
      </c>
      <c r="P1938" s="5">
        <v>1</v>
      </c>
      <c r="Q1938" s="39" t="s">
        <v>3111</v>
      </c>
      <c r="R1938" s="5">
        <v>1</v>
      </c>
      <c r="S1938" s="5">
        <v>1</v>
      </c>
      <c r="AA1938" s="5">
        <v>1</v>
      </c>
      <c r="AH1938" s="5">
        <v>1</v>
      </c>
      <c r="DX1938" s="5" t="s">
        <v>135</v>
      </c>
      <c r="EG1938" s="42"/>
      <c r="EH1938" s="42"/>
      <c r="EI1938" s="42"/>
      <c r="EJ1938" s="42"/>
      <c r="EK1938" s="42"/>
      <c r="EL1938" s="42"/>
      <c r="EM1938" s="42"/>
    </row>
    <row r="1939" spans="1:143" ht="45">
      <c r="A1939" s="41"/>
      <c r="B1939" s="41"/>
      <c r="C1939" s="41"/>
      <c r="D1939" s="41" t="s">
        <v>3118</v>
      </c>
      <c r="E1939" s="42" t="s">
        <v>214</v>
      </c>
      <c r="F1939" s="41" t="s">
        <v>3110</v>
      </c>
      <c r="G1939" s="41" t="s">
        <v>135</v>
      </c>
      <c r="H1939" s="41" t="s">
        <v>135</v>
      </c>
      <c r="I1939" s="41"/>
      <c r="P1939" s="5">
        <v>1</v>
      </c>
      <c r="Q1939" s="39" t="s">
        <v>3111</v>
      </c>
      <c r="R1939" s="5">
        <v>1</v>
      </c>
      <c r="S1939" s="5">
        <v>1</v>
      </c>
      <c r="AA1939" s="5">
        <v>1</v>
      </c>
      <c r="AH1939" s="5">
        <v>1</v>
      </c>
      <c r="DX1939" s="5" t="s">
        <v>135</v>
      </c>
      <c r="EG1939" s="42"/>
      <c r="EH1939" s="42"/>
      <c r="EI1939" s="42"/>
      <c r="EJ1939" s="42"/>
      <c r="EK1939" s="42"/>
      <c r="EL1939" s="42"/>
      <c r="EM1939" s="42"/>
    </row>
    <row r="1940" spans="1:143" ht="45">
      <c r="A1940" s="41"/>
      <c r="B1940" s="41"/>
      <c r="C1940" s="41"/>
      <c r="D1940" s="41" t="s">
        <v>3165</v>
      </c>
      <c r="E1940" s="42" t="s">
        <v>324</v>
      </c>
      <c r="F1940" s="41" t="s">
        <v>3110</v>
      </c>
      <c r="G1940" s="41" t="s">
        <v>135</v>
      </c>
      <c r="H1940" s="41" t="s">
        <v>135</v>
      </c>
      <c r="I1940" s="41"/>
      <c r="P1940" s="5">
        <v>1</v>
      </c>
      <c r="Q1940" s="39" t="s">
        <v>3111</v>
      </c>
      <c r="R1940" s="5">
        <v>1</v>
      </c>
      <c r="S1940" s="5">
        <v>1</v>
      </c>
      <c r="AA1940" s="5">
        <v>1</v>
      </c>
      <c r="AH1940" s="5">
        <v>1</v>
      </c>
      <c r="DX1940" s="5" t="s">
        <v>135</v>
      </c>
      <c r="EG1940" s="42"/>
      <c r="EH1940" s="42"/>
      <c r="EI1940" s="42"/>
      <c r="EJ1940" s="42"/>
      <c r="EK1940" s="42"/>
      <c r="EL1940" s="42"/>
      <c r="EM1940" s="42"/>
    </row>
    <row r="1941" spans="1:143" ht="45">
      <c r="A1941" s="41"/>
      <c r="B1941" s="41"/>
      <c r="C1941" s="41"/>
      <c r="D1941" s="41" t="s">
        <v>3166</v>
      </c>
      <c r="E1941" s="42" t="s">
        <v>171</v>
      </c>
      <c r="F1941" s="41" t="s">
        <v>3110</v>
      </c>
      <c r="G1941" s="41" t="s">
        <v>135</v>
      </c>
      <c r="H1941" s="41" t="s">
        <v>135</v>
      </c>
      <c r="I1941" s="41"/>
      <c r="P1941" s="5">
        <v>1</v>
      </c>
      <c r="Q1941" s="39" t="s">
        <v>3111</v>
      </c>
      <c r="R1941" s="5">
        <v>1</v>
      </c>
      <c r="S1941" s="5">
        <v>1</v>
      </c>
      <c r="AA1941" s="5">
        <v>1</v>
      </c>
      <c r="AH1941" s="5">
        <v>1</v>
      </c>
      <c r="DX1941" s="5" t="s">
        <v>135</v>
      </c>
      <c r="EG1941" s="42"/>
      <c r="EH1941" s="42"/>
      <c r="EI1941" s="42"/>
      <c r="EJ1941" s="42"/>
      <c r="EK1941" s="42"/>
      <c r="EL1941" s="42"/>
      <c r="EM1941" s="42"/>
    </row>
    <row r="1942" spans="1:143" ht="45">
      <c r="A1942" s="41"/>
      <c r="B1942" s="41"/>
      <c r="C1942" s="41"/>
      <c r="D1942" s="41" t="s">
        <v>3167</v>
      </c>
      <c r="E1942" s="42" t="s">
        <v>199</v>
      </c>
      <c r="F1942" s="41" t="s">
        <v>3155</v>
      </c>
      <c r="G1942" s="41" t="s">
        <v>135</v>
      </c>
      <c r="H1942" s="41" t="s">
        <v>135</v>
      </c>
      <c r="I1942" s="41"/>
      <c r="P1942" s="5">
        <v>1</v>
      </c>
      <c r="Q1942" s="39" t="s">
        <v>3116</v>
      </c>
      <c r="R1942" s="5">
        <v>1</v>
      </c>
      <c r="S1942" s="5">
        <v>1</v>
      </c>
      <c r="AA1942" s="5">
        <v>1</v>
      </c>
      <c r="AH1942" s="5">
        <v>1</v>
      </c>
      <c r="DX1942" s="5" t="s">
        <v>135</v>
      </c>
      <c r="EG1942" s="42"/>
      <c r="EH1942" s="42"/>
      <c r="EI1942" s="42"/>
      <c r="EJ1942" s="42"/>
      <c r="EK1942" s="42"/>
      <c r="EL1942" s="42"/>
      <c r="EM1942" s="42"/>
    </row>
    <row r="1943" spans="1:143" ht="45">
      <c r="A1943" s="41"/>
      <c r="B1943" s="41"/>
      <c r="C1943" s="41"/>
      <c r="D1943" s="41" t="s">
        <v>3168</v>
      </c>
      <c r="E1943" s="42" t="s">
        <v>514</v>
      </c>
      <c r="F1943" s="41" t="s">
        <v>3155</v>
      </c>
      <c r="G1943" s="41" t="s">
        <v>135</v>
      </c>
      <c r="H1943" s="41" t="s">
        <v>135</v>
      </c>
      <c r="I1943" s="41"/>
      <c r="J1943" s="5">
        <v>1</v>
      </c>
      <c r="L1943" s="5">
        <v>1</v>
      </c>
      <c r="P1943" s="5">
        <v>1</v>
      </c>
      <c r="Q1943" s="39" t="s">
        <v>3116</v>
      </c>
      <c r="R1943" s="5">
        <v>1</v>
      </c>
      <c r="S1943" s="5">
        <v>1</v>
      </c>
      <c r="AA1943" s="5">
        <v>1</v>
      </c>
      <c r="AH1943" s="5">
        <v>1</v>
      </c>
      <c r="DX1943" s="5" t="s">
        <v>135</v>
      </c>
      <c r="EG1943" s="42"/>
      <c r="EH1943" s="42"/>
      <c r="EI1943" s="42"/>
      <c r="EJ1943" s="42"/>
      <c r="EK1943" s="42"/>
      <c r="EL1943" s="42"/>
      <c r="EM1943" s="42"/>
    </row>
    <row r="1944" spans="1:143" ht="45">
      <c r="A1944" s="41"/>
      <c r="B1944" s="41"/>
      <c r="C1944" s="41"/>
      <c r="D1944" s="41" t="s">
        <v>3169</v>
      </c>
      <c r="E1944" s="42" t="s">
        <v>171</v>
      </c>
      <c r="F1944" s="41" t="s">
        <v>3155</v>
      </c>
      <c r="G1944" s="41" t="s">
        <v>135</v>
      </c>
      <c r="H1944" s="41" t="s">
        <v>135</v>
      </c>
      <c r="I1944" s="41"/>
      <c r="P1944" s="5">
        <v>1</v>
      </c>
      <c r="Q1944" s="39" t="s">
        <v>3116</v>
      </c>
      <c r="R1944" s="5">
        <v>1</v>
      </c>
      <c r="S1944" s="5">
        <v>1</v>
      </c>
      <c r="AA1944" s="5">
        <v>1</v>
      </c>
      <c r="AH1944" s="5">
        <v>1</v>
      </c>
      <c r="DX1944" s="5" t="s">
        <v>135</v>
      </c>
      <c r="EG1944" s="42"/>
      <c r="EH1944" s="42"/>
      <c r="EI1944" s="42"/>
      <c r="EJ1944" s="42"/>
      <c r="EK1944" s="42"/>
      <c r="EL1944" s="42"/>
      <c r="EM1944" s="42"/>
    </row>
    <row r="1945" spans="1:143" ht="45">
      <c r="A1945" s="41"/>
      <c r="B1945" s="41"/>
      <c r="C1945" s="41"/>
      <c r="D1945" s="41" t="s">
        <v>3170</v>
      </c>
      <c r="E1945" s="42" t="s">
        <v>345</v>
      </c>
      <c r="F1945" s="41" t="s">
        <v>3155</v>
      </c>
      <c r="G1945" s="41" t="s">
        <v>135</v>
      </c>
      <c r="H1945" s="41" t="s">
        <v>135</v>
      </c>
      <c r="I1945" s="41"/>
      <c r="J1945" s="5">
        <v>1</v>
      </c>
      <c r="K1945" s="5">
        <v>1</v>
      </c>
      <c r="P1945" s="5">
        <v>1</v>
      </c>
      <c r="Q1945" s="39" t="s">
        <v>3116</v>
      </c>
      <c r="R1945" s="5">
        <v>1</v>
      </c>
      <c r="S1945" s="5">
        <v>1</v>
      </c>
      <c r="AA1945" s="5">
        <v>1</v>
      </c>
      <c r="AH1945" s="5">
        <v>1</v>
      </c>
      <c r="DX1945" s="5" t="s">
        <v>135</v>
      </c>
      <c r="EG1945" s="42"/>
      <c r="EH1945" s="42"/>
      <c r="EI1945" s="42"/>
      <c r="EJ1945" s="42"/>
      <c r="EK1945" s="42"/>
      <c r="EL1945" s="42"/>
      <c r="EM1945" s="42"/>
    </row>
    <row r="1946" spans="1:143" ht="45">
      <c r="A1946" s="41"/>
      <c r="B1946" s="41"/>
      <c r="C1946" s="41"/>
      <c r="D1946" s="41" t="s">
        <v>3171</v>
      </c>
      <c r="E1946" s="42" t="s">
        <v>432</v>
      </c>
      <c r="F1946" s="41" t="s">
        <v>3155</v>
      </c>
      <c r="G1946" s="41" t="s">
        <v>135</v>
      </c>
      <c r="H1946" s="41" t="s">
        <v>135</v>
      </c>
      <c r="I1946" s="41"/>
      <c r="P1946" s="5">
        <v>1</v>
      </c>
      <c r="Q1946" s="39" t="s">
        <v>3116</v>
      </c>
      <c r="R1946" s="5">
        <v>1</v>
      </c>
      <c r="S1946" s="5">
        <v>1</v>
      </c>
      <c r="AA1946" s="5">
        <v>1</v>
      </c>
      <c r="AH1946" s="5">
        <v>1</v>
      </c>
      <c r="DX1946" s="5" t="s">
        <v>135</v>
      </c>
      <c r="EG1946" s="42"/>
      <c r="EH1946" s="42"/>
      <c r="EI1946" s="42"/>
      <c r="EJ1946" s="42"/>
      <c r="EK1946" s="42"/>
      <c r="EL1946" s="42"/>
      <c r="EM1946" s="42"/>
    </row>
    <row r="1947" spans="1:143" ht="45">
      <c r="A1947" s="41"/>
      <c r="B1947" s="41"/>
      <c r="C1947" s="41"/>
      <c r="D1947" s="41" t="s">
        <v>3127</v>
      </c>
      <c r="E1947" s="42" t="s">
        <v>214</v>
      </c>
      <c r="F1947" s="41" t="s">
        <v>3155</v>
      </c>
      <c r="G1947" s="41" t="s">
        <v>135</v>
      </c>
      <c r="H1947" s="41" t="s">
        <v>135</v>
      </c>
      <c r="I1947" s="41"/>
      <c r="P1947" s="5">
        <v>1</v>
      </c>
      <c r="Q1947" s="39" t="s">
        <v>3116</v>
      </c>
      <c r="R1947" s="5">
        <v>1</v>
      </c>
      <c r="S1947" s="5">
        <v>1</v>
      </c>
      <c r="AA1947" s="5">
        <v>1</v>
      </c>
      <c r="AH1947" s="5">
        <v>1</v>
      </c>
      <c r="DX1947" s="5" t="s">
        <v>135</v>
      </c>
      <c r="EG1947" s="42"/>
      <c r="EH1947" s="42"/>
      <c r="EI1947" s="42"/>
      <c r="EJ1947" s="42"/>
      <c r="EK1947" s="42"/>
      <c r="EL1947" s="42"/>
      <c r="EM1947" s="42"/>
    </row>
    <row r="1948" spans="1:143" ht="45">
      <c r="A1948" s="41"/>
      <c r="B1948" s="41"/>
      <c r="C1948" s="41"/>
      <c r="D1948" s="41" t="s">
        <v>3172</v>
      </c>
      <c r="E1948" s="42" t="s">
        <v>3173</v>
      </c>
      <c r="F1948" s="41" t="s">
        <v>3155</v>
      </c>
      <c r="G1948" s="41" t="s">
        <v>135</v>
      </c>
      <c r="H1948" s="41" t="s">
        <v>135</v>
      </c>
      <c r="I1948" s="41"/>
      <c r="P1948" s="5">
        <v>1</v>
      </c>
      <c r="Q1948" s="39" t="s">
        <v>3116</v>
      </c>
      <c r="R1948" s="5">
        <v>1</v>
      </c>
      <c r="S1948" s="5">
        <v>1</v>
      </c>
      <c r="AA1948" s="5">
        <v>1</v>
      </c>
      <c r="AH1948" s="5">
        <v>1</v>
      </c>
      <c r="DX1948" s="5" t="s">
        <v>135</v>
      </c>
      <c r="EG1948" s="42"/>
      <c r="EH1948" s="42"/>
      <c r="EI1948" s="42"/>
      <c r="EJ1948" s="42"/>
      <c r="EK1948" s="42"/>
      <c r="EL1948" s="42"/>
      <c r="EM1948" s="42"/>
    </row>
    <row r="1949" spans="1:143" ht="30">
      <c r="A1949" s="41"/>
      <c r="B1949" s="41"/>
      <c r="C1949" s="41"/>
      <c r="D1949" s="41" t="s">
        <v>3135</v>
      </c>
      <c r="E1949" s="42" t="s">
        <v>199</v>
      </c>
      <c r="F1949" s="41" t="s">
        <v>3093</v>
      </c>
      <c r="G1949" s="41" t="s">
        <v>135</v>
      </c>
      <c r="H1949" s="41"/>
      <c r="I1949" s="41"/>
      <c r="P1949" s="5">
        <v>1</v>
      </c>
      <c r="Q1949" s="39" t="s">
        <v>3151</v>
      </c>
      <c r="R1949" s="5">
        <v>1</v>
      </c>
      <c r="S1949" s="5">
        <v>1</v>
      </c>
      <c r="AA1949" s="5">
        <v>1</v>
      </c>
      <c r="AH1949" s="5">
        <v>1</v>
      </c>
      <c r="DX1949" s="5" t="s">
        <v>135</v>
      </c>
      <c r="EG1949" s="42"/>
      <c r="EH1949" s="42"/>
      <c r="EI1949" s="42"/>
      <c r="EJ1949" s="42"/>
      <c r="EK1949" s="42"/>
      <c r="EL1949" s="42"/>
      <c r="EM1949" s="42"/>
    </row>
    <row r="1950" spans="1:143" ht="30">
      <c r="A1950" s="41"/>
      <c r="B1950" s="41"/>
      <c r="C1950" s="41"/>
      <c r="D1950" s="41" t="s">
        <v>3118</v>
      </c>
      <c r="E1950" s="42" t="s">
        <v>214</v>
      </c>
      <c r="F1950" s="41" t="s">
        <v>3093</v>
      </c>
      <c r="G1950" s="41" t="s">
        <v>135</v>
      </c>
      <c r="H1950" s="41"/>
      <c r="I1950" s="41"/>
      <c r="P1950" s="5">
        <v>1</v>
      </c>
      <c r="Q1950" s="39" t="s">
        <v>3151</v>
      </c>
      <c r="R1950" s="5">
        <v>1</v>
      </c>
      <c r="S1950" s="5">
        <v>1</v>
      </c>
      <c r="DX1950" s="5" t="s">
        <v>135</v>
      </c>
      <c r="EG1950" s="42"/>
      <c r="EH1950" s="42"/>
      <c r="EI1950" s="42"/>
      <c r="EJ1950" s="42"/>
      <c r="EK1950" s="42"/>
      <c r="EL1950" s="42"/>
      <c r="EM1950" s="42"/>
    </row>
    <row r="1951" spans="1:143" ht="30">
      <c r="A1951" s="41"/>
      <c r="B1951" s="41"/>
      <c r="C1951" s="41"/>
      <c r="D1951" s="41" t="s">
        <v>3174</v>
      </c>
      <c r="E1951" s="42" t="s">
        <v>345</v>
      </c>
      <c r="F1951" s="41" t="s">
        <v>3093</v>
      </c>
      <c r="G1951" s="41" t="s">
        <v>135</v>
      </c>
      <c r="H1951" s="41"/>
      <c r="I1951" s="41"/>
      <c r="J1951" s="5">
        <v>1</v>
      </c>
      <c r="L1951" s="5">
        <v>1</v>
      </c>
      <c r="P1951" s="5">
        <v>1</v>
      </c>
      <c r="Q1951" s="39" t="s">
        <v>3151</v>
      </c>
      <c r="R1951" s="5">
        <v>1</v>
      </c>
      <c r="S1951" s="5">
        <v>1</v>
      </c>
      <c r="DX1951" s="5" t="s">
        <v>135</v>
      </c>
      <c r="EG1951" s="42"/>
      <c r="EH1951" s="42"/>
      <c r="EI1951" s="42"/>
      <c r="EJ1951" s="42"/>
      <c r="EK1951" s="42"/>
      <c r="EL1951" s="42"/>
      <c r="EM1951" s="42"/>
    </row>
    <row r="1952" spans="1:143" ht="45">
      <c r="A1952" s="41"/>
      <c r="B1952" s="41"/>
      <c r="C1952" s="41"/>
      <c r="D1952" s="41" t="s">
        <v>3175</v>
      </c>
      <c r="E1952" s="42" t="s">
        <v>204</v>
      </c>
      <c r="F1952" s="41" t="s">
        <v>3110</v>
      </c>
      <c r="G1952" s="41" t="s">
        <v>135</v>
      </c>
      <c r="H1952" s="41" t="s">
        <v>135</v>
      </c>
      <c r="I1952" s="41"/>
      <c r="P1952" s="5">
        <v>1</v>
      </c>
      <c r="Q1952" s="39" t="s">
        <v>3111</v>
      </c>
      <c r="R1952" s="5">
        <v>1</v>
      </c>
      <c r="S1952" s="5">
        <v>1</v>
      </c>
      <c r="AA1952" s="5">
        <v>1</v>
      </c>
      <c r="AH1952" s="5">
        <v>1</v>
      </c>
      <c r="DX1952" s="5" t="s">
        <v>135</v>
      </c>
      <c r="EG1952" s="42"/>
      <c r="EH1952" s="42"/>
      <c r="EI1952" s="42"/>
      <c r="EJ1952" s="42"/>
      <c r="EK1952" s="42"/>
      <c r="EL1952" s="42"/>
      <c r="EM1952" s="42"/>
    </row>
    <row r="1953" spans="1:143" ht="45">
      <c r="A1953" s="41"/>
      <c r="B1953" s="41"/>
      <c r="C1953" s="41"/>
      <c r="D1953" s="41" t="s">
        <v>3150</v>
      </c>
      <c r="E1953" s="42" t="s">
        <v>199</v>
      </c>
      <c r="F1953" s="41" t="s">
        <v>3110</v>
      </c>
      <c r="G1953" s="41" t="s">
        <v>135</v>
      </c>
      <c r="H1953" s="41" t="s">
        <v>135</v>
      </c>
      <c r="I1953" s="41"/>
      <c r="P1953" s="5">
        <v>1</v>
      </c>
      <c r="Q1953" s="39" t="s">
        <v>3111</v>
      </c>
      <c r="R1953" s="5">
        <v>1</v>
      </c>
      <c r="S1953" s="5">
        <v>1</v>
      </c>
      <c r="AA1953" s="5">
        <v>1</v>
      </c>
      <c r="AH1953" s="5">
        <v>1</v>
      </c>
      <c r="DX1953" s="5" t="s">
        <v>135</v>
      </c>
      <c r="EG1953" s="42"/>
      <c r="EH1953" s="42"/>
      <c r="EI1953" s="42"/>
      <c r="EJ1953" s="42"/>
      <c r="EK1953" s="42"/>
      <c r="EL1953" s="42"/>
      <c r="EM1953" s="42"/>
    </row>
    <row r="1954" spans="1:143" ht="45">
      <c r="A1954" s="41"/>
      <c r="B1954" s="41"/>
      <c r="C1954" s="41"/>
      <c r="D1954" s="41" t="s">
        <v>3176</v>
      </c>
      <c r="E1954" s="42" t="s">
        <v>3177</v>
      </c>
      <c r="F1954" s="41" t="s">
        <v>3110</v>
      </c>
      <c r="G1954" s="41" t="s">
        <v>135</v>
      </c>
      <c r="H1954" s="41" t="s">
        <v>135</v>
      </c>
      <c r="I1954" s="41"/>
      <c r="P1954" s="5">
        <v>1</v>
      </c>
      <c r="Q1954" s="39" t="s">
        <v>3111</v>
      </c>
      <c r="R1954" s="5">
        <v>1</v>
      </c>
      <c r="S1954" s="5">
        <v>1</v>
      </c>
      <c r="AA1954" s="5">
        <v>1</v>
      </c>
      <c r="AH1954" s="5">
        <v>1</v>
      </c>
      <c r="DX1954" s="5" t="s">
        <v>135</v>
      </c>
      <c r="EG1954" s="42"/>
      <c r="EH1954" s="42"/>
      <c r="EI1954" s="42"/>
      <c r="EJ1954" s="42"/>
      <c r="EK1954" s="42"/>
      <c r="EL1954" s="42"/>
      <c r="EM1954" s="42"/>
    </row>
    <row r="1955" spans="1:143" ht="45">
      <c r="A1955" s="41"/>
      <c r="B1955" s="41"/>
      <c r="C1955" s="41"/>
      <c r="D1955" s="41" t="s">
        <v>3162</v>
      </c>
      <c r="E1955" s="42" t="s">
        <v>3113</v>
      </c>
      <c r="F1955" s="41" t="s">
        <v>3110</v>
      </c>
      <c r="G1955" s="41" t="s">
        <v>135</v>
      </c>
      <c r="H1955" s="41" t="s">
        <v>135</v>
      </c>
      <c r="I1955" s="41"/>
      <c r="J1955" s="5">
        <v>1</v>
      </c>
      <c r="L1955" s="5">
        <v>1</v>
      </c>
      <c r="P1955" s="5">
        <v>1</v>
      </c>
      <c r="Q1955" s="39" t="s">
        <v>3111</v>
      </c>
      <c r="R1955" s="5">
        <v>1</v>
      </c>
      <c r="S1955" s="5">
        <v>1</v>
      </c>
      <c r="AA1955" s="5">
        <v>1</v>
      </c>
      <c r="AH1955" s="5">
        <v>1</v>
      </c>
      <c r="DX1955" s="5" t="s">
        <v>135</v>
      </c>
      <c r="EG1955" s="42"/>
      <c r="EH1955" s="42"/>
      <c r="EI1955" s="42"/>
      <c r="EJ1955" s="42"/>
      <c r="EK1955" s="42"/>
      <c r="EL1955" s="42"/>
      <c r="EM1955" s="42"/>
    </row>
    <row r="1956" spans="1:143" ht="45">
      <c r="A1956" s="41"/>
      <c r="B1956" s="41"/>
      <c r="C1956" s="41"/>
      <c r="D1956" s="41" t="s">
        <v>3178</v>
      </c>
      <c r="E1956" s="42" t="s">
        <v>1962</v>
      </c>
      <c r="F1956" s="41" t="s">
        <v>3110</v>
      </c>
      <c r="G1956" s="41" t="s">
        <v>135</v>
      </c>
      <c r="H1956" s="41" t="s">
        <v>135</v>
      </c>
      <c r="I1956" s="41"/>
      <c r="J1956" s="5">
        <v>1</v>
      </c>
      <c r="K1956" s="5">
        <v>1</v>
      </c>
      <c r="P1956" s="5">
        <v>1</v>
      </c>
      <c r="Q1956" s="39" t="s">
        <v>3111</v>
      </c>
      <c r="R1956" s="5">
        <v>1</v>
      </c>
      <c r="S1956" s="5">
        <v>1</v>
      </c>
      <c r="AA1956" s="5">
        <v>1</v>
      </c>
      <c r="AH1956" s="5">
        <v>1</v>
      </c>
      <c r="DX1956" s="5" t="s">
        <v>135</v>
      </c>
      <c r="EG1956" s="42"/>
      <c r="EH1956" s="42"/>
      <c r="EI1956" s="42"/>
      <c r="EJ1956" s="42"/>
      <c r="EK1956" s="42"/>
      <c r="EL1956" s="42"/>
      <c r="EM1956" s="42"/>
    </row>
    <row r="1957" spans="1:143" ht="45">
      <c r="A1957" s="41"/>
      <c r="B1957" s="41"/>
      <c r="C1957" s="41"/>
      <c r="D1957" s="41" t="s">
        <v>3179</v>
      </c>
      <c r="E1957" s="42" t="s">
        <v>3119</v>
      </c>
      <c r="F1957" s="41" t="s">
        <v>3110</v>
      </c>
      <c r="G1957" s="41" t="s">
        <v>135</v>
      </c>
      <c r="H1957" s="41" t="s">
        <v>135</v>
      </c>
      <c r="I1957" s="41"/>
      <c r="P1957" s="5">
        <v>1</v>
      </c>
      <c r="Q1957" s="39" t="s">
        <v>3111</v>
      </c>
      <c r="R1957" s="5">
        <v>1</v>
      </c>
      <c r="S1957" s="5">
        <v>1</v>
      </c>
      <c r="AA1957" s="5">
        <v>1</v>
      </c>
      <c r="AH1957" s="5">
        <v>1</v>
      </c>
      <c r="DX1957" s="5" t="s">
        <v>135</v>
      </c>
      <c r="EG1957" s="42"/>
      <c r="EH1957" s="42"/>
      <c r="EI1957" s="42"/>
      <c r="EJ1957" s="42"/>
      <c r="EK1957" s="42"/>
      <c r="EL1957" s="42"/>
      <c r="EM1957" s="42"/>
    </row>
    <row r="1958" spans="1:143" ht="45">
      <c r="A1958" s="41"/>
      <c r="B1958" s="41"/>
      <c r="C1958" s="41"/>
      <c r="D1958" s="41" t="s">
        <v>3180</v>
      </c>
      <c r="E1958" s="42" t="s">
        <v>3181</v>
      </c>
      <c r="F1958" s="41" t="s">
        <v>3110</v>
      </c>
      <c r="G1958" s="41" t="s">
        <v>135</v>
      </c>
      <c r="H1958" s="41" t="s">
        <v>135</v>
      </c>
      <c r="I1958" s="41"/>
      <c r="P1958" s="5">
        <v>1</v>
      </c>
      <c r="Q1958" s="39" t="s">
        <v>3111</v>
      </c>
      <c r="R1958" s="5">
        <v>1</v>
      </c>
      <c r="S1958" s="5">
        <v>1</v>
      </c>
      <c r="AA1958" s="5">
        <v>1</v>
      </c>
      <c r="AH1958" s="5">
        <v>1</v>
      </c>
      <c r="DX1958" s="5" t="s">
        <v>135</v>
      </c>
      <c r="EG1958" s="42"/>
      <c r="EH1958" s="42"/>
      <c r="EI1958" s="42"/>
      <c r="EJ1958" s="42"/>
      <c r="EK1958" s="42"/>
      <c r="EL1958" s="42"/>
      <c r="EM1958" s="42"/>
    </row>
    <row r="1959" spans="1:143" ht="45">
      <c r="A1959" s="41"/>
      <c r="B1959" s="41"/>
      <c r="C1959" s="41"/>
      <c r="D1959" s="41" t="s">
        <v>3182</v>
      </c>
      <c r="E1959" s="42" t="s">
        <v>3183</v>
      </c>
      <c r="F1959" s="41" t="s">
        <v>3110</v>
      </c>
      <c r="G1959" s="41" t="s">
        <v>135</v>
      </c>
      <c r="H1959" s="41" t="s">
        <v>135</v>
      </c>
      <c r="I1959" s="41"/>
      <c r="P1959" s="5">
        <v>1</v>
      </c>
      <c r="Q1959" s="39" t="s">
        <v>3111</v>
      </c>
      <c r="R1959" s="5">
        <v>1</v>
      </c>
      <c r="S1959" s="5">
        <v>1</v>
      </c>
      <c r="AA1959" s="5">
        <v>1</v>
      </c>
      <c r="AH1959" s="5">
        <v>1</v>
      </c>
      <c r="DX1959" s="5" t="s">
        <v>135</v>
      </c>
      <c r="EG1959" s="42"/>
      <c r="EH1959" s="42"/>
      <c r="EI1959" s="42"/>
      <c r="EJ1959" s="42"/>
      <c r="EK1959" s="42"/>
      <c r="EL1959" s="42"/>
      <c r="EM1959" s="42"/>
    </row>
    <row r="1960" spans="1:143" ht="45">
      <c r="A1960" s="41"/>
      <c r="B1960" s="41"/>
      <c r="C1960" s="41"/>
      <c r="D1960" s="41" t="s">
        <v>4595</v>
      </c>
      <c r="E1960" s="42" t="s">
        <v>4594</v>
      </c>
      <c r="F1960" s="41" t="s">
        <v>3110</v>
      </c>
      <c r="G1960" s="41" t="s">
        <v>135</v>
      </c>
      <c r="H1960" s="41" t="s">
        <v>135</v>
      </c>
      <c r="I1960" s="41"/>
      <c r="J1960" s="5">
        <v>1</v>
      </c>
      <c r="N1960" s="5">
        <v>1</v>
      </c>
      <c r="P1960" s="105">
        <v>1</v>
      </c>
      <c r="Q1960" s="39" t="s">
        <v>3111</v>
      </c>
      <c r="R1960" s="105">
        <v>1</v>
      </c>
      <c r="S1960" s="105">
        <v>1</v>
      </c>
      <c r="T1960" s="105"/>
      <c r="U1960" s="105"/>
      <c r="V1960" s="105"/>
      <c r="W1960" s="105"/>
      <c r="X1960" s="105"/>
      <c r="Y1960" s="105"/>
      <c r="Z1960" s="105"/>
      <c r="AA1960" s="105">
        <v>1</v>
      </c>
      <c r="AB1960" s="105"/>
      <c r="AC1960" s="105"/>
      <c r="AD1960" s="105"/>
      <c r="AE1960" s="105"/>
      <c r="AF1960" s="105"/>
      <c r="AG1960" s="105"/>
      <c r="AH1960" s="105">
        <v>1</v>
      </c>
      <c r="DX1960" s="5" t="s">
        <v>135</v>
      </c>
      <c r="EG1960" s="42"/>
      <c r="EH1960" s="42"/>
      <c r="EI1960" s="42"/>
      <c r="EJ1960" s="42"/>
      <c r="EK1960" s="42"/>
      <c r="EL1960" s="42"/>
      <c r="EM1960" s="42"/>
    </row>
    <row r="1961" spans="1:143" ht="30">
      <c r="A1961" s="41"/>
      <c r="B1961" s="41"/>
      <c r="C1961" s="41"/>
      <c r="D1961" s="41" t="s">
        <v>3184</v>
      </c>
      <c r="E1961" s="42" t="s">
        <v>3185</v>
      </c>
      <c r="F1961" s="41" t="s">
        <v>3186</v>
      </c>
      <c r="G1961" s="41" t="s">
        <v>135</v>
      </c>
      <c r="H1961" s="41" t="s">
        <v>135</v>
      </c>
      <c r="I1961" s="41"/>
      <c r="P1961" s="5">
        <v>1</v>
      </c>
      <c r="Q1961" s="39" t="s">
        <v>3094</v>
      </c>
      <c r="R1961" s="5">
        <v>1</v>
      </c>
      <c r="S1961" s="5">
        <v>1</v>
      </c>
      <c r="AA1961" s="5">
        <v>1</v>
      </c>
      <c r="DX1961" s="5" t="s">
        <v>135</v>
      </c>
      <c r="EG1961" s="42"/>
      <c r="EH1961" s="42"/>
      <c r="EI1961" s="42"/>
      <c r="EJ1961" s="42"/>
      <c r="EK1961" s="42"/>
      <c r="EL1961" s="42"/>
      <c r="EM1961" s="42"/>
    </row>
    <row r="1962" spans="1:143" ht="30">
      <c r="A1962" s="41"/>
      <c r="B1962" s="41"/>
      <c r="C1962" s="41"/>
      <c r="D1962" s="41" t="s">
        <v>666</v>
      </c>
      <c r="E1962" s="42" t="s">
        <v>3187</v>
      </c>
      <c r="F1962" s="41" t="s">
        <v>3186</v>
      </c>
      <c r="G1962" s="41" t="s">
        <v>135</v>
      </c>
      <c r="H1962" s="41" t="s">
        <v>135</v>
      </c>
      <c r="I1962" s="41"/>
      <c r="P1962" s="5">
        <v>1</v>
      </c>
      <c r="Q1962" s="39" t="s">
        <v>3094</v>
      </c>
      <c r="R1962" s="5">
        <v>1</v>
      </c>
      <c r="S1962" s="5">
        <v>1</v>
      </c>
      <c r="AA1962" s="5">
        <v>1</v>
      </c>
      <c r="DX1962" s="5" t="s">
        <v>135</v>
      </c>
      <c r="EG1962" s="42"/>
      <c r="EH1962" s="42"/>
      <c r="EI1962" s="42"/>
      <c r="EJ1962" s="42"/>
      <c r="EK1962" s="42"/>
      <c r="EL1962" s="42"/>
      <c r="EM1962" s="42"/>
    </row>
    <row r="1963" spans="1:143" ht="30">
      <c r="A1963" s="41"/>
      <c r="B1963" s="41"/>
      <c r="C1963" s="41"/>
      <c r="D1963" s="41" t="s">
        <v>3188</v>
      </c>
      <c r="E1963" s="42" t="s">
        <v>391</v>
      </c>
      <c r="F1963" s="41" t="s">
        <v>3186</v>
      </c>
      <c r="G1963" s="41" t="s">
        <v>135</v>
      </c>
      <c r="H1963" s="41" t="s">
        <v>135</v>
      </c>
      <c r="I1963" s="41"/>
      <c r="J1963" s="5">
        <v>1</v>
      </c>
      <c r="O1963" s="5">
        <v>1</v>
      </c>
      <c r="P1963" s="5">
        <v>1</v>
      </c>
      <c r="Q1963" s="39" t="s">
        <v>3094</v>
      </c>
      <c r="R1963" s="5">
        <v>1</v>
      </c>
      <c r="S1963" s="5">
        <v>1</v>
      </c>
      <c r="AA1963" s="5">
        <v>1</v>
      </c>
      <c r="DX1963" s="5" t="s">
        <v>135</v>
      </c>
      <c r="EG1963" s="42"/>
      <c r="EH1963" s="42"/>
      <c r="EI1963" s="42"/>
      <c r="EJ1963" s="42"/>
      <c r="EK1963" s="42"/>
      <c r="EL1963" s="42"/>
      <c r="EM1963" s="42"/>
    </row>
    <row r="1964" spans="1:143" ht="30">
      <c r="A1964" s="41"/>
      <c r="B1964" s="41"/>
      <c r="C1964" s="41"/>
      <c r="D1964" s="41" t="s">
        <v>3189</v>
      </c>
      <c r="E1964" s="42" t="s">
        <v>3113</v>
      </c>
      <c r="F1964" s="41" t="s">
        <v>3186</v>
      </c>
      <c r="G1964" s="41" t="s">
        <v>135</v>
      </c>
      <c r="H1964" s="41" t="s">
        <v>135</v>
      </c>
      <c r="I1964" s="41"/>
      <c r="J1964" s="5">
        <v>1</v>
      </c>
      <c r="L1964" s="5">
        <v>1</v>
      </c>
      <c r="P1964" s="5">
        <v>1</v>
      </c>
      <c r="Q1964" s="39" t="s">
        <v>3094</v>
      </c>
      <c r="R1964" s="5">
        <v>1</v>
      </c>
      <c r="S1964" s="5">
        <v>1</v>
      </c>
      <c r="AA1964" s="5">
        <v>1</v>
      </c>
      <c r="DX1964" s="5" t="s">
        <v>135</v>
      </c>
      <c r="EG1964" s="42"/>
      <c r="EH1964" s="42"/>
      <c r="EI1964" s="42"/>
      <c r="EJ1964" s="42"/>
      <c r="EK1964" s="42"/>
      <c r="EL1964" s="42"/>
      <c r="EM1964" s="42"/>
    </row>
    <row r="1965" spans="1:143" ht="30">
      <c r="A1965" s="41"/>
      <c r="B1965" s="41"/>
      <c r="C1965" s="41"/>
      <c r="D1965" s="41" t="s">
        <v>3190</v>
      </c>
      <c r="E1965" s="42" t="s">
        <v>171</v>
      </c>
      <c r="F1965" s="41" t="s">
        <v>3186</v>
      </c>
      <c r="G1965" s="41" t="s">
        <v>135</v>
      </c>
      <c r="H1965" s="41" t="s">
        <v>135</v>
      </c>
      <c r="I1965" s="41"/>
      <c r="P1965" s="5">
        <v>1</v>
      </c>
      <c r="Q1965" s="39" t="s">
        <v>3094</v>
      </c>
      <c r="R1965" s="5">
        <v>1</v>
      </c>
      <c r="S1965" s="5">
        <v>1</v>
      </c>
      <c r="AA1965" s="5">
        <v>1</v>
      </c>
      <c r="DX1965" s="5" t="s">
        <v>135</v>
      </c>
      <c r="EG1965" s="42"/>
      <c r="EH1965" s="42"/>
      <c r="EI1965" s="42"/>
      <c r="EJ1965" s="42"/>
      <c r="EK1965" s="42"/>
      <c r="EL1965" s="42"/>
      <c r="EM1965" s="42"/>
    </row>
    <row r="1966" spans="1:143" ht="30">
      <c r="A1966" s="41"/>
      <c r="B1966" s="41"/>
      <c r="C1966" s="41"/>
      <c r="D1966" s="41" t="s">
        <v>3191</v>
      </c>
      <c r="E1966" s="42" t="s">
        <v>165</v>
      </c>
      <c r="F1966" s="41" t="s">
        <v>3186</v>
      </c>
      <c r="G1966" s="41" t="s">
        <v>135</v>
      </c>
      <c r="H1966" s="41" t="s">
        <v>135</v>
      </c>
      <c r="I1966" s="41"/>
      <c r="M1966" s="5">
        <v>1</v>
      </c>
      <c r="P1966" s="5">
        <v>1</v>
      </c>
      <c r="Q1966" s="39" t="s">
        <v>3094</v>
      </c>
      <c r="R1966" s="5">
        <v>1</v>
      </c>
      <c r="S1966" s="5">
        <v>1</v>
      </c>
      <c r="AA1966" s="5">
        <v>1</v>
      </c>
      <c r="DX1966" s="5" t="s">
        <v>135</v>
      </c>
      <c r="EG1966" s="42"/>
      <c r="EH1966" s="42"/>
      <c r="EI1966" s="42"/>
      <c r="EJ1966" s="42"/>
      <c r="EK1966" s="42"/>
      <c r="EL1966" s="42"/>
      <c r="EM1966" s="42"/>
    </row>
    <row r="1967" spans="1:143" ht="30">
      <c r="A1967" s="41"/>
      <c r="B1967" s="41"/>
      <c r="C1967" s="41"/>
      <c r="D1967" s="41" t="s">
        <v>3192</v>
      </c>
      <c r="E1967" s="42" t="s">
        <v>3193</v>
      </c>
      <c r="F1967" s="41" t="s">
        <v>3186</v>
      </c>
      <c r="G1967" s="41" t="s">
        <v>135</v>
      </c>
      <c r="H1967" s="41" t="s">
        <v>135</v>
      </c>
      <c r="I1967" s="41"/>
      <c r="J1967" s="5">
        <v>1</v>
      </c>
      <c r="L1967" s="5">
        <v>1</v>
      </c>
      <c r="P1967" s="5">
        <v>1</v>
      </c>
      <c r="Q1967" s="39" t="s">
        <v>3094</v>
      </c>
      <c r="R1967" s="5">
        <v>1</v>
      </c>
      <c r="S1967" s="5">
        <v>1</v>
      </c>
      <c r="AA1967" s="5">
        <v>1</v>
      </c>
      <c r="DX1967" s="5" t="s">
        <v>135</v>
      </c>
      <c r="EG1967" s="42"/>
      <c r="EH1967" s="42"/>
      <c r="EI1967" s="42"/>
      <c r="EJ1967" s="42"/>
      <c r="EK1967" s="42"/>
      <c r="EL1967" s="42"/>
      <c r="EM1967" s="42"/>
    </row>
    <row r="1968" spans="1:143" ht="45">
      <c r="A1968" s="41"/>
      <c r="B1968" s="41"/>
      <c r="C1968" s="41"/>
      <c r="D1968" s="41" t="s">
        <v>3194</v>
      </c>
      <c r="E1968" s="42" t="s">
        <v>3195</v>
      </c>
      <c r="F1968" s="41" t="s">
        <v>3110</v>
      </c>
      <c r="G1968" s="41" t="s">
        <v>135</v>
      </c>
      <c r="H1968" s="41" t="s">
        <v>135</v>
      </c>
      <c r="I1968" s="41"/>
      <c r="P1968" s="5">
        <v>1</v>
      </c>
      <c r="Q1968" s="39" t="s">
        <v>3111</v>
      </c>
      <c r="R1968" s="5">
        <v>1</v>
      </c>
      <c r="S1968" s="5">
        <v>1</v>
      </c>
      <c r="AA1968" s="5">
        <v>1</v>
      </c>
      <c r="AH1968" s="5">
        <v>1</v>
      </c>
      <c r="DR1968" s="5" t="s">
        <v>135</v>
      </c>
      <c r="DX1968" s="5" t="s">
        <v>135</v>
      </c>
      <c r="EG1968" s="42"/>
      <c r="EH1968" s="42"/>
      <c r="EI1968" s="42"/>
      <c r="EJ1968" s="42"/>
      <c r="EK1968" s="42"/>
      <c r="EL1968" s="42"/>
      <c r="EM1968" s="42"/>
    </row>
    <row r="1969" spans="1:143" ht="45">
      <c r="A1969" s="41"/>
      <c r="B1969" s="41"/>
      <c r="C1969" s="41"/>
      <c r="D1969" s="41" t="s">
        <v>3117</v>
      </c>
      <c r="E1969" s="42" t="s">
        <v>199</v>
      </c>
      <c r="F1969" s="41" t="s">
        <v>3110</v>
      </c>
      <c r="G1969" s="41" t="s">
        <v>135</v>
      </c>
      <c r="H1969" s="41" t="s">
        <v>135</v>
      </c>
      <c r="I1969" s="41"/>
      <c r="P1969" s="5">
        <v>1</v>
      </c>
      <c r="Q1969" s="39" t="s">
        <v>3116</v>
      </c>
      <c r="R1969" s="5">
        <v>1</v>
      </c>
      <c r="S1969" s="5">
        <v>1</v>
      </c>
      <c r="AA1969" s="5">
        <v>1</v>
      </c>
      <c r="AH1969" s="5">
        <v>1</v>
      </c>
      <c r="DR1969" s="5" t="s">
        <v>135</v>
      </c>
      <c r="DX1969" s="5" t="s">
        <v>135</v>
      </c>
      <c r="EG1969" s="42"/>
      <c r="EH1969" s="42"/>
      <c r="EI1969" s="42"/>
      <c r="EJ1969" s="42"/>
      <c r="EK1969" s="42"/>
      <c r="EL1969" s="42"/>
      <c r="EM1969" s="42"/>
    </row>
    <row r="1970" spans="1:143" ht="45">
      <c r="A1970" s="41"/>
      <c r="B1970" s="41"/>
      <c r="C1970" s="41"/>
      <c r="D1970" s="41" t="s">
        <v>3196</v>
      </c>
      <c r="E1970" s="42" t="s">
        <v>3183</v>
      </c>
      <c r="F1970" s="41" t="s">
        <v>3110</v>
      </c>
      <c r="G1970" s="41" t="s">
        <v>135</v>
      </c>
      <c r="H1970" s="41" t="s">
        <v>135</v>
      </c>
      <c r="I1970" s="41"/>
      <c r="J1970" s="5">
        <v>1</v>
      </c>
      <c r="L1970" s="5">
        <v>1</v>
      </c>
      <c r="P1970" s="5">
        <v>1</v>
      </c>
      <c r="Q1970" s="39" t="s">
        <v>3116</v>
      </c>
      <c r="R1970" s="5">
        <v>1</v>
      </c>
      <c r="S1970" s="5">
        <v>1</v>
      </c>
      <c r="AA1970" s="5">
        <v>1</v>
      </c>
      <c r="AH1970" s="5">
        <v>1</v>
      </c>
      <c r="DR1970" s="5" t="s">
        <v>135</v>
      </c>
      <c r="DX1970" s="5" t="s">
        <v>135</v>
      </c>
      <c r="EG1970" s="42"/>
      <c r="EH1970" s="42"/>
      <c r="EI1970" s="42"/>
      <c r="EJ1970" s="42"/>
      <c r="EK1970" s="42"/>
      <c r="EL1970" s="42"/>
      <c r="EM1970" s="42"/>
    </row>
    <row r="1971" spans="1:143" ht="45">
      <c r="A1971" s="41"/>
      <c r="B1971" s="41"/>
      <c r="C1971" s="41"/>
      <c r="D1971" s="41" t="s">
        <v>3197</v>
      </c>
      <c r="E1971" s="42" t="s">
        <v>3193</v>
      </c>
      <c r="F1971" s="41" t="s">
        <v>3110</v>
      </c>
      <c r="G1971" s="41" t="s">
        <v>135</v>
      </c>
      <c r="H1971" s="41" t="s">
        <v>135</v>
      </c>
      <c r="I1971" s="41"/>
      <c r="J1971" s="5">
        <v>1</v>
      </c>
      <c r="K1971" s="5">
        <v>1</v>
      </c>
      <c r="P1971" s="5">
        <v>1</v>
      </c>
      <c r="Q1971" s="39" t="s">
        <v>3116</v>
      </c>
      <c r="R1971" s="5">
        <v>1</v>
      </c>
      <c r="S1971" s="5">
        <v>1</v>
      </c>
      <c r="AA1971" s="5">
        <v>1</v>
      </c>
      <c r="AH1971" s="5">
        <v>1</v>
      </c>
      <c r="DR1971" s="5" t="s">
        <v>135</v>
      </c>
      <c r="DX1971" s="5" t="s">
        <v>135</v>
      </c>
      <c r="EG1971" s="42"/>
      <c r="EH1971" s="42"/>
      <c r="EI1971" s="42"/>
      <c r="EJ1971" s="42"/>
      <c r="EK1971" s="42"/>
      <c r="EL1971" s="42"/>
      <c r="EM1971" s="42"/>
    </row>
    <row r="1972" spans="1:143" ht="45">
      <c r="A1972" s="41"/>
      <c r="B1972" s="41"/>
      <c r="C1972" s="41"/>
      <c r="D1972" s="41" t="s">
        <v>3198</v>
      </c>
      <c r="E1972" s="42" t="s">
        <v>3199</v>
      </c>
      <c r="F1972" s="41" t="s">
        <v>3110</v>
      </c>
      <c r="G1972" s="41" t="s">
        <v>135</v>
      </c>
      <c r="H1972" s="41" t="s">
        <v>135</v>
      </c>
      <c r="I1972" s="41"/>
      <c r="J1972" s="5">
        <v>1</v>
      </c>
      <c r="K1972" s="5">
        <v>1</v>
      </c>
      <c r="P1972" s="5">
        <v>1</v>
      </c>
      <c r="Q1972" s="39" t="s">
        <v>3116</v>
      </c>
      <c r="R1972" s="5">
        <v>1</v>
      </c>
      <c r="S1972" s="5">
        <v>1</v>
      </c>
      <c r="AA1972" s="5">
        <v>1</v>
      </c>
      <c r="AH1972" s="5">
        <v>1</v>
      </c>
      <c r="DR1972" s="5" t="s">
        <v>135</v>
      </c>
      <c r="DX1972" s="5" t="s">
        <v>135</v>
      </c>
      <c r="EG1972" s="42"/>
      <c r="EH1972" s="42"/>
      <c r="EI1972" s="42"/>
      <c r="EJ1972" s="42"/>
      <c r="EK1972" s="42"/>
      <c r="EL1972" s="42"/>
      <c r="EM1972" s="42"/>
    </row>
    <row r="1973" spans="1:143" ht="90">
      <c r="A1973" s="46" t="s">
        <v>3200</v>
      </c>
      <c r="B1973" s="41" t="s">
        <v>3201</v>
      </c>
      <c r="C1973" s="41">
        <v>523</v>
      </c>
      <c r="D1973" s="41" t="s">
        <v>3202</v>
      </c>
      <c r="E1973" s="5" t="s">
        <v>262</v>
      </c>
      <c r="F1973" s="41" t="s">
        <v>3203</v>
      </c>
      <c r="G1973" s="41" t="s">
        <v>135</v>
      </c>
      <c r="H1973" s="41" t="s">
        <v>135</v>
      </c>
      <c r="I1973" s="41"/>
      <c r="P1973" s="5">
        <v>195</v>
      </c>
      <c r="Q1973" s="5" t="s">
        <v>3204</v>
      </c>
      <c r="R1973" s="5">
        <v>195</v>
      </c>
      <c r="S1973" s="5">
        <v>195</v>
      </c>
      <c r="AA1973" s="5">
        <v>195</v>
      </c>
      <c r="AH1973" s="5">
        <v>195</v>
      </c>
      <c r="DS1973" s="6">
        <v>523</v>
      </c>
      <c r="DT1973" s="6">
        <v>523</v>
      </c>
      <c r="DU1973" s="5">
        <v>334</v>
      </c>
      <c r="DX1973" s="5" t="s">
        <v>135</v>
      </c>
      <c r="EG1973" s="42"/>
      <c r="EH1973" s="42"/>
      <c r="EI1973" s="42"/>
      <c r="EJ1973" s="42"/>
      <c r="EK1973" s="42"/>
      <c r="EL1973" s="42"/>
      <c r="EM1973" s="42"/>
    </row>
    <row r="1974" spans="1:143" ht="90">
      <c r="A1974" s="41"/>
      <c r="B1974" s="41">
        <v>389</v>
      </c>
      <c r="C1974" s="41"/>
      <c r="D1974" s="41" t="s">
        <v>3205</v>
      </c>
      <c r="E1974" s="5" t="s">
        <v>408</v>
      </c>
      <c r="F1974" s="41" t="s">
        <v>3203</v>
      </c>
      <c r="G1974" s="41" t="s">
        <v>135</v>
      </c>
      <c r="H1974" s="41" t="s">
        <v>135</v>
      </c>
      <c r="I1974" s="41"/>
      <c r="P1974" s="5">
        <v>191</v>
      </c>
      <c r="Q1974" s="5" t="s">
        <v>3204</v>
      </c>
      <c r="R1974" s="5">
        <v>191</v>
      </c>
      <c r="S1974" s="5">
        <v>191</v>
      </c>
      <c r="AA1974" s="5">
        <v>191</v>
      </c>
      <c r="AH1974" s="5">
        <v>191</v>
      </c>
      <c r="DX1974" s="5" t="s">
        <v>135</v>
      </c>
      <c r="EG1974" s="42"/>
      <c r="EH1974" s="42"/>
      <c r="EI1974" s="42"/>
      <c r="EJ1974" s="42"/>
      <c r="EK1974" s="42"/>
      <c r="EL1974" s="42"/>
      <c r="EM1974" s="42"/>
    </row>
    <row r="1975" spans="1:143" ht="90">
      <c r="A1975" s="41"/>
      <c r="B1975" s="41">
        <v>389</v>
      </c>
      <c r="C1975" s="41"/>
      <c r="D1975" s="41" t="s">
        <v>3206</v>
      </c>
      <c r="E1975" s="5" t="s">
        <v>182</v>
      </c>
      <c r="F1975" s="41" t="s">
        <v>3203</v>
      </c>
      <c r="G1975" s="41" t="s">
        <v>135</v>
      </c>
      <c r="H1975" s="41" t="s">
        <v>135</v>
      </c>
      <c r="I1975" s="41"/>
      <c r="P1975" s="5">
        <v>125</v>
      </c>
      <c r="Q1975" s="5" t="s">
        <v>3204</v>
      </c>
      <c r="R1975" s="5">
        <v>125</v>
      </c>
      <c r="S1975" s="5">
        <v>125</v>
      </c>
      <c r="AA1975" s="5">
        <v>125</v>
      </c>
      <c r="AH1975" s="5">
        <v>125</v>
      </c>
      <c r="DX1975" s="5" t="s">
        <v>135</v>
      </c>
      <c r="EG1975" s="42"/>
      <c r="EH1975" s="42"/>
      <c r="EI1975" s="42"/>
      <c r="EJ1975" s="42"/>
      <c r="EK1975" s="42"/>
      <c r="EL1975" s="42"/>
      <c r="EM1975" s="42"/>
    </row>
    <row r="1976" spans="1:143" ht="90">
      <c r="A1976" s="41"/>
      <c r="B1976" s="41">
        <v>389</v>
      </c>
      <c r="C1976" s="41"/>
      <c r="D1976" s="41" t="s">
        <v>3207</v>
      </c>
      <c r="E1976" s="5" t="s">
        <v>182</v>
      </c>
      <c r="F1976" s="41" t="s">
        <v>3203</v>
      </c>
      <c r="G1976" s="41" t="s">
        <v>135</v>
      </c>
      <c r="H1976" s="41" t="s">
        <v>135</v>
      </c>
      <c r="I1976" s="41"/>
      <c r="P1976" s="5">
        <v>82</v>
      </c>
      <c r="Q1976" s="5" t="s">
        <v>3204</v>
      </c>
      <c r="R1976" s="5">
        <v>82</v>
      </c>
      <c r="S1976" s="5">
        <v>82</v>
      </c>
      <c r="AA1976" s="5">
        <v>82</v>
      </c>
      <c r="AH1976" s="5">
        <v>82</v>
      </c>
      <c r="DX1976" s="5" t="s">
        <v>135</v>
      </c>
      <c r="EG1976" s="42"/>
      <c r="EH1976" s="42"/>
      <c r="EI1976" s="42"/>
      <c r="EJ1976" s="42"/>
      <c r="EK1976" s="42"/>
      <c r="EL1976" s="42"/>
      <c r="EM1976" s="42"/>
    </row>
    <row r="1977" spans="1:143" ht="90">
      <c r="A1977" s="41"/>
      <c r="B1977" s="41">
        <v>389</v>
      </c>
      <c r="C1977" s="41"/>
      <c r="D1977" s="41" t="s">
        <v>2962</v>
      </c>
      <c r="E1977" s="5" t="s">
        <v>2962</v>
      </c>
      <c r="F1977" s="41" t="s">
        <v>3203</v>
      </c>
      <c r="G1977" s="41" t="s">
        <v>135</v>
      </c>
      <c r="H1977" s="41" t="s">
        <v>135</v>
      </c>
      <c r="I1977" s="41"/>
      <c r="P1977" s="5">
        <v>55</v>
      </c>
      <c r="Q1977" s="5" t="s">
        <v>3204</v>
      </c>
      <c r="R1977" s="5">
        <v>55</v>
      </c>
      <c r="S1977" s="5">
        <v>55</v>
      </c>
      <c r="AA1977" s="5">
        <v>55</v>
      </c>
      <c r="AH1977" s="5">
        <v>55</v>
      </c>
      <c r="DX1977" s="5" t="s">
        <v>135</v>
      </c>
      <c r="EG1977" s="42"/>
      <c r="EH1977" s="42"/>
      <c r="EI1977" s="42"/>
      <c r="EJ1977" s="42"/>
      <c r="EK1977" s="42"/>
      <c r="EL1977" s="42"/>
      <c r="EM1977" s="42"/>
    </row>
    <row r="1978" spans="1:143" ht="90">
      <c r="A1978" s="41"/>
      <c r="B1978" s="41">
        <v>389</v>
      </c>
      <c r="C1978" s="41"/>
      <c r="D1978" s="41" t="s">
        <v>3208</v>
      </c>
      <c r="E1978" s="5" t="s">
        <v>3208</v>
      </c>
      <c r="F1978" s="41" t="s">
        <v>3203</v>
      </c>
      <c r="G1978" s="41" t="s">
        <v>135</v>
      </c>
      <c r="H1978" s="41" t="s">
        <v>135</v>
      </c>
      <c r="I1978" s="41"/>
      <c r="P1978" s="5">
        <v>43</v>
      </c>
      <c r="Q1978" s="5" t="s">
        <v>3204</v>
      </c>
      <c r="R1978" s="5">
        <v>43</v>
      </c>
      <c r="S1978" s="5">
        <v>43</v>
      </c>
      <c r="AA1978" s="5">
        <v>43</v>
      </c>
      <c r="AH1978" s="5">
        <v>43</v>
      </c>
      <c r="DX1978" s="5" t="s">
        <v>135</v>
      </c>
      <c r="EG1978" s="42"/>
      <c r="EH1978" s="42"/>
      <c r="EI1978" s="42"/>
      <c r="EJ1978" s="42"/>
      <c r="EK1978" s="42"/>
      <c r="EL1978" s="42"/>
      <c r="EM1978" s="42"/>
    </row>
    <row r="1979" spans="1:143" ht="90">
      <c r="A1979" s="41"/>
      <c r="B1979" s="41">
        <v>389</v>
      </c>
      <c r="C1979" s="41"/>
      <c r="D1979" s="41" t="s">
        <v>1297</v>
      </c>
      <c r="E1979" s="5" t="s">
        <v>459</v>
      </c>
      <c r="F1979" s="41" t="s">
        <v>3203</v>
      </c>
      <c r="G1979" s="41" t="s">
        <v>135</v>
      </c>
      <c r="H1979" s="41" t="s">
        <v>135</v>
      </c>
      <c r="I1979" s="41"/>
      <c r="P1979" s="5">
        <v>39</v>
      </c>
      <c r="Q1979" s="5" t="s">
        <v>3204</v>
      </c>
      <c r="R1979" s="5">
        <v>39</v>
      </c>
      <c r="S1979" s="5">
        <v>39</v>
      </c>
      <c r="AA1979" s="5">
        <v>39</v>
      </c>
      <c r="AH1979" s="5">
        <v>39</v>
      </c>
      <c r="DX1979" s="5" t="s">
        <v>135</v>
      </c>
      <c r="EG1979" s="42"/>
      <c r="EH1979" s="42"/>
      <c r="EI1979" s="42"/>
      <c r="EJ1979" s="42"/>
      <c r="EK1979" s="42"/>
      <c r="EL1979" s="42"/>
      <c r="EM1979" s="42"/>
    </row>
    <row r="1980" spans="1:143" ht="90">
      <c r="A1980" s="41"/>
      <c r="B1980" s="41">
        <v>389</v>
      </c>
      <c r="C1980" s="41"/>
      <c r="D1980" s="41" t="s">
        <v>1920</v>
      </c>
      <c r="E1980" s="5" t="s">
        <v>145</v>
      </c>
      <c r="F1980" s="41" t="s">
        <v>3203</v>
      </c>
      <c r="G1980" s="41" t="s">
        <v>135</v>
      </c>
      <c r="H1980" s="41" t="s">
        <v>135</v>
      </c>
      <c r="I1980" s="41"/>
      <c r="P1980" s="5">
        <v>27</v>
      </c>
      <c r="Q1980" s="5" t="s">
        <v>3204</v>
      </c>
      <c r="R1980" s="5">
        <v>27</v>
      </c>
      <c r="S1980" s="5">
        <v>27</v>
      </c>
      <c r="AA1980" s="5">
        <v>27</v>
      </c>
      <c r="AH1980" s="5">
        <v>27</v>
      </c>
      <c r="DX1980" s="5" t="s">
        <v>135</v>
      </c>
      <c r="EG1980" s="42"/>
      <c r="EH1980" s="42"/>
      <c r="EI1980" s="42"/>
      <c r="EJ1980" s="42"/>
      <c r="EK1980" s="42"/>
      <c r="EL1980" s="42"/>
      <c r="EM1980" s="42"/>
    </row>
    <row r="1981" spans="1:143" ht="90">
      <c r="A1981" s="41"/>
      <c r="B1981" s="41">
        <v>389</v>
      </c>
      <c r="C1981" s="41"/>
      <c r="D1981" s="41" t="s">
        <v>3209</v>
      </c>
      <c r="E1981" s="5" t="s">
        <v>473</v>
      </c>
      <c r="F1981" s="41" t="s">
        <v>3203</v>
      </c>
      <c r="G1981" s="41" t="s">
        <v>135</v>
      </c>
      <c r="H1981" s="41" t="s">
        <v>135</v>
      </c>
      <c r="I1981" s="41"/>
      <c r="P1981" s="5">
        <v>27</v>
      </c>
      <c r="Q1981" s="5" t="s">
        <v>3204</v>
      </c>
      <c r="R1981" s="5">
        <v>27</v>
      </c>
      <c r="S1981" s="5">
        <v>27</v>
      </c>
      <c r="AA1981" s="5">
        <v>27</v>
      </c>
      <c r="AH1981" s="5">
        <v>27</v>
      </c>
      <c r="DX1981" s="5" t="s">
        <v>135</v>
      </c>
      <c r="EG1981" s="42"/>
      <c r="EH1981" s="42"/>
      <c r="EI1981" s="42"/>
      <c r="EJ1981" s="42"/>
      <c r="EK1981" s="42"/>
      <c r="EL1981" s="42"/>
      <c r="EM1981" s="42"/>
    </row>
    <row r="1982" spans="1:143" ht="90">
      <c r="A1982" s="41"/>
      <c r="B1982" s="41">
        <v>389</v>
      </c>
      <c r="C1982" s="41"/>
      <c r="D1982" s="41" t="s">
        <v>3210</v>
      </c>
      <c r="E1982" s="5" t="s">
        <v>159</v>
      </c>
      <c r="F1982" s="41" t="s">
        <v>3203</v>
      </c>
      <c r="G1982" s="41" t="s">
        <v>135</v>
      </c>
      <c r="H1982" s="41" t="s">
        <v>135</v>
      </c>
      <c r="I1982" s="41"/>
      <c r="P1982" s="5">
        <v>20</v>
      </c>
      <c r="Q1982" s="5" t="s">
        <v>3204</v>
      </c>
      <c r="R1982" s="5">
        <v>20</v>
      </c>
      <c r="S1982" s="5">
        <v>20</v>
      </c>
      <c r="AA1982" s="5">
        <v>20</v>
      </c>
      <c r="AH1982" s="5">
        <v>20</v>
      </c>
      <c r="DX1982" s="5" t="s">
        <v>135</v>
      </c>
      <c r="EG1982" s="42"/>
      <c r="EH1982" s="42"/>
      <c r="EI1982" s="42"/>
      <c r="EJ1982" s="42"/>
      <c r="EK1982" s="42"/>
      <c r="EL1982" s="42"/>
      <c r="EM1982" s="42"/>
    </row>
    <row r="1983" spans="1:143" ht="90">
      <c r="A1983" s="41"/>
      <c r="B1983" s="41">
        <v>389</v>
      </c>
      <c r="C1983" s="41"/>
      <c r="D1983" s="41" t="s">
        <v>3211</v>
      </c>
      <c r="E1983" s="5" t="s">
        <v>406</v>
      </c>
      <c r="F1983" s="41" t="s">
        <v>3203</v>
      </c>
      <c r="G1983" s="41" t="s">
        <v>135</v>
      </c>
      <c r="H1983" s="41" t="s">
        <v>135</v>
      </c>
      <c r="I1983" s="41"/>
      <c r="P1983" s="5">
        <v>12</v>
      </c>
      <c r="Q1983" s="5" t="s">
        <v>3204</v>
      </c>
      <c r="R1983" s="5">
        <v>12</v>
      </c>
      <c r="S1983" s="5">
        <v>12</v>
      </c>
      <c r="AA1983" s="5">
        <v>12</v>
      </c>
      <c r="AH1983" s="5">
        <v>12</v>
      </c>
      <c r="DX1983" s="5" t="s">
        <v>135</v>
      </c>
      <c r="EG1983" s="42"/>
      <c r="EH1983" s="42"/>
      <c r="EI1983" s="42"/>
      <c r="EJ1983" s="42"/>
      <c r="EK1983" s="42"/>
      <c r="EL1983" s="42"/>
      <c r="EM1983" s="42"/>
    </row>
    <row r="1984" spans="1:143" ht="210">
      <c r="A1984" s="41"/>
      <c r="B1984" s="41">
        <v>61</v>
      </c>
      <c r="C1984" s="41"/>
      <c r="D1984" s="41" t="s">
        <v>3202</v>
      </c>
      <c r="E1984" s="5" t="s">
        <v>262</v>
      </c>
      <c r="F1984" s="41" t="s">
        <v>3212</v>
      </c>
      <c r="G1984" s="41"/>
      <c r="H1984" s="41" t="s">
        <v>135</v>
      </c>
      <c r="I1984" s="41"/>
      <c r="P1984" s="5">
        <v>20</v>
      </c>
      <c r="Q1984" s="5" t="s">
        <v>3213</v>
      </c>
      <c r="R1984" s="5">
        <v>20</v>
      </c>
      <c r="AA1984" s="5">
        <v>20</v>
      </c>
      <c r="DX1984" s="5" t="s">
        <v>135</v>
      </c>
      <c r="EG1984" s="42"/>
      <c r="EH1984" s="42"/>
      <c r="EI1984" s="42"/>
      <c r="EJ1984" s="42"/>
      <c r="EK1984" s="42"/>
      <c r="EL1984" s="42"/>
      <c r="EM1984" s="42"/>
    </row>
    <row r="1985" spans="1:143" ht="210">
      <c r="A1985" s="41"/>
      <c r="B1985" s="41">
        <v>61</v>
      </c>
      <c r="C1985" s="41"/>
      <c r="D1985" s="41" t="s">
        <v>3205</v>
      </c>
      <c r="E1985" s="5" t="s">
        <v>408</v>
      </c>
      <c r="F1985" s="41" t="s">
        <v>3212</v>
      </c>
      <c r="G1985" s="41"/>
      <c r="H1985" s="41" t="s">
        <v>135</v>
      </c>
      <c r="I1985" s="41"/>
      <c r="P1985" s="5">
        <v>12</v>
      </c>
      <c r="Q1985" s="5" t="s">
        <v>3213</v>
      </c>
      <c r="R1985" s="5">
        <v>12</v>
      </c>
      <c r="AA1985" s="5">
        <v>12</v>
      </c>
      <c r="DX1985" s="5" t="s">
        <v>135</v>
      </c>
      <c r="EG1985" s="42"/>
      <c r="EH1985" s="42"/>
      <c r="EI1985" s="42"/>
      <c r="EJ1985" s="42"/>
      <c r="EK1985" s="42"/>
      <c r="EL1985" s="42"/>
      <c r="EM1985" s="42"/>
    </row>
    <row r="1986" spans="1:143" ht="210">
      <c r="A1986" s="41"/>
      <c r="B1986" s="41">
        <v>61</v>
      </c>
      <c r="C1986" s="41"/>
      <c r="D1986" s="41" t="s">
        <v>3206</v>
      </c>
      <c r="E1986" s="5" t="s">
        <v>182</v>
      </c>
      <c r="F1986" s="41" t="s">
        <v>3212</v>
      </c>
      <c r="G1986" s="41"/>
      <c r="H1986" s="41" t="s">
        <v>135</v>
      </c>
      <c r="I1986" s="41"/>
      <c r="P1986" s="5">
        <v>16</v>
      </c>
      <c r="Q1986" s="5" t="s">
        <v>3213</v>
      </c>
      <c r="R1986" s="5">
        <v>16</v>
      </c>
      <c r="AA1986" s="5">
        <v>16</v>
      </c>
      <c r="DX1986" s="5" t="s">
        <v>135</v>
      </c>
      <c r="EG1986" s="42"/>
      <c r="EH1986" s="42"/>
      <c r="EI1986" s="42"/>
      <c r="EJ1986" s="42"/>
      <c r="EK1986" s="42"/>
      <c r="EL1986" s="42"/>
      <c r="EM1986" s="42"/>
    </row>
    <row r="1987" spans="1:143" ht="210">
      <c r="A1987" s="41"/>
      <c r="B1987" s="41">
        <v>61</v>
      </c>
      <c r="C1987" s="41"/>
      <c r="D1987" s="41" t="s">
        <v>3207</v>
      </c>
      <c r="E1987" s="5" t="s">
        <v>182</v>
      </c>
      <c r="F1987" s="41" t="s">
        <v>3212</v>
      </c>
      <c r="G1987" s="41"/>
      <c r="H1987" s="41" t="s">
        <v>135</v>
      </c>
      <c r="I1987" s="41"/>
      <c r="P1987" s="5">
        <v>15</v>
      </c>
      <c r="Q1987" s="5" t="s">
        <v>3213</v>
      </c>
      <c r="R1987" s="5">
        <v>15</v>
      </c>
      <c r="AA1987" s="5">
        <v>15</v>
      </c>
      <c r="DX1987" s="5" t="s">
        <v>135</v>
      </c>
      <c r="EG1987" s="42"/>
      <c r="EH1987" s="42"/>
      <c r="EI1987" s="42"/>
      <c r="EJ1987" s="42"/>
      <c r="EK1987" s="42"/>
      <c r="EL1987" s="42"/>
      <c r="EM1987" s="42"/>
    </row>
    <row r="1988" spans="1:143" ht="210">
      <c r="A1988" s="41"/>
      <c r="B1988" s="41">
        <v>61</v>
      </c>
      <c r="C1988" s="41"/>
      <c r="D1988" s="41" t="s">
        <v>2962</v>
      </c>
      <c r="E1988" s="5" t="s">
        <v>2962</v>
      </c>
      <c r="F1988" s="41" t="s">
        <v>3212</v>
      </c>
      <c r="G1988" s="41"/>
      <c r="H1988" s="41" t="s">
        <v>135</v>
      </c>
      <c r="I1988" s="41"/>
      <c r="P1988" s="5">
        <v>13</v>
      </c>
      <c r="Q1988" s="5" t="s">
        <v>3213</v>
      </c>
      <c r="R1988" s="5">
        <v>13</v>
      </c>
      <c r="AA1988" s="5">
        <v>13</v>
      </c>
      <c r="DX1988" s="5" t="s">
        <v>135</v>
      </c>
      <c r="EG1988" s="42"/>
      <c r="EH1988" s="42"/>
      <c r="EI1988" s="42"/>
      <c r="EJ1988" s="42"/>
      <c r="EK1988" s="42"/>
      <c r="EL1988" s="42"/>
      <c r="EM1988" s="42"/>
    </row>
    <row r="1989" spans="1:143" ht="210">
      <c r="A1989" s="41"/>
      <c r="B1989" s="41">
        <v>61</v>
      </c>
      <c r="C1989" s="41"/>
      <c r="D1989" s="41" t="s">
        <v>3208</v>
      </c>
      <c r="E1989" s="5" t="s">
        <v>3208</v>
      </c>
      <c r="F1989" s="41" t="s">
        <v>3212</v>
      </c>
      <c r="G1989" s="41"/>
      <c r="H1989" s="41" t="s">
        <v>135</v>
      </c>
      <c r="I1989" s="41"/>
      <c r="P1989" s="5">
        <v>5</v>
      </c>
      <c r="Q1989" s="5" t="s">
        <v>3213</v>
      </c>
      <c r="R1989" s="5">
        <v>5</v>
      </c>
      <c r="AA1989" s="5">
        <v>5</v>
      </c>
      <c r="DX1989" s="5" t="s">
        <v>135</v>
      </c>
      <c r="EG1989" s="42"/>
      <c r="EH1989" s="42"/>
      <c r="EI1989" s="42"/>
      <c r="EJ1989" s="42"/>
      <c r="EK1989" s="42"/>
      <c r="EL1989" s="42"/>
      <c r="EM1989" s="42"/>
    </row>
    <row r="1990" spans="1:143" ht="210">
      <c r="A1990" s="41"/>
      <c r="B1990" s="41">
        <v>61</v>
      </c>
      <c r="C1990" s="41"/>
      <c r="D1990" s="41" t="s">
        <v>1297</v>
      </c>
      <c r="E1990" s="5" t="s">
        <v>459</v>
      </c>
      <c r="F1990" s="41" t="s">
        <v>3212</v>
      </c>
      <c r="G1990" s="41"/>
      <c r="H1990" s="41" t="s">
        <v>135</v>
      </c>
      <c r="I1990" s="41"/>
      <c r="P1990" s="5">
        <v>9</v>
      </c>
      <c r="Q1990" s="5" t="s">
        <v>3213</v>
      </c>
      <c r="R1990" s="5">
        <v>9</v>
      </c>
      <c r="AA1990" s="5">
        <v>9</v>
      </c>
      <c r="DX1990" s="5" t="s">
        <v>135</v>
      </c>
      <c r="EG1990" s="42"/>
      <c r="EH1990" s="42"/>
      <c r="EI1990" s="42"/>
      <c r="EJ1990" s="42"/>
      <c r="EK1990" s="42"/>
      <c r="EL1990" s="42"/>
      <c r="EM1990" s="42"/>
    </row>
    <row r="1991" spans="1:143" ht="210">
      <c r="A1991" s="41"/>
      <c r="B1991" s="41">
        <v>61</v>
      </c>
      <c r="C1991" s="41"/>
      <c r="D1991" s="41" t="s">
        <v>1920</v>
      </c>
      <c r="E1991" s="5" t="s">
        <v>145</v>
      </c>
      <c r="F1991" s="41" t="s">
        <v>3212</v>
      </c>
      <c r="G1991" s="41"/>
      <c r="H1991" s="41" t="s">
        <v>135</v>
      </c>
      <c r="I1991" s="41"/>
      <c r="P1991" s="5">
        <v>6</v>
      </c>
      <c r="Q1991" s="5" t="s">
        <v>3213</v>
      </c>
      <c r="R1991" s="5">
        <v>6</v>
      </c>
      <c r="AA1991" s="5">
        <v>6</v>
      </c>
      <c r="DX1991" s="5" t="s">
        <v>135</v>
      </c>
      <c r="EG1991" s="42"/>
      <c r="EH1991" s="42"/>
      <c r="EI1991" s="42"/>
      <c r="EJ1991" s="42"/>
      <c r="EK1991" s="42"/>
      <c r="EL1991" s="42"/>
      <c r="EM1991" s="42"/>
    </row>
    <row r="1992" spans="1:143" ht="210">
      <c r="A1992" s="41"/>
      <c r="B1992" s="41">
        <v>61</v>
      </c>
      <c r="C1992" s="41"/>
      <c r="D1992" s="41" t="s">
        <v>3209</v>
      </c>
      <c r="E1992" s="5" t="s">
        <v>473</v>
      </c>
      <c r="F1992" s="41" t="s">
        <v>3212</v>
      </c>
      <c r="G1992" s="41"/>
      <c r="H1992" s="41" t="s">
        <v>135</v>
      </c>
      <c r="I1992" s="41"/>
      <c r="P1992" s="5">
        <v>4</v>
      </c>
      <c r="Q1992" s="5" t="s">
        <v>3213</v>
      </c>
      <c r="R1992" s="5">
        <v>4</v>
      </c>
      <c r="AA1992" s="5">
        <v>4</v>
      </c>
      <c r="DX1992" s="5" t="s">
        <v>135</v>
      </c>
      <c r="EG1992" s="42"/>
      <c r="EH1992" s="42"/>
      <c r="EI1992" s="42"/>
      <c r="EJ1992" s="42"/>
      <c r="EK1992" s="42"/>
      <c r="EL1992" s="42"/>
      <c r="EM1992" s="42"/>
    </row>
    <row r="1993" spans="1:143" ht="210">
      <c r="A1993" s="41"/>
      <c r="B1993" s="41">
        <v>61</v>
      </c>
      <c r="C1993" s="41"/>
      <c r="D1993" s="41" t="s">
        <v>3210</v>
      </c>
      <c r="E1993" s="5" t="s">
        <v>159</v>
      </c>
      <c r="F1993" s="41" t="s">
        <v>3212</v>
      </c>
      <c r="G1993" s="41"/>
      <c r="H1993" s="41" t="s">
        <v>135</v>
      </c>
      <c r="I1993" s="41"/>
      <c r="P1993" s="5">
        <v>4</v>
      </c>
      <c r="Q1993" s="5" t="s">
        <v>3213</v>
      </c>
      <c r="R1993" s="5">
        <v>4</v>
      </c>
      <c r="AA1993" s="5">
        <v>4</v>
      </c>
      <c r="DX1993" s="5" t="s">
        <v>135</v>
      </c>
      <c r="EG1993" s="42"/>
      <c r="EH1993" s="42"/>
      <c r="EI1993" s="42"/>
      <c r="EJ1993" s="42"/>
      <c r="EK1993" s="42"/>
      <c r="EL1993" s="42"/>
      <c r="EM1993" s="42"/>
    </row>
    <row r="1994" spans="1:143" ht="210">
      <c r="A1994" s="41"/>
      <c r="B1994" s="41">
        <v>61</v>
      </c>
      <c r="C1994" s="41"/>
      <c r="D1994" s="41" t="s">
        <v>3211</v>
      </c>
      <c r="E1994" s="5" t="s">
        <v>406</v>
      </c>
      <c r="F1994" s="41" t="s">
        <v>3212</v>
      </c>
      <c r="G1994" s="41"/>
      <c r="H1994" s="41" t="s">
        <v>135</v>
      </c>
      <c r="I1994" s="41"/>
      <c r="P1994" s="5">
        <v>4</v>
      </c>
      <c r="Q1994" s="5" t="s">
        <v>3213</v>
      </c>
      <c r="R1994" s="5">
        <v>4</v>
      </c>
      <c r="AA1994" s="5">
        <v>4</v>
      </c>
      <c r="DX1994" s="5" t="s">
        <v>135</v>
      </c>
      <c r="EG1994" s="42"/>
      <c r="EH1994" s="42"/>
      <c r="EI1994" s="42"/>
      <c r="EJ1994" s="42"/>
      <c r="EK1994" s="42"/>
      <c r="EL1994" s="42"/>
      <c r="EM1994" s="42"/>
    </row>
    <row r="1995" spans="1:143" ht="180">
      <c r="A1995" s="41"/>
      <c r="B1995" s="41">
        <v>73</v>
      </c>
      <c r="C1995" s="41"/>
      <c r="D1995" s="41" t="s">
        <v>3202</v>
      </c>
      <c r="E1995" s="5" t="s">
        <v>262</v>
      </c>
      <c r="F1995" s="41" t="s">
        <v>3214</v>
      </c>
      <c r="G1995" s="41"/>
      <c r="H1995" s="41" t="s">
        <v>135</v>
      </c>
      <c r="I1995" s="41"/>
      <c r="P1995" s="5">
        <v>16</v>
      </c>
      <c r="Q1995" s="5" t="s">
        <v>3215</v>
      </c>
      <c r="R1995" s="5">
        <v>16</v>
      </c>
      <c r="T1995" s="5">
        <v>16</v>
      </c>
      <c r="DX1995" s="5" t="s">
        <v>135</v>
      </c>
      <c r="EG1995" s="42"/>
      <c r="EH1995" s="42"/>
      <c r="EI1995" s="42"/>
      <c r="EJ1995" s="42"/>
      <c r="EK1995" s="42"/>
      <c r="EL1995" s="42"/>
      <c r="EM1995" s="42"/>
    </row>
    <row r="1996" spans="1:143" ht="180">
      <c r="A1996" s="41"/>
      <c r="B1996" s="41">
        <v>73</v>
      </c>
      <c r="C1996" s="41"/>
      <c r="D1996" s="41" t="s">
        <v>3205</v>
      </c>
      <c r="E1996" s="5" t="s">
        <v>408</v>
      </c>
      <c r="F1996" s="41" t="s">
        <v>3214</v>
      </c>
      <c r="G1996" s="41"/>
      <c r="H1996" s="41" t="s">
        <v>135</v>
      </c>
      <c r="I1996" s="41"/>
      <c r="P1996" s="5">
        <v>12</v>
      </c>
      <c r="Q1996" s="5" t="s">
        <v>3215</v>
      </c>
      <c r="R1996" s="5">
        <v>12</v>
      </c>
      <c r="T1996" s="5">
        <v>12</v>
      </c>
      <c r="DX1996" s="5" t="s">
        <v>135</v>
      </c>
      <c r="EG1996" s="42"/>
      <c r="EH1996" s="42"/>
      <c r="EI1996" s="42"/>
      <c r="EJ1996" s="42"/>
      <c r="EK1996" s="42"/>
      <c r="EL1996" s="42"/>
      <c r="EM1996" s="42"/>
    </row>
    <row r="1997" spans="1:143" ht="180">
      <c r="A1997" s="41"/>
      <c r="B1997" s="41">
        <v>73</v>
      </c>
      <c r="C1997" s="41"/>
      <c r="D1997" s="41" t="s">
        <v>3206</v>
      </c>
      <c r="E1997" s="5" t="s">
        <v>182</v>
      </c>
      <c r="F1997" s="41" t="s">
        <v>3214</v>
      </c>
      <c r="G1997" s="41"/>
      <c r="H1997" s="41" t="s">
        <v>135</v>
      </c>
      <c r="I1997" s="41"/>
      <c r="P1997" s="5">
        <v>10</v>
      </c>
      <c r="Q1997" s="5" t="s">
        <v>3215</v>
      </c>
      <c r="R1997" s="5">
        <v>10</v>
      </c>
      <c r="T1997" s="5">
        <v>10</v>
      </c>
      <c r="DX1997" s="5" t="s">
        <v>135</v>
      </c>
      <c r="EG1997" s="42"/>
      <c r="EH1997" s="42"/>
      <c r="EI1997" s="42"/>
      <c r="EJ1997" s="42"/>
      <c r="EK1997" s="42"/>
      <c r="EL1997" s="42"/>
      <c r="EM1997" s="42"/>
    </row>
    <row r="1998" spans="1:143" ht="180">
      <c r="A1998" s="41"/>
      <c r="B1998" s="41">
        <v>73</v>
      </c>
      <c r="C1998" s="41"/>
      <c r="D1998" s="41" t="s">
        <v>3207</v>
      </c>
      <c r="E1998" s="5" t="s">
        <v>182</v>
      </c>
      <c r="F1998" s="41" t="s">
        <v>3214</v>
      </c>
      <c r="G1998" s="41"/>
      <c r="H1998" s="41" t="s">
        <v>135</v>
      </c>
      <c r="I1998" s="41"/>
      <c r="P1998" s="5">
        <v>11</v>
      </c>
      <c r="Q1998" s="5" t="s">
        <v>3215</v>
      </c>
      <c r="R1998" s="5">
        <v>11</v>
      </c>
      <c r="T1998" s="5">
        <v>11</v>
      </c>
      <c r="DX1998" s="5" t="s">
        <v>135</v>
      </c>
      <c r="EG1998" s="42"/>
      <c r="EH1998" s="42"/>
      <c r="EI1998" s="42"/>
      <c r="EJ1998" s="42"/>
      <c r="EK1998" s="42"/>
      <c r="EL1998" s="42"/>
      <c r="EM1998" s="42"/>
    </row>
    <row r="1999" spans="1:143" ht="180">
      <c r="A1999" s="41"/>
      <c r="B1999" s="41">
        <v>73</v>
      </c>
      <c r="C1999" s="41"/>
      <c r="D1999" s="41" t="s">
        <v>2962</v>
      </c>
      <c r="E1999" s="5" t="s">
        <v>2962</v>
      </c>
      <c r="F1999" s="41" t="s">
        <v>3214</v>
      </c>
      <c r="G1999" s="41"/>
      <c r="H1999" s="41" t="s">
        <v>135</v>
      </c>
      <c r="I1999" s="41"/>
      <c r="P1999" s="5">
        <v>12</v>
      </c>
      <c r="Q1999" s="5" t="s">
        <v>3215</v>
      </c>
      <c r="R1999" s="5">
        <v>12</v>
      </c>
      <c r="T1999" s="5">
        <v>12</v>
      </c>
      <c r="DX1999" s="5" t="s">
        <v>135</v>
      </c>
      <c r="EG1999" s="42"/>
      <c r="EH1999" s="42"/>
      <c r="EI1999" s="42"/>
      <c r="EJ1999" s="42"/>
      <c r="EK1999" s="42"/>
      <c r="EL1999" s="42"/>
      <c r="EM1999" s="42"/>
    </row>
    <row r="2000" spans="1:143" ht="180">
      <c r="A2000" s="41"/>
      <c r="B2000" s="41">
        <v>73</v>
      </c>
      <c r="C2000" s="41"/>
      <c r="D2000" s="41" t="s">
        <v>3208</v>
      </c>
      <c r="E2000" s="5" t="s">
        <v>190</v>
      </c>
      <c r="F2000" s="41" t="s">
        <v>3214</v>
      </c>
      <c r="G2000" s="41"/>
      <c r="H2000" s="41" t="s">
        <v>135</v>
      </c>
      <c r="I2000" s="41"/>
      <c r="P2000" s="5">
        <v>5</v>
      </c>
      <c r="Q2000" s="5" t="s">
        <v>3215</v>
      </c>
      <c r="R2000" s="5">
        <v>5</v>
      </c>
      <c r="T2000" s="5">
        <v>5</v>
      </c>
      <c r="DX2000" s="5" t="s">
        <v>135</v>
      </c>
      <c r="EG2000" s="42"/>
      <c r="EH2000" s="42"/>
      <c r="EI2000" s="42"/>
      <c r="EJ2000" s="42"/>
      <c r="EK2000" s="42"/>
      <c r="EL2000" s="42"/>
      <c r="EM2000" s="42"/>
    </row>
    <row r="2001" spans="1:143" ht="180">
      <c r="A2001" s="41"/>
      <c r="B2001" s="41">
        <v>73</v>
      </c>
      <c r="C2001" s="41"/>
      <c r="D2001" s="41" t="s">
        <v>1297</v>
      </c>
      <c r="E2001" s="5" t="s">
        <v>459</v>
      </c>
      <c r="F2001" s="41" t="s">
        <v>3214</v>
      </c>
      <c r="G2001" s="41"/>
      <c r="H2001" s="41" t="s">
        <v>135</v>
      </c>
      <c r="I2001" s="41"/>
      <c r="P2001" s="5">
        <v>10</v>
      </c>
      <c r="Q2001" s="5" t="s">
        <v>3215</v>
      </c>
      <c r="R2001" s="5">
        <v>10</v>
      </c>
      <c r="T2001" s="5">
        <v>10</v>
      </c>
      <c r="DX2001" s="5" t="s">
        <v>135</v>
      </c>
      <c r="EG2001" s="42"/>
      <c r="EH2001" s="42"/>
      <c r="EI2001" s="42"/>
      <c r="EJ2001" s="42"/>
      <c r="EK2001" s="42"/>
      <c r="EL2001" s="42"/>
      <c r="EM2001" s="42"/>
    </row>
    <row r="2002" spans="1:143" ht="180">
      <c r="A2002" s="41"/>
      <c r="B2002" s="41">
        <v>73</v>
      </c>
      <c r="C2002" s="41"/>
      <c r="D2002" s="41" t="s">
        <v>1920</v>
      </c>
      <c r="E2002" s="5" t="s">
        <v>145</v>
      </c>
      <c r="F2002" s="41" t="s">
        <v>3214</v>
      </c>
      <c r="G2002" s="41"/>
      <c r="H2002" s="41" t="s">
        <v>135</v>
      </c>
      <c r="I2002" s="41"/>
      <c r="P2002" s="5">
        <v>7</v>
      </c>
      <c r="Q2002" s="5" t="s">
        <v>3215</v>
      </c>
      <c r="R2002" s="5">
        <v>7</v>
      </c>
      <c r="T2002" s="5">
        <v>7</v>
      </c>
      <c r="DX2002" s="5" t="s">
        <v>135</v>
      </c>
      <c r="EG2002" s="42"/>
      <c r="EH2002" s="42"/>
      <c r="EI2002" s="42"/>
      <c r="EJ2002" s="42"/>
      <c r="EK2002" s="42"/>
      <c r="EL2002" s="42"/>
      <c r="EM2002" s="42"/>
    </row>
    <row r="2003" spans="1:143" ht="180">
      <c r="A2003" s="41"/>
      <c r="B2003" s="41">
        <v>73</v>
      </c>
      <c r="C2003" s="41"/>
      <c r="D2003" s="41" t="s">
        <v>3209</v>
      </c>
      <c r="E2003" s="5" t="s">
        <v>473</v>
      </c>
      <c r="F2003" s="41" t="s">
        <v>3214</v>
      </c>
      <c r="G2003" s="41"/>
      <c r="H2003" s="41" t="s">
        <v>135</v>
      </c>
      <c r="I2003" s="41"/>
      <c r="P2003" s="5">
        <v>3</v>
      </c>
      <c r="Q2003" s="5" t="s">
        <v>3215</v>
      </c>
      <c r="R2003" s="5">
        <v>3</v>
      </c>
      <c r="T2003" s="5">
        <v>3</v>
      </c>
      <c r="DX2003" s="5" t="s">
        <v>135</v>
      </c>
      <c r="EG2003" s="42"/>
      <c r="EH2003" s="42"/>
      <c r="EI2003" s="42"/>
      <c r="EJ2003" s="42"/>
      <c r="EK2003" s="42"/>
      <c r="EL2003" s="42"/>
      <c r="EM2003" s="42"/>
    </row>
    <row r="2004" spans="1:143" ht="180">
      <c r="A2004" s="41"/>
      <c r="B2004" s="41">
        <v>73</v>
      </c>
      <c r="C2004" s="41"/>
      <c r="D2004" s="41" t="s">
        <v>3210</v>
      </c>
      <c r="E2004" s="5" t="s">
        <v>159</v>
      </c>
      <c r="F2004" s="41" t="s">
        <v>3214</v>
      </c>
      <c r="G2004" s="41"/>
      <c r="H2004" s="41" t="s">
        <v>135</v>
      </c>
      <c r="I2004" s="41"/>
      <c r="P2004" s="5">
        <v>6</v>
      </c>
      <c r="Q2004" s="5" t="s">
        <v>3215</v>
      </c>
      <c r="R2004" s="5">
        <v>6</v>
      </c>
      <c r="T2004" s="5">
        <v>6</v>
      </c>
      <c r="DX2004" s="5" t="s">
        <v>135</v>
      </c>
      <c r="EG2004" s="42"/>
      <c r="EH2004" s="42"/>
      <c r="EI2004" s="42"/>
      <c r="EJ2004" s="42"/>
      <c r="EK2004" s="42"/>
      <c r="EL2004" s="42"/>
      <c r="EM2004" s="42"/>
    </row>
    <row r="2005" spans="1:143" ht="180">
      <c r="A2005" s="41"/>
      <c r="B2005" s="41">
        <v>73</v>
      </c>
      <c r="C2005" s="41"/>
      <c r="D2005" s="41" t="s">
        <v>3211</v>
      </c>
      <c r="E2005" s="5" t="s">
        <v>406</v>
      </c>
      <c r="F2005" s="41" t="s">
        <v>3214</v>
      </c>
      <c r="G2005" s="41"/>
      <c r="H2005" s="41" t="s">
        <v>135</v>
      </c>
      <c r="I2005" s="41"/>
      <c r="P2005" s="5">
        <v>1</v>
      </c>
      <c r="Q2005" s="5" t="s">
        <v>3215</v>
      </c>
      <c r="R2005" s="5">
        <v>1</v>
      </c>
      <c r="T2005" s="5">
        <v>1</v>
      </c>
      <c r="DX2005" s="5" t="s">
        <v>135</v>
      </c>
      <c r="EG2005" s="42"/>
      <c r="EH2005" s="42"/>
      <c r="EI2005" s="42"/>
      <c r="EJ2005" s="42"/>
      <c r="EK2005" s="42"/>
      <c r="EL2005" s="42"/>
      <c r="EM2005" s="42"/>
    </row>
    <row r="2006" spans="1:143" ht="90">
      <c r="A2006" s="41"/>
      <c r="B2006" s="41">
        <v>389</v>
      </c>
      <c r="C2006" s="41"/>
      <c r="D2006" s="41" t="s">
        <v>3216</v>
      </c>
      <c r="E2006" s="42" t="s">
        <v>257</v>
      </c>
      <c r="F2006" s="41" t="s">
        <v>3203</v>
      </c>
      <c r="G2006" s="41" t="s">
        <v>135</v>
      </c>
      <c r="H2006" s="41" t="s">
        <v>135</v>
      </c>
      <c r="I2006" s="41"/>
      <c r="P2006" s="5">
        <v>350</v>
      </c>
      <c r="Q2006" s="5" t="s">
        <v>3204</v>
      </c>
      <c r="R2006" s="5">
        <v>350</v>
      </c>
      <c r="S2006" s="5">
        <v>350</v>
      </c>
      <c r="AA2006" s="5">
        <v>350</v>
      </c>
      <c r="DX2006" s="5" t="s">
        <v>135</v>
      </c>
      <c r="EG2006" s="42"/>
      <c r="EH2006" s="42"/>
      <c r="EI2006" s="42"/>
      <c r="EJ2006" s="42"/>
      <c r="EK2006" s="42"/>
      <c r="EL2006" s="42"/>
      <c r="EM2006" s="42"/>
    </row>
    <row r="2007" spans="1:143" ht="90">
      <c r="A2007" s="41"/>
      <c r="B2007" s="41">
        <v>389</v>
      </c>
      <c r="C2007" s="41"/>
      <c r="D2007" s="41" t="s">
        <v>1951</v>
      </c>
      <c r="E2007" s="42" t="s">
        <v>290</v>
      </c>
      <c r="F2007" s="41" t="s">
        <v>3203</v>
      </c>
      <c r="G2007" s="41" t="s">
        <v>135</v>
      </c>
      <c r="H2007" s="41" t="s">
        <v>135</v>
      </c>
      <c r="I2007" s="41"/>
      <c r="P2007" s="5">
        <v>304</v>
      </c>
      <c r="Q2007" s="5" t="s">
        <v>3204</v>
      </c>
      <c r="R2007" s="5">
        <v>304</v>
      </c>
      <c r="S2007" s="5">
        <v>304</v>
      </c>
      <c r="AA2007" s="5">
        <v>304</v>
      </c>
      <c r="DX2007" s="5" t="s">
        <v>135</v>
      </c>
      <c r="EG2007" s="42"/>
      <c r="EH2007" s="42"/>
      <c r="EI2007" s="42"/>
      <c r="EJ2007" s="42"/>
      <c r="EK2007" s="42"/>
      <c r="EL2007" s="42"/>
      <c r="EM2007" s="42"/>
    </row>
    <row r="2008" spans="1:143" ht="90">
      <c r="A2008" s="41"/>
      <c r="B2008" s="41">
        <v>389</v>
      </c>
      <c r="C2008" s="41"/>
      <c r="D2008" s="41" t="s">
        <v>3217</v>
      </c>
      <c r="E2008" s="42" t="s">
        <v>391</v>
      </c>
      <c r="F2008" s="41" t="s">
        <v>3203</v>
      </c>
      <c r="G2008" s="41" t="s">
        <v>135</v>
      </c>
      <c r="H2008" s="41" t="s">
        <v>135</v>
      </c>
      <c r="I2008" s="41"/>
      <c r="J2008" s="5">
        <v>160</v>
      </c>
      <c r="O2008" s="5">
        <v>160</v>
      </c>
      <c r="P2008" s="5">
        <v>160</v>
      </c>
      <c r="Q2008" s="5" t="s">
        <v>3204</v>
      </c>
      <c r="R2008" s="5">
        <v>160</v>
      </c>
      <c r="S2008" s="5">
        <v>160</v>
      </c>
      <c r="AA2008" s="5">
        <v>160</v>
      </c>
      <c r="DX2008" s="5" t="s">
        <v>135</v>
      </c>
      <c r="EG2008" s="42"/>
      <c r="EH2008" s="42"/>
      <c r="EI2008" s="42"/>
      <c r="EJ2008" s="42"/>
      <c r="EK2008" s="42"/>
      <c r="EL2008" s="42"/>
      <c r="EM2008" s="42"/>
    </row>
    <row r="2009" spans="1:143" ht="90">
      <c r="A2009" s="41"/>
      <c r="B2009" s="41">
        <v>389</v>
      </c>
      <c r="C2009" s="41"/>
      <c r="D2009" s="41" t="s">
        <v>171</v>
      </c>
      <c r="E2009" s="41" t="s">
        <v>171</v>
      </c>
      <c r="F2009" s="41" t="s">
        <v>3203</v>
      </c>
      <c r="G2009" s="41" t="s">
        <v>135</v>
      </c>
      <c r="H2009" s="41" t="s">
        <v>135</v>
      </c>
      <c r="I2009" s="41"/>
      <c r="P2009" s="5">
        <v>101</v>
      </c>
      <c r="Q2009" s="5" t="s">
        <v>3204</v>
      </c>
      <c r="R2009" s="5">
        <v>101</v>
      </c>
      <c r="S2009" s="5">
        <v>101</v>
      </c>
      <c r="AA2009" s="5">
        <v>101</v>
      </c>
      <c r="DX2009" s="5" t="s">
        <v>135</v>
      </c>
      <c r="EG2009" s="42"/>
      <c r="EH2009" s="42"/>
      <c r="EI2009" s="42"/>
      <c r="EJ2009" s="42"/>
      <c r="EK2009" s="42"/>
      <c r="EL2009" s="42"/>
      <c r="EM2009" s="42"/>
    </row>
    <row r="2010" spans="1:143" ht="90">
      <c r="A2010" s="41"/>
      <c r="B2010" s="41">
        <v>389</v>
      </c>
      <c r="C2010" s="41"/>
      <c r="D2010" s="41" t="s">
        <v>391</v>
      </c>
      <c r="E2010" s="42" t="s">
        <v>391</v>
      </c>
      <c r="F2010" s="41" t="s">
        <v>3203</v>
      </c>
      <c r="G2010" s="41" t="s">
        <v>135</v>
      </c>
      <c r="H2010" s="41" t="s">
        <v>135</v>
      </c>
      <c r="I2010" s="41"/>
      <c r="J2010" s="5">
        <v>47</v>
      </c>
      <c r="O2010" s="5">
        <v>47</v>
      </c>
      <c r="P2010" s="5">
        <v>47</v>
      </c>
      <c r="Q2010" s="5" t="s">
        <v>3204</v>
      </c>
      <c r="R2010" s="5">
        <v>47</v>
      </c>
      <c r="S2010" s="5">
        <v>47</v>
      </c>
      <c r="AA2010" s="5">
        <v>47</v>
      </c>
      <c r="DX2010" s="5" t="s">
        <v>135</v>
      </c>
      <c r="EG2010" s="42"/>
      <c r="EH2010" s="42"/>
      <c r="EI2010" s="42"/>
      <c r="EJ2010" s="42"/>
      <c r="EK2010" s="42"/>
      <c r="EL2010" s="42"/>
      <c r="EM2010" s="42"/>
    </row>
    <row r="2011" spans="1:143" ht="90">
      <c r="A2011" s="41"/>
      <c r="B2011" s="41">
        <v>389</v>
      </c>
      <c r="C2011" s="41"/>
      <c r="D2011" s="41" t="s">
        <v>838</v>
      </c>
      <c r="E2011" s="41" t="s">
        <v>838</v>
      </c>
      <c r="F2011" s="41" t="s">
        <v>3203</v>
      </c>
      <c r="G2011" s="41" t="s">
        <v>135</v>
      </c>
      <c r="H2011" s="41" t="s">
        <v>135</v>
      </c>
      <c r="I2011" s="41"/>
      <c r="J2011" s="5">
        <v>2</v>
      </c>
      <c r="N2011" s="5">
        <v>2</v>
      </c>
      <c r="P2011" s="5">
        <v>2</v>
      </c>
      <c r="Q2011" s="5" t="s">
        <v>3204</v>
      </c>
      <c r="R2011" s="5">
        <v>2</v>
      </c>
      <c r="S2011" s="5">
        <v>2</v>
      </c>
      <c r="AA2011" s="5">
        <v>2</v>
      </c>
      <c r="DX2011" s="5" t="s">
        <v>135</v>
      </c>
      <c r="EG2011" s="42"/>
      <c r="EH2011" s="42"/>
      <c r="EI2011" s="42"/>
      <c r="EJ2011" s="42"/>
      <c r="EK2011" s="42"/>
      <c r="EL2011" s="42"/>
      <c r="EM2011" s="42"/>
    </row>
    <row r="2012" spans="1:143" ht="90">
      <c r="A2012" s="41"/>
      <c r="B2012" s="41">
        <v>389</v>
      </c>
      <c r="C2012" s="41"/>
      <c r="D2012" s="41" t="s">
        <v>3218</v>
      </c>
      <c r="E2012" s="42" t="s">
        <v>432</v>
      </c>
      <c r="F2012" s="41" t="s">
        <v>3203</v>
      </c>
      <c r="G2012" s="41" t="s">
        <v>135</v>
      </c>
      <c r="H2012" s="41" t="s">
        <v>135</v>
      </c>
      <c r="I2012" s="41"/>
      <c r="P2012" s="5">
        <v>23</v>
      </c>
      <c r="Q2012" s="5" t="s">
        <v>3204</v>
      </c>
      <c r="R2012" s="5">
        <v>23</v>
      </c>
      <c r="S2012" s="5">
        <v>23</v>
      </c>
      <c r="AA2012" s="5">
        <v>23</v>
      </c>
      <c r="DX2012" s="5" t="s">
        <v>135</v>
      </c>
      <c r="EG2012" s="42"/>
      <c r="EH2012" s="42"/>
      <c r="EI2012" s="42"/>
      <c r="EJ2012" s="42"/>
      <c r="EK2012" s="42"/>
      <c r="EL2012" s="42"/>
      <c r="EM2012" s="42"/>
    </row>
    <row r="2013" spans="1:143" ht="90">
      <c r="A2013" s="41"/>
      <c r="B2013" s="41">
        <v>389</v>
      </c>
      <c r="C2013" s="41"/>
      <c r="D2013" s="41" t="s">
        <v>3219</v>
      </c>
      <c r="E2013" s="42" t="s">
        <v>220</v>
      </c>
      <c r="F2013" s="41" t="s">
        <v>3203</v>
      </c>
      <c r="G2013" s="41" t="s">
        <v>135</v>
      </c>
      <c r="H2013" s="41" t="s">
        <v>135</v>
      </c>
      <c r="I2013" s="41"/>
      <c r="P2013" s="5">
        <v>183</v>
      </c>
      <c r="Q2013" s="5" t="s">
        <v>3204</v>
      </c>
      <c r="R2013" s="5">
        <v>183</v>
      </c>
      <c r="S2013" s="5">
        <v>183</v>
      </c>
      <c r="AA2013" s="5">
        <v>183</v>
      </c>
      <c r="DX2013" s="5" t="s">
        <v>135</v>
      </c>
      <c r="EG2013" s="42"/>
      <c r="EH2013" s="42"/>
      <c r="EI2013" s="42"/>
      <c r="EJ2013" s="42"/>
      <c r="EK2013" s="42"/>
      <c r="EL2013" s="42"/>
      <c r="EM2013" s="42"/>
    </row>
    <row r="2014" spans="1:143" ht="90">
      <c r="A2014" s="41"/>
      <c r="B2014" s="41">
        <v>389</v>
      </c>
      <c r="C2014" s="41"/>
      <c r="D2014" s="41" t="s">
        <v>3220</v>
      </c>
      <c r="E2014" s="42" t="s">
        <v>3220</v>
      </c>
      <c r="F2014" s="41" t="s">
        <v>3203</v>
      </c>
      <c r="G2014" s="41" t="s">
        <v>135</v>
      </c>
      <c r="H2014" s="41" t="s">
        <v>135</v>
      </c>
      <c r="I2014" s="41"/>
      <c r="P2014" s="5">
        <v>66</v>
      </c>
      <c r="Q2014" s="5" t="s">
        <v>3204</v>
      </c>
      <c r="R2014" s="5">
        <v>66</v>
      </c>
      <c r="S2014" s="5">
        <v>66</v>
      </c>
      <c r="AA2014" s="5">
        <v>66</v>
      </c>
      <c r="DX2014" s="5" t="s">
        <v>135</v>
      </c>
      <c r="EG2014" s="42"/>
      <c r="EH2014" s="42"/>
      <c r="EI2014" s="42"/>
      <c r="EJ2014" s="42"/>
      <c r="EK2014" s="42"/>
      <c r="EL2014" s="42"/>
      <c r="EM2014" s="42"/>
    </row>
    <row r="2015" spans="1:143" ht="90">
      <c r="A2015" s="41"/>
      <c r="B2015" s="41">
        <v>389</v>
      </c>
      <c r="C2015" s="41"/>
      <c r="D2015" s="41" t="s">
        <v>251</v>
      </c>
      <c r="E2015" s="42" t="s">
        <v>169</v>
      </c>
      <c r="F2015" s="41" t="s">
        <v>3203</v>
      </c>
      <c r="G2015" s="41" t="s">
        <v>135</v>
      </c>
      <c r="H2015" s="41" t="s">
        <v>135</v>
      </c>
      <c r="I2015" s="41"/>
      <c r="P2015" s="5">
        <v>171</v>
      </c>
      <c r="Q2015" s="5" t="s">
        <v>3204</v>
      </c>
      <c r="R2015" s="5">
        <v>171</v>
      </c>
      <c r="S2015" s="5">
        <v>171</v>
      </c>
      <c r="AA2015" s="5">
        <v>171</v>
      </c>
      <c r="DX2015" s="5" t="s">
        <v>135</v>
      </c>
      <c r="EG2015" s="42"/>
      <c r="EH2015" s="42"/>
      <c r="EI2015" s="42"/>
      <c r="EJ2015" s="42"/>
      <c r="EK2015" s="42"/>
      <c r="EL2015" s="42"/>
      <c r="EM2015" s="42"/>
    </row>
    <row r="2016" spans="1:143" ht="210">
      <c r="A2016" s="41"/>
      <c r="B2016" s="41">
        <v>61</v>
      </c>
      <c r="C2016" s="41"/>
      <c r="D2016" s="41" t="s">
        <v>3216</v>
      </c>
      <c r="E2016" s="42" t="s">
        <v>257</v>
      </c>
      <c r="F2016" s="41" t="s">
        <v>3212</v>
      </c>
      <c r="G2016" s="41"/>
      <c r="H2016" s="41" t="s">
        <v>135</v>
      </c>
      <c r="I2016" s="41"/>
      <c r="P2016" s="5">
        <v>33</v>
      </c>
      <c r="Q2016" s="5" t="s">
        <v>3213</v>
      </c>
      <c r="R2016" s="5">
        <v>33</v>
      </c>
      <c r="AA2016" s="5">
        <v>33</v>
      </c>
      <c r="DX2016" s="5" t="s">
        <v>135</v>
      </c>
      <c r="EG2016" s="42"/>
      <c r="EH2016" s="42"/>
      <c r="EI2016" s="42"/>
      <c r="EJ2016" s="42"/>
      <c r="EK2016" s="42"/>
      <c r="EL2016" s="42"/>
      <c r="EM2016" s="42"/>
    </row>
    <row r="2017" spans="1:143" ht="210">
      <c r="A2017" s="41"/>
      <c r="B2017" s="41">
        <v>61</v>
      </c>
      <c r="C2017" s="41"/>
      <c r="D2017" s="41" t="s">
        <v>1951</v>
      </c>
      <c r="E2017" s="42" t="s">
        <v>290</v>
      </c>
      <c r="F2017" s="41" t="s">
        <v>3212</v>
      </c>
      <c r="G2017" s="41"/>
      <c r="H2017" s="41" t="s">
        <v>135</v>
      </c>
      <c r="I2017" s="41"/>
      <c r="P2017" s="5">
        <v>39</v>
      </c>
      <c r="Q2017" s="5" t="s">
        <v>3213</v>
      </c>
      <c r="R2017" s="5">
        <v>39</v>
      </c>
      <c r="AA2017" s="5">
        <v>39</v>
      </c>
      <c r="DX2017" s="5" t="s">
        <v>135</v>
      </c>
      <c r="EG2017" s="42"/>
      <c r="EH2017" s="42"/>
      <c r="EI2017" s="42"/>
      <c r="EJ2017" s="42"/>
      <c r="EK2017" s="42"/>
      <c r="EL2017" s="42"/>
      <c r="EM2017" s="42"/>
    </row>
    <row r="2018" spans="1:143" ht="210">
      <c r="A2018" s="41"/>
      <c r="B2018" s="41">
        <v>61</v>
      </c>
      <c r="C2018" s="41"/>
      <c r="D2018" s="41" t="s">
        <v>3217</v>
      </c>
      <c r="E2018" s="42" t="s">
        <v>391</v>
      </c>
      <c r="F2018" s="41" t="s">
        <v>3212</v>
      </c>
      <c r="G2018" s="41"/>
      <c r="H2018" s="41" t="s">
        <v>135</v>
      </c>
      <c r="I2018" s="41"/>
      <c r="J2018" s="5">
        <v>13</v>
      </c>
      <c r="O2018" s="5">
        <v>13</v>
      </c>
      <c r="P2018" s="5">
        <v>13</v>
      </c>
      <c r="Q2018" s="5" t="s">
        <v>3213</v>
      </c>
      <c r="R2018" s="5">
        <v>13</v>
      </c>
      <c r="AA2018" s="5">
        <v>13</v>
      </c>
      <c r="DX2018" s="5" t="s">
        <v>135</v>
      </c>
      <c r="EG2018" s="42"/>
      <c r="EH2018" s="42"/>
      <c r="EI2018" s="42"/>
      <c r="EJ2018" s="42"/>
      <c r="EK2018" s="42"/>
      <c r="EL2018" s="42"/>
      <c r="EM2018" s="42"/>
    </row>
    <row r="2019" spans="1:143" ht="210">
      <c r="A2019" s="41"/>
      <c r="B2019" s="41">
        <v>61</v>
      </c>
      <c r="C2019" s="41"/>
      <c r="D2019" s="41" t="s">
        <v>171</v>
      </c>
      <c r="E2019" s="42" t="s">
        <v>171</v>
      </c>
      <c r="F2019" s="41" t="s">
        <v>3212</v>
      </c>
      <c r="G2019" s="41"/>
      <c r="H2019" s="41" t="s">
        <v>135</v>
      </c>
      <c r="I2019" s="41"/>
      <c r="P2019" s="5">
        <v>5</v>
      </c>
      <c r="Q2019" s="5" t="s">
        <v>3213</v>
      </c>
      <c r="R2019" s="5">
        <v>5</v>
      </c>
      <c r="AA2019" s="5">
        <v>5</v>
      </c>
      <c r="DX2019" s="5" t="s">
        <v>135</v>
      </c>
      <c r="EG2019" s="42"/>
      <c r="EH2019" s="42"/>
      <c r="EI2019" s="42"/>
      <c r="EJ2019" s="42"/>
      <c r="EK2019" s="42"/>
      <c r="EL2019" s="42"/>
      <c r="EM2019" s="42"/>
    </row>
    <row r="2020" spans="1:143" ht="210">
      <c r="A2020" s="41"/>
      <c r="B2020" s="41">
        <v>61</v>
      </c>
      <c r="C2020" s="41"/>
      <c r="D2020" s="41" t="s">
        <v>391</v>
      </c>
      <c r="E2020" s="42" t="s">
        <v>391</v>
      </c>
      <c r="F2020" s="41" t="s">
        <v>3212</v>
      </c>
      <c r="G2020" s="41"/>
      <c r="H2020" s="41" t="s">
        <v>135</v>
      </c>
      <c r="I2020" s="41"/>
      <c r="J2020" s="5">
        <v>7</v>
      </c>
      <c r="O2020" s="5">
        <v>7</v>
      </c>
      <c r="P2020" s="5">
        <v>7</v>
      </c>
      <c r="Q2020" s="5" t="s">
        <v>3213</v>
      </c>
      <c r="R2020" s="5">
        <v>7</v>
      </c>
      <c r="AA2020" s="5">
        <v>7</v>
      </c>
      <c r="DX2020" s="5" t="s">
        <v>135</v>
      </c>
      <c r="EG2020" s="42"/>
      <c r="EH2020" s="42"/>
      <c r="EI2020" s="42"/>
      <c r="EJ2020" s="42"/>
      <c r="EK2020" s="42"/>
      <c r="EL2020" s="42"/>
      <c r="EM2020" s="42"/>
    </row>
    <row r="2021" spans="1:143" ht="210">
      <c r="A2021" s="41"/>
      <c r="B2021" s="41">
        <v>61</v>
      </c>
      <c r="C2021" s="41"/>
      <c r="D2021" s="41" t="s">
        <v>838</v>
      </c>
      <c r="E2021" s="41" t="s">
        <v>838</v>
      </c>
      <c r="F2021" s="41" t="s">
        <v>3212</v>
      </c>
      <c r="G2021" s="41"/>
      <c r="H2021" s="41" t="s">
        <v>135</v>
      </c>
      <c r="I2021" s="41"/>
      <c r="J2021" s="5">
        <v>4</v>
      </c>
      <c r="N2021" s="5">
        <v>4</v>
      </c>
      <c r="P2021" s="5">
        <v>4</v>
      </c>
      <c r="Q2021" s="5" t="s">
        <v>3213</v>
      </c>
      <c r="R2021" s="5">
        <v>4</v>
      </c>
      <c r="AA2021" s="5">
        <v>4</v>
      </c>
      <c r="DX2021" s="5" t="s">
        <v>135</v>
      </c>
      <c r="EG2021" s="42"/>
      <c r="EH2021" s="42"/>
      <c r="EI2021" s="42"/>
      <c r="EJ2021" s="42"/>
      <c r="EK2021" s="42"/>
      <c r="EL2021" s="42"/>
      <c r="EM2021" s="42"/>
    </row>
    <row r="2022" spans="1:143" ht="210">
      <c r="A2022" s="41"/>
      <c r="B2022" s="41">
        <v>61</v>
      </c>
      <c r="C2022" s="41"/>
      <c r="D2022" s="41" t="s">
        <v>3218</v>
      </c>
      <c r="E2022" s="42" t="s">
        <v>432</v>
      </c>
      <c r="F2022" s="41" t="s">
        <v>3212</v>
      </c>
      <c r="G2022" s="41"/>
      <c r="H2022" s="41" t="s">
        <v>135</v>
      </c>
      <c r="I2022" s="41"/>
      <c r="P2022" s="5">
        <v>3</v>
      </c>
      <c r="Q2022" s="5" t="s">
        <v>3213</v>
      </c>
      <c r="R2022" s="5">
        <v>3</v>
      </c>
      <c r="AA2022" s="5">
        <v>3</v>
      </c>
      <c r="DX2022" s="5" t="s">
        <v>135</v>
      </c>
      <c r="EG2022" s="42"/>
      <c r="EH2022" s="42"/>
      <c r="EI2022" s="42"/>
      <c r="EJ2022" s="42"/>
      <c r="EK2022" s="42"/>
      <c r="EL2022" s="42"/>
      <c r="EM2022" s="42"/>
    </row>
    <row r="2023" spans="1:143" ht="210">
      <c r="A2023" s="41"/>
      <c r="B2023" s="41">
        <v>61</v>
      </c>
      <c r="C2023" s="41"/>
      <c r="D2023" s="41" t="s">
        <v>3219</v>
      </c>
      <c r="E2023" s="42" t="s">
        <v>220</v>
      </c>
      <c r="F2023" s="41" t="s">
        <v>3212</v>
      </c>
      <c r="G2023" s="41"/>
      <c r="H2023" s="41" t="s">
        <v>135</v>
      </c>
      <c r="I2023" s="41"/>
      <c r="P2023" s="5">
        <v>12</v>
      </c>
      <c r="Q2023" s="5" t="s">
        <v>3213</v>
      </c>
      <c r="R2023" s="5">
        <v>12</v>
      </c>
      <c r="AA2023" s="5">
        <v>12</v>
      </c>
      <c r="DX2023" s="5" t="s">
        <v>135</v>
      </c>
      <c r="EG2023" s="42"/>
      <c r="EH2023" s="42"/>
      <c r="EI2023" s="42"/>
      <c r="EJ2023" s="42"/>
      <c r="EK2023" s="42"/>
      <c r="EL2023" s="42"/>
      <c r="EM2023" s="42"/>
    </row>
    <row r="2024" spans="1:143" ht="210">
      <c r="A2024" s="41"/>
      <c r="B2024" s="41">
        <v>61</v>
      </c>
      <c r="C2024" s="41"/>
      <c r="D2024" s="41" t="s">
        <v>3220</v>
      </c>
      <c r="E2024" s="42" t="s">
        <v>3220</v>
      </c>
      <c r="F2024" s="41" t="s">
        <v>3212</v>
      </c>
      <c r="G2024" s="41"/>
      <c r="H2024" s="41" t="s">
        <v>135</v>
      </c>
      <c r="I2024" s="41"/>
      <c r="P2024" s="5">
        <v>6</v>
      </c>
      <c r="Q2024" s="5" t="s">
        <v>3213</v>
      </c>
      <c r="R2024" s="5">
        <v>6</v>
      </c>
      <c r="AA2024" s="5">
        <v>6</v>
      </c>
      <c r="DX2024" s="5" t="s">
        <v>135</v>
      </c>
      <c r="EG2024" s="42"/>
      <c r="EH2024" s="42"/>
      <c r="EI2024" s="42"/>
      <c r="EJ2024" s="42"/>
      <c r="EK2024" s="42"/>
      <c r="EL2024" s="42"/>
      <c r="EM2024" s="42"/>
    </row>
    <row r="2025" spans="1:143" ht="210">
      <c r="A2025" s="41"/>
      <c r="B2025" s="41">
        <v>61</v>
      </c>
      <c r="C2025" s="41"/>
      <c r="D2025" s="41" t="s">
        <v>251</v>
      </c>
      <c r="E2025" s="42" t="s">
        <v>169</v>
      </c>
      <c r="F2025" s="41" t="s">
        <v>3212</v>
      </c>
      <c r="G2025" s="41"/>
      <c r="H2025" s="41" t="s">
        <v>135</v>
      </c>
      <c r="I2025" s="41"/>
      <c r="P2025" s="5">
        <v>13</v>
      </c>
      <c r="Q2025" s="5" t="s">
        <v>3213</v>
      </c>
      <c r="R2025" s="5">
        <v>13</v>
      </c>
      <c r="AA2025" s="5">
        <v>13</v>
      </c>
      <c r="DX2025" s="5" t="s">
        <v>135</v>
      </c>
      <c r="EG2025" s="42"/>
      <c r="EH2025" s="42"/>
      <c r="EI2025" s="42"/>
      <c r="EJ2025" s="42"/>
      <c r="EK2025" s="42"/>
      <c r="EL2025" s="42"/>
      <c r="EM2025" s="42"/>
    </row>
    <row r="2026" spans="1:143" ht="180">
      <c r="A2026" s="41"/>
      <c r="B2026" s="41">
        <v>73</v>
      </c>
      <c r="C2026" s="41"/>
      <c r="D2026" s="41" t="s">
        <v>3216</v>
      </c>
      <c r="E2026" s="42" t="s">
        <v>257</v>
      </c>
      <c r="F2026" s="41" t="s">
        <v>3214</v>
      </c>
      <c r="G2026" s="41"/>
      <c r="H2026" s="41" t="s">
        <v>135</v>
      </c>
      <c r="I2026" s="41"/>
      <c r="P2026" s="5">
        <v>49</v>
      </c>
      <c r="Q2026" s="5" t="s">
        <v>3215</v>
      </c>
      <c r="R2026" s="5">
        <v>49</v>
      </c>
      <c r="T2026" s="5">
        <v>49</v>
      </c>
      <c r="DX2026" s="5" t="s">
        <v>135</v>
      </c>
      <c r="EG2026" s="42"/>
      <c r="EH2026" s="42"/>
      <c r="EI2026" s="42"/>
      <c r="EJ2026" s="42"/>
      <c r="EK2026" s="42"/>
      <c r="EL2026" s="42"/>
      <c r="EM2026" s="42"/>
    </row>
    <row r="2027" spans="1:143" ht="180">
      <c r="A2027" s="41"/>
      <c r="B2027" s="41">
        <v>73</v>
      </c>
      <c r="C2027" s="41"/>
      <c r="D2027" s="41" t="s">
        <v>1951</v>
      </c>
      <c r="E2027" s="42" t="s">
        <v>290</v>
      </c>
      <c r="F2027" s="41" t="s">
        <v>3214</v>
      </c>
      <c r="G2027" s="41"/>
      <c r="H2027" s="41" t="s">
        <v>135</v>
      </c>
      <c r="I2027" s="41"/>
      <c r="P2027" s="5">
        <v>51</v>
      </c>
      <c r="Q2027" s="5" t="s">
        <v>3215</v>
      </c>
      <c r="R2027" s="5">
        <v>51</v>
      </c>
      <c r="T2027" s="5">
        <v>51</v>
      </c>
      <c r="DX2027" s="5" t="s">
        <v>135</v>
      </c>
      <c r="EG2027" s="42"/>
      <c r="EH2027" s="42"/>
      <c r="EI2027" s="42"/>
      <c r="EJ2027" s="42"/>
      <c r="EK2027" s="42"/>
      <c r="EL2027" s="42"/>
      <c r="EM2027" s="42"/>
    </row>
    <row r="2028" spans="1:143" ht="180">
      <c r="A2028" s="41"/>
      <c r="B2028" s="41">
        <v>73</v>
      </c>
      <c r="C2028" s="41"/>
      <c r="D2028" s="41" t="s">
        <v>3217</v>
      </c>
      <c r="E2028" s="42" t="s">
        <v>391</v>
      </c>
      <c r="F2028" s="41" t="s">
        <v>3214</v>
      </c>
      <c r="G2028" s="41"/>
      <c r="H2028" s="41" t="s">
        <v>135</v>
      </c>
      <c r="I2028" s="41"/>
      <c r="J2028" s="5">
        <v>31</v>
      </c>
      <c r="O2028" s="5">
        <v>31</v>
      </c>
      <c r="P2028" s="5">
        <v>31</v>
      </c>
      <c r="Q2028" s="5" t="s">
        <v>3215</v>
      </c>
      <c r="R2028" s="5">
        <v>31</v>
      </c>
      <c r="T2028" s="5">
        <v>31</v>
      </c>
      <c r="DX2028" s="5" t="s">
        <v>135</v>
      </c>
      <c r="EG2028" s="42"/>
      <c r="EH2028" s="42"/>
      <c r="EI2028" s="42"/>
      <c r="EJ2028" s="42"/>
      <c r="EK2028" s="42"/>
      <c r="EL2028" s="42"/>
      <c r="EM2028" s="42"/>
    </row>
    <row r="2029" spans="1:143" ht="180">
      <c r="A2029" s="41"/>
      <c r="B2029" s="41">
        <v>73</v>
      </c>
      <c r="C2029" s="41"/>
      <c r="D2029" s="41" t="s">
        <v>171</v>
      </c>
      <c r="E2029" s="41" t="s">
        <v>171</v>
      </c>
      <c r="F2029" s="41" t="s">
        <v>3214</v>
      </c>
      <c r="G2029" s="41"/>
      <c r="H2029" s="41" t="s">
        <v>135</v>
      </c>
      <c r="I2029" s="41"/>
      <c r="P2029" s="5">
        <v>10</v>
      </c>
      <c r="Q2029" s="5" t="s">
        <v>3215</v>
      </c>
      <c r="R2029" s="5">
        <v>10</v>
      </c>
      <c r="T2029" s="5">
        <v>10</v>
      </c>
      <c r="DX2029" s="5" t="s">
        <v>135</v>
      </c>
      <c r="EG2029" s="42"/>
      <c r="EH2029" s="42"/>
      <c r="EI2029" s="42"/>
      <c r="EJ2029" s="42"/>
      <c r="EK2029" s="42"/>
      <c r="EL2029" s="42"/>
      <c r="EM2029" s="42"/>
    </row>
    <row r="2030" spans="1:143" ht="180">
      <c r="A2030" s="41"/>
      <c r="B2030" s="41">
        <v>73</v>
      </c>
      <c r="C2030" s="41"/>
      <c r="D2030" s="41" t="s">
        <v>391</v>
      </c>
      <c r="E2030" s="41" t="s">
        <v>391</v>
      </c>
      <c r="F2030" s="41" t="s">
        <v>3214</v>
      </c>
      <c r="G2030" s="41"/>
      <c r="H2030" s="41" t="s">
        <v>135</v>
      </c>
      <c r="I2030" s="41"/>
      <c r="J2030" s="5">
        <v>12</v>
      </c>
      <c r="O2030" s="5">
        <v>12</v>
      </c>
      <c r="P2030" s="5">
        <v>12</v>
      </c>
      <c r="Q2030" s="5" t="s">
        <v>3215</v>
      </c>
      <c r="R2030" s="5">
        <v>12</v>
      </c>
      <c r="T2030" s="5">
        <v>12</v>
      </c>
      <c r="DX2030" s="5" t="s">
        <v>135</v>
      </c>
      <c r="EG2030" s="42"/>
      <c r="EH2030" s="42"/>
      <c r="EI2030" s="42"/>
      <c r="EJ2030" s="42"/>
      <c r="EK2030" s="42"/>
      <c r="EL2030" s="42"/>
      <c r="EM2030" s="42"/>
    </row>
    <row r="2031" spans="1:143" ht="180">
      <c r="A2031" s="41"/>
      <c r="B2031" s="41">
        <v>73</v>
      </c>
      <c r="C2031" s="41"/>
      <c r="D2031" s="41" t="s">
        <v>838</v>
      </c>
      <c r="E2031" s="41" t="s">
        <v>838</v>
      </c>
      <c r="F2031" s="41" t="s">
        <v>3214</v>
      </c>
      <c r="G2031" s="41"/>
      <c r="H2031" s="41" t="s">
        <v>135</v>
      </c>
      <c r="I2031" s="41"/>
      <c r="J2031" s="5">
        <v>11</v>
      </c>
      <c r="N2031" s="5">
        <v>11</v>
      </c>
      <c r="P2031" s="5">
        <v>11</v>
      </c>
      <c r="Q2031" s="5" t="s">
        <v>3215</v>
      </c>
      <c r="R2031" s="5">
        <v>11</v>
      </c>
      <c r="T2031" s="5">
        <v>11</v>
      </c>
      <c r="DX2031" s="5" t="s">
        <v>135</v>
      </c>
      <c r="EG2031" s="42"/>
      <c r="EH2031" s="42"/>
      <c r="EI2031" s="42"/>
      <c r="EJ2031" s="42"/>
      <c r="EK2031" s="42"/>
      <c r="EL2031" s="42"/>
      <c r="EM2031" s="42"/>
    </row>
    <row r="2032" spans="1:143" ht="180">
      <c r="A2032" s="41"/>
      <c r="B2032" s="41">
        <v>73</v>
      </c>
      <c r="C2032" s="41"/>
      <c r="D2032" s="41" t="s">
        <v>3218</v>
      </c>
      <c r="E2032" s="42" t="s">
        <v>432</v>
      </c>
      <c r="F2032" s="41" t="s">
        <v>3214</v>
      </c>
      <c r="G2032" s="41"/>
      <c r="H2032" s="41" t="s">
        <v>135</v>
      </c>
      <c r="I2032" s="41"/>
      <c r="P2032" s="5">
        <v>11</v>
      </c>
      <c r="Q2032" s="5" t="s">
        <v>3215</v>
      </c>
      <c r="R2032" s="5">
        <v>11</v>
      </c>
      <c r="T2032" s="5">
        <v>11</v>
      </c>
      <c r="DX2032" s="5" t="s">
        <v>135</v>
      </c>
      <c r="EG2032" s="42"/>
      <c r="EH2032" s="42"/>
      <c r="EI2032" s="42"/>
      <c r="EJ2032" s="42"/>
      <c r="EK2032" s="42"/>
      <c r="EL2032" s="42"/>
      <c r="EM2032" s="42"/>
    </row>
    <row r="2033" spans="1:143" ht="180">
      <c r="A2033" s="41"/>
      <c r="B2033" s="41">
        <v>73</v>
      </c>
      <c r="C2033" s="41"/>
      <c r="D2033" s="41" t="s">
        <v>3219</v>
      </c>
      <c r="E2033" s="42" t="s">
        <v>220</v>
      </c>
      <c r="F2033" s="41" t="s">
        <v>3214</v>
      </c>
      <c r="G2033" s="41"/>
      <c r="H2033" s="41" t="s">
        <v>135</v>
      </c>
      <c r="I2033" s="41"/>
      <c r="P2033" s="5">
        <v>17</v>
      </c>
      <c r="Q2033" s="5" t="s">
        <v>3215</v>
      </c>
      <c r="R2033" s="5">
        <v>17</v>
      </c>
      <c r="T2033" s="5">
        <v>17</v>
      </c>
      <c r="DX2033" s="5" t="s">
        <v>135</v>
      </c>
      <c r="EG2033" s="42"/>
      <c r="EH2033" s="42"/>
      <c r="EI2033" s="42"/>
      <c r="EJ2033" s="42"/>
      <c r="EK2033" s="42"/>
      <c r="EL2033" s="42"/>
      <c r="EM2033" s="42"/>
    </row>
    <row r="2034" spans="1:143" ht="180">
      <c r="A2034" s="41"/>
      <c r="B2034" s="41">
        <v>73</v>
      </c>
      <c r="C2034" s="41"/>
      <c r="D2034" s="41" t="s">
        <v>3220</v>
      </c>
      <c r="E2034" s="41" t="s">
        <v>360</v>
      </c>
      <c r="F2034" s="41" t="s">
        <v>3214</v>
      </c>
      <c r="G2034" s="41"/>
      <c r="H2034" s="41" t="s">
        <v>135</v>
      </c>
      <c r="I2034" s="41"/>
      <c r="P2034" s="5">
        <v>11</v>
      </c>
      <c r="Q2034" s="5" t="s">
        <v>3215</v>
      </c>
      <c r="R2034" s="5">
        <v>11</v>
      </c>
      <c r="T2034" s="5">
        <v>11</v>
      </c>
      <c r="DX2034" s="5" t="s">
        <v>135</v>
      </c>
      <c r="EG2034" s="42"/>
      <c r="EH2034" s="42"/>
      <c r="EI2034" s="42"/>
      <c r="EJ2034" s="42"/>
      <c r="EK2034" s="42"/>
      <c r="EL2034" s="42"/>
      <c r="EM2034" s="42"/>
    </row>
    <row r="2035" spans="1:143" ht="180">
      <c r="A2035" s="41"/>
      <c r="B2035" s="41">
        <v>73</v>
      </c>
      <c r="C2035" s="41"/>
      <c r="D2035" s="41" t="s">
        <v>251</v>
      </c>
      <c r="E2035" s="42" t="s">
        <v>169</v>
      </c>
      <c r="F2035" s="41" t="s">
        <v>3214</v>
      </c>
      <c r="G2035" s="41"/>
      <c r="H2035" s="41" t="s">
        <v>135</v>
      </c>
      <c r="I2035" s="41"/>
      <c r="P2035" s="5">
        <v>19</v>
      </c>
      <c r="Q2035" s="5" t="s">
        <v>3215</v>
      </c>
      <c r="R2035" s="5">
        <v>19</v>
      </c>
      <c r="T2035" s="5">
        <v>19</v>
      </c>
      <c r="DX2035" s="5" t="s">
        <v>135</v>
      </c>
      <c r="EG2035" s="42"/>
      <c r="EH2035" s="42"/>
      <c r="EI2035" s="42"/>
      <c r="EJ2035" s="42"/>
      <c r="EK2035" s="42"/>
      <c r="EL2035" s="42"/>
      <c r="EM2035" s="42"/>
    </row>
    <row r="2036" spans="1:143" ht="75">
      <c r="A2036" s="41" t="s">
        <v>3221</v>
      </c>
      <c r="B2036" s="41">
        <v>21</v>
      </c>
      <c r="C2036" s="41">
        <v>18</v>
      </c>
      <c r="D2036" s="41" t="s">
        <v>3222</v>
      </c>
      <c r="E2036" s="42" t="s">
        <v>3208</v>
      </c>
      <c r="F2036" s="41" t="s">
        <v>3223</v>
      </c>
      <c r="G2036" s="41" t="s">
        <v>135</v>
      </c>
      <c r="H2036" s="41" t="s">
        <v>135</v>
      </c>
      <c r="I2036" s="41" t="s">
        <v>135</v>
      </c>
      <c r="J2036" s="5">
        <v>1</v>
      </c>
      <c r="K2036" s="5">
        <v>1</v>
      </c>
      <c r="P2036" s="5">
        <v>1</v>
      </c>
      <c r="Q2036" s="39" t="s">
        <v>3224</v>
      </c>
      <c r="AL2036" s="5">
        <v>1</v>
      </c>
      <c r="AN2036" s="5">
        <v>1</v>
      </c>
      <c r="AW2036" s="5">
        <v>1</v>
      </c>
      <c r="AY2036" s="5">
        <v>1</v>
      </c>
      <c r="BH2036" s="5">
        <v>1</v>
      </c>
      <c r="BK2036" s="5">
        <v>1</v>
      </c>
      <c r="DS2036" s="6">
        <v>21</v>
      </c>
      <c r="DT2036" s="6">
        <v>3</v>
      </c>
      <c r="DU2036" s="5">
        <v>18</v>
      </c>
      <c r="DX2036" s="5" t="s">
        <v>135</v>
      </c>
      <c r="EG2036" s="42"/>
      <c r="EH2036" s="42"/>
      <c r="EI2036" s="42"/>
      <c r="EJ2036" s="42"/>
      <c r="EK2036" s="42"/>
      <c r="EL2036" s="42"/>
      <c r="EM2036" s="42"/>
    </row>
    <row r="2037" spans="1:143" ht="30">
      <c r="A2037" s="41"/>
      <c r="B2037" s="41"/>
      <c r="C2037" s="41"/>
      <c r="D2037" s="41" t="s">
        <v>3225</v>
      </c>
      <c r="E2037" s="42" t="s">
        <v>165</v>
      </c>
      <c r="F2037" s="41" t="s">
        <v>3223</v>
      </c>
      <c r="G2037" s="41" t="s">
        <v>135</v>
      </c>
      <c r="H2037" s="41" t="s">
        <v>135</v>
      </c>
      <c r="I2037" s="41" t="s">
        <v>135</v>
      </c>
      <c r="J2037" s="5">
        <v>1</v>
      </c>
      <c r="K2037" s="5">
        <v>1</v>
      </c>
      <c r="P2037" s="5">
        <v>1</v>
      </c>
      <c r="Q2037" s="39" t="s">
        <v>3224</v>
      </c>
      <c r="AL2037" s="5">
        <v>1</v>
      </c>
      <c r="AN2037" s="5">
        <v>1</v>
      </c>
      <c r="AW2037" s="5">
        <v>1</v>
      </c>
      <c r="AY2037" s="5">
        <v>1</v>
      </c>
      <c r="BH2037" s="5">
        <v>1</v>
      </c>
      <c r="BK2037" s="5">
        <v>1</v>
      </c>
      <c r="DX2037" s="5" t="s">
        <v>135</v>
      </c>
      <c r="EG2037" s="42"/>
      <c r="EH2037" s="42"/>
      <c r="EI2037" s="42"/>
      <c r="EJ2037" s="42"/>
      <c r="EK2037" s="42"/>
      <c r="EL2037" s="42"/>
      <c r="EM2037" s="42"/>
    </row>
    <row r="2038" spans="1:143" ht="30">
      <c r="A2038" s="41"/>
      <c r="B2038" s="41"/>
      <c r="C2038" s="41"/>
      <c r="D2038" s="41" t="s">
        <v>3226</v>
      </c>
      <c r="E2038" s="42" t="s">
        <v>157</v>
      </c>
      <c r="F2038" s="41" t="s">
        <v>3223</v>
      </c>
      <c r="G2038" s="41" t="s">
        <v>135</v>
      </c>
      <c r="H2038" s="41" t="s">
        <v>135</v>
      </c>
      <c r="I2038" s="41" t="s">
        <v>135</v>
      </c>
      <c r="P2038" s="5">
        <v>1</v>
      </c>
      <c r="Q2038" s="39" t="s">
        <v>3224</v>
      </c>
      <c r="AL2038" s="5">
        <v>1</v>
      </c>
      <c r="AN2038" s="5">
        <v>1</v>
      </c>
      <c r="AW2038" s="5">
        <v>1</v>
      </c>
      <c r="AY2038" s="5">
        <v>1</v>
      </c>
      <c r="BH2038" s="5">
        <v>1</v>
      </c>
      <c r="BK2038" s="5">
        <v>1</v>
      </c>
      <c r="DX2038" s="5" t="s">
        <v>135</v>
      </c>
      <c r="EG2038" s="42"/>
      <c r="EH2038" s="42"/>
      <c r="EI2038" s="42"/>
      <c r="EJ2038" s="42"/>
      <c r="EK2038" s="42"/>
      <c r="EL2038" s="42"/>
      <c r="EM2038" s="42"/>
    </row>
    <row r="2039" spans="1:143">
      <c r="A2039" s="41"/>
      <c r="B2039" s="41"/>
      <c r="C2039" s="41"/>
      <c r="D2039" s="41" t="s">
        <v>3227</v>
      </c>
      <c r="E2039" s="42" t="s">
        <v>3228</v>
      </c>
      <c r="F2039" s="41" t="s">
        <v>3229</v>
      </c>
      <c r="G2039" s="41" t="s">
        <v>135</v>
      </c>
      <c r="H2039" s="41"/>
      <c r="I2039" s="41" t="s">
        <v>135</v>
      </c>
      <c r="P2039" s="5">
        <v>1</v>
      </c>
      <c r="Q2039" s="39" t="s">
        <v>3230</v>
      </c>
      <c r="AL2039" s="5">
        <v>1</v>
      </c>
      <c r="BD2039" s="5">
        <v>1</v>
      </c>
      <c r="BF2039" s="5">
        <v>1</v>
      </c>
      <c r="BG2039" s="5">
        <v>1</v>
      </c>
      <c r="DX2039" s="5" t="s">
        <v>135</v>
      </c>
      <c r="EG2039" s="42"/>
      <c r="EH2039" s="42"/>
      <c r="EI2039" s="42"/>
      <c r="EJ2039" s="42"/>
      <c r="EK2039" s="42"/>
      <c r="EL2039" s="42"/>
      <c r="EM2039" s="42"/>
    </row>
    <row r="2040" spans="1:143">
      <c r="A2040" s="41"/>
      <c r="B2040" s="41"/>
      <c r="C2040" s="41"/>
      <c r="D2040" s="41" t="s">
        <v>3231</v>
      </c>
      <c r="E2040" s="42" t="s">
        <v>171</v>
      </c>
      <c r="F2040" s="41" t="s">
        <v>3229</v>
      </c>
      <c r="G2040" s="41" t="s">
        <v>135</v>
      </c>
      <c r="H2040" s="41"/>
      <c r="I2040" s="41" t="s">
        <v>135</v>
      </c>
      <c r="P2040" s="5">
        <v>1</v>
      </c>
      <c r="Q2040" s="39" t="s">
        <v>3230</v>
      </c>
      <c r="AL2040" s="5">
        <v>1</v>
      </c>
      <c r="BD2040" s="5">
        <v>1</v>
      </c>
      <c r="BF2040" s="5">
        <v>1</v>
      </c>
      <c r="BG2040" s="5">
        <v>1</v>
      </c>
      <c r="DX2040" s="5" t="s">
        <v>135</v>
      </c>
      <c r="EG2040" s="42"/>
      <c r="EH2040" s="42"/>
      <c r="EI2040" s="42"/>
      <c r="EJ2040" s="42"/>
      <c r="EK2040" s="42"/>
      <c r="EL2040" s="42"/>
      <c r="EM2040" s="42"/>
    </row>
    <row r="2041" spans="1:143">
      <c r="A2041" s="41"/>
      <c r="B2041" s="41"/>
      <c r="C2041" s="41"/>
      <c r="D2041" s="41" t="s">
        <v>3232</v>
      </c>
      <c r="E2041" s="42" t="s">
        <v>157</v>
      </c>
      <c r="F2041" s="41" t="s">
        <v>3229</v>
      </c>
      <c r="G2041" s="41" t="s">
        <v>135</v>
      </c>
      <c r="H2041" s="41"/>
      <c r="I2041" s="41" t="s">
        <v>135</v>
      </c>
      <c r="P2041" s="5">
        <v>1</v>
      </c>
      <c r="Q2041" s="39" t="s">
        <v>3230</v>
      </c>
      <c r="AL2041" s="5">
        <v>1</v>
      </c>
      <c r="BD2041" s="5">
        <v>1</v>
      </c>
      <c r="BF2041" s="5">
        <v>1</v>
      </c>
      <c r="BG2041" s="5">
        <v>1</v>
      </c>
      <c r="DX2041" s="5" t="s">
        <v>135</v>
      </c>
      <c r="EG2041" s="42"/>
      <c r="EH2041" s="42"/>
      <c r="EI2041" s="42"/>
      <c r="EJ2041" s="42"/>
      <c r="EK2041" s="42"/>
      <c r="EL2041" s="42"/>
      <c r="EM2041" s="42"/>
    </row>
    <row r="2042" spans="1:143" ht="45">
      <c r="A2042" s="41"/>
      <c r="B2042" s="41"/>
      <c r="C2042" s="41"/>
      <c r="D2042" s="41" t="s">
        <v>3233</v>
      </c>
      <c r="E2042" s="42" t="s">
        <v>3085</v>
      </c>
      <c r="F2042" s="41" t="s">
        <v>3229</v>
      </c>
      <c r="G2042" s="41" t="s">
        <v>135</v>
      </c>
      <c r="H2042" s="41"/>
      <c r="I2042" s="41" t="s">
        <v>135</v>
      </c>
      <c r="P2042" s="5">
        <v>1</v>
      </c>
      <c r="Q2042" s="39" t="s">
        <v>3234</v>
      </c>
      <c r="AL2042" s="5">
        <v>1</v>
      </c>
      <c r="AN2042" s="5">
        <v>1</v>
      </c>
      <c r="AQ2042" s="5">
        <v>1</v>
      </c>
      <c r="AZ2042" s="5">
        <v>1</v>
      </c>
      <c r="BB2042" s="5">
        <v>1</v>
      </c>
      <c r="BD2042" s="5">
        <v>1</v>
      </c>
      <c r="BG2042" s="5">
        <v>1</v>
      </c>
      <c r="BH2042" s="5">
        <v>1</v>
      </c>
      <c r="BT2042" s="5">
        <v>1</v>
      </c>
      <c r="BV2042" s="5">
        <v>1</v>
      </c>
      <c r="DE2042" s="5">
        <v>1</v>
      </c>
      <c r="DX2042" s="5" t="s">
        <v>135</v>
      </c>
      <c r="EG2042" s="42"/>
      <c r="EH2042" s="42"/>
      <c r="EI2042" s="42"/>
      <c r="EJ2042" s="42"/>
      <c r="EK2042" s="42"/>
      <c r="EL2042" s="42"/>
      <c r="EM2042" s="42"/>
    </row>
    <row r="2043" spans="1:143" ht="45">
      <c r="A2043" s="41"/>
      <c r="B2043" s="41"/>
      <c r="C2043" s="41"/>
      <c r="D2043" s="41" t="s">
        <v>3235</v>
      </c>
      <c r="E2043" s="42" t="s">
        <v>157</v>
      </c>
      <c r="F2043" s="41" t="s">
        <v>3229</v>
      </c>
      <c r="G2043" s="41" t="s">
        <v>135</v>
      </c>
      <c r="H2043" s="41"/>
      <c r="I2043" s="41" t="s">
        <v>135</v>
      </c>
      <c r="P2043" s="5">
        <v>1</v>
      </c>
      <c r="Q2043" s="39" t="s">
        <v>3234</v>
      </c>
      <c r="AL2043" s="5">
        <v>1</v>
      </c>
      <c r="AN2043" s="5">
        <v>1</v>
      </c>
      <c r="AQ2043" s="5">
        <v>1</v>
      </c>
      <c r="AZ2043" s="5">
        <v>1</v>
      </c>
      <c r="BB2043" s="5">
        <v>1</v>
      </c>
      <c r="BD2043" s="5">
        <v>1</v>
      </c>
      <c r="BG2043" s="5">
        <v>1</v>
      </c>
      <c r="BH2043" s="5">
        <v>1</v>
      </c>
      <c r="BT2043" s="5">
        <v>1</v>
      </c>
      <c r="BV2043" s="5">
        <v>1</v>
      </c>
      <c r="DE2043" s="5">
        <v>1</v>
      </c>
      <c r="DX2043" s="5" t="s">
        <v>135</v>
      </c>
      <c r="EG2043" s="42"/>
      <c r="EH2043" s="42"/>
      <c r="EI2043" s="42"/>
      <c r="EJ2043" s="42"/>
      <c r="EK2043" s="42"/>
      <c r="EL2043" s="42"/>
      <c r="EM2043" s="42"/>
    </row>
    <row r="2044" spans="1:143" ht="30">
      <c r="A2044" s="41"/>
      <c r="B2044" s="41"/>
      <c r="C2044" s="41"/>
      <c r="D2044" s="41" t="s">
        <v>3236</v>
      </c>
      <c r="E2044" s="23" t="s">
        <v>155</v>
      </c>
      <c r="F2044" s="41" t="s">
        <v>3229</v>
      </c>
      <c r="G2044" s="41" t="s">
        <v>135</v>
      </c>
      <c r="H2044" s="41"/>
      <c r="I2044" s="41" t="s">
        <v>135</v>
      </c>
      <c r="P2044" s="5">
        <v>1</v>
      </c>
      <c r="Q2044" s="39" t="s">
        <v>3237</v>
      </c>
      <c r="AL2044" s="5">
        <v>1</v>
      </c>
      <c r="AZ2044" s="5">
        <v>1</v>
      </c>
      <c r="BD2044" s="5">
        <v>1</v>
      </c>
      <c r="BH2044" s="5">
        <v>1</v>
      </c>
      <c r="BK2044" s="5">
        <v>1</v>
      </c>
      <c r="BT2044" s="5">
        <v>1</v>
      </c>
      <c r="BV2044" s="5">
        <v>1</v>
      </c>
      <c r="DX2044" s="5" t="s">
        <v>135</v>
      </c>
      <c r="EG2044" s="42"/>
      <c r="EH2044" s="42"/>
      <c r="EI2044" s="42"/>
      <c r="EJ2044" s="42"/>
      <c r="EK2044" s="42"/>
      <c r="EL2044" s="42"/>
      <c r="EM2044" s="42"/>
    </row>
    <row r="2045" spans="1:143" ht="30">
      <c r="A2045" s="41"/>
      <c r="B2045" s="41"/>
      <c r="C2045" s="41"/>
      <c r="D2045" s="41" t="s">
        <v>3238</v>
      </c>
      <c r="E2045" s="42" t="s">
        <v>165</v>
      </c>
      <c r="F2045" s="41" t="s">
        <v>3229</v>
      </c>
      <c r="G2045" s="41" t="s">
        <v>135</v>
      </c>
      <c r="H2045" s="41"/>
      <c r="I2045" s="41" t="s">
        <v>135</v>
      </c>
      <c r="P2045" s="5">
        <v>1</v>
      </c>
      <c r="Q2045" s="39" t="s">
        <v>3237</v>
      </c>
      <c r="AL2045" s="5">
        <v>1</v>
      </c>
      <c r="AZ2045" s="5">
        <v>1</v>
      </c>
      <c r="BD2045" s="5">
        <v>1</v>
      </c>
      <c r="BH2045" s="5">
        <v>1</v>
      </c>
      <c r="BK2045" s="5">
        <v>1</v>
      </c>
      <c r="BT2045" s="5">
        <v>1</v>
      </c>
      <c r="BV2045" s="5">
        <v>1</v>
      </c>
      <c r="DX2045" s="5" t="s">
        <v>135</v>
      </c>
      <c r="EG2045" s="42"/>
      <c r="EH2045" s="42"/>
      <c r="EI2045" s="42"/>
      <c r="EJ2045" s="42"/>
      <c r="EK2045" s="42"/>
      <c r="EL2045" s="42"/>
      <c r="EM2045" s="42"/>
    </row>
    <row r="2046" spans="1:143" ht="30">
      <c r="A2046" s="41"/>
      <c r="B2046" s="41"/>
      <c r="C2046" s="41"/>
      <c r="D2046" s="41" t="s">
        <v>3226</v>
      </c>
      <c r="E2046" s="42" t="s">
        <v>157</v>
      </c>
      <c r="F2046" s="41" t="s">
        <v>3229</v>
      </c>
      <c r="G2046" s="41" t="s">
        <v>135</v>
      </c>
      <c r="H2046" s="41"/>
      <c r="I2046" s="41" t="s">
        <v>135</v>
      </c>
      <c r="P2046" s="5">
        <v>1</v>
      </c>
      <c r="Q2046" s="39" t="s">
        <v>3237</v>
      </c>
      <c r="AL2046" s="5">
        <v>1</v>
      </c>
      <c r="AZ2046" s="5">
        <v>1</v>
      </c>
      <c r="BD2046" s="5">
        <v>1</v>
      </c>
      <c r="BH2046" s="5">
        <v>1</v>
      </c>
      <c r="BK2046" s="5">
        <v>1</v>
      </c>
      <c r="BT2046" s="5">
        <v>1</v>
      </c>
      <c r="BV2046" s="5">
        <v>1</v>
      </c>
      <c r="DX2046" s="5" t="s">
        <v>135</v>
      </c>
      <c r="EG2046" s="42"/>
      <c r="EH2046" s="42"/>
      <c r="EI2046" s="42"/>
      <c r="EJ2046" s="42"/>
      <c r="EK2046" s="42"/>
      <c r="EL2046" s="42"/>
      <c r="EM2046" s="42"/>
    </row>
    <row r="2047" spans="1:143" ht="30">
      <c r="A2047" s="41"/>
      <c r="B2047" s="41"/>
      <c r="C2047" s="41"/>
      <c r="D2047" s="41" t="s">
        <v>3239</v>
      </c>
      <c r="E2047" s="42" t="s">
        <v>171</v>
      </c>
      <c r="F2047" s="41" t="s">
        <v>3229</v>
      </c>
      <c r="G2047" s="41" t="s">
        <v>135</v>
      </c>
      <c r="H2047" s="41"/>
      <c r="I2047" s="41" t="s">
        <v>135</v>
      </c>
      <c r="P2047" s="5">
        <v>1</v>
      </c>
      <c r="Q2047" s="39" t="s">
        <v>3237</v>
      </c>
      <c r="AL2047" s="5">
        <v>1</v>
      </c>
      <c r="AZ2047" s="5">
        <v>1</v>
      </c>
      <c r="BD2047" s="5">
        <v>1</v>
      </c>
      <c r="BH2047" s="5">
        <v>1</v>
      </c>
      <c r="BK2047" s="5">
        <v>1</v>
      </c>
      <c r="BT2047" s="5">
        <v>1</v>
      </c>
      <c r="BV2047" s="5">
        <v>1</v>
      </c>
      <c r="DX2047" s="5" t="s">
        <v>135</v>
      </c>
      <c r="EG2047" s="42"/>
      <c r="EH2047" s="42"/>
      <c r="EI2047" s="42"/>
      <c r="EJ2047" s="42"/>
      <c r="EK2047" s="42"/>
      <c r="EL2047" s="42"/>
      <c r="EM2047" s="42"/>
    </row>
    <row r="2048" spans="1:143" ht="45">
      <c r="A2048" s="41"/>
      <c r="B2048" s="41"/>
      <c r="C2048" s="41"/>
      <c r="D2048" s="41" t="s">
        <v>3240</v>
      </c>
      <c r="E2048" s="42" t="s">
        <v>3088</v>
      </c>
      <c r="F2048" s="41" t="s">
        <v>3223</v>
      </c>
      <c r="G2048" s="41" t="s">
        <v>135</v>
      </c>
      <c r="H2048" s="41" t="s">
        <v>135</v>
      </c>
      <c r="I2048" s="41" t="s">
        <v>135</v>
      </c>
      <c r="P2048" s="5">
        <v>1</v>
      </c>
      <c r="Q2048" s="39" t="s">
        <v>3241</v>
      </c>
      <c r="AL2048" s="5">
        <v>1</v>
      </c>
      <c r="AN2048" s="5">
        <v>1</v>
      </c>
      <c r="AQ2048" s="5">
        <v>1</v>
      </c>
      <c r="AT2048" s="5">
        <v>1</v>
      </c>
      <c r="AZ2048" s="5">
        <v>1</v>
      </c>
      <c r="BA2048" s="5">
        <v>1</v>
      </c>
      <c r="BC2048" s="5">
        <v>1</v>
      </c>
      <c r="BD2048" s="5">
        <v>1</v>
      </c>
      <c r="BH2048" s="5">
        <v>1</v>
      </c>
      <c r="BT2048" s="5">
        <v>1</v>
      </c>
      <c r="BV2048" s="5">
        <v>1</v>
      </c>
      <c r="DX2048" s="5" t="s">
        <v>135</v>
      </c>
      <c r="EG2048" s="42"/>
      <c r="EH2048" s="42"/>
      <c r="EI2048" s="42"/>
      <c r="EJ2048" s="42"/>
      <c r="EK2048" s="42"/>
      <c r="EL2048" s="42"/>
      <c r="EM2048" s="42"/>
    </row>
    <row r="2049" spans="1:143" ht="45">
      <c r="A2049" s="41"/>
      <c r="B2049" s="41"/>
      <c r="C2049" s="41"/>
      <c r="D2049" s="41" t="s">
        <v>3242</v>
      </c>
      <c r="E2049" s="42" t="s">
        <v>3208</v>
      </c>
      <c r="F2049" s="41" t="s">
        <v>3223</v>
      </c>
      <c r="G2049" s="41" t="s">
        <v>135</v>
      </c>
      <c r="H2049" s="41" t="s">
        <v>135</v>
      </c>
      <c r="I2049" s="41" t="s">
        <v>135</v>
      </c>
      <c r="J2049" s="5">
        <v>1</v>
      </c>
      <c r="K2049" s="5">
        <v>1</v>
      </c>
      <c r="P2049" s="5">
        <v>1</v>
      </c>
      <c r="Q2049" s="39" t="s">
        <v>3241</v>
      </c>
      <c r="AL2049" s="5">
        <v>1</v>
      </c>
      <c r="AN2049" s="5">
        <v>1</v>
      </c>
      <c r="AQ2049" s="5">
        <v>1</v>
      </c>
      <c r="AT2049" s="5">
        <v>1</v>
      </c>
      <c r="AZ2049" s="5">
        <v>1</v>
      </c>
      <c r="BA2049" s="5">
        <v>1</v>
      </c>
      <c r="BC2049" s="5">
        <v>1</v>
      </c>
      <c r="BD2049" s="5">
        <v>1</v>
      </c>
      <c r="BH2049" s="5">
        <v>1</v>
      </c>
      <c r="BT2049" s="5">
        <v>1</v>
      </c>
      <c r="BV2049" s="5">
        <v>1</v>
      </c>
      <c r="DX2049" s="5" t="s">
        <v>135</v>
      </c>
      <c r="EG2049" s="42"/>
      <c r="EH2049" s="42"/>
      <c r="EI2049" s="42"/>
      <c r="EJ2049" s="42"/>
      <c r="EK2049" s="42"/>
      <c r="EL2049" s="42"/>
      <c r="EM2049" s="42"/>
    </row>
    <row r="2050" spans="1:143" ht="45">
      <c r="A2050" s="41"/>
      <c r="B2050" s="41"/>
      <c r="C2050" s="41"/>
      <c r="D2050" s="41" t="s">
        <v>3243</v>
      </c>
      <c r="E2050" s="42" t="s">
        <v>274</v>
      </c>
      <c r="F2050" s="41" t="s">
        <v>3223</v>
      </c>
      <c r="G2050" s="41" t="s">
        <v>135</v>
      </c>
      <c r="H2050" s="41" t="s">
        <v>135</v>
      </c>
      <c r="I2050" s="41" t="s">
        <v>135</v>
      </c>
      <c r="P2050" s="5">
        <v>1</v>
      </c>
      <c r="Q2050" s="39" t="s">
        <v>3241</v>
      </c>
      <c r="AL2050" s="5">
        <v>1</v>
      </c>
      <c r="AN2050" s="5">
        <v>1</v>
      </c>
      <c r="AQ2050" s="5">
        <v>1</v>
      </c>
      <c r="AT2050" s="5">
        <v>1</v>
      </c>
      <c r="AZ2050" s="5">
        <v>1</v>
      </c>
      <c r="BA2050" s="5">
        <v>1</v>
      </c>
      <c r="BC2050" s="5">
        <v>1</v>
      </c>
      <c r="BD2050" s="5">
        <v>1</v>
      </c>
      <c r="BH2050" s="5">
        <v>1</v>
      </c>
      <c r="BT2050" s="5">
        <v>1</v>
      </c>
      <c r="BV2050" s="5">
        <v>1</v>
      </c>
      <c r="DX2050" s="5" t="s">
        <v>135</v>
      </c>
      <c r="EG2050" s="42"/>
      <c r="EH2050" s="42"/>
      <c r="EI2050" s="42"/>
      <c r="EJ2050" s="42"/>
      <c r="EK2050" s="42"/>
      <c r="EL2050" s="42"/>
      <c r="EM2050" s="42"/>
    </row>
    <row r="2051" spans="1:143" ht="45">
      <c r="A2051" s="41"/>
      <c r="B2051" s="41"/>
      <c r="C2051" s="41"/>
      <c r="D2051" s="41" t="s">
        <v>3244</v>
      </c>
      <c r="E2051" s="42" t="s">
        <v>3245</v>
      </c>
      <c r="F2051" s="41" t="s">
        <v>3223</v>
      </c>
      <c r="G2051" s="41" t="s">
        <v>135</v>
      </c>
      <c r="H2051" s="41" t="s">
        <v>135</v>
      </c>
      <c r="I2051" s="41" t="s">
        <v>135</v>
      </c>
      <c r="P2051" s="5">
        <v>1</v>
      </c>
      <c r="Q2051" s="39" t="s">
        <v>3241</v>
      </c>
      <c r="AL2051" s="5">
        <v>1</v>
      </c>
      <c r="AN2051" s="5">
        <v>1</v>
      </c>
      <c r="AQ2051" s="5">
        <v>1</v>
      </c>
      <c r="AT2051" s="5">
        <v>1</v>
      </c>
      <c r="AZ2051" s="5">
        <v>1</v>
      </c>
      <c r="BA2051" s="5">
        <v>1</v>
      </c>
      <c r="BC2051" s="5">
        <v>1</v>
      </c>
      <c r="BD2051" s="5">
        <v>1</v>
      </c>
      <c r="BH2051" s="5">
        <v>1</v>
      </c>
      <c r="BT2051" s="5">
        <v>1</v>
      </c>
      <c r="BV2051" s="5">
        <v>1</v>
      </c>
      <c r="DX2051" s="5" t="s">
        <v>135</v>
      </c>
      <c r="EG2051" s="42"/>
      <c r="EH2051" s="42"/>
      <c r="EI2051" s="42"/>
      <c r="EJ2051" s="42"/>
      <c r="EK2051" s="42"/>
      <c r="EL2051" s="42"/>
      <c r="EM2051" s="42"/>
    </row>
    <row r="2052" spans="1:143" ht="45">
      <c r="A2052" s="41"/>
      <c r="B2052" s="41"/>
      <c r="C2052" s="41"/>
      <c r="D2052" s="41" t="s">
        <v>3246</v>
      </c>
      <c r="E2052" s="42" t="s">
        <v>432</v>
      </c>
      <c r="F2052" s="41" t="s">
        <v>3223</v>
      </c>
      <c r="G2052" s="41" t="s">
        <v>135</v>
      </c>
      <c r="H2052" s="41" t="s">
        <v>135</v>
      </c>
      <c r="I2052" s="41" t="s">
        <v>135</v>
      </c>
      <c r="P2052" s="5">
        <v>1</v>
      </c>
      <c r="Q2052" s="39" t="s">
        <v>3241</v>
      </c>
      <c r="AL2052" s="5">
        <v>1</v>
      </c>
      <c r="AN2052" s="5">
        <v>1</v>
      </c>
      <c r="AQ2052" s="5">
        <v>1</v>
      </c>
      <c r="AT2052" s="5">
        <v>1</v>
      </c>
      <c r="AZ2052" s="5">
        <v>1</v>
      </c>
      <c r="BA2052" s="5">
        <v>1</v>
      </c>
      <c r="BC2052" s="5">
        <v>1</v>
      </c>
      <c r="BD2052" s="5">
        <v>1</v>
      </c>
      <c r="BH2052" s="5">
        <v>1</v>
      </c>
      <c r="BT2052" s="5">
        <v>1</v>
      </c>
      <c r="BV2052" s="5">
        <v>1</v>
      </c>
      <c r="DX2052" s="5" t="s">
        <v>135</v>
      </c>
      <c r="EG2052" s="42"/>
      <c r="EH2052" s="42"/>
      <c r="EI2052" s="42"/>
      <c r="EJ2052" s="42"/>
      <c r="EK2052" s="42"/>
      <c r="EL2052" s="42"/>
      <c r="EM2052" s="42"/>
    </row>
    <row r="2053" spans="1:143" ht="30">
      <c r="A2053" s="41"/>
      <c r="B2053" s="41"/>
      <c r="C2053" s="41"/>
      <c r="D2053" s="41" t="s">
        <v>3247</v>
      </c>
      <c r="E2053" s="42" t="s">
        <v>3202</v>
      </c>
      <c r="F2053" s="41" t="s">
        <v>3223</v>
      </c>
      <c r="G2053" s="41" t="s">
        <v>135</v>
      </c>
      <c r="H2053" s="41" t="s">
        <v>135</v>
      </c>
      <c r="I2053" s="41" t="s">
        <v>135</v>
      </c>
      <c r="P2053" s="5">
        <v>1</v>
      </c>
      <c r="Q2053" s="39" t="s">
        <v>3248</v>
      </c>
      <c r="AL2053" s="5">
        <v>1</v>
      </c>
      <c r="AZ2053" s="5">
        <v>1</v>
      </c>
      <c r="BD2053" s="5">
        <v>1</v>
      </c>
      <c r="BG2053" s="5">
        <v>1</v>
      </c>
      <c r="BT2053" s="5">
        <v>1</v>
      </c>
      <c r="BV2053" s="5">
        <v>1</v>
      </c>
      <c r="DX2053" s="5" t="s">
        <v>135</v>
      </c>
      <c r="EG2053" s="42"/>
      <c r="EH2053" s="42"/>
      <c r="EI2053" s="42"/>
      <c r="EJ2053" s="42"/>
      <c r="EK2053" s="42"/>
      <c r="EL2053" s="42"/>
      <c r="EM2053" s="42"/>
    </row>
    <row r="2054" spans="1:143" ht="30">
      <c r="A2054" s="41"/>
      <c r="B2054" s="41"/>
      <c r="C2054" s="41"/>
      <c r="D2054" s="41" t="s">
        <v>3249</v>
      </c>
      <c r="E2054" s="42" t="s">
        <v>698</v>
      </c>
      <c r="F2054" s="41" t="s">
        <v>3223</v>
      </c>
      <c r="G2054" s="41" t="s">
        <v>135</v>
      </c>
      <c r="H2054" s="41" t="s">
        <v>135</v>
      </c>
      <c r="I2054" s="41" t="s">
        <v>135</v>
      </c>
      <c r="P2054" s="5">
        <v>1</v>
      </c>
      <c r="Q2054" s="39" t="s">
        <v>3248</v>
      </c>
      <c r="AL2054" s="5">
        <v>1</v>
      </c>
      <c r="AZ2054" s="5">
        <v>1</v>
      </c>
      <c r="BD2054" s="5">
        <v>1</v>
      </c>
      <c r="BG2054" s="5">
        <v>1</v>
      </c>
      <c r="BT2054" s="5">
        <v>1</v>
      </c>
      <c r="BV2054" s="5">
        <v>1</v>
      </c>
      <c r="DX2054" s="5" t="s">
        <v>135</v>
      </c>
      <c r="EG2054" s="42"/>
      <c r="EH2054" s="42"/>
      <c r="EI2054" s="42"/>
      <c r="EJ2054" s="42"/>
      <c r="EK2054" s="42"/>
      <c r="EL2054" s="42"/>
      <c r="EM2054" s="42"/>
    </row>
    <row r="2055" spans="1:143" ht="30">
      <c r="A2055" s="41"/>
      <c r="B2055" s="41"/>
      <c r="C2055" s="41"/>
      <c r="D2055" s="41" t="s">
        <v>3226</v>
      </c>
      <c r="E2055" s="42" t="s">
        <v>157</v>
      </c>
      <c r="F2055" s="41" t="s">
        <v>3223</v>
      </c>
      <c r="G2055" s="41" t="s">
        <v>135</v>
      </c>
      <c r="H2055" s="41" t="s">
        <v>135</v>
      </c>
      <c r="I2055" s="41" t="s">
        <v>135</v>
      </c>
      <c r="P2055" s="5">
        <v>1</v>
      </c>
      <c r="Q2055" s="39" t="s">
        <v>3248</v>
      </c>
      <c r="AL2055" s="5">
        <v>1</v>
      </c>
      <c r="AZ2055" s="5">
        <v>1</v>
      </c>
      <c r="BD2055" s="5">
        <v>1</v>
      </c>
      <c r="BG2055" s="5">
        <v>1</v>
      </c>
      <c r="BT2055" s="5">
        <v>1</v>
      </c>
      <c r="BV2055" s="5">
        <v>1</v>
      </c>
      <c r="DX2055" s="5" t="s">
        <v>135</v>
      </c>
      <c r="EG2055" s="42"/>
      <c r="EH2055" s="42"/>
      <c r="EI2055" s="42"/>
      <c r="EJ2055" s="42"/>
      <c r="EK2055" s="42"/>
      <c r="EL2055" s="42"/>
      <c r="EM2055" s="42"/>
    </row>
    <row r="2056" spans="1:143" ht="45">
      <c r="A2056" s="41"/>
      <c r="B2056" s="41"/>
      <c r="C2056" s="41"/>
      <c r="D2056" s="41" t="s">
        <v>3250</v>
      </c>
      <c r="E2056" s="42" t="s">
        <v>186</v>
      </c>
      <c r="F2056" s="41" t="s">
        <v>3223</v>
      </c>
      <c r="G2056" s="41" t="s">
        <v>135</v>
      </c>
      <c r="H2056" s="41" t="s">
        <v>135</v>
      </c>
      <c r="I2056" s="41" t="s">
        <v>135</v>
      </c>
      <c r="P2056" s="5">
        <v>1</v>
      </c>
      <c r="Q2056" s="39" t="s">
        <v>3251</v>
      </c>
      <c r="AL2056" s="5">
        <v>1</v>
      </c>
      <c r="AM2056" s="5">
        <v>1</v>
      </c>
      <c r="AN2056" s="5">
        <v>1</v>
      </c>
      <c r="AQ2056" s="5">
        <v>1</v>
      </c>
      <c r="BT2056" s="5">
        <v>1</v>
      </c>
      <c r="BV2056" s="5">
        <v>1</v>
      </c>
      <c r="DE2056" s="5">
        <v>1</v>
      </c>
      <c r="DX2056" s="5" t="s">
        <v>135</v>
      </c>
      <c r="EG2056" s="42"/>
      <c r="EH2056" s="42"/>
      <c r="EI2056" s="42"/>
      <c r="EJ2056" s="42"/>
      <c r="EK2056" s="42"/>
      <c r="EL2056" s="42"/>
      <c r="EM2056" s="42"/>
    </row>
    <row r="2057" spans="1:143" ht="45">
      <c r="A2057" s="41"/>
      <c r="B2057" s="41"/>
      <c r="C2057" s="41"/>
      <c r="D2057" s="41" t="s">
        <v>3252</v>
      </c>
      <c r="E2057" s="42" t="s">
        <v>251</v>
      </c>
      <c r="F2057" s="41" t="s">
        <v>3223</v>
      </c>
      <c r="G2057" s="41" t="s">
        <v>135</v>
      </c>
      <c r="H2057" s="41" t="s">
        <v>135</v>
      </c>
      <c r="I2057" s="41" t="s">
        <v>135</v>
      </c>
      <c r="J2057" s="5">
        <v>1</v>
      </c>
      <c r="L2057" s="5">
        <v>1</v>
      </c>
      <c r="P2057" s="5">
        <v>1</v>
      </c>
      <c r="Q2057" s="39" t="s">
        <v>3251</v>
      </c>
      <c r="AL2057" s="5">
        <v>1</v>
      </c>
      <c r="AM2057" s="5">
        <v>1</v>
      </c>
      <c r="AN2057" s="5">
        <v>1</v>
      </c>
      <c r="AQ2057" s="5">
        <v>1</v>
      </c>
      <c r="BT2057" s="5">
        <v>1</v>
      </c>
      <c r="BV2057" s="5">
        <v>1</v>
      </c>
      <c r="DE2057" s="5">
        <v>1</v>
      </c>
      <c r="DX2057" s="5" t="s">
        <v>135</v>
      </c>
      <c r="EG2057" s="42"/>
      <c r="EH2057" s="42"/>
      <c r="EI2057" s="42"/>
      <c r="EJ2057" s="42"/>
      <c r="EK2057" s="42"/>
      <c r="EL2057" s="42"/>
      <c r="EM2057" s="42"/>
    </row>
    <row r="2058" spans="1:143" ht="45">
      <c r="A2058" s="41"/>
      <c r="B2058" s="41"/>
      <c r="C2058" s="41"/>
      <c r="D2058" s="41" t="s">
        <v>3253</v>
      </c>
      <c r="E2058" s="42" t="s">
        <v>3254</v>
      </c>
      <c r="F2058" s="41" t="s">
        <v>3223</v>
      </c>
      <c r="G2058" s="41" t="s">
        <v>135</v>
      </c>
      <c r="H2058" s="41" t="s">
        <v>135</v>
      </c>
      <c r="I2058" s="41" t="s">
        <v>135</v>
      </c>
      <c r="J2058" s="5">
        <v>1</v>
      </c>
      <c r="L2058" s="5">
        <v>1</v>
      </c>
      <c r="P2058" s="5">
        <v>1</v>
      </c>
      <c r="Q2058" s="39" t="s">
        <v>3251</v>
      </c>
      <c r="AL2058" s="5">
        <v>1</v>
      </c>
      <c r="AM2058" s="5">
        <v>1</v>
      </c>
      <c r="AN2058" s="5">
        <v>1</v>
      </c>
      <c r="AQ2058" s="5">
        <v>1</v>
      </c>
      <c r="BT2058" s="5">
        <v>1</v>
      </c>
      <c r="BV2058" s="5">
        <v>1</v>
      </c>
      <c r="DE2058" s="5">
        <v>1</v>
      </c>
      <c r="DX2058" s="5" t="s">
        <v>135</v>
      </c>
      <c r="EG2058" s="42"/>
      <c r="EH2058" s="42"/>
      <c r="EI2058" s="42"/>
      <c r="EJ2058" s="42"/>
      <c r="EK2058" s="42"/>
      <c r="EL2058" s="42"/>
      <c r="EM2058" s="42"/>
    </row>
    <row r="2059" spans="1:143" ht="30">
      <c r="A2059" s="41"/>
      <c r="B2059" s="41"/>
      <c r="C2059" s="41"/>
      <c r="D2059" s="41" t="s">
        <v>3255</v>
      </c>
      <c r="E2059" s="42" t="s">
        <v>3236</v>
      </c>
      <c r="F2059" s="41" t="s">
        <v>3256</v>
      </c>
      <c r="G2059" s="41" t="s">
        <v>135</v>
      </c>
      <c r="H2059" s="41" t="s">
        <v>135</v>
      </c>
      <c r="I2059" s="41"/>
      <c r="P2059" s="5">
        <v>1</v>
      </c>
      <c r="Q2059" s="39" t="s">
        <v>3257</v>
      </c>
      <c r="AL2059" s="5">
        <v>1</v>
      </c>
      <c r="AZ2059" s="5">
        <v>1</v>
      </c>
      <c r="BB2059" s="5">
        <v>1</v>
      </c>
      <c r="BT2059" s="5">
        <v>1</v>
      </c>
      <c r="BV2059" s="5">
        <v>1</v>
      </c>
      <c r="DX2059" s="5" t="s">
        <v>135</v>
      </c>
      <c r="EG2059" s="42"/>
      <c r="EH2059" s="42"/>
      <c r="EI2059" s="42"/>
      <c r="EJ2059" s="42"/>
      <c r="EK2059" s="42"/>
      <c r="EL2059" s="42"/>
      <c r="EM2059" s="42"/>
    </row>
    <row r="2060" spans="1:143" ht="30">
      <c r="A2060" s="41"/>
      <c r="B2060" s="41"/>
      <c r="C2060" s="41"/>
      <c r="D2060" s="41" t="s">
        <v>3258</v>
      </c>
      <c r="E2060" s="42" t="s">
        <v>186</v>
      </c>
      <c r="F2060" s="41" t="s">
        <v>3259</v>
      </c>
      <c r="G2060" s="41" t="s">
        <v>135</v>
      </c>
      <c r="H2060" s="41" t="s">
        <v>135</v>
      </c>
      <c r="I2060" s="41"/>
      <c r="P2060" s="5">
        <v>1</v>
      </c>
      <c r="Q2060" s="39" t="s">
        <v>3257</v>
      </c>
      <c r="AL2060" s="5">
        <v>1</v>
      </c>
      <c r="AZ2060" s="5">
        <v>1</v>
      </c>
      <c r="BB2060" s="5">
        <v>1</v>
      </c>
      <c r="BT2060" s="5">
        <v>1</v>
      </c>
      <c r="BV2060" s="5">
        <v>1</v>
      </c>
      <c r="DX2060" s="5" t="s">
        <v>135</v>
      </c>
      <c r="EG2060" s="42"/>
      <c r="EH2060" s="42"/>
      <c r="EI2060" s="42"/>
      <c r="EJ2060" s="42"/>
      <c r="EK2060" s="42"/>
      <c r="EL2060" s="42"/>
      <c r="EM2060" s="42"/>
    </row>
    <row r="2061" spans="1:143" ht="30">
      <c r="A2061" s="41"/>
      <c r="B2061" s="41"/>
      <c r="C2061" s="41"/>
      <c r="D2061" s="41" t="s">
        <v>3260</v>
      </c>
      <c r="E2061" s="42" t="s">
        <v>251</v>
      </c>
      <c r="F2061" s="41" t="s">
        <v>3259</v>
      </c>
      <c r="G2061" s="41" t="s">
        <v>135</v>
      </c>
      <c r="H2061" s="41" t="s">
        <v>135</v>
      </c>
      <c r="I2061" s="41"/>
      <c r="J2061" s="5">
        <v>1</v>
      </c>
      <c r="L2061" s="5">
        <v>1</v>
      </c>
      <c r="P2061" s="5">
        <v>1</v>
      </c>
      <c r="Q2061" s="39" t="s">
        <v>3257</v>
      </c>
      <c r="AL2061" s="5">
        <v>1</v>
      </c>
      <c r="AZ2061" s="5">
        <v>1</v>
      </c>
      <c r="BB2061" s="5">
        <v>1</v>
      </c>
      <c r="BT2061" s="5">
        <v>1</v>
      </c>
      <c r="BV2061" s="5">
        <v>1</v>
      </c>
      <c r="DX2061" s="5" t="s">
        <v>135</v>
      </c>
      <c r="EG2061" s="42"/>
      <c r="EH2061" s="42"/>
      <c r="EI2061" s="42"/>
      <c r="EJ2061" s="42"/>
      <c r="EK2061" s="42"/>
      <c r="EL2061" s="42"/>
      <c r="EM2061" s="42"/>
    </row>
    <row r="2062" spans="1:143" ht="30">
      <c r="A2062" s="41"/>
      <c r="B2062" s="41"/>
      <c r="C2062" s="41"/>
      <c r="D2062" s="41" t="s">
        <v>3226</v>
      </c>
      <c r="E2062" s="42" t="s">
        <v>157</v>
      </c>
      <c r="F2062" s="41" t="s">
        <v>3259</v>
      </c>
      <c r="G2062" s="41" t="s">
        <v>135</v>
      </c>
      <c r="H2062" s="41" t="s">
        <v>135</v>
      </c>
      <c r="I2062" s="41"/>
      <c r="P2062" s="5">
        <v>1</v>
      </c>
      <c r="Q2062" s="39" t="s">
        <v>3257</v>
      </c>
      <c r="AL2062" s="5">
        <v>1</v>
      </c>
      <c r="AZ2062" s="5">
        <v>1</v>
      </c>
      <c r="BB2062" s="5">
        <v>1</v>
      </c>
      <c r="BT2062" s="5">
        <v>1</v>
      </c>
      <c r="BV2062" s="5">
        <v>1</v>
      </c>
      <c r="DX2062" s="5" t="s">
        <v>135</v>
      </c>
      <c r="EG2062" s="42"/>
      <c r="EH2062" s="42"/>
      <c r="EI2062" s="42"/>
      <c r="EJ2062" s="42"/>
      <c r="EK2062" s="42"/>
      <c r="EL2062" s="42"/>
      <c r="EM2062" s="42"/>
    </row>
    <row r="2063" spans="1:143" ht="30">
      <c r="A2063" s="41"/>
      <c r="B2063" s="41"/>
      <c r="C2063" s="41"/>
      <c r="D2063" s="41" t="s">
        <v>3261</v>
      </c>
      <c r="E2063" s="42" t="s">
        <v>3088</v>
      </c>
      <c r="F2063" s="41" t="s">
        <v>3229</v>
      </c>
      <c r="G2063" s="41" t="s">
        <v>135</v>
      </c>
      <c r="H2063" s="41"/>
      <c r="I2063" s="41" t="s">
        <v>135</v>
      </c>
      <c r="P2063" s="5">
        <v>1</v>
      </c>
      <c r="Q2063" s="39" t="s">
        <v>3257</v>
      </c>
      <c r="AL2063" s="5">
        <v>1</v>
      </c>
      <c r="AZ2063" s="5">
        <v>1</v>
      </c>
      <c r="BB2063" s="5">
        <v>1</v>
      </c>
      <c r="BT2063" s="5">
        <v>1</v>
      </c>
      <c r="BV2063" s="5">
        <v>1</v>
      </c>
      <c r="DX2063" s="5" t="s">
        <v>135</v>
      </c>
      <c r="EG2063" s="42"/>
      <c r="EH2063" s="42"/>
      <c r="EI2063" s="42"/>
      <c r="EJ2063" s="42"/>
      <c r="EK2063" s="42"/>
      <c r="EL2063" s="42"/>
      <c r="EM2063" s="42"/>
    </row>
    <row r="2064" spans="1:143" ht="30">
      <c r="A2064" s="41"/>
      <c r="B2064" s="41"/>
      <c r="C2064" s="41"/>
      <c r="D2064" s="41" t="s">
        <v>3262</v>
      </c>
      <c r="E2064" s="23" t="s">
        <v>162</v>
      </c>
      <c r="F2064" s="41" t="s">
        <v>3229</v>
      </c>
      <c r="G2064" s="41" t="s">
        <v>135</v>
      </c>
      <c r="H2064" s="41"/>
      <c r="I2064" s="41" t="s">
        <v>135</v>
      </c>
      <c r="J2064" s="5">
        <v>1</v>
      </c>
      <c r="P2064" s="5">
        <v>1</v>
      </c>
      <c r="Q2064" s="39" t="s">
        <v>3257</v>
      </c>
      <c r="AL2064" s="5">
        <v>1</v>
      </c>
      <c r="AZ2064" s="5">
        <v>1</v>
      </c>
      <c r="BB2064" s="5">
        <v>1</v>
      </c>
      <c r="BT2064" s="5">
        <v>1</v>
      </c>
      <c r="BV2064" s="5">
        <v>1</v>
      </c>
      <c r="DX2064" s="5" t="s">
        <v>135</v>
      </c>
      <c r="EG2064" s="42"/>
      <c r="EH2064" s="42"/>
      <c r="EI2064" s="42"/>
      <c r="EJ2064" s="42"/>
      <c r="EK2064" s="42"/>
      <c r="EL2064" s="42"/>
      <c r="EM2064" s="42"/>
    </row>
    <row r="2065" spans="1:143" ht="30">
      <c r="A2065" s="41"/>
      <c r="B2065" s="41"/>
      <c r="C2065" s="41"/>
      <c r="D2065" s="41" t="s">
        <v>3263</v>
      </c>
      <c r="E2065" s="42" t="s">
        <v>3208</v>
      </c>
      <c r="F2065" s="41" t="s">
        <v>3223</v>
      </c>
      <c r="G2065" s="41" t="s">
        <v>135</v>
      </c>
      <c r="H2065" s="41" t="s">
        <v>135</v>
      </c>
      <c r="I2065" s="41" t="s">
        <v>135</v>
      </c>
      <c r="P2065" s="5">
        <v>1</v>
      </c>
      <c r="Q2065" s="39" t="s">
        <v>3264</v>
      </c>
      <c r="AL2065" s="5">
        <v>1</v>
      </c>
      <c r="BD2065" s="5">
        <v>1</v>
      </c>
      <c r="BH2065" s="5">
        <v>1</v>
      </c>
      <c r="BT2065" s="5">
        <v>1</v>
      </c>
      <c r="BV2065" s="5">
        <v>1</v>
      </c>
      <c r="DX2065" s="5" t="s">
        <v>135</v>
      </c>
      <c r="EG2065" s="42"/>
      <c r="EH2065" s="42"/>
      <c r="EI2065" s="42"/>
      <c r="EJ2065" s="42"/>
      <c r="EK2065" s="42"/>
      <c r="EL2065" s="42"/>
      <c r="EM2065" s="42"/>
    </row>
    <row r="2066" spans="1:143" ht="30">
      <c r="A2066" s="41"/>
      <c r="B2066" s="41"/>
      <c r="C2066" s="41"/>
      <c r="D2066" s="41" t="s">
        <v>1838</v>
      </c>
      <c r="E2066" s="23" t="s">
        <v>162</v>
      </c>
      <c r="F2066" s="41" t="s">
        <v>3223</v>
      </c>
      <c r="G2066" s="41" t="s">
        <v>135</v>
      </c>
      <c r="H2066" s="41" t="s">
        <v>135</v>
      </c>
      <c r="I2066" s="41" t="s">
        <v>135</v>
      </c>
      <c r="J2066" s="5">
        <v>1</v>
      </c>
      <c r="P2066" s="5">
        <v>1</v>
      </c>
      <c r="Q2066" s="39" t="s">
        <v>3264</v>
      </c>
      <c r="AL2066" s="5">
        <v>1</v>
      </c>
      <c r="BD2066" s="5">
        <v>1</v>
      </c>
      <c r="BH2066" s="5">
        <v>1</v>
      </c>
      <c r="BT2066" s="5">
        <v>1</v>
      </c>
      <c r="BV2066" s="5">
        <v>1</v>
      </c>
      <c r="DX2066" s="5" t="s">
        <v>135</v>
      </c>
      <c r="EG2066" s="42"/>
      <c r="EH2066" s="42"/>
      <c r="EI2066" s="42"/>
      <c r="EJ2066" s="42"/>
      <c r="EK2066" s="42"/>
      <c r="EL2066" s="42"/>
      <c r="EM2066" s="42"/>
    </row>
    <row r="2067" spans="1:143" ht="30">
      <c r="A2067" s="41"/>
      <c r="B2067" s="41"/>
      <c r="C2067" s="41"/>
      <c r="D2067" s="41" t="s">
        <v>3255</v>
      </c>
      <c r="E2067" s="23" t="s">
        <v>155</v>
      </c>
      <c r="F2067" s="41" t="s">
        <v>3229</v>
      </c>
      <c r="G2067" s="41" t="s">
        <v>135</v>
      </c>
      <c r="H2067" s="41"/>
      <c r="I2067" s="41" t="s">
        <v>135</v>
      </c>
      <c r="P2067" s="5">
        <v>1</v>
      </c>
      <c r="Q2067" s="39" t="s">
        <v>3265</v>
      </c>
      <c r="AL2067" s="5">
        <v>1</v>
      </c>
      <c r="AZ2067" s="5">
        <v>1</v>
      </c>
      <c r="BB2067" s="5">
        <v>1</v>
      </c>
      <c r="BT2067" s="5">
        <v>1</v>
      </c>
      <c r="BV2067" s="5">
        <v>1</v>
      </c>
      <c r="DX2067" s="5" t="s">
        <v>135</v>
      </c>
      <c r="EG2067" s="42"/>
      <c r="EH2067" s="42"/>
      <c r="EI2067" s="42"/>
      <c r="EJ2067" s="42"/>
      <c r="EK2067" s="42"/>
      <c r="EL2067" s="42"/>
      <c r="EM2067" s="42"/>
    </row>
    <row r="2068" spans="1:143" ht="30">
      <c r="A2068" s="41"/>
      <c r="B2068" s="41"/>
      <c r="C2068" s="41"/>
      <c r="D2068" s="41" t="s">
        <v>3266</v>
      </c>
      <c r="E2068" s="42" t="s">
        <v>3088</v>
      </c>
      <c r="F2068" s="41" t="s">
        <v>3229</v>
      </c>
      <c r="G2068" s="41" t="s">
        <v>135</v>
      </c>
      <c r="H2068" s="41"/>
      <c r="I2068" s="41" t="s">
        <v>135</v>
      </c>
      <c r="P2068" s="5">
        <v>1</v>
      </c>
      <c r="Q2068" s="39" t="s">
        <v>3265</v>
      </c>
      <c r="AL2068" s="5">
        <v>1</v>
      </c>
      <c r="AZ2068" s="5">
        <v>1</v>
      </c>
      <c r="BB2068" s="5">
        <v>1</v>
      </c>
      <c r="BT2068" s="5">
        <v>1</v>
      </c>
      <c r="BV2068" s="5">
        <v>1</v>
      </c>
      <c r="DX2068" s="5" t="s">
        <v>135</v>
      </c>
      <c r="EG2068" s="42"/>
      <c r="EH2068" s="42"/>
      <c r="EI2068" s="42"/>
      <c r="EJ2068" s="42"/>
      <c r="EK2068" s="42"/>
      <c r="EL2068" s="42"/>
      <c r="EM2068" s="42"/>
    </row>
    <row r="2069" spans="1:143" ht="30">
      <c r="A2069" s="41"/>
      <c r="B2069" s="41"/>
      <c r="C2069" s="41"/>
      <c r="D2069" s="41" t="s">
        <v>3262</v>
      </c>
      <c r="E2069" s="23" t="s">
        <v>162</v>
      </c>
      <c r="F2069" s="41" t="s">
        <v>3229</v>
      </c>
      <c r="G2069" s="41" t="s">
        <v>135</v>
      </c>
      <c r="H2069" s="41"/>
      <c r="I2069" s="41" t="s">
        <v>135</v>
      </c>
      <c r="J2069" s="5">
        <v>1</v>
      </c>
      <c r="P2069" s="5">
        <v>1</v>
      </c>
      <c r="Q2069" s="39" t="s">
        <v>3265</v>
      </c>
      <c r="AL2069" s="5">
        <v>1</v>
      </c>
      <c r="AZ2069" s="5">
        <v>1</v>
      </c>
      <c r="BB2069" s="5">
        <v>1</v>
      </c>
      <c r="BT2069" s="5">
        <v>1</v>
      </c>
      <c r="BV2069" s="5">
        <v>1</v>
      </c>
      <c r="DX2069" s="5" t="s">
        <v>135</v>
      </c>
      <c r="EG2069" s="42"/>
      <c r="EH2069" s="42"/>
      <c r="EI2069" s="42"/>
      <c r="EJ2069" s="42"/>
      <c r="EK2069" s="42"/>
      <c r="EL2069" s="42"/>
      <c r="EM2069" s="42"/>
    </row>
    <row r="2070" spans="1:143" ht="30">
      <c r="A2070" s="41"/>
      <c r="B2070" s="41"/>
      <c r="C2070" s="41"/>
      <c r="D2070" s="41" t="s">
        <v>3267</v>
      </c>
      <c r="E2070" s="42" t="s">
        <v>3085</v>
      </c>
      <c r="F2070" s="41" t="s">
        <v>3229</v>
      </c>
      <c r="G2070" s="41" t="s">
        <v>135</v>
      </c>
      <c r="H2070" s="41"/>
      <c r="I2070" s="41" t="s">
        <v>135</v>
      </c>
      <c r="P2070" s="5">
        <v>1</v>
      </c>
      <c r="Q2070" s="39" t="s">
        <v>3268</v>
      </c>
      <c r="AL2070" s="5">
        <v>1</v>
      </c>
      <c r="AZ2070" s="5">
        <v>1</v>
      </c>
      <c r="BA2070" s="5">
        <v>1</v>
      </c>
      <c r="BB2070" s="5">
        <v>1</v>
      </c>
      <c r="BT2070" s="5">
        <v>1</v>
      </c>
      <c r="BV2070" s="5">
        <v>1</v>
      </c>
      <c r="DX2070" s="5" t="s">
        <v>135</v>
      </c>
      <c r="EG2070" s="42"/>
      <c r="EH2070" s="42"/>
      <c r="EI2070" s="42"/>
      <c r="EJ2070" s="42"/>
      <c r="EK2070" s="42"/>
      <c r="EL2070" s="42"/>
      <c r="EM2070" s="42"/>
    </row>
    <row r="2071" spans="1:143" ht="30">
      <c r="A2071" s="41"/>
      <c r="B2071" s="41"/>
      <c r="C2071" s="41"/>
      <c r="D2071" s="41" t="s">
        <v>3269</v>
      </c>
      <c r="E2071" s="42" t="s">
        <v>165</v>
      </c>
      <c r="F2071" s="41" t="s">
        <v>3229</v>
      </c>
      <c r="G2071" s="41" t="s">
        <v>135</v>
      </c>
      <c r="H2071" s="41"/>
      <c r="I2071" s="41" t="s">
        <v>135</v>
      </c>
      <c r="P2071" s="5">
        <v>1</v>
      </c>
      <c r="Q2071" s="39" t="s">
        <v>3268</v>
      </c>
      <c r="AL2071" s="5">
        <v>1</v>
      </c>
      <c r="AZ2071" s="5">
        <v>1</v>
      </c>
      <c r="BA2071" s="5">
        <v>1</v>
      </c>
      <c r="BB2071" s="5">
        <v>1</v>
      </c>
      <c r="BT2071" s="5">
        <v>1</v>
      </c>
      <c r="BV2071" s="5">
        <v>1</v>
      </c>
      <c r="DX2071" s="5" t="s">
        <v>135</v>
      </c>
      <c r="EG2071" s="42"/>
      <c r="EH2071" s="42"/>
      <c r="EI2071" s="42"/>
      <c r="EJ2071" s="42"/>
      <c r="EK2071" s="42"/>
      <c r="EL2071" s="42"/>
      <c r="EM2071" s="42"/>
    </row>
    <row r="2072" spans="1:143" ht="30">
      <c r="A2072" s="41"/>
      <c r="B2072" s="41"/>
      <c r="C2072" s="41"/>
      <c r="D2072" s="41" t="s">
        <v>3270</v>
      </c>
      <c r="E2072" s="42" t="s">
        <v>3254</v>
      </c>
      <c r="F2072" s="41" t="s">
        <v>3229</v>
      </c>
      <c r="G2072" s="41" t="s">
        <v>135</v>
      </c>
      <c r="H2072" s="41"/>
      <c r="I2072" s="41" t="s">
        <v>135</v>
      </c>
      <c r="P2072" s="5">
        <v>1</v>
      </c>
      <c r="Q2072" s="39" t="s">
        <v>3268</v>
      </c>
      <c r="AL2072" s="5">
        <v>1</v>
      </c>
      <c r="AZ2072" s="5">
        <v>1</v>
      </c>
      <c r="BA2072" s="5">
        <v>1</v>
      </c>
      <c r="BB2072" s="5">
        <v>1</v>
      </c>
      <c r="BT2072" s="5">
        <v>1</v>
      </c>
      <c r="BV2072" s="5">
        <v>1</v>
      </c>
      <c r="DX2072" s="5" t="s">
        <v>135</v>
      </c>
      <c r="EG2072" s="42"/>
      <c r="EH2072" s="42"/>
      <c r="EI2072" s="42"/>
      <c r="EJ2072" s="42"/>
      <c r="EK2072" s="42"/>
      <c r="EL2072" s="42"/>
      <c r="EM2072" s="42"/>
    </row>
    <row r="2073" spans="1:143" ht="30">
      <c r="A2073" s="41"/>
      <c r="B2073" s="41"/>
      <c r="C2073" s="41"/>
      <c r="D2073" s="41" t="s">
        <v>3271</v>
      </c>
      <c r="E2073" s="42" t="s">
        <v>484</v>
      </c>
      <c r="F2073" s="41" t="s">
        <v>3223</v>
      </c>
      <c r="G2073" s="41" t="s">
        <v>135</v>
      </c>
      <c r="H2073" s="41" t="s">
        <v>135</v>
      </c>
      <c r="I2073" s="41" t="s">
        <v>135</v>
      </c>
      <c r="P2073" s="5">
        <v>1</v>
      </c>
      <c r="Q2073" s="39" t="s">
        <v>3272</v>
      </c>
      <c r="AL2073" s="5">
        <v>1</v>
      </c>
      <c r="AZ2073" s="5">
        <v>1</v>
      </c>
      <c r="BA2073" s="5">
        <v>1</v>
      </c>
      <c r="BT2073" s="5">
        <v>1</v>
      </c>
      <c r="BV2073" s="5">
        <v>1</v>
      </c>
      <c r="DX2073" s="5" t="s">
        <v>135</v>
      </c>
      <c r="EG2073" s="42"/>
      <c r="EH2073" s="42"/>
      <c r="EI2073" s="42"/>
      <c r="EJ2073" s="42"/>
      <c r="EK2073" s="42"/>
      <c r="EL2073" s="42"/>
      <c r="EM2073" s="42"/>
    </row>
    <row r="2074" spans="1:143" ht="30">
      <c r="A2074" s="41"/>
      <c r="B2074" s="41"/>
      <c r="C2074" s="41"/>
      <c r="D2074" s="41" t="s">
        <v>3255</v>
      </c>
      <c r="E2074" s="23" t="s">
        <v>155</v>
      </c>
      <c r="F2074" s="41" t="s">
        <v>3223</v>
      </c>
      <c r="G2074" s="41" t="s">
        <v>135</v>
      </c>
      <c r="H2074" s="41" t="s">
        <v>135</v>
      </c>
      <c r="I2074" s="41" t="s">
        <v>135</v>
      </c>
      <c r="P2074" s="5">
        <v>1</v>
      </c>
      <c r="Q2074" s="39" t="s">
        <v>3272</v>
      </c>
      <c r="AL2074" s="5">
        <v>1</v>
      </c>
      <c r="AZ2074" s="5">
        <v>1</v>
      </c>
      <c r="BA2074" s="5">
        <v>1</v>
      </c>
      <c r="BT2074" s="5">
        <v>1</v>
      </c>
      <c r="BV2074" s="5">
        <v>1</v>
      </c>
      <c r="DX2074" s="5" t="s">
        <v>135</v>
      </c>
      <c r="EG2074" s="42"/>
      <c r="EH2074" s="42"/>
      <c r="EI2074" s="42"/>
      <c r="EJ2074" s="42"/>
      <c r="EK2074" s="42"/>
      <c r="EL2074" s="42"/>
      <c r="EM2074" s="42"/>
    </row>
    <row r="2075" spans="1:143" ht="30">
      <c r="A2075" s="41"/>
      <c r="B2075" s="41"/>
      <c r="C2075" s="41"/>
      <c r="D2075" s="41" t="s">
        <v>3273</v>
      </c>
      <c r="E2075" s="42" t="s">
        <v>3274</v>
      </c>
      <c r="F2075" s="41" t="s">
        <v>3223</v>
      </c>
      <c r="G2075" s="41" t="s">
        <v>135</v>
      </c>
      <c r="H2075" s="41" t="s">
        <v>135</v>
      </c>
      <c r="I2075" s="41" t="s">
        <v>135</v>
      </c>
      <c r="P2075" s="5">
        <v>1</v>
      </c>
      <c r="Q2075" s="39" t="s">
        <v>3272</v>
      </c>
      <c r="AL2075" s="5">
        <v>1</v>
      </c>
      <c r="AZ2075" s="5">
        <v>1</v>
      </c>
      <c r="BA2075" s="5">
        <v>1</v>
      </c>
      <c r="BT2075" s="5">
        <v>1</v>
      </c>
      <c r="BV2075" s="5">
        <v>1</v>
      </c>
      <c r="DX2075" s="5" t="s">
        <v>135</v>
      </c>
      <c r="EG2075" s="42"/>
      <c r="EH2075" s="42"/>
      <c r="EI2075" s="42"/>
      <c r="EJ2075" s="42"/>
      <c r="EK2075" s="42"/>
      <c r="EL2075" s="42"/>
      <c r="EM2075" s="42"/>
    </row>
    <row r="2076" spans="1:143" ht="30">
      <c r="A2076" s="41"/>
      <c r="B2076" s="41"/>
      <c r="C2076" s="41"/>
      <c r="D2076" s="41" t="s">
        <v>3275</v>
      </c>
      <c r="E2076" s="42" t="s">
        <v>171</v>
      </c>
      <c r="F2076" s="41" t="s">
        <v>3223</v>
      </c>
      <c r="G2076" s="41" t="s">
        <v>135</v>
      </c>
      <c r="H2076" s="41" t="s">
        <v>135</v>
      </c>
      <c r="I2076" s="41" t="s">
        <v>135</v>
      </c>
      <c r="P2076" s="5">
        <v>1</v>
      </c>
      <c r="Q2076" s="39" t="s">
        <v>3272</v>
      </c>
      <c r="AL2076" s="5">
        <v>1</v>
      </c>
      <c r="AZ2076" s="5">
        <v>1</v>
      </c>
      <c r="BA2076" s="5">
        <v>1</v>
      </c>
      <c r="BT2076" s="5">
        <v>1</v>
      </c>
      <c r="BV2076" s="5">
        <v>1</v>
      </c>
      <c r="DX2076" s="5" t="s">
        <v>135</v>
      </c>
      <c r="EG2076" s="42"/>
      <c r="EH2076" s="42"/>
      <c r="EI2076" s="42"/>
      <c r="EJ2076" s="42"/>
      <c r="EK2076" s="42"/>
      <c r="EL2076" s="42"/>
      <c r="EM2076" s="42"/>
    </row>
    <row r="2077" spans="1:143" ht="30">
      <c r="A2077" s="41"/>
      <c r="B2077" s="41"/>
      <c r="C2077" s="41"/>
      <c r="D2077" s="41" t="s">
        <v>3226</v>
      </c>
      <c r="E2077" s="42" t="s">
        <v>3254</v>
      </c>
      <c r="F2077" s="41" t="s">
        <v>3223</v>
      </c>
      <c r="G2077" s="41" t="s">
        <v>135</v>
      </c>
      <c r="H2077" s="41" t="s">
        <v>135</v>
      </c>
      <c r="I2077" s="41" t="s">
        <v>135</v>
      </c>
      <c r="P2077" s="5">
        <v>1</v>
      </c>
      <c r="Q2077" s="39" t="s">
        <v>3272</v>
      </c>
      <c r="AL2077" s="5">
        <v>1</v>
      </c>
      <c r="AZ2077" s="5">
        <v>1</v>
      </c>
      <c r="BA2077" s="5">
        <v>1</v>
      </c>
      <c r="BT2077" s="5">
        <v>1</v>
      </c>
      <c r="BV2077" s="5">
        <v>1</v>
      </c>
      <c r="DX2077" s="5" t="s">
        <v>135</v>
      </c>
      <c r="EG2077" s="42"/>
      <c r="EH2077" s="42"/>
      <c r="EI2077" s="42"/>
      <c r="EJ2077" s="42"/>
      <c r="EK2077" s="42"/>
      <c r="EL2077" s="42"/>
      <c r="EM2077" s="42"/>
    </row>
    <row r="2078" spans="1:143" ht="30">
      <c r="A2078" s="41"/>
      <c r="B2078" s="41"/>
      <c r="C2078" s="41"/>
      <c r="D2078" s="41" t="s">
        <v>3255</v>
      </c>
      <c r="E2078" s="23" t="s">
        <v>155</v>
      </c>
      <c r="F2078" s="41" t="s">
        <v>3229</v>
      </c>
      <c r="G2078" s="41" t="s">
        <v>135</v>
      </c>
      <c r="H2078" s="41"/>
      <c r="I2078" s="41" t="s">
        <v>135</v>
      </c>
      <c r="P2078" s="5">
        <v>1</v>
      </c>
      <c r="Q2078" s="39" t="s">
        <v>3276</v>
      </c>
      <c r="AL2078" s="5">
        <v>1</v>
      </c>
      <c r="AZ2078" s="5">
        <v>1</v>
      </c>
      <c r="BB2078" s="5">
        <v>1</v>
      </c>
      <c r="BD2078" s="5">
        <v>1</v>
      </c>
      <c r="BG2078" s="5">
        <v>1</v>
      </c>
      <c r="BT2078" s="5">
        <v>1</v>
      </c>
      <c r="BV2078" s="5">
        <v>1</v>
      </c>
      <c r="DX2078" s="5" t="s">
        <v>135</v>
      </c>
      <c r="EG2078" s="42"/>
      <c r="EH2078" s="42"/>
      <c r="EI2078" s="42"/>
      <c r="EJ2078" s="42"/>
      <c r="EK2078" s="42"/>
      <c r="EL2078" s="42"/>
      <c r="EM2078" s="42"/>
    </row>
    <row r="2079" spans="1:143" ht="30">
      <c r="A2079" s="41"/>
      <c r="B2079" s="41"/>
      <c r="C2079" s="41"/>
      <c r="D2079" s="41" t="s">
        <v>3277</v>
      </c>
      <c r="E2079" s="42" t="s">
        <v>3278</v>
      </c>
      <c r="F2079" s="41" t="s">
        <v>3229</v>
      </c>
      <c r="G2079" s="41" t="s">
        <v>135</v>
      </c>
      <c r="H2079" s="41"/>
      <c r="I2079" s="41" t="s">
        <v>135</v>
      </c>
      <c r="P2079" s="5">
        <v>1</v>
      </c>
      <c r="Q2079" s="39" t="s">
        <v>3276</v>
      </c>
      <c r="AL2079" s="5">
        <v>1</v>
      </c>
      <c r="AZ2079" s="5">
        <v>1</v>
      </c>
      <c r="BB2079" s="5">
        <v>1</v>
      </c>
      <c r="BD2079" s="5">
        <v>1</v>
      </c>
      <c r="BG2079" s="5">
        <v>1</v>
      </c>
      <c r="BT2079" s="5">
        <v>1</v>
      </c>
      <c r="BV2079" s="5">
        <v>1</v>
      </c>
      <c r="DX2079" s="5" t="s">
        <v>135</v>
      </c>
      <c r="EG2079" s="42"/>
      <c r="EH2079" s="42"/>
      <c r="EI2079" s="42"/>
      <c r="EJ2079" s="42"/>
      <c r="EK2079" s="42"/>
      <c r="EL2079" s="42"/>
      <c r="EM2079" s="42"/>
    </row>
    <row r="2080" spans="1:143" ht="30">
      <c r="A2080" s="41"/>
      <c r="B2080" s="41"/>
      <c r="C2080" s="41"/>
      <c r="D2080" s="41" t="s">
        <v>3262</v>
      </c>
      <c r="E2080" s="23" t="s">
        <v>162</v>
      </c>
      <c r="F2080" s="41" t="s">
        <v>3229</v>
      </c>
      <c r="G2080" s="41" t="s">
        <v>135</v>
      </c>
      <c r="H2080" s="41"/>
      <c r="I2080" s="41" t="s">
        <v>135</v>
      </c>
      <c r="J2080" s="5">
        <v>1</v>
      </c>
      <c r="P2080" s="5">
        <v>1</v>
      </c>
      <c r="Q2080" s="39" t="s">
        <v>3276</v>
      </c>
      <c r="AL2080" s="5">
        <v>1</v>
      </c>
      <c r="AZ2080" s="5">
        <v>1</v>
      </c>
      <c r="BB2080" s="5">
        <v>1</v>
      </c>
      <c r="BD2080" s="5">
        <v>1</v>
      </c>
      <c r="BG2080" s="5">
        <v>1</v>
      </c>
      <c r="BT2080" s="5">
        <v>1</v>
      </c>
      <c r="BV2080" s="5">
        <v>1</v>
      </c>
      <c r="DX2080" s="5" t="s">
        <v>135</v>
      </c>
      <c r="EG2080" s="42"/>
      <c r="EH2080" s="42"/>
      <c r="EI2080" s="42"/>
      <c r="EJ2080" s="42"/>
      <c r="EK2080" s="42"/>
      <c r="EL2080" s="42"/>
      <c r="EM2080" s="42"/>
    </row>
    <row r="2081" spans="1:143" ht="30">
      <c r="A2081" s="41"/>
      <c r="B2081" s="41"/>
      <c r="C2081" s="41"/>
      <c r="D2081" s="41" t="s">
        <v>3279</v>
      </c>
      <c r="E2081" s="42" t="s">
        <v>3280</v>
      </c>
      <c r="F2081" s="41" t="s">
        <v>3223</v>
      </c>
      <c r="G2081" s="41" t="s">
        <v>135</v>
      </c>
      <c r="H2081" s="41" t="s">
        <v>135</v>
      </c>
      <c r="I2081" s="41" t="s">
        <v>135</v>
      </c>
      <c r="P2081" s="5">
        <v>1</v>
      </c>
      <c r="Q2081" s="39" t="s">
        <v>3281</v>
      </c>
      <c r="AL2081" s="5">
        <v>1</v>
      </c>
      <c r="AZ2081" s="5">
        <v>1</v>
      </c>
      <c r="BB2081" s="5">
        <v>1</v>
      </c>
      <c r="DX2081" s="5" t="s">
        <v>135</v>
      </c>
      <c r="EG2081" s="42"/>
      <c r="EH2081" s="42"/>
      <c r="EI2081" s="42"/>
      <c r="EJ2081" s="42"/>
      <c r="EK2081" s="42"/>
      <c r="EL2081" s="42"/>
      <c r="EM2081" s="42"/>
    </row>
    <row r="2082" spans="1:143" ht="30">
      <c r="A2082" s="41"/>
      <c r="B2082" s="41"/>
      <c r="C2082" s="41"/>
      <c r="D2082" s="41" t="s">
        <v>3282</v>
      </c>
      <c r="E2082" s="23" t="s">
        <v>3283</v>
      </c>
      <c r="F2082" s="41" t="s">
        <v>3223</v>
      </c>
      <c r="G2082" s="41" t="s">
        <v>135</v>
      </c>
      <c r="H2082" s="41" t="s">
        <v>135</v>
      </c>
      <c r="I2082" s="41" t="s">
        <v>135</v>
      </c>
      <c r="J2082" s="5">
        <v>1</v>
      </c>
      <c r="P2082" s="5">
        <v>1</v>
      </c>
      <c r="Q2082" s="39" t="s">
        <v>3281</v>
      </c>
      <c r="AL2082" s="5">
        <v>1</v>
      </c>
      <c r="AZ2082" s="5">
        <v>1</v>
      </c>
      <c r="BB2082" s="5">
        <v>1</v>
      </c>
      <c r="DX2082" s="5" t="s">
        <v>135</v>
      </c>
      <c r="EG2082" s="42"/>
      <c r="EH2082" s="42"/>
      <c r="EI2082" s="42"/>
      <c r="EJ2082" s="42"/>
      <c r="EK2082" s="42"/>
      <c r="EL2082" s="42"/>
      <c r="EM2082" s="42"/>
    </row>
    <row r="2083" spans="1:143" ht="60">
      <c r="A2083" s="41"/>
      <c r="B2083" s="41"/>
      <c r="C2083" s="41"/>
      <c r="D2083" s="41" t="s">
        <v>3284</v>
      </c>
      <c r="E2083" s="42" t="s">
        <v>182</v>
      </c>
      <c r="F2083" s="41" t="s">
        <v>3223</v>
      </c>
      <c r="G2083" s="41" t="s">
        <v>135</v>
      </c>
      <c r="H2083" s="41" t="s">
        <v>135</v>
      </c>
      <c r="I2083" s="41" t="s">
        <v>135</v>
      </c>
      <c r="P2083" s="5">
        <v>1</v>
      </c>
      <c r="Q2083" s="39" t="s">
        <v>3285</v>
      </c>
      <c r="AL2083" s="5">
        <v>1</v>
      </c>
      <c r="AN2083" s="5">
        <v>1</v>
      </c>
      <c r="AQ2083" s="5">
        <v>1</v>
      </c>
      <c r="AZ2083" s="5">
        <v>1</v>
      </c>
      <c r="BA2083" s="5">
        <v>1</v>
      </c>
      <c r="BC2083" s="5">
        <v>1</v>
      </c>
      <c r="BD2083" s="5">
        <v>1</v>
      </c>
      <c r="BE2083" s="5">
        <v>1</v>
      </c>
      <c r="BF2083" s="5">
        <v>1</v>
      </c>
      <c r="BH2083" s="5">
        <v>1</v>
      </c>
      <c r="BI2083" s="5">
        <v>1</v>
      </c>
      <c r="BT2083" s="5">
        <v>1</v>
      </c>
      <c r="BV2083" s="5">
        <v>1</v>
      </c>
      <c r="DE2083" s="5">
        <v>1</v>
      </c>
      <c r="DX2083" s="5" t="s">
        <v>135</v>
      </c>
      <c r="EG2083" s="42"/>
      <c r="EH2083" s="42"/>
      <c r="EI2083" s="42"/>
      <c r="EJ2083" s="42"/>
      <c r="EK2083" s="42"/>
      <c r="EL2083" s="42"/>
      <c r="EM2083" s="42"/>
    </row>
    <row r="2084" spans="1:143" ht="60">
      <c r="A2084" s="41"/>
      <c r="B2084" s="41"/>
      <c r="C2084" s="41"/>
      <c r="D2084" s="41" t="s">
        <v>3262</v>
      </c>
      <c r="E2084" s="23" t="s">
        <v>162</v>
      </c>
      <c r="F2084" s="41" t="s">
        <v>3223</v>
      </c>
      <c r="G2084" s="41" t="s">
        <v>135</v>
      </c>
      <c r="H2084" s="41" t="s">
        <v>135</v>
      </c>
      <c r="I2084" s="41" t="s">
        <v>135</v>
      </c>
      <c r="J2084" s="5">
        <v>1</v>
      </c>
      <c r="P2084" s="5">
        <v>1</v>
      </c>
      <c r="Q2084" s="39" t="s">
        <v>3285</v>
      </c>
      <c r="AL2084" s="5">
        <v>1</v>
      </c>
      <c r="AN2084" s="5">
        <v>1</v>
      </c>
      <c r="AQ2084" s="5">
        <v>1</v>
      </c>
      <c r="AZ2084" s="5">
        <v>1</v>
      </c>
      <c r="BA2084" s="5">
        <v>1</v>
      </c>
      <c r="BC2084" s="5">
        <v>1</v>
      </c>
      <c r="BD2084" s="5">
        <v>1</v>
      </c>
      <c r="BE2084" s="5">
        <v>1</v>
      </c>
      <c r="BF2084" s="5">
        <v>1</v>
      </c>
      <c r="BH2084" s="5">
        <v>1</v>
      </c>
      <c r="BI2084" s="5">
        <v>1</v>
      </c>
      <c r="BT2084" s="5">
        <v>1</v>
      </c>
      <c r="BV2084" s="5">
        <v>1</v>
      </c>
      <c r="DE2084" s="5">
        <v>1</v>
      </c>
      <c r="DX2084" s="5" t="s">
        <v>135</v>
      </c>
      <c r="EG2084" s="42"/>
      <c r="EH2084" s="42"/>
      <c r="EI2084" s="42"/>
      <c r="EJ2084" s="42"/>
      <c r="EK2084" s="42"/>
      <c r="EL2084" s="42"/>
      <c r="EM2084" s="42"/>
    </row>
    <row r="2085" spans="1:143" ht="30">
      <c r="A2085" s="41"/>
      <c r="B2085" s="41"/>
      <c r="C2085" s="41"/>
      <c r="D2085" s="41" t="s">
        <v>3236</v>
      </c>
      <c r="E2085" s="23" t="s">
        <v>155</v>
      </c>
      <c r="F2085" s="41" t="s">
        <v>3256</v>
      </c>
      <c r="G2085" s="41" t="s">
        <v>135</v>
      </c>
      <c r="H2085" s="41" t="s">
        <v>135</v>
      </c>
      <c r="I2085" s="41"/>
      <c r="P2085" s="5">
        <v>1</v>
      </c>
      <c r="Q2085" s="39" t="s">
        <v>3286</v>
      </c>
      <c r="AL2085" s="5">
        <v>1</v>
      </c>
      <c r="AZ2085" s="5">
        <v>1</v>
      </c>
      <c r="BC2085" s="5">
        <v>1</v>
      </c>
      <c r="BD2085" s="5">
        <v>1</v>
      </c>
      <c r="BE2085" s="5">
        <v>1</v>
      </c>
      <c r="BT2085" s="5">
        <v>1</v>
      </c>
      <c r="BV2085" s="5">
        <v>1</v>
      </c>
      <c r="DX2085" s="5" t="s">
        <v>135</v>
      </c>
      <c r="EG2085" s="42"/>
      <c r="EH2085" s="42"/>
      <c r="EI2085" s="42"/>
      <c r="EJ2085" s="42"/>
      <c r="EK2085" s="42"/>
      <c r="EL2085" s="42"/>
      <c r="EM2085" s="42"/>
    </row>
    <row r="2086" spans="1:143" ht="30">
      <c r="A2086" s="41"/>
      <c r="B2086" s="41"/>
      <c r="C2086" s="41"/>
      <c r="D2086" s="41" t="s">
        <v>3273</v>
      </c>
      <c r="E2086" s="42" t="s">
        <v>3274</v>
      </c>
      <c r="F2086" s="41" t="s">
        <v>3256</v>
      </c>
      <c r="G2086" s="41" t="s">
        <v>135</v>
      </c>
      <c r="H2086" s="41" t="s">
        <v>135</v>
      </c>
      <c r="I2086" s="41"/>
      <c r="P2086" s="5">
        <v>1</v>
      </c>
      <c r="Q2086" s="39" t="s">
        <v>3286</v>
      </c>
      <c r="AL2086" s="5">
        <v>1</v>
      </c>
      <c r="AZ2086" s="5">
        <v>1</v>
      </c>
      <c r="BC2086" s="5">
        <v>1</v>
      </c>
      <c r="BD2086" s="5">
        <v>1</v>
      </c>
      <c r="BE2086" s="5">
        <v>1</v>
      </c>
      <c r="BT2086" s="5">
        <v>1</v>
      </c>
      <c r="BV2086" s="5">
        <v>1</v>
      </c>
      <c r="DX2086" s="5" t="s">
        <v>135</v>
      </c>
      <c r="EG2086" s="42"/>
      <c r="EH2086" s="42"/>
      <c r="EI2086" s="42"/>
      <c r="EJ2086" s="42"/>
      <c r="EK2086" s="42"/>
      <c r="EL2086" s="42"/>
      <c r="EM2086" s="42"/>
    </row>
    <row r="2087" spans="1:143" ht="30">
      <c r="A2087" s="41"/>
      <c r="B2087" s="41"/>
      <c r="C2087" s="41"/>
      <c r="D2087" s="41" t="s">
        <v>3226</v>
      </c>
      <c r="E2087" s="42" t="s">
        <v>157</v>
      </c>
      <c r="F2087" s="41" t="s">
        <v>3256</v>
      </c>
      <c r="G2087" s="41" t="s">
        <v>135</v>
      </c>
      <c r="H2087" s="41" t="s">
        <v>135</v>
      </c>
      <c r="I2087" s="41"/>
      <c r="P2087" s="5">
        <v>1</v>
      </c>
      <c r="Q2087" s="39" t="s">
        <v>3286</v>
      </c>
      <c r="AL2087" s="5">
        <v>1</v>
      </c>
      <c r="AZ2087" s="5">
        <v>1</v>
      </c>
      <c r="BC2087" s="5">
        <v>1</v>
      </c>
      <c r="BD2087" s="5">
        <v>1</v>
      </c>
      <c r="BE2087" s="5">
        <v>1</v>
      </c>
      <c r="BT2087" s="5">
        <v>1</v>
      </c>
      <c r="BV2087" s="5">
        <v>1</v>
      </c>
      <c r="DX2087" s="5" t="s">
        <v>135</v>
      </c>
      <c r="EG2087" s="42"/>
      <c r="EH2087" s="42"/>
      <c r="EI2087" s="42"/>
      <c r="EJ2087" s="42"/>
      <c r="EK2087" s="42"/>
      <c r="EL2087" s="42"/>
      <c r="EM2087" s="42"/>
    </row>
    <row r="2088" spans="1:143" ht="45">
      <c r="A2088" s="41"/>
      <c r="B2088" s="41"/>
      <c r="C2088" s="41"/>
      <c r="D2088" s="41" t="s">
        <v>3236</v>
      </c>
      <c r="E2088" s="23" t="s">
        <v>155</v>
      </c>
      <c r="F2088" s="41" t="s">
        <v>3256</v>
      </c>
      <c r="G2088" s="41" t="s">
        <v>135</v>
      </c>
      <c r="H2088" s="41" t="s">
        <v>135</v>
      </c>
      <c r="I2088" s="41"/>
      <c r="P2088" s="5">
        <v>1</v>
      </c>
      <c r="Q2088" s="39" t="s">
        <v>3287</v>
      </c>
      <c r="AL2088" s="5">
        <v>1</v>
      </c>
      <c r="AN2088" s="5">
        <v>1</v>
      </c>
      <c r="AP2088" s="5">
        <v>1</v>
      </c>
      <c r="AZ2088" s="5">
        <v>1</v>
      </c>
      <c r="BC2088" s="5">
        <v>1</v>
      </c>
      <c r="BT2088" s="5">
        <v>1</v>
      </c>
      <c r="BV2088" s="5">
        <v>1</v>
      </c>
      <c r="DE2088" s="5">
        <v>1</v>
      </c>
      <c r="DX2088" s="5" t="s">
        <v>135</v>
      </c>
      <c r="EG2088" s="42"/>
      <c r="EH2088" s="42"/>
      <c r="EI2088" s="42"/>
      <c r="EJ2088" s="42"/>
      <c r="EK2088" s="42"/>
      <c r="EL2088" s="42"/>
      <c r="EM2088" s="42"/>
    </row>
    <row r="2089" spans="1:143" ht="45">
      <c r="A2089" s="41"/>
      <c r="B2089" s="41"/>
      <c r="C2089" s="41"/>
      <c r="D2089" s="41" t="s">
        <v>3273</v>
      </c>
      <c r="E2089" s="42" t="s">
        <v>3274</v>
      </c>
      <c r="F2089" s="41" t="s">
        <v>3256</v>
      </c>
      <c r="G2089" s="41" t="s">
        <v>135</v>
      </c>
      <c r="H2089" s="41" t="s">
        <v>135</v>
      </c>
      <c r="I2089" s="41"/>
      <c r="P2089" s="5">
        <v>1</v>
      </c>
      <c r="Q2089" s="39" t="s">
        <v>3287</v>
      </c>
      <c r="AL2089" s="5">
        <v>1</v>
      </c>
      <c r="AN2089" s="5">
        <v>1</v>
      </c>
      <c r="AP2089" s="5">
        <v>1</v>
      </c>
      <c r="AZ2089" s="5">
        <v>1</v>
      </c>
      <c r="BC2089" s="5">
        <v>1</v>
      </c>
      <c r="BT2089" s="5">
        <v>1</v>
      </c>
      <c r="BV2089" s="5">
        <v>1</v>
      </c>
      <c r="DE2089" s="5">
        <v>1</v>
      </c>
      <c r="DX2089" s="5" t="s">
        <v>135</v>
      </c>
      <c r="EG2089" s="42"/>
      <c r="EH2089" s="42"/>
      <c r="EI2089" s="42"/>
      <c r="EJ2089" s="42"/>
      <c r="EK2089" s="42"/>
      <c r="EL2089" s="42"/>
      <c r="EM2089" s="42"/>
    </row>
    <row r="2090" spans="1:143" ht="45">
      <c r="A2090" s="41"/>
      <c r="B2090" s="41"/>
      <c r="C2090" s="41"/>
      <c r="D2090" s="41" t="s">
        <v>3226</v>
      </c>
      <c r="E2090" s="42" t="s">
        <v>157</v>
      </c>
      <c r="F2090" s="41" t="s">
        <v>3256</v>
      </c>
      <c r="G2090" s="41" t="s">
        <v>135</v>
      </c>
      <c r="H2090" s="41" t="s">
        <v>135</v>
      </c>
      <c r="I2090" s="41"/>
      <c r="P2090" s="5">
        <v>1</v>
      </c>
      <c r="Q2090" s="39" t="s">
        <v>3287</v>
      </c>
      <c r="AL2090" s="5">
        <v>1</v>
      </c>
      <c r="AN2090" s="5">
        <v>1</v>
      </c>
      <c r="AP2090" s="5">
        <v>1</v>
      </c>
      <c r="AZ2090" s="5">
        <v>1</v>
      </c>
      <c r="BC2090" s="5">
        <v>1</v>
      </c>
      <c r="BT2090" s="5">
        <v>1</v>
      </c>
      <c r="BV2090" s="5">
        <v>1</v>
      </c>
      <c r="DE2090" s="5">
        <v>1</v>
      </c>
      <c r="DX2090" s="5" t="s">
        <v>135</v>
      </c>
      <c r="EG2090" s="42"/>
      <c r="EH2090" s="42"/>
      <c r="EI2090" s="42"/>
      <c r="EJ2090" s="42"/>
      <c r="EK2090" s="42"/>
      <c r="EL2090" s="42"/>
      <c r="EM2090" s="42"/>
    </row>
    <row r="2091" spans="1:143" ht="150">
      <c r="A2091" s="46" t="s">
        <v>3288</v>
      </c>
      <c r="B2091" s="41">
        <v>1</v>
      </c>
      <c r="C2091" s="41">
        <v>1</v>
      </c>
      <c r="D2091" s="41" t="s">
        <v>3289</v>
      </c>
      <c r="E2091" s="42" t="s">
        <v>3290</v>
      </c>
      <c r="F2091" s="41" t="s">
        <v>3291</v>
      </c>
      <c r="G2091" s="41"/>
      <c r="H2091" s="41" t="s">
        <v>135</v>
      </c>
      <c r="I2091" s="41"/>
      <c r="J2091" s="5">
        <v>1</v>
      </c>
      <c r="K2091" s="5">
        <v>1</v>
      </c>
      <c r="P2091" s="5">
        <v>1</v>
      </c>
      <c r="Q2091" s="39" t="s">
        <v>3292</v>
      </c>
      <c r="DL2091" s="5">
        <v>1</v>
      </c>
      <c r="DS2091" s="6">
        <v>1</v>
      </c>
      <c r="DT2091" s="6">
        <v>0</v>
      </c>
      <c r="DU2091" s="5">
        <v>0</v>
      </c>
      <c r="DW2091" s="5" t="s">
        <v>135</v>
      </c>
      <c r="EG2091" s="42"/>
      <c r="EH2091" s="42"/>
      <c r="EI2091" s="42"/>
      <c r="EJ2091" s="42"/>
      <c r="EK2091" s="42"/>
      <c r="EL2091" s="42"/>
      <c r="EM2091" s="42"/>
    </row>
    <row r="2092" spans="1:143" ht="150">
      <c r="A2092" s="41"/>
      <c r="B2092" s="41"/>
      <c r="C2092" s="41"/>
      <c r="D2092" s="41" t="s">
        <v>3293</v>
      </c>
      <c r="E2092" s="42" t="s">
        <v>171</v>
      </c>
      <c r="F2092" s="41" t="s">
        <v>3291</v>
      </c>
      <c r="G2092" s="41"/>
      <c r="H2092" s="41" t="s">
        <v>135</v>
      </c>
      <c r="I2092" s="41"/>
      <c r="P2092" s="5">
        <v>1</v>
      </c>
      <c r="Q2092" s="39" t="s">
        <v>3292</v>
      </c>
      <c r="DL2092" s="5">
        <v>1</v>
      </c>
      <c r="DW2092" s="5" t="s">
        <v>135</v>
      </c>
      <c r="EG2092" s="42"/>
      <c r="EH2092" s="42"/>
      <c r="EI2092" s="42"/>
      <c r="EJ2092" s="42"/>
      <c r="EK2092" s="42"/>
      <c r="EL2092" s="42"/>
      <c r="EM2092" s="42"/>
    </row>
    <row r="2093" spans="1:143" ht="150">
      <c r="A2093" s="41"/>
      <c r="B2093" s="41"/>
      <c r="C2093" s="41"/>
      <c r="D2093" s="41" t="s">
        <v>3294</v>
      </c>
      <c r="E2093" s="42" t="s">
        <v>432</v>
      </c>
      <c r="F2093" s="41" t="s">
        <v>3291</v>
      </c>
      <c r="G2093" s="41"/>
      <c r="H2093" s="41" t="s">
        <v>135</v>
      </c>
      <c r="I2093" s="41"/>
      <c r="P2093" s="5">
        <v>1</v>
      </c>
      <c r="Q2093" s="39" t="s">
        <v>3292</v>
      </c>
      <c r="DL2093" s="5">
        <v>1</v>
      </c>
      <c r="DW2093" s="5" t="s">
        <v>135</v>
      </c>
      <c r="EG2093" s="42"/>
      <c r="EH2093" s="42"/>
      <c r="EI2093" s="42"/>
      <c r="EJ2093" s="42"/>
      <c r="EK2093" s="42"/>
      <c r="EL2093" s="42"/>
      <c r="EM2093" s="42"/>
    </row>
    <row r="2094" spans="1:143" ht="150">
      <c r="A2094" s="41"/>
      <c r="B2094" s="41"/>
      <c r="C2094" s="41"/>
      <c r="D2094" s="41" t="s">
        <v>3295</v>
      </c>
      <c r="E2094" s="42" t="s">
        <v>527</v>
      </c>
      <c r="F2094" s="41" t="s">
        <v>3291</v>
      </c>
      <c r="G2094" s="41"/>
      <c r="H2094" s="41" t="s">
        <v>135</v>
      </c>
      <c r="I2094" s="41"/>
      <c r="J2094" s="5">
        <v>1</v>
      </c>
      <c r="K2094" s="5">
        <v>1</v>
      </c>
      <c r="P2094" s="5">
        <v>1</v>
      </c>
      <c r="Q2094" s="39" t="s">
        <v>3292</v>
      </c>
      <c r="DL2094" s="5">
        <v>1</v>
      </c>
      <c r="DW2094" s="5" t="s">
        <v>135</v>
      </c>
      <c r="EG2094" s="42"/>
      <c r="EH2094" s="42"/>
      <c r="EI2094" s="42"/>
      <c r="EJ2094" s="42"/>
      <c r="EK2094" s="42"/>
      <c r="EL2094" s="42"/>
      <c r="EM2094" s="42"/>
    </row>
    <row r="2095" spans="1:143" ht="150">
      <c r="A2095" s="41"/>
      <c r="B2095" s="41"/>
      <c r="C2095" s="41"/>
      <c r="D2095" s="41" t="s">
        <v>3296</v>
      </c>
      <c r="E2095" s="42" t="s">
        <v>2282</v>
      </c>
      <c r="F2095" s="41" t="s">
        <v>3291</v>
      </c>
      <c r="G2095" s="41"/>
      <c r="H2095" s="41" t="s">
        <v>135</v>
      </c>
      <c r="I2095" s="41"/>
      <c r="J2095" s="5">
        <v>1</v>
      </c>
      <c r="N2095" s="5">
        <v>1</v>
      </c>
      <c r="P2095" s="5">
        <v>1</v>
      </c>
      <c r="Q2095" s="39" t="s">
        <v>3292</v>
      </c>
      <c r="DL2095" s="5">
        <v>1</v>
      </c>
      <c r="DW2095" s="5" t="s">
        <v>135</v>
      </c>
      <c r="EG2095" s="42"/>
      <c r="EH2095" s="42"/>
      <c r="EI2095" s="42"/>
      <c r="EJ2095" s="42"/>
      <c r="EK2095" s="42"/>
      <c r="EL2095" s="42"/>
      <c r="EM2095" s="42"/>
    </row>
    <row r="2096" spans="1:143" ht="75">
      <c r="A2096" s="46" t="s">
        <v>3297</v>
      </c>
      <c r="B2096" s="41">
        <v>50</v>
      </c>
      <c r="C2096" s="41">
        <v>50</v>
      </c>
      <c r="D2096" s="41" t="s">
        <v>726</v>
      </c>
      <c r="E2096" s="42" t="s">
        <v>272</v>
      </c>
      <c r="F2096" s="41" t="s">
        <v>3298</v>
      </c>
      <c r="G2096" s="41" t="s">
        <v>135</v>
      </c>
      <c r="H2096" s="41"/>
      <c r="I2096" s="41"/>
      <c r="P2096" s="5">
        <v>13</v>
      </c>
      <c r="Q2096" s="39" t="s">
        <v>3299</v>
      </c>
      <c r="R2096" s="5">
        <v>9</v>
      </c>
      <c r="AL2096" s="5">
        <v>4</v>
      </c>
      <c r="DS2096" s="6">
        <v>50</v>
      </c>
      <c r="DT2096" s="6">
        <v>0</v>
      </c>
      <c r="DU2096" s="5">
        <v>50</v>
      </c>
      <c r="DW2096" s="5" t="s">
        <v>135</v>
      </c>
      <c r="EG2096" s="42"/>
      <c r="EH2096" s="42"/>
      <c r="EI2096" s="42"/>
      <c r="EJ2096" s="42"/>
      <c r="EK2096" s="42"/>
      <c r="EL2096" s="42"/>
      <c r="EM2096" s="42"/>
    </row>
    <row r="2097" spans="1:143" ht="30">
      <c r="A2097" s="41"/>
      <c r="B2097" s="41"/>
      <c r="C2097" s="41"/>
      <c r="D2097" s="183" t="s">
        <v>3300</v>
      </c>
      <c r="E2097" s="184" t="s">
        <v>3301</v>
      </c>
      <c r="F2097" s="41" t="s">
        <v>3298</v>
      </c>
      <c r="G2097" s="41" t="s">
        <v>135</v>
      </c>
      <c r="H2097" s="41"/>
      <c r="I2097" s="41"/>
      <c r="P2097" s="5">
        <v>23</v>
      </c>
      <c r="Q2097" s="39" t="s">
        <v>3302</v>
      </c>
      <c r="R2097" s="5">
        <v>10</v>
      </c>
      <c r="AL2097" s="5">
        <v>13</v>
      </c>
      <c r="DW2097" s="5" t="s">
        <v>135</v>
      </c>
      <c r="EG2097" s="42"/>
      <c r="EH2097" s="42"/>
      <c r="EI2097" s="42"/>
      <c r="EJ2097" s="42"/>
      <c r="EK2097" s="42"/>
      <c r="EL2097" s="42"/>
      <c r="EM2097" s="42"/>
    </row>
    <row r="2098" spans="1:143" ht="30">
      <c r="A2098" s="41"/>
      <c r="B2098" s="41"/>
      <c r="C2098" s="41"/>
      <c r="D2098" s="41" t="s">
        <v>3303</v>
      </c>
      <c r="E2098" s="42" t="s">
        <v>199</v>
      </c>
      <c r="F2098" s="41" t="s">
        <v>3298</v>
      </c>
      <c r="G2098" s="41" t="s">
        <v>135</v>
      </c>
      <c r="H2098" s="41"/>
      <c r="I2098" s="41"/>
      <c r="P2098" s="5">
        <v>25</v>
      </c>
      <c r="Q2098" s="39" t="s">
        <v>3304</v>
      </c>
      <c r="R2098" s="5">
        <v>17</v>
      </c>
      <c r="AL2098" s="5">
        <v>8</v>
      </c>
      <c r="DW2098" s="5" t="s">
        <v>135</v>
      </c>
      <c r="EG2098" s="42"/>
      <c r="EH2098" s="42"/>
      <c r="EI2098" s="42"/>
      <c r="EJ2098" s="42"/>
      <c r="EK2098" s="42"/>
      <c r="EL2098" s="42"/>
      <c r="EM2098" s="42"/>
    </row>
    <row r="2099" spans="1:143" ht="30">
      <c r="A2099" s="41"/>
      <c r="B2099" s="41"/>
      <c r="C2099" s="41"/>
      <c r="D2099" s="41" t="s">
        <v>1271</v>
      </c>
      <c r="E2099" s="23" t="s">
        <v>3305</v>
      </c>
      <c r="F2099" s="41" t="s">
        <v>3298</v>
      </c>
      <c r="G2099" s="41" t="s">
        <v>135</v>
      </c>
      <c r="H2099" s="41"/>
      <c r="I2099" s="41"/>
      <c r="P2099" s="5">
        <v>23</v>
      </c>
      <c r="Q2099" s="39" t="s">
        <v>3306</v>
      </c>
      <c r="R2099" s="5">
        <v>15</v>
      </c>
      <c r="AL2099" s="5">
        <v>8</v>
      </c>
      <c r="DW2099" s="5" t="s">
        <v>135</v>
      </c>
      <c r="EG2099" s="42"/>
      <c r="EH2099" s="42"/>
      <c r="EI2099" s="42"/>
      <c r="EJ2099" s="42"/>
      <c r="EK2099" s="42"/>
      <c r="EL2099" s="42"/>
      <c r="EM2099" s="42"/>
    </row>
    <row r="2100" spans="1:143" ht="30">
      <c r="A2100" s="41"/>
      <c r="B2100" s="41"/>
      <c r="C2100" s="41"/>
      <c r="D2100" s="41" t="s">
        <v>3307</v>
      </c>
      <c r="E2100" s="23" t="s">
        <v>514</v>
      </c>
      <c r="F2100" s="41" t="s">
        <v>3298</v>
      </c>
      <c r="G2100" s="41" t="s">
        <v>135</v>
      </c>
      <c r="H2100" s="41"/>
      <c r="I2100" s="41"/>
      <c r="J2100" s="5">
        <v>26</v>
      </c>
      <c r="P2100" s="5">
        <v>26</v>
      </c>
      <c r="Q2100" s="39" t="s">
        <v>3308</v>
      </c>
      <c r="R2100" s="5">
        <v>16</v>
      </c>
      <c r="AL2100" s="5">
        <v>10</v>
      </c>
      <c r="DW2100" s="5" t="s">
        <v>135</v>
      </c>
      <c r="EG2100" s="42"/>
      <c r="EH2100" s="42"/>
      <c r="EI2100" s="42"/>
      <c r="EJ2100" s="42"/>
      <c r="EK2100" s="42"/>
      <c r="EL2100" s="42"/>
      <c r="EM2100" s="42"/>
    </row>
    <row r="2101" spans="1:143" ht="30">
      <c r="A2101" s="41"/>
      <c r="B2101" s="41"/>
      <c r="C2101" s="41"/>
      <c r="D2101" s="41" t="s">
        <v>3309</v>
      </c>
      <c r="E2101" s="23" t="s">
        <v>514</v>
      </c>
      <c r="F2101" s="41" t="s">
        <v>3298</v>
      </c>
      <c r="G2101" s="41" t="s">
        <v>135</v>
      </c>
      <c r="H2101" s="41"/>
      <c r="I2101" s="41"/>
      <c r="M2101" s="5">
        <v>28</v>
      </c>
      <c r="P2101" s="5">
        <v>28</v>
      </c>
      <c r="Q2101" s="39" t="s">
        <v>3310</v>
      </c>
      <c r="R2101" s="5">
        <v>13</v>
      </c>
      <c r="AL2101" s="5">
        <v>15</v>
      </c>
      <c r="DW2101" s="5" t="s">
        <v>135</v>
      </c>
      <c r="EG2101" s="42"/>
      <c r="EH2101" s="42"/>
      <c r="EI2101" s="42"/>
      <c r="EJ2101" s="42"/>
      <c r="EK2101" s="42"/>
      <c r="EL2101" s="42"/>
      <c r="EM2101" s="42"/>
    </row>
    <row r="2102" spans="1:143" ht="30">
      <c r="A2102" s="41"/>
      <c r="B2102" s="41"/>
      <c r="C2102" s="41"/>
      <c r="D2102" s="41" t="s">
        <v>3311</v>
      </c>
      <c r="E2102" s="23" t="s">
        <v>4624</v>
      </c>
      <c r="F2102" s="41" t="s">
        <v>3298</v>
      </c>
      <c r="G2102" s="41" t="s">
        <v>135</v>
      </c>
      <c r="H2102" s="41"/>
      <c r="I2102" s="41"/>
      <c r="M2102" s="5">
        <v>10</v>
      </c>
      <c r="P2102" s="5">
        <v>10</v>
      </c>
      <c r="Q2102" s="39" t="s">
        <v>3312</v>
      </c>
      <c r="R2102" s="5">
        <v>3</v>
      </c>
      <c r="AL2102" s="5">
        <v>7</v>
      </c>
      <c r="DW2102" s="5" t="s">
        <v>135</v>
      </c>
      <c r="EG2102" s="42"/>
      <c r="EH2102" s="42"/>
      <c r="EI2102" s="42"/>
      <c r="EJ2102" s="42"/>
      <c r="EK2102" s="42"/>
      <c r="EL2102" s="42"/>
      <c r="EM2102" s="42"/>
    </row>
    <row r="2103" spans="1:143" ht="30">
      <c r="A2103" s="41"/>
      <c r="B2103" s="41"/>
      <c r="C2103" s="41"/>
      <c r="D2103" s="41" t="s">
        <v>1276</v>
      </c>
      <c r="E2103" s="23" t="s">
        <v>171</v>
      </c>
      <c r="F2103" s="41" t="s">
        <v>3298</v>
      </c>
      <c r="G2103" s="41" t="s">
        <v>135</v>
      </c>
      <c r="H2103" s="41"/>
      <c r="I2103" s="41"/>
      <c r="P2103" s="5">
        <v>19</v>
      </c>
      <c r="Q2103" s="39" t="s">
        <v>3313</v>
      </c>
      <c r="R2103" s="5">
        <v>10</v>
      </c>
      <c r="AL2103" s="5">
        <v>9</v>
      </c>
      <c r="DW2103" s="5" t="s">
        <v>135</v>
      </c>
      <c r="EG2103" s="42"/>
      <c r="EH2103" s="42"/>
      <c r="EI2103" s="42"/>
      <c r="EJ2103" s="42"/>
      <c r="EK2103" s="42"/>
      <c r="EL2103" s="42"/>
      <c r="EM2103" s="42"/>
    </row>
    <row r="2104" spans="1:143" ht="30">
      <c r="A2104" s="41"/>
      <c r="B2104" s="41"/>
      <c r="C2104" s="41"/>
      <c r="D2104" s="41" t="s">
        <v>3314</v>
      </c>
      <c r="E2104" s="23" t="s">
        <v>3315</v>
      </c>
      <c r="F2104" s="41" t="s">
        <v>3298</v>
      </c>
      <c r="G2104" s="41" t="s">
        <v>135</v>
      </c>
      <c r="H2104" s="41"/>
      <c r="I2104" s="41"/>
      <c r="J2104" s="5">
        <v>4</v>
      </c>
      <c r="P2104" s="5">
        <v>4</v>
      </c>
      <c r="Q2104" s="39" t="s">
        <v>3316</v>
      </c>
      <c r="AL2104" s="5">
        <v>4</v>
      </c>
      <c r="DW2104" s="5" t="s">
        <v>135</v>
      </c>
      <c r="EG2104" s="42"/>
      <c r="EH2104" s="42"/>
      <c r="EI2104" s="42"/>
      <c r="EJ2104" s="42"/>
      <c r="EK2104" s="42"/>
      <c r="EL2104" s="42"/>
      <c r="EM2104" s="42"/>
    </row>
    <row r="2105" spans="1:143" ht="30">
      <c r="A2105" s="41"/>
      <c r="B2105" s="41"/>
      <c r="C2105" s="41"/>
      <c r="D2105" s="41" t="s">
        <v>3317</v>
      </c>
      <c r="E2105" s="23" t="s">
        <v>3318</v>
      </c>
      <c r="F2105" s="41" t="s">
        <v>3298</v>
      </c>
      <c r="G2105" s="41" t="s">
        <v>135</v>
      </c>
      <c r="H2105" s="41"/>
      <c r="I2105" s="41"/>
      <c r="J2105" s="5">
        <v>6</v>
      </c>
      <c r="P2105" s="5">
        <v>6</v>
      </c>
      <c r="Q2105" s="39" t="s">
        <v>3319</v>
      </c>
      <c r="AL2105" s="5">
        <v>6</v>
      </c>
      <c r="DW2105" s="5" t="s">
        <v>135</v>
      </c>
      <c r="EG2105" s="42"/>
      <c r="EH2105" s="42"/>
      <c r="EI2105" s="42"/>
      <c r="EJ2105" s="42"/>
      <c r="EK2105" s="42"/>
      <c r="EL2105" s="42"/>
      <c r="EM2105" s="42"/>
    </row>
    <row r="2106" spans="1:143" ht="30">
      <c r="A2106" s="41"/>
      <c r="B2106" s="41"/>
      <c r="C2106" s="41"/>
      <c r="D2106" s="41" t="s">
        <v>3320</v>
      </c>
      <c r="E2106" s="23" t="s">
        <v>3321</v>
      </c>
      <c r="F2106" s="41" t="s">
        <v>3298</v>
      </c>
      <c r="G2106" s="41" t="s">
        <v>135</v>
      </c>
      <c r="H2106" s="41"/>
      <c r="I2106" s="41"/>
      <c r="P2106" s="5">
        <v>19</v>
      </c>
      <c r="Q2106" s="39" t="s">
        <v>3322</v>
      </c>
      <c r="R2106" s="5">
        <v>9</v>
      </c>
      <c r="AL2106" s="5">
        <v>10</v>
      </c>
      <c r="DW2106" s="5" t="s">
        <v>135</v>
      </c>
      <c r="EG2106" s="42"/>
      <c r="EH2106" s="42"/>
      <c r="EI2106" s="42"/>
      <c r="EJ2106" s="42"/>
      <c r="EK2106" s="42"/>
      <c r="EL2106" s="42"/>
      <c r="EM2106" s="42"/>
    </row>
    <row r="2107" spans="1:143" ht="30">
      <c r="A2107" s="41"/>
      <c r="B2107" s="41"/>
      <c r="C2107" s="41"/>
      <c r="D2107" s="41" t="s">
        <v>3323</v>
      </c>
      <c r="E2107" s="23" t="s">
        <v>173</v>
      </c>
      <c r="F2107" s="41" t="s">
        <v>3298</v>
      </c>
      <c r="G2107" s="41" t="s">
        <v>135</v>
      </c>
      <c r="H2107" s="41"/>
      <c r="I2107" s="41"/>
      <c r="J2107" s="5">
        <v>8</v>
      </c>
      <c r="P2107" s="5">
        <v>8</v>
      </c>
      <c r="Q2107" s="39" t="s">
        <v>3324</v>
      </c>
      <c r="AL2107" s="5">
        <v>8</v>
      </c>
      <c r="DW2107" s="5" t="s">
        <v>135</v>
      </c>
      <c r="EG2107" s="42"/>
      <c r="EH2107" s="42"/>
      <c r="EI2107" s="42"/>
      <c r="EJ2107" s="42"/>
      <c r="EK2107" s="42"/>
      <c r="EL2107" s="42"/>
      <c r="EM2107" s="42"/>
    </row>
    <row r="2108" spans="1:143" ht="30">
      <c r="A2108" s="41"/>
      <c r="B2108" s="41"/>
      <c r="C2108" s="41"/>
      <c r="D2108" s="41" t="s">
        <v>3325</v>
      </c>
      <c r="E2108" s="23" t="s">
        <v>3113</v>
      </c>
      <c r="F2108" s="41" t="s">
        <v>3298</v>
      </c>
      <c r="G2108" s="41" t="s">
        <v>135</v>
      </c>
      <c r="H2108" s="41"/>
      <c r="I2108" s="41"/>
      <c r="J2108" s="5">
        <v>27</v>
      </c>
      <c r="P2108" s="5">
        <v>27</v>
      </c>
      <c r="Q2108" s="39" t="s">
        <v>3326</v>
      </c>
      <c r="R2108" s="5">
        <v>16</v>
      </c>
      <c r="AL2108" s="5">
        <v>11</v>
      </c>
      <c r="DW2108" s="5" t="s">
        <v>135</v>
      </c>
      <c r="EG2108" s="42"/>
      <c r="EH2108" s="42"/>
      <c r="EI2108" s="42"/>
      <c r="EJ2108" s="42"/>
      <c r="EK2108" s="42"/>
      <c r="EL2108" s="42"/>
      <c r="EM2108" s="42"/>
    </row>
    <row r="2109" spans="1:143" ht="30">
      <c r="A2109" s="41"/>
      <c r="B2109" s="41"/>
      <c r="C2109" s="41"/>
      <c r="D2109" s="41" t="s">
        <v>3327</v>
      </c>
      <c r="E2109" s="23" t="s">
        <v>169</v>
      </c>
      <c r="F2109" s="41" t="s">
        <v>3298</v>
      </c>
      <c r="G2109" s="41" t="s">
        <v>135</v>
      </c>
      <c r="H2109" s="41"/>
      <c r="I2109" s="41"/>
      <c r="J2109" s="5">
        <v>21</v>
      </c>
      <c r="P2109" s="5">
        <v>21</v>
      </c>
      <c r="Q2109" s="39" t="s">
        <v>3328</v>
      </c>
      <c r="R2109" s="5">
        <v>10</v>
      </c>
      <c r="AL2109" s="5">
        <v>11</v>
      </c>
      <c r="DW2109" s="5" t="s">
        <v>135</v>
      </c>
      <c r="EG2109" s="42"/>
      <c r="EH2109" s="42"/>
      <c r="EI2109" s="42"/>
      <c r="EJ2109" s="42"/>
      <c r="EK2109" s="42"/>
      <c r="EL2109" s="42"/>
      <c r="EM2109" s="42"/>
    </row>
    <row r="2110" spans="1:143" ht="30">
      <c r="A2110" s="41"/>
      <c r="B2110" s="41"/>
      <c r="C2110" s="41"/>
      <c r="D2110" s="41" t="s">
        <v>3329</v>
      </c>
      <c r="E2110" s="23" t="s">
        <v>3330</v>
      </c>
      <c r="F2110" s="41" t="s">
        <v>3298</v>
      </c>
      <c r="G2110" s="41" t="s">
        <v>135</v>
      </c>
      <c r="H2110" s="41"/>
      <c r="I2110" s="41"/>
      <c r="P2110" s="5">
        <v>22</v>
      </c>
      <c r="Q2110" s="39" t="s">
        <v>3331</v>
      </c>
      <c r="R2110" s="5">
        <v>11</v>
      </c>
      <c r="AL2110" s="5">
        <v>11</v>
      </c>
      <c r="DW2110" s="5" t="s">
        <v>135</v>
      </c>
      <c r="EG2110" s="42"/>
      <c r="EH2110" s="42"/>
      <c r="EI2110" s="42"/>
      <c r="EJ2110" s="42"/>
      <c r="EK2110" s="42"/>
      <c r="EL2110" s="42"/>
      <c r="EM2110" s="42"/>
    </row>
    <row r="2111" spans="1:143" ht="30">
      <c r="A2111" s="41"/>
      <c r="B2111" s="41"/>
      <c r="C2111" s="41"/>
      <c r="D2111" s="41" t="s">
        <v>3332</v>
      </c>
      <c r="E2111" s="23" t="s">
        <v>841</v>
      </c>
      <c r="F2111" s="41" t="s">
        <v>3298</v>
      </c>
      <c r="G2111" s="41" t="s">
        <v>135</v>
      </c>
      <c r="H2111" s="41"/>
      <c r="I2111" s="41"/>
      <c r="J2111" s="5">
        <v>7</v>
      </c>
      <c r="N2111" s="5">
        <v>7</v>
      </c>
      <c r="P2111" s="5">
        <v>7</v>
      </c>
      <c r="Q2111" s="39" t="s">
        <v>3333</v>
      </c>
      <c r="R2111" s="5">
        <v>6</v>
      </c>
      <c r="AL2111" s="5">
        <v>1</v>
      </c>
      <c r="CK2111" s="5">
        <v>1</v>
      </c>
      <c r="DW2111" s="5" t="s">
        <v>135</v>
      </c>
      <c r="EG2111" s="42"/>
      <c r="EH2111" s="42"/>
      <c r="EI2111" s="42"/>
      <c r="EJ2111" s="42"/>
      <c r="EK2111" s="42"/>
      <c r="EL2111" s="42"/>
      <c r="EM2111" s="42"/>
    </row>
    <row r="2112" spans="1:143" ht="30">
      <c r="A2112" s="41"/>
      <c r="B2112" s="41"/>
      <c r="C2112" s="41"/>
      <c r="D2112" s="41" t="s">
        <v>3334</v>
      </c>
      <c r="E2112" s="41" t="s">
        <v>910</v>
      </c>
      <c r="F2112" s="41" t="s">
        <v>3298</v>
      </c>
      <c r="G2112" s="41" t="s">
        <v>135</v>
      </c>
      <c r="H2112" s="41"/>
      <c r="I2112" s="41"/>
      <c r="J2112" s="5">
        <v>2</v>
      </c>
      <c r="P2112" s="5">
        <v>2</v>
      </c>
      <c r="Q2112" s="39" t="s">
        <v>3335</v>
      </c>
      <c r="R2112" s="5">
        <v>1</v>
      </c>
      <c r="AL2112" s="5">
        <v>2</v>
      </c>
      <c r="CK2112" s="5">
        <v>1</v>
      </c>
      <c r="DW2112" s="5" t="s">
        <v>135</v>
      </c>
      <c r="EG2112" s="42"/>
      <c r="EH2112" s="42"/>
      <c r="EI2112" s="42"/>
      <c r="EJ2112" s="42"/>
      <c r="EK2112" s="42"/>
      <c r="EL2112" s="42"/>
      <c r="EM2112" s="42"/>
    </row>
    <row r="2113" spans="1:143" ht="120">
      <c r="A2113" s="41" t="s">
        <v>3336</v>
      </c>
      <c r="B2113" s="41">
        <v>23</v>
      </c>
      <c r="C2113" s="41">
        <v>2</v>
      </c>
      <c r="D2113" s="41" t="s">
        <v>165</v>
      </c>
      <c r="E2113" s="42" t="s">
        <v>1259</v>
      </c>
      <c r="F2113" s="41" t="s">
        <v>3337</v>
      </c>
      <c r="G2113" s="41" t="s">
        <v>135</v>
      </c>
      <c r="H2113" s="41" t="s">
        <v>135</v>
      </c>
      <c r="I2113" s="41"/>
      <c r="P2113" s="5">
        <v>1</v>
      </c>
      <c r="Q2113" s="39" t="s">
        <v>3338</v>
      </c>
      <c r="DL2113" s="5">
        <v>1</v>
      </c>
      <c r="DS2113" s="6">
        <v>23</v>
      </c>
      <c r="DT2113" s="6">
        <v>21</v>
      </c>
      <c r="DU2113" s="5">
        <v>8</v>
      </c>
      <c r="DW2113" s="5" t="s">
        <v>135</v>
      </c>
      <c r="EG2113" s="42"/>
      <c r="EH2113" s="42"/>
      <c r="EI2113" s="42"/>
      <c r="EJ2113" s="42"/>
      <c r="EK2113" s="42"/>
      <c r="EL2113" s="42"/>
      <c r="EM2113" s="42"/>
    </row>
    <row r="2114" spans="1:143" ht="30">
      <c r="A2114" s="41"/>
      <c r="B2114" s="41"/>
      <c r="C2114" s="41"/>
      <c r="D2114" s="41" t="s">
        <v>165</v>
      </c>
      <c r="E2114" s="42" t="s">
        <v>1259</v>
      </c>
      <c r="F2114" s="41" t="s">
        <v>3337</v>
      </c>
      <c r="G2114" s="41" t="s">
        <v>135</v>
      </c>
      <c r="H2114" s="41" t="s">
        <v>135</v>
      </c>
      <c r="I2114" s="41"/>
      <c r="P2114" s="5">
        <v>1</v>
      </c>
      <c r="Q2114" s="39" t="s">
        <v>3339</v>
      </c>
      <c r="DM2114" s="5">
        <v>1</v>
      </c>
      <c r="DW2114" s="5" t="s">
        <v>135</v>
      </c>
      <c r="EG2114" s="42"/>
      <c r="EH2114" s="42"/>
      <c r="EI2114" s="42"/>
      <c r="EJ2114" s="42"/>
      <c r="EK2114" s="42"/>
      <c r="EL2114" s="42"/>
      <c r="EM2114" s="42"/>
    </row>
    <row r="2115" spans="1:143" ht="30">
      <c r="A2115" s="41"/>
      <c r="B2115" s="41"/>
      <c r="C2115" s="41"/>
      <c r="D2115" s="41" t="s">
        <v>2750</v>
      </c>
      <c r="E2115" s="42" t="s">
        <v>379</v>
      </c>
      <c r="F2115" s="41" t="s">
        <v>3337</v>
      </c>
      <c r="G2115" s="41" t="s">
        <v>135</v>
      </c>
      <c r="H2115" s="41" t="s">
        <v>135</v>
      </c>
      <c r="I2115" s="41"/>
      <c r="P2115" s="5">
        <v>1</v>
      </c>
      <c r="Q2115" s="39" t="s">
        <v>3339</v>
      </c>
      <c r="DM2115" s="5">
        <v>1</v>
      </c>
      <c r="DW2115" s="5" t="s">
        <v>135</v>
      </c>
      <c r="EG2115" s="42"/>
      <c r="EH2115" s="42"/>
      <c r="EI2115" s="42"/>
      <c r="EJ2115" s="42"/>
      <c r="EK2115" s="42"/>
      <c r="EL2115" s="42"/>
      <c r="EM2115" s="42"/>
    </row>
    <row r="2116" spans="1:143" ht="75">
      <c r="A2116" s="46" t="s">
        <v>3340</v>
      </c>
      <c r="B2116" s="41">
        <v>31</v>
      </c>
      <c r="C2116" s="41">
        <v>31</v>
      </c>
      <c r="D2116" s="41" t="s">
        <v>3341</v>
      </c>
      <c r="E2116" s="42" t="s">
        <v>403</v>
      </c>
      <c r="F2116" s="41" t="s">
        <v>3342</v>
      </c>
      <c r="G2116" s="41"/>
      <c r="H2116" s="41" t="s">
        <v>135</v>
      </c>
      <c r="I2116" s="41"/>
      <c r="P2116" s="5">
        <v>28</v>
      </c>
      <c r="Q2116" s="39" t="s">
        <v>3343</v>
      </c>
      <c r="DD2116" s="5">
        <v>28</v>
      </c>
      <c r="DR2116" s="5" t="s">
        <v>135</v>
      </c>
      <c r="DS2116" s="6">
        <v>31</v>
      </c>
      <c r="DT2116" s="6">
        <v>31</v>
      </c>
      <c r="DU2116" s="5">
        <v>0</v>
      </c>
      <c r="DW2116" s="5" t="s">
        <v>135</v>
      </c>
      <c r="EG2116" s="42"/>
      <c r="EH2116" s="42"/>
      <c r="EI2116" s="42"/>
      <c r="EJ2116" s="42"/>
      <c r="EK2116" s="42"/>
      <c r="EL2116" s="42"/>
      <c r="EM2116" s="42"/>
    </row>
    <row r="2117" spans="1:143">
      <c r="A2117" s="41"/>
      <c r="B2117" s="41"/>
      <c r="C2117" s="41"/>
      <c r="D2117" s="41" t="s">
        <v>3344</v>
      </c>
      <c r="E2117" s="42" t="s">
        <v>296</v>
      </c>
      <c r="F2117" s="41" t="s">
        <v>3342</v>
      </c>
      <c r="G2117" s="41"/>
      <c r="H2117" s="41" t="s">
        <v>135</v>
      </c>
      <c r="I2117" s="41"/>
      <c r="P2117" s="5">
        <v>22</v>
      </c>
      <c r="Q2117" s="39" t="s">
        <v>3343</v>
      </c>
      <c r="DD2117" s="5">
        <v>22</v>
      </c>
      <c r="DR2117" s="5" t="s">
        <v>135</v>
      </c>
      <c r="DW2117" s="5" t="s">
        <v>135</v>
      </c>
      <c r="EG2117" s="42"/>
      <c r="EH2117" s="42"/>
      <c r="EI2117" s="42"/>
      <c r="EJ2117" s="42"/>
      <c r="EK2117" s="42"/>
      <c r="EL2117" s="42"/>
      <c r="EM2117" s="42"/>
    </row>
    <row r="2118" spans="1:143">
      <c r="A2118" s="41"/>
      <c r="B2118" s="41"/>
      <c r="C2118" s="41"/>
      <c r="D2118" s="41" t="s">
        <v>1243</v>
      </c>
      <c r="E2118" s="42" t="s">
        <v>165</v>
      </c>
      <c r="F2118" s="41" t="s">
        <v>3342</v>
      </c>
      <c r="G2118" s="41"/>
      <c r="H2118" s="41" t="s">
        <v>135</v>
      </c>
      <c r="I2118" s="41"/>
      <c r="P2118" s="5">
        <v>20</v>
      </c>
      <c r="Q2118" s="39" t="s">
        <v>3343</v>
      </c>
      <c r="DD2118" s="5">
        <v>20</v>
      </c>
      <c r="DR2118" s="5" t="s">
        <v>135</v>
      </c>
      <c r="DW2118" s="5" t="s">
        <v>135</v>
      </c>
      <c r="EG2118" s="42"/>
      <c r="EH2118" s="42"/>
      <c r="EI2118" s="42"/>
      <c r="EJ2118" s="42"/>
      <c r="EK2118" s="42"/>
      <c r="EL2118" s="42"/>
      <c r="EM2118" s="42"/>
    </row>
    <row r="2119" spans="1:143">
      <c r="A2119" s="41"/>
      <c r="B2119" s="41"/>
      <c r="C2119" s="41"/>
      <c r="D2119" s="41" t="s">
        <v>367</v>
      </c>
      <c r="E2119" s="42" t="s">
        <v>514</v>
      </c>
      <c r="F2119" s="41" t="s">
        <v>3342</v>
      </c>
      <c r="G2119" s="41"/>
      <c r="H2119" s="41" t="s">
        <v>135</v>
      </c>
      <c r="I2119" s="41"/>
      <c r="P2119" s="5">
        <v>13</v>
      </c>
      <c r="Q2119" s="39" t="s">
        <v>3343</v>
      </c>
      <c r="DD2119" s="5">
        <v>13</v>
      </c>
      <c r="DR2119" s="5" t="s">
        <v>135</v>
      </c>
      <c r="DW2119" s="5" t="s">
        <v>135</v>
      </c>
      <c r="EG2119" s="42"/>
      <c r="EH2119" s="42"/>
      <c r="EI2119" s="42"/>
      <c r="EJ2119" s="42"/>
      <c r="EK2119" s="42"/>
      <c r="EL2119" s="42"/>
      <c r="EM2119" s="42"/>
    </row>
    <row r="2120" spans="1:143">
      <c r="A2120" s="41"/>
      <c r="B2120" s="41"/>
      <c r="C2120" s="41"/>
      <c r="D2120" s="41" t="s">
        <v>3345</v>
      </c>
      <c r="E2120" s="42" t="s">
        <v>449</v>
      </c>
      <c r="F2120" s="41" t="s">
        <v>3342</v>
      </c>
      <c r="G2120" s="41"/>
      <c r="H2120" s="41" t="s">
        <v>135</v>
      </c>
      <c r="I2120" s="41"/>
      <c r="J2120" s="5">
        <v>12</v>
      </c>
      <c r="P2120" s="5">
        <v>12</v>
      </c>
      <c r="Q2120" s="39" t="s">
        <v>3343</v>
      </c>
      <c r="DD2120" s="5">
        <v>12</v>
      </c>
      <c r="DR2120" s="5" t="s">
        <v>135</v>
      </c>
      <c r="DW2120" s="5" t="s">
        <v>135</v>
      </c>
      <c r="EG2120" s="42"/>
      <c r="EH2120" s="42"/>
      <c r="EI2120" s="42"/>
      <c r="EJ2120" s="42"/>
      <c r="EK2120" s="42"/>
      <c r="EL2120" s="42"/>
      <c r="EM2120" s="42"/>
    </row>
    <row r="2121" spans="1:143">
      <c r="A2121" s="41"/>
      <c r="B2121" s="41"/>
      <c r="C2121" s="41"/>
      <c r="D2121" s="41" t="s">
        <v>3346</v>
      </c>
      <c r="E2121" s="42" t="s">
        <v>360</v>
      </c>
      <c r="F2121" s="41" t="s">
        <v>3342</v>
      </c>
      <c r="G2121" s="41"/>
      <c r="H2121" s="41" t="s">
        <v>135</v>
      </c>
      <c r="I2121" s="41"/>
      <c r="P2121" s="5">
        <v>10</v>
      </c>
      <c r="Q2121" s="39" t="s">
        <v>3343</v>
      </c>
      <c r="DD2121" s="5">
        <v>10</v>
      </c>
      <c r="DR2121" s="5" t="s">
        <v>135</v>
      </c>
      <c r="DW2121" s="5" t="s">
        <v>135</v>
      </c>
      <c r="EG2121" s="42"/>
      <c r="EH2121" s="42"/>
      <c r="EI2121" s="42"/>
      <c r="EJ2121" s="42"/>
      <c r="EK2121" s="42"/>
      <c r="EL2121" s="42"/>
      <c r="EM2121" s="42"/>
    </row>
    <row r="2122" spans="1:143">
      <c r="A2122" s="41"/>
      <c r="B2122" s="41"/>
      <c r="C2122" s="41"/>
      <c r="D2122" s="41" t="s">
        <v>561</v>
      </c>
      <c r="E2122" s="42" t="s">
        <v>1951</v>
      </c>
      <c r="F2122" s="41" t="s">
        <v>3342</v>
      </c>
      <c r="G2122" s="41"/>
      <c r="H2122" s="41" t="s">
        <v>135</v>
      </c>
      <c r="I2122" s="41"/>
      <c r="P2122" s="5">
        <v>10</v>
      </c>
      <c r="Q2122" s="39" t="s">
        <v>3343</v>
      </c>
      <c r="DD2122" s="5">
        <v>10</v>
      </c>
      <c r="DR2122" s="5" t="s">
        <v>135</v>
      </c>
      <c r="DW2122" s="5" t="s">
        <v>135</v>
      </c>
      <c r="EG2122" s="42"/>
      <c r="EH2122" s="42"/>
      <c r="EI2122" s="42"/>
      <c r="EJ2122" s="42"/>
      <c r="EK2122" s="42"/>
      <c r="EL2122" s="42"/>
      <c r="EM2122" s="42"/>
    </row>
    <row r="2123" spans="1:143">
      <c r="A2123" s="41"/>
      <c r="B2123" s="41"/>
      <c r="C2123" s="41"/>
      <c r="D2123" s="41" t="s">
        <v>156</v>
      </c>
      <c r="E2123" s="42" t="s">
        <v>157</v>
      </c>
      <c r="F2123" s="41" t="s">
        <v>3342</v>
      </c>
      <c r="G2123" s="41"/>
      <c r="H2123" s="41" t="s">
        <v>135</v>
      </c>
      <c r="I2123" s="41"/>
      <c r="P2123" s="5">
        <v>6</v>
      </c>
      <c r="Q2123" s="39" t="s">
        <v>3343</v>
      </c>
      <c r="DD2123" s="5">
        <v>6</v>
      </c>
      <c r="DR2123" s="5" t="s">
        <v>135</v>
      </c>
      <c r="DW2123" s="5" t="s">
        <v>135</v>
      </c>
      <c r="EG2123" s="42"/>
      <c r="EH2123" s="42"/>
      <c r="EI2123" s="42"/>
      <c r="EJ2123" s="42"/>
      <c r="EK2123" s="42"/>
      <c r="EL2123" s="42"/>
      <c r="EM2123" s="42"/>
    </row>
    <row r="2124" spans="1:143">
      <c r="A2124" s="41"/>
      <c r="B2124" s="41"/>
      <c r="C2124" s="41"/>
      <c r="D2124" s="41" t="s">
        <v>288</v>
      </c>
      <c r="E2124" s="42" t="s">
        <v>408</v>
      </c>
      <c r="F2124" s="41" t="s">
        <v>3342</v>
      </c>
      <c r="G2124" s="41"/>
      <c r="H2124" s="41" t="s">
        <v>135</v>
      </c>
      <c r="I2124" s="41"/>
      <c r="P2124" s="5">
        <v>5</v>
      </c>
      <c r="Q2124" s="39" t="s">
        <v>3343</v>
      </c>
      <c r="DD2124" s="5">
        <v>5</v>
      </c>
      <c r="DR2124" s="5" t="s">
        <v>135</v>
      </c>
      <c r="DW2124" s="5" t="s">
        <v>135</v>
      </c>
      <c r="EG2124" s="42"/>
      <c r="EH2124" s="42"/>
      <c r="EI2124" s="42"/>
      <c r="EJ2124" s="42"/>
      <c r="EK2124" s="42"/>
      <c r="EL2124" s="42"/>
      <c r="EM2124" s="42"/>
    </row>
    <row r="2125" spans="1:143">
      <c r="A2125" s="41"/>
      <c r="B2125" s="41"/>
      <c r="C2125" s="41"/>
      <c r="D2125" s="41" t="s">
        <v>3347</v>
      </c>
      <c r="E2125" s="42" t="s">
        <v>696</v>
      </c>
      <c r="F2125" s="41" t="s">
        <v>3342</v>
      </c>
      <c r="G2125" s="41"/>
      <c r="H2125" s="41" t="s">
        <v>135</v>
      </c>
      <c r="I2125" s="41"/>
      <c r="P2125" s="5">
        <v>4</v>
      </c>
      <c r="Q2125" s="39" t="s">
        <v>3343</v>
      </c>
      <c r="DD2125" s="5">
        <v>4</v>
      </c>
      <c r="DR2125" s="5" t="s">
        <v>135</v>
      </c>
      <c r="DW2125" s="5" t="s">
        <v>135</v>
      </c>
      <c r="EG2125" s="42"/>
      <c r="EH2125" s="42"/>
      <c r="EI2125" s="42"/>
      <c r="EJ2125" s="42"/>
      <c r="EK2125" s="42"/>
      <c r="EL2125" s="42"/>
      <c r="EM2125" s="42"/>
    </row>
    <row r="2126" spans="1:143">
      <c r="A2126" s="41"/>
      <c r="B2126" s="41"/>
      <c r="C2126" s="41"/>
      <c r="D2126" s="41" t="s">
        <v>3348</v>
      </c>
      <c r="E2126" s="42" t="s">
        <v>204</v>
      </c>
      <c r="F2126" s="41" t="s">
        <v>3342</v>
      </c>
      <c r="G2126" s="41"/>
      <c r="H2126" s="41" t="s">
        <v>135</v>
      </c>
      <c r="I2126" s="41"/>
      <c r="P2126" s="5">
        <v>3</v>
      </c>
      <c r="Q2126" s="39" t="s">
        <v>3343</v>
      </c>
      <c r="DD2126" s="5">
        <v>3</v>
      </c>
      <c r="DR2126" s="5" t="s">
        <v>135</v>
      </c>
      <c r="DW2126" s="5" t="s">
        <v>135</v>
      </c>
      <c r="EG2126" s="42"/>
      <c r="EH2126" s="42"/>
      <c r="EI2126" s="42"/>
      <c r="EJ2126" s="42"/>
      <c r="EK2126" s="42"/>
      <c r="EL2126" s="42"/>
      <c r="EM2126" s="42"/>
    </row>
    <row r="2127" spans="1:143">
      <c r="A2127" s="41"/>
      <c r="B2127" s="41"/>
      <c r="C2127" s="41"/>
      <c r="D2127" s="41" t="s">
        <v>1241</v>
      </c>
      <c r="E2127" s="42" t="s">
        <v>527</v>
      </c>
      <c r="F2127" s="41" t="s">
        <v>3342</v>
      </c>
      <c r="G2127" s="41"/>
      <c r="H2127" s="41" t="s">
        <v>135</v>
      </c>
      <c r="I2127" s="41"/>
      <c r="P2127" s="5">
        <v>3</v>
      </c>
      <c r="Q2127" s="39" t="s">
        <v>3343</v>
      </c>
      <c r="DD2127" s="5">
        <v>3</v>
      </c>
      <c r="DR2127" s="5" t="s">
        <v>135</v>
      </c>
      <c r="DW2127" s="5" t="s">
        <v>135</v>
      </c>
      <c r="EG2127" s="42"/>
      <c r="EH2127" s="42"/>
      <c r="EI2127" s="42"/>
      <c r="EJ2127" s="42"/>
      <c r="EK2127" s="42"/>
      <c r="EL2127" s="42"/>
      <c r="EM2127" s="42"/>
    </row>
    <row r="2128" spans="1:143">
      <c r="A2128" s="41"/>
      <c r="B2128" s="41"/>
      <c r="C2128" s="41"/>
      <c r="D2128" s="41" t="s">
        <v>724</v>
      </c>
      <c r="E2128" s="42" t="s">
        <v>572</v>
      </c>
      <c r="F2128" s="41" t="s">
        <v>3342</v>
      </c>
      <c r="G2128" s="41"/>
      <c r="H2128" s="41" t="s">
        <v>135</v>
      </c>
      <c r="I2128" s="41"/>
      <c r="P2128" s="5">
        <v>1</v>
      </c>
      <c r="Q2128" s="39" t="s">
        <v>3343</v>
      </c>
      <c r="DD2128" s="5">
        <v>1</v>
      </c>
      <c r="DR2128" s="5" t="s">
        <v>135</v>
      </c>
      <c r="DW2128" s="5" t="s">
        <v>135</v>
      </c>
      <c r="EG2128" s="42"/>
      <c r="EH2128" s="42"/>
      <c r="EI2128" s="42"/>
      <c r="EJ2128" s="42"/>
      <c r="EK2128" s="42"/>
      <c r="EL2128" s="42"/>
      <c r="EM2128" s="42"/>
    </row>
    <row r="2129" spans="1:143">
      <c r="A2129" s="41"/>
      <c r="B2129" s="41"/>
      <c r="C2129" s="41"/>
      <c r="D2129" s="41" t="s">
        <v>1380</v>
      </c>
      <c r="E2129" s="42" t="s">
        <v>1759</v>
      </c>
      <c r="F2129" s="41" t="s">
        <v>3342</v>
      </c>
      <c r="G2129" s="41"/>
      <c r="H2129" s="41" t="s">
        <v>135</v>
      </c>
      <c r="I2129" s="41"/>
      <c r="P2129" s="5">
        <v>2</v>
      </c>
      <c r="Q2129" s="39" t="s">
        <v>3343</v>
      </c>
      <c r="DD2129" s="5">
        <v>2</v>
      </c>
      <c r="DR2129" s="5" t="s">
        <v>135</v>
      </c>
      <c r="DW2129" s="5" t="s">
        <v>135</v>
      </c>
      <c r="EG2129" s="42"/>
      <c r="EH2129" s="42"/>
      <c r="EI2129" s="42"/>
      <c r="EJ2129" s="42"/>
      <c r="EK2129" s="42"/>
      <c r="EL2129" s="42"/>
      <c r="EM2129" s="42"/>
    </row>
    <row r="2130" spans="1:143">
      <c r="A2130" s="41"/>
      <c r="B2130" s="41"/>
      <c r="C2130" s="41"/>
      <c r="D2130" s="41" t="s">
        <v>260</v>
      </c>
      <c r="E2130" s="42" t="s">
        <v>228</v>
      </c>
      <c r="F2130" s="41" t="s">
        <v>3342</v>
      </c>
      <c r="G2130" s="41"/>
      <c r="H2130" s="41" t="s">
        <v>135</v>
      </c>
      <c r="I2130" s="41"/>
      <c r="P2130" s="5">
        <v>2</v>
      </c>
      <c r="Q2130" s="39" t="s">
        <v>3343</v>
      </c>
      <c r="CK2130" s="5">
        <v>1</v>
      </c>
      <c r="DD2130" s="5">
        <v>2</v>
      </c>
      <c r="DR2130" s="5" t="s">
        <v>135</v>
      </c>
      <c r="DW2130" s="5" t="s">
        <v>135</v>
      </c>
      <c r="EG2130" s="42"/>
      <c r="EH2130" s="42"/>
      <c r="EI2130" s="42"/>
      <c r="EJ2130" s="42"/>
      <c r="EK2130" s="42"/>
      <c r="EL2130" s="42"/>
      <c r="EM2130" s="42"/>
    </row>
    <row r="2131" spans="1:143">
      <c r="A2131" s="41"/>
      <c r="B2131" s="41"/>
      <c r="C2131" s="41"/>
      <c r="D2131" s="41" t="s">
        <v>468</v>
      </c>
      <c r="E2131" s="42" t="s">
        <v>199</v>
      </c>
      <c r="F2131" s="41" t="s">
        <v>3342</v>
      </c>
      <c r="G2131" s="41"/>
      <c r="H2131" s="41" t="s">
        <v>135</v>
      </c>
      <c r="I2131" s="41"/>
      <c r="P2131" s="5">
        <v>9</v>
      </c>
      <c r="Q2131" s="39" t="s">
        <v>3343</v>
      </c>
      <c r="CK2131" s="5">
        <v>1</v>
      </c>
      <c r="DD2131" s="5">
        <v>9</v>
      </c>
      <c r="DR2131" s="5" t="s">
        <v>135</v>
      </c>
      <c r="DW2131" s="5" t="s">
        <v>135</v>
      </c>
      <c r="EG2131" s="42"/>
      <c r="EH2131" s="42"/>
      <c r="EI2131" s="42"/>
      <c r="EJ2131" s="42"/>
      <c r="EK2131" s="42"/>
      <c r="EL2131" s="42"/>
      <c r="EM2131" s="42"/>
    </row>
    <row r="2132" spans="1:143">
      <c r="A2132" s="41"/>
      <c r="B2132" s="41"/>
      <c r="C2132" s="41"/>
      <c r="D2132" s="41" t="s">
        <v>3349</v>
      </c>
      <c r="E2132" s="42" t="s">
        <v>271</v>
      </c>
      <c r="F2132" s="41" t="s">
        <v>3342</v>
      </c>
      <c r="G2132" s="41"/>
      <c r="H2132" s="41" t="s">
        <v>135</v>
      </c>
      <c r="I2132" s="41"/>
      <c r="P2132" s="5">
        <v>11</v>
      </c>
      <c r="Q2132" s="39" t="s">
        <v>3343</v>
      </c>
      <c r="CK2132" s="105">
        <v>1</v>
      </c>
      <c r="DD2132" s="5">
        <v>11</v>
      </c>
      <c r="DR2132" s="5" t="s">
        <v>135</v>
      </c>
      <c r="DW2132" s="5" t="s">
        <v>135</v>
      </c>
      <c r="EG2132" s="42"/>
      <c r="EH2132" s="42"/>
      <c r="EI2132" s="42"/>
      <c r="EJ2132" s="42"/>
      <c r="EK2132" s="42"/>
      <c r="EL2132" s="42"/>
      <c r="EM2132" s="42"/>
    </row>
    <row r="2133" spans="1:143" ht="75">
      <c r="A2133" s="41" t="s">
        <v>3350</v>
      </c>
      <c r="B2133" s="41">
        <v>1</v>
      </c>
      <c r="C2133" s="41">
        <v>1</v>
      </c>
      <c r="D2133" s="41" t="s">
        <v>3351</v>
      </c>
      <c r="E2133" s="42" t="s">
        <v>155</v>
      </c>
      <c r="F2133" s="41" t="s">
        <v>3352</v>
      </c>
      <c r="G2133" s="41" t="s">
        <v>135</v>
      </c>
      <c r="H2133" s="41"/>
      <c r="I2133" s="41" t="s">
        <v>3353</v>
      </c>
      <c r="P2133" s="5">
        <v>1</v>
      </c>
      <c r="Q2133" s="39" t="s">
        <v>3354</v>
      </c>
      <c r="CK2133" s="5">
        <v>1</v>
      </c>
      <c r="DS2133" s="6">
        <v>1</v>
      </c>
      <c r="DT2133" s="6">
        <v>0</v>
      </c>
      <c r="DU2133" s="5">
        <v>1</v>
      </c>
      <c r="DV2133" s="5" t="s">
        <v>135</v>
      </c>
      <c r="DW2133" s="5" t="s">
        <v>135</v>
      </c>
      <c r="EG2133" s="42"/>
      <c r="EH2133" s="42"/>
      <c r="EI2133" s="42"/>
      <c r="EJ2133" s="42"/>
      <c r="EK2133" s="42"/>
      <c r="EL2133" s="42"/>
      <c r="EM2133" s="42"/>
    </row>
    <row r="2134" spans="1:143" ht="30">
      <c r="A2134" s="41"/>
      <c r="B2134" s="41"/>
      <c r="C2134" s="41"/>
      <c r="D2134" s="41" t="s">
        <v>3355</v>
      </c>
      <c r="E2134" s="42" t="s">
        <v>186</v>
      </c>
      <c r="F2134" s="41" t="s">
        <v>3352</v>
      </c>
      <c r="G2134" s="41" t="s">
        <v>135</v>
      </c>
      <c r="H2134" s="41"/>
      <c r="I2134" s="41" t="s">
        <v>3353</v>
      </c>
      <c r="P2134" s="5">
        <v>1</v>
      </c>
      <c r="Q2134" s="39" t="s">
        <v>3354</v>
      </c>
      <c r="CK2134" s="5">
        <v>1</v>
      </c>
      <c r="DV2134" s="5" t="s">
        <v>135</v>
      </c>
      <c r="DW2134" s="5" t="s">
        <v>135</v>
      </c>
      <c r="EG2134" s="42"/>
      <c r="EH2134" s="42"/>
      <c r="EI2134" s="42"/>
      <c r="EJ2134" s="42"/>
      <c r="EK2134" s="42"/>
      <c r="EL2134" s="42"/>
      <c r="EM2134" s="42"/>
    </row>
    <row r="2135" spans="1:143">
      <c r="A2135" s="41"/>
      <c r="B2135" s="41"/>
      <c r="C2135" s="41"/>
      <c r="D2135" s="41"/>
      <c r="G2135" s="41"/>
      <c r="H2135" s="41"/>
      <c r="I2135" s="41"/>
      <c r="P2135" s="105"/>
      <c r="EG2135" s="42"/>
      <c r="EH2135" s="42"/>
      <c r="EI2135" s="42"/>
      <c r="EJ2135" s="42"/>
      <c r="EK2135" s="42"/>
      <c r="EL2135" s="42"/>
      <c r="EM2135" s="42"/>
    </row>
    <row r="2136" spans="1:143" ht="105">
      <c r="A2136" s="41" t="s">
        <v>3356</v>
      </c>
      <c r="B2136" s="41">
        <v>4</v>
      </c>
      <c r="C2136" s="41">
        <v>3</v>
      </c>
      <c r="D2136" s="41" t="s">
        <v>3357</v>
      </c>
      <c r="E2136" s="42" t="s">
        <v>314</v>
      </c>
      <c r="F2136" s="41" t="s">
        <v>3358</v>
      </c>
      <c r="G2136" s="41"/>
      <c r="H2136" s="41" t="s">
        <v>135</v>
      </c>
      <c r="I2136" s="41"/>
      <c r="P2136" s="5">
        <v>3</v>
      </c>
      <c r="Q2136" s="39" t="s">
        <v>3359</v>
      </c>
      <c r="R2136" s="5">
        <v>3</v>
      </c>
      <c r="AA2136" s="5">
        <v>3</v>
      </c>
      <c r="AF2136" s="5">
        <v>3</v>
      </c>
      <c r="DS2136" s="6">
        <v>4</v>
      </c>
      <c r="DT2136" s="6">
        <v>1</v>
      </c>
      <c r="DU2136" s="5">
        <v>0</v>
      </c>
      <c r="DW2136" s="5" t="s">
        <v>135</v>
      </c>
      <c r="EG2136" s="42"/>
      <c r="EH2136" s="42"/>
      <c r="EI2136" s="42"/>
      <c r="EJ2136" s="42"/>
      <c r="EK2136" s="42"/>
      <c r="EL2136" s="42"/>
      <c r="EM2136" s="42"/>
    </row>
    <row r="2137" spans="1:143" ht="60">
      <c r="A2137" s="41"/>
      <c r="B2137" s="41"/>
      <c r="C2137" s="41"/>
      <c r="D2137" s="41" t="s">
        <v>3360</v>
      </c>
      <c r="E2137" s="42" t="s">
        <v>141</v>
      </c>
      <c r="F2137" s="41" t="s">
        <v>3358</v>
      </c>
      <c r="G2137" s="41"/>
      <c r="H2137" s="41" t="s">
        <v>135</v>
      </c>
      <c r="I2137" s="41"/>
      <c r="P2137" s="5">
        <v>3</v>
      </c>
      <c r="Q2137" s="39" t="s">
        <v>3359</v>
      </c>
      <c r="R2137" s="5">
        <v>3</v>
      </c>
      <c r="AA2137" s="5">
        <v>3</v>
      </c>
      <c r="AF2137" s="5">
        <v>3</v>
      </c>
      <c r="DW2137" s="5" t="s">
        <v>135</v>
      </c>
      <c r="EG2137" s="42"/>
      <c r="EH2137" s="42"/>
      <c r="EI2137" s="42"/>
      <c r="EJ2137" s="42"/>
      <c r="EK2137" s="42"/>
      <c r="EL2137" s="42"/>
      <c r="EM2137" s="42"/>
    </row>
    <row r="2138" spans="1:143" ht="60">
      <c r="A2138" s="41"/>
      <c r="B2138" s="41"/>
      <c r="C2138" s="41"/>
      <c r="D2138" s="41" t="s">
        <v>3361</v>
      </c>
      <c r="E2138" s="42" t="s">
        <v>182</v>
      </c>
      <c r="F2138" s="41" t="s">
        <v>3358</v>
      </c>
      <c r="G2138" s="41"/>
      <c r="H2138" s="41" t="s">
        <v>135</v>
      </c>
      <c r="I2138" s="41"/>
      <c r="P2138" s="5">
        <v>2</v>
      </c>
      <c r="Q2138" s="39" t="s">
        <v>3362</v>
      </c>
      <c r="R2138" s="5">
        <v>2</v>
      </c>
      <c r="AA2138" s="5">
        <v>2</v>
      </c>
      <c r="AF2138" s="5">
        <v>2</v>
      </c>
      <c r="DW2138" s="5" t="s">
        <v>135</v>
      </c>
      <c r="EG2138" s="42"/>
      <c r="EH2138" s="42"/>
      <c r="EI2138" s="42"/>
      <c r="EJ2138" s="42"/>
      <c r="EK2138" s="42"/>
      <c r="EL2138" s="42"/>
      <c r="EM2138" s="42"/>
    </row>
    <row r="2139" spans="1:143" ht="60">
      <c r="A2139" s="41"/>
      <c r="B2139" s="41"/>
      <c r="C2139" s="41"/>
      <c r="D2139" s="41" t="s">
        <v>2543</v>
      </c>
      <c r="E2139" s="42" t="s">
        <v>186</v>
      </c>
      <c r="F2139" s="41" t="s">
        <v>3358</v>
      </c>
      <c r="G2139" s="41"/>
      <c r="H2139" s="41" t="s">
        <v>135</v>
      </c>
      <c r="I2139" s="41"/>
      <c r="P2139" s="5">
        <v>1</v>
      </c>
      <c r="Q2139" s="39" t="s">
        <v>3362</v>
      </c>
      <c r="R2139" s="5">
        <v>1</v>
      </c>
      <c r="AA2139" s="5">
        <v>1</v>
      </c>
      <c r="AF2139" s="5">
        <v>1</v>
      </c>
      <c r="DW2139" s="5" t="s">
        <v>135</v>
      </c>
      <c r="EG2139" s="42"/>
      <c r="EH2139" s="42"/>
      <c r="EI2139" s="42"/>
      <c r="EJ2139" s="42"/>
      <c r="EK2139" s="42"/>
      <c r="EL2139" s="42"/>
      <c r="EM2139" s="42"/>
    </row>
    <row r="2140" spans="1:143" ht="60">
      <c r="A2140" s="41"/>
      <c r="B2140" s="41"/>
      <c r="C2140" s="41"/>
      <c r="D2140" s="41" t="s">
        <v>3363</v>
      </c>
      <c r="E2140" s="42" t="s">
        <v>3364</v>
      </c>
      <c r="F2140" s="41" t="s">
        <v>3358</v>
      </c>
      <c r="G2140" s="41"/>
      <c r="H2140" s="41" t="s">
        <v>135</v>
      </c>
      <c r="I2140" s="41"/>
      <c r="P2140" s="5">
        <v>1</v>
      </c>
      <c r="Q2140" s="39" t="s">
        <v>3362</v>
      </c>
      <c r="R2140" s="5">
        <v>1</v>
      </c>
      <c r="AA2140" s="5">
        <v>1</v>
      </c>
      <c r="AF2140" s="5">
        <v>1</v>
      </c>
      <c r="DW2140" s="5" t="s">
        <v>135</v>
      </c>
      <c r="EG2140" s="42"/>
      <c r="EH2140" s="42"/>
      <c r="EI2140" s="42"/>
      <c r="EJ2140" s="42"/>
      <c r="EK2140" s="42"/>
      <c r="EL2140" s="42"/>
      <c r="EM2140" s="42"/>
    </row>
    <row r="2141" spans="1:143" ht="60">
      <c r="A2141" s="41"/>
      <c r="B2141" s="41"/>
      <c r="C2141" s="41"/>
      <c r="D2141" s="41" t="s">
        <v>646</v>
      </c>
      <c r="E2141" s="42" t="s">
        <v>3208</v>
      </c>
      <c r="F2141" s="41" t="s">
        <v>3358</v>
      </c>
      <c r="G2141" s="41"/>
      <c r="H2141" s="41" t="s">
        <v>135</v>
      </c>
      <c r="I2141" s="41"/>
      <c r="P2141" s="5">
        <v>1</v>
      </c>
      <c r="Q2141" s="39" t="s">
        <v>3362</v>
      </c>
      <c r="R2141" s="5">
        <v>1</v>
      </c>
      <c r="AA2141" s="5">
        <v>1</v>
      </c>
      <c r="AF2141" s="5">
        <v>1</v>
      </c>
      <c r="DW2141" s="5" t="s">
        <v>135</v>
      </c>
      <c r="EG2141" s="42"/>
      <c r="EH2141" s="42"/>
      <c r="EI2141" s="42"/>
      <c r="EJ2141" s="42"/>
      <c r="EK2141" s="42"/>
      <c r="EL2141" s="42"/>
      <c r="EM2141" s="42"/>
    </row>
    <row r="2142" spans="1:143" ht="60">
      <c r="A2142" s="41"/>
      <c r="B2142" s="41"/>
      <c r="C2142" s="41"/>
      <c r="D2142" s="41" t="s">
        <v>3365</v>
      </c>
      <c r="E2142" s="41" t="s">
        <v>3365</v>
      </c>
      <c r="F2142" s="41" t="s">
        <v>3358</v>
      </c>
      <c r="G2142" s="41"/>
      <c r="H2142" s="41" t="s">
        <v>135</v>
      </c>
      <c r="I2142" s="41"/>
      <c r="P2142" s="5">
        <v>1</v>
      </c>
      <c r="Q2142" s="39" t="s">
        <v>3362</v>
      </c>
      <c r="R2142" s="5">
        <v>1</v>
      </c>
      <c r="AA2142" s="5">
        <v>1</v>
      </c>
      <c r="AF2142" s="5">
        <v>1</v>
      </c>
      <c r="DW2142" s="5" t="s">
        <v>135</v>
      </c>
      <c r="EG2142" s="42"/>
      <c r="EH2142" s="42"/>
      <c r="EI2142" s="42"/>
      <c r="EJ2142" s="42"/>
      <c r="EK2142" s="42"/>
      <c r="EL2142" s="42"/>
      <c r="EM2142" s="42"/>
    </row>
    <row r="2143" spans="1:143" ht="75">
      <c r="A2143" s="41" t="s">
        <v>3366</v>
      </c>
      <c r="B2143" s="41">
        <v>10</v>
      </c>
      <c r="C2143" s="41">
        <v>3</v>
      </c>
      <c r="D2143" s="41" t="s">
        <v>3367</v>
      </c>
      <c r="E2143" s="42" t="s">
        <v>360</v>
      </c>
      <c r="F2143" s="41" t="s">
        <v>3368</v>
      </c>
      <c r="G2143" s="41"/>
      <c r="H2143" s="41"/>
      <c r="I2143" s="41" t="s">
        <v>135</v>
      </c>
      <c r="J2143" s="5">
        <v>1</v>
      </c>
      <c r="P2143" s="5">
        <v>1</v>
      </c>
      <c r="Q2143" s="39" t="s">
        <v>3369</v>
      </c>
      <c r="AL2143" s="5">
        <v>1</v>
      </c>
      <c r="AW2143" s="5">
        <v>1</v>
      </c>
      <c r="AZ2143" s="5">
        <v>1</v>
      </c>
      <c r="BB2143" s="5">
        <v>1</v>
      </c>
      <c r="BD2143" s="5">
        <v>1</v>
      </c>
      <c r="BG2143" s="5">
        <v>1</v>
      </c>
      <c r="BR2143" s="5">
        <v>1</v>
      </c>
      <c r="DS2143" s="6">
        <v>10</v>
      </c>
      <c r="DT2143" s="6">
        <v>7</v>
      </c>
      <c r="DU2143" s="5">
        <v>1</v>
      </c>
      <c r="DX2143" s="5" t="s">
        <v>135</v>
      </c>
      <c r="EG2143" s="42"/>
      <c r="EH2143" s="42"/>
      <c r="EI2143" s="42"/>
      <c r="EJ2143" s="42"/>
      <c r="EK2143" s="42"/>
      <c r="EL2143" s="42"/>
      <c r="EM2143" s="42"/>
    </row>
    <row r="2144" spans="1:143" ht="75">
      <c r="A2144" s="41"/>
      <c r="B2144" s="41"/>
      <c r="C2144" s="41"/>
      <c r="D2144" s="41" t="s">
        <v>3370</v>
      </c>
      <c r="E2144" s="42" t="s">
        <v>3208</v>
      </c>
      <c r="F2144" s="41" t="s">
        <v>3371</v>
      </c>
      <c r="G2144" s="41" t="s">
        <v>135</v>
      </c>
      <c r="H2144" s="41"/>
      <c r="I2144" s="41" t="s">
        <v>135</v>
      </c>
      <c r="J2144" s="5">
        <v>1</v>
      </c>
      <c r="P2144" s="5">
        <v>1</v>
      </c>
      <c r="Q2144" s="39" t="s">
        <v>3369</v>
      </c>
      <c r="AL2144" s="5">
        <v>1</v>
      </c>
      <c r="AW2144" s="5">
        <v>1</v>
      </c>
      <c r="AZ2144" s="5">
        <v>1</v>
      </c>
      <c r="BB2144" s="5">
        <v>1</v>
      </c>
      <c r="BD2144" s="5">
        <v>1</v>
      </c>
      <c r="BG2144" s="5">
        <v>1</v>
      </c>
      <c r="BR2144" s="5">
        <v>1</v>
      </c>
      <c r="DX2144" s="5" t="s">
        <v>135</v>
      </c>
      <c r="EG2144" s="42"/>
      <c r="EH2144" s="42"/>
      <c r="EI2144" s="42"/>
      <c r="EJ2144" s="42"/>
      <c r="EK2144" s="42"/>
      <c r="EL2144" s="42"/>
      <c r="EM2144" s="42"/>
    </row>
    <row r="2145" spans="1:143" ht="75">
      <c r="A2145" s="41"/>
      <c r="B2145" s="41"/>
      <c r="C2145" s="41"/>
      <c r="D2145" s="41" t="s">
        <v>3372</v>
      </c>
      <c r="E2145" s="42" t="s">
        <v>3373</v>
      </c>
      <c r="F2145" s="41" t="s">
        <v>3374</v>
      </c>
      <c r="G2145" s="41"/>
      <c r="H2145" s="41" t="s">
        <v>135</v>
      </c>
      <c r="I2145" s="41" t="s">
        <v>135</v>
      </c>
      <c r="J2145" s="5">
        <v>1</v>
      </c>
      <c r="P2145" s="5">
        <v>1</v>
      </c>
      <c r="Q2145" s="39" t="s">
        <v>3369</v>
      </c>
      <c r="AL2145" s="5">
        <v>1</v>
      </c>
      <c r="AW2145" s="5">
        <v>1</v>
      </c>
      <c r="AZ2145" s="5">
        <v>1</v>
      </c>
      <c r="BB2145" s="5">
        <v>1</v>
      </c>
      <c r="BD2145" s="5">
        <v>1</v>
      </c>
      <c r="BG2145" s="5">
        <v>1</v>
      </c>
      <c r="BR2145" s="5">
        <v>1</v>
      </c>
      <c r="DX2145" s="5" t="s">
        <v>135</v>
      </c>
      <c r="EG2145" s="42"/>
      <c r="EH2145" s="42"/>
      <c r="EI2145" s="42"/>
      <c r="EJ2145" s="42"/>
      <c r="EK2145" s="42"/>
      <c r="EL2145" s="42"/>
      <c r="EM2145" s="42"/>
    </row>
    <row r="2146" spans="1:143" s="42" customFormat="1" ht="75">
      <c r="A2146" s="41"/>
      <c r="B2146" s="41"/>
      <c r="C2146" s="41"/>
      <c r="D2146" s="41" t="s">
        <v>3375</v>
      </c>
      <c r="E2146" s="42" t="s">
        <v>3376</v>
      </c>
      <c r="F2146" s="41" t="s">
        <v>3374</v>
      </c>
      <c r="G2146" s="41"/>
      <c r="H2146" s="41" t="s">
        <v>135</v>
      </c>
      <c r="I2146" s="41" t="s">
        <v>135</v>
      </c>
      <c r="J2146" s="5"/>
      <c r="K2146" s="5"/>
      <c r="L2146" s="5"/>
      <c r="M2146" s="5">
        <v>1</v>
      </c>
      <c r="N2146" s="5"/>
      <c r="O2146" s="5"/>
      <c r="P2146" s="5">
        <v>1</v>
      </c>
      <c r="Q2146" s="39" t="s">
        <v>3369</v>
      </c>
      <c r="R2146" s="5"/>
      <c r="S2146" s="5"/>
      <c r="T2146" s="5"/>
      <c r="U2146" s="5"/>
      <c r="V2146" s="5"/>
      <c r="W2146" s="5"/>
      <c r="X2146" s="5"/>
      <c r="Y2146" s="5"/>
      <c r="Z2146" s="5"/>
      <c r="AA2146" s="5"/>
      <c r="AB2146" s="5"/>
      <c r="AC2146" s="5"/>
      <c r="AD2146" s="5"/>
      <c r="AE2146" s="5"/>
      <c r="AF2146" s="5"/>
      <c r="AG2146" s="5"/>
      <c r="AH2146" s="5"/>
      <c r="AI2146" s="5"/>
      <c r="AJ2146" s="5"/>
      <c r="AK2146" s="5"/>
      <c r="AL2146" s="5">
        <v>1</v>
      </c>
      <c r="AM2146" s="5"/>
      <c r="AN2146" s="5"/>
      <c r="AO2146" s="5"/>
      <c r="AP2146" s="5"/>
      <c r="AQ2146" s="5"/>
      <c r="AR2146" s="5"/>
      <c r="AS2146" s="5"/>
      <c r="AT2146" s="5"/>
      <c r="AU2146" s="5"/>
      <c r="AV2146" s="5"/>
      <c r="AW2146" s="5">
        <v>1</v>
      </c>
      <c r="AX2146" s="5"/>
      <c r="AY2146" s="5"/>
      <c r="AZ2146" s="5">
        <v>1</v>
      </c>
      <c r="BA2146" s="5"/>
      <c r="BB2146" s="5">
        <v>1</v>
      </c>
      <c r="BC2146" s="5"/>
      <c r="BD2146" s="5">
        <v>1</v>
      </c>
      <c r="BE2146" s="5"/>
      <c r="BF2146" s="5"/>
      <c r="BG2146" s="5">
        <v>1</v>
      </c>
      <c r="BH2146" s="5"/>
      <c r="BI2146" s="5"/>
      <c r="BJ2146" s="5"/>
      <c r="BK2146" s="5"/>
      <c r="BL2146" s="5"/>
      <c r="BM2146" s="5"/>
      <c r="BN2146" s="5"/>
      <c r="BO2146" s="5"/>
      <c r="BP2146" s="5"/>
      <c r="BQ2146" s="5"/>
      <c r="BR2146" s="5">
        <v>1</v>
      </c>
      <c r="BS2146" s="5"/>
      <c r="BT2146" s="5"/>
      <c r="BU2146" s="5"/>
      <c r="BV2146" s="5"/>
      <c r="BW2146" s="5"/>
      <c r="BX2146" s="5"/>
      <c r="BY2146" s="5"/>
      <c r="BZ2146" s="5"/>
      <c r="CA2146" s="5"/>
      <c r="CB2146" s="5"/>
      <c r="CC2146" s="5"/>
      <c r="CD2146" s="5"/>
      <c r="CE2146" s="5"/>
      <c r="CF2146" s="5"/>
      <c r="CG2146" s="5"/>
      <c r="CH2146" s="5"/>
      <c r="CI2146" s="5"/>
      <c r="CJ2146" s="5"/>
      <c r="CK2146" s="5"/>
      <c r="CL2146" s="5"/>
      <c r="CM2146" s="5"/>
      <c r="CN2146" s="5"/>
      <c r="CO2146" s="5"/>
      <c r="CP2146" s="5"/>
      <c r="CQ2146" s="5"/>
      <c r="CR2146" s="5"/>
      <c r="CS2146" s="5"/>
      <c r="CT2146" s="5"/>
      <c r="CU2146" s="5"/>
      <c r="CV2146" s="5"/>
      <c r="CW2146" s="5"/>
      <c r="CX2146" s="5"/>
      <c r="CY2146" s="5"/>
      <c r="CZ2146" s="5"/>
      <c r="DA2146" s="5"/>
      <c r="DB2146" s="5"/>
      <c r="DC2146" s="5"/>
      <c r="DD2146" s="5"/>
      <c r="DE2146" s="5"/>
      <c r="DF2146" s="5"/>
      <c r="DG2146" s="5"/>
      <c r="DH2146" s="5"/>
      <c r="DI2146" s="5"/>
      <c r="DJ2146" s="5"/>
      <c r="DK2146" s="5"/>
      <c r="DL2146" s="5"/>
      <c r="DM2146" s="5"/>
      <c r="DN2146" s="5"/>
      <c r="DO2146" s="5"/>
      <c r="DP2146" s="5"/>
      <c r="DQ2146" s="5"/>
      <c r="DR2146" s="5"/>
      <c r="DS2146" s="6"/>
      <c r="DT2146" s="6"/>
      <c r="DU2146" s="5"/>
      <c r="DV2146" s="5"/>
      <c r="DW2146" s="5"/>
      <c r="DX2146" s="5" t="s">
        <v>135</v>
      </c>
      <c r="DY2146" s="5"/>
      <c r="DZ2146" s="5"/>
      <c r="EA2146" s="5"/>
      <c r="EB2146" s="5"/>
      <c r="EC2146" s="5"/>
      <c r="ED2146" s="5"/>
      <c r="EE2146" s="5"/>
      <c r="EF2146" s="5"/>
    </row>
    <row r="2147" spans="1:143" ht="60">
      <c r="A2147" s="41"/>
      <c r="B2147" s="41"/>
      <c r="C2147" s="41"/>
      <c r="D2147" s="41" t="s">
        <v>3377</v>
      </c>
      <c r="E2147" s="42" t="s">
        <v>3378</v>
      </c>
      <c r="F2147" s="41" t="s">
        <v>3368</v>
      </c>
      <c r="G2147" s="41"/>
      <c r="H2147" s="41"/>
      <c r="I2147" s="41" t="s">
        <v>135</v>
      </c>
      <c r="J2147" s="5">
        <v>1</v>
      </c>
      <c r="P2147" s="5">
        <v>1</v>
      </c>
      <c r="Q2147" s="39" t="s">
        <v>3369</v>
      </c>
      <c r="AL2147" s="5">
        <v>1</v>
      </c>
      <c r="AW2147" s="5">
        <v>1</v>
      </c>
      <c r="AZ2147" s="5">
        <v>1</v>
      </c>
      <c r="BB2147" s="5">
        <v>1</v>
      </c>
      <c r="BD2147" s="5">
        <v>1</v>
      </c>
      <c r="BG2147" s="5">
        <v>1</v>
      </c>
      <c r="BR2147" s="5">
        <v>1</v>
      </c>
      <c r="DX2147" s="5" t="s">
        <v>135</v>
      </c>
      <c r="EG2147" s="42"/>
      <c r="EH2147" s="42"/>
      <c r="EI2147" s="42"/>
      <c r="EJ2147" s="42"/>
      <c r="EK2147" s="42"/>
      <c r="EL2147" s="42"/>
      <c r="EM2147" s="42"/>
    </row>
    <row r="2148" spans="1:143" ht="75">
      <c r="A2148" s="41"/>
      <c r="B2148" s="41"/>
      <c r="C2148" s="41"/>
      <c r="D2148" s="41" t="s">
        <v>3379</v>
      </c>
      <c r="E2148" s="42" t="s">
        <v>3380</v>
      </c>
      <c r="F2148" s="41" t="s">
        <v>3371</v>
      </c>
      <c r="G2148" s="41" t="s">
        <v>135</v>
      </c>
      <c r="H2148" s="41"/>
      <c r="I2148" s="41" t="s">
        <v>135</v>
      </c>
      <c r="M2148" s="5">
        <v>1</v>
      </c>
      <c r="P2148" s="5">
        <v>1</v>
      </c>
      <c r="Q2148" s="39" t="s">
        <v>3369</v>
      </c>
      <c r="AL2148" s="5">
        <v>1</v>
      </c>
      <c r="AW2148" s="5">
        <v>1</v>
      </c>
      <c r="AZ2148" s="5">
        <v>1</v>
      </c>
      <c r="BB2148" s="5">
        <v>1</v>
      </c>
      <c r="BD2148" s="5">
        <v>1</v>
      </c>
      <c r="BG2148" s="5">
        <v>1</v>
      </c>
      <c r="BR2148" s="5">
        <v>1</v>
      </c>
      <c r="DX2148" s="5" t="s">
        <v>135</v>
      </c>
      <c r="EG2148" s="42"/>
      <c r="EH2148" s="42"/>
      <c r="EI2148" s="42"/>
      <c r="EJ2148" s="42"/>
      <c r="EK2148" s="42"/>
      <c r="EL2148" s="42"/>
      <c r="EM2148" s="42"/>
    </row>
    <row r="2149" spans="1:143" ht="75">
      <c r="A2149" s="41"/>
      <c r="B2149" s="41"/>
      <c r="C2149" s="41"/>
      <c r="D2149" s="41" t="s">
        <v>3381</v>
      </c>
      <c r="E2149" s="42" t="s">
        <v>3382</v>
      </c>
      <c r="F2149" s="41" t="s">
        <v>3374</v>
      </c>
      <c r="G2149" s="41"/>
      <c r="H2149" s="41" t="s">
        <v>135</v>
      </c>
      <c r="I2149" s="41" t="s">
        <v>135</v>
      </c>
      <c r="J2149" s="5">
        <v>1</v>
      </c>
      <c r="P2149" s="5">
        <v>1</v>
      </c>
      <c r="Q2149" s="39" t="s">
        <v>3369</v>
      </c>
      <c r="AL2149" s="5">
        <v>1</v>
      </c>
      <c r="AW2149" s="5">
        <v>1</v>
      </c>
      <c r="AZ2149" s="5">
        <v>1</v>
      </c>
      <c r="BB2149" s="5">
        <v>1</v>
      </c>
      <c r="BD2149" s="5">
        <v>1</v>
      </c>
      <c r="BG2149" s="5">
        <v>1</v>
      </c>
      <c r="BR2149" s="5">
        <v>1</v>
      </c>
      <c r="DX2149" s="5" t="s">
        <v>135</v>
      </c>
      <c r="EG2149" s="42"/>
      <c r="EH2149" s="42"/>
      <c r="EI2149" s="42"/>
      <c r="EJ2149" s="42"/>
      <c r="EK2149" s="42"/>
      <c r="EL2149" s="42"/>
      <c r="EM2149" s="42"/>
    </row>
    <row r="2150" spans="1:143" ht="105">
      <c r="A2150" s="46" t="s">
        <v>3383</v>
      </c>
      <c r="B2150" s="41">
        <v>3</v>
      </c>
      <c r="C2150" s="41">
        <v>3</v>
      </c>
      <c r="D2150" s="41" t="s">
        <v>3384</v>
      </c>
      <c r="E2150" s="42" t="s">
        <v>3385</v>
      </c>
      <c r="F2150" s="41" t="s">
        <v>3386</v>
      </c>
      <c r="G2150" s="41" t="s">
        <v>135</v>
      </c>
      <c r="H2150" s="41" t="s">
        <v>787</v>
      </c>
      <c r="I2150" s="41" t="s">
        <v>135</v>
      </c>
      <c r="J2150" s="5">
        <v>1</v>
      </c>
      <c r="K2150" s="5">
        <v>1</v>
      </c>
      <c r="P2150" s="5">
        <v>1</v>
      </c>
      <c r="Q2150" s="39" t="s">
        <v>3387</v>
      </c>
      <c r="CB2150" s="5">
        <v>1</v>
      </c>
      <c r="CC2150" s="5">
        <v>1</v>
      </c>
      <c r="CE2150" s="5">
        <v>1</v>
      </c>
      <c r="DS2150" s="6">
        <v>3</v>
      </c>
      <c r="DT2150" s="6">
        <v>0</v>
      </c>
      <c r="DU2150" s="5">
        <v>3</v>
      </c>
      <c r="DW2150" s="5" t="s">
        <v>135</v>
      </c>
      <c r="EG2150" s="42"/>
      <c r="EH2150" s="42"/>
      <c r="EI2150" s="42"/>
      <c r="EJ2150" s="42"/>
      <c r="EK2150" s="42"/>
      <c r="EL2150" s="42"/>
      <c r="EM2150" s="42"/>
    </row>
    <row r="2151" spans="1:143" ht="105">
      <c r="A2151" s="41"/>
      <c r="B2151" s="41"/>
      <c r="C2151" s="41"/>
      <c r="D2151" s="41" t="s">
        <v>3388</v>
      </c>
      <c r="E2151" s="42" t="s">
        <v>3389</v>
      </c>
      <c r="F2151" s="41" t="s">
        <v>3390</v>
      </c>
      <c r="G2151" s="41" t="s">
        <v>135</v>
      </c>
      <c r="H2151" s="41" t="s">
        <v>135</v>
      </c>
      <c r="I2151" s="41" t="s">
        <v>135</v>
      </c>
      <c r="J2151" s="5">
        <v>1</v>
      </c>
      <c r="K2151" s="5">
        <v>1</v>
      </c>
      <c r="P2151" s="5">
        <v>1</v>
      </c>
      <c r="Q2151" s="39" t="s">
        <v>3391</v>
      </c>
      <c r="AL2151" s="5">
        <v>1</v>
      </c>
      <c r="AW2151" s="5">
        <v>1</v>
      </c>
      <c r="AY2151" s="5">
        <v>1</v>
      </c>
      <c r="BR2151" s="5">
        <v>1</v>
      </c>
      <c r="CB2151" s="5">
        <v>1</v>
      </c>
      <c r="CC2151" s="5">
        <v>1</v>
      </c>
      <c r="DW2151" s="5" t="s">
        <v>135</v>
      </c>
      <c r="EG2151" s="42"/>
      <c r="EH2151" s="42"/>
      <c r="EI2151" s="42"/>
      <c r="EJ2151" s="42"/>
      <c r="EK2151" s="42"/>
      <c r="EL2151" s="42"/>
      <c r="EM2151" s="42"/>
    </row>
    <row r="2152" spans="1:143" ht="105">
      <c r="A2152" s="41"/>
      <c r="B2152" s="41"/>
      <c r="C2152" s="41"/>
      <c r="D2152" s="41" t="s">
        <v>3392</v>
      </c>
      <c r="E2152" s="42" t="s">
        <v>3393</v>
      </c>
      <c r="F2152" s="41" t="s">
        <v>3390</v>
      </c>
      <c r="G2152" s="41" t="s">
        <v>135</v>
      </c>
      <c r="H2152" s="41" t="s">
        <v>135</v>
      </c>
      <c r="I2152" s="41" t="s">
        <v>135</v>
      </c>
      <c r="J2152" s="5">
        <v>1</v>
      </c>
      <c r="K2152" s="5">
        <v>1</v>
      </c>
      <c r="P2152" s="5">
        <v>1</v>
      </c>
      <c r="Q2152" s="39" t="s">
        <v>3391</v>
      </c>
      <c r="AL2152" s="5">
        <v>1</v>
      </c>
      <c r="AW2152" s="5">
        <v>1</v>
      </c>
      <c r="AY2152" s="5">
        <v>1</v>
      </c>
      <c r="BR2152" s="5">
        <v>1</v>
      </c>
      <c r="CB2152" s="5">
        <v>1</v>
      </c>
      <c r="CC2152" s="5">
        <v>1</v>
      </c>
      <c r="DW2152" s="5" t="s">
        <v>135</v>
      </c>
      <c r="EG2152" s="42"/>
      <c r="EH2152" s="42"/>
      <c r="EI2152" s="42"/>
      <c r="EJ2152" s="42"/>
      <c r="EK2152" s="42"/>
      <c r="EL2152" s="42"/>
      <c r="EM2152" s="42"/>
    </row>
    <row r="2153" spans="1:143" ht="105">
      <c r="A2153" s="41"/>
      <c r="B2153" s="41"/>
      <c r="C2153" s="41"/>
      <c r="D2153" s="41" t="s">
        <v>3394</v>
      </c>
      <c r="E2153" s="42" t="s">
        <v>132</v>
      </c>
      <c r="F2153" s="41" t="s">
        <v>3390</v>
      </c>
      <c r="G2153" s="41" t="s">
        <v>135</v>
      </c>
      <c r="H2153" s="41" t="s">
        <v>135</v>
      </c>
      <c r="I2153" s="41" t="s">
        <v>135</v>
      </c>
      <c r="J2153" s="5">
        <v>1</v>
      </c>
      <c r="N2153" s="5">
        <v>1</v>
      </c>
      <c r="P2153" s="5">
        <v>1</v>
      </c>
      <c r="Q2153" s="39" t="s">
        <v>3391</v>
      </c>
      <c r="AL2153" s="5">
        <v>1</v>
      </c>
      <c r="AW2153" s="5">
        <v>1</v>
      </c>
      <c r="AY2153" s="5">
        <v>1</v>
      </c>
      <c r="BR2153" s="5">
        <v>1</v>
      </c>
      <c r="CB2153" s="5">
        <v>1</v>
      </c>
      <c r="CC2153" s="5">
        <v>1</v>
      </c>
      <c r="DW2153" s="5" t="s">
        <v>135</v>
      </c>
      <c r="EG2153" s="42"/>
      <c r="EH2153" s="42"/>
      <c r="EI2153" s="42"/>
      <c r="EJ2153" s="42"/>
      <c r="EK2153" s="42"/>
      <c r="EL2153" s="42"/>
      <c r="EM2153" s="42"/>
    </row>
    <row r="2154" spans="1:143" ht="105">
      <c r="A2154" s="41"/>
      <c r="B2154" s="41"/>
      <c r="C2154" s="41"/>
      <c r="D2154" s="41" t="s">
        <v>3395</v>
      </c>
      <c r="E2154" s="42" t="s">
        <v>3396</v>
      </c>
      <c r="F2154" s="41" t="s">
        <v>3390</v>
      </c>
      <c r="G2154" s="41" t="s">
        <v>135</v>
      </c>
      <c r="H2154" s="41" t="s">
        <v>135</v>
      </c>
      <c r="I2154" s="41" t="s">
        <v>135</v>
      </c>
      <c r="P2154" s="5">
        <v>1</v>
      </c>
      <c r="Q2154" s="39" t="s">
        <v>3391</v>
      </c>
      <c r="AL2154" s="5">
        <v>1</v>
      </c>
      <c r="AW2154" s="5">
        <v>1</v>
      </c>
      <c r="AY2154" s="5">
        <v>1</v>
      </c>
      <c r="BR2154" s="5">
        <v>1</v>
      </c>
      <c r="CB2154" s="5">
        <v>1</v>
      </c>
      <c r="CC2154" s="5">
        <v>1</v>
      </c>
      <c r="DW2154" s="5" t="s">
        <v>135</v>
      </c>
      <c r="EG2154" s="42"/>
      <c r="EH2154" s="42"/>
      <c r="EI2154" s="42"/>
      <c r="EJ2154" s="42"/>
      <c r="EK2154" s="42"/>
      <c r="EL2154" s="42"/>
      <c r="EM2154" s="42"/>
    </row>
    <row r="2155" spans="1:143" ht="105">
      <c r="A2155" s="41"/>
      <c r="B2155" s="41"/>
      <c r="C2155" s="41"/>
      <c r="D2155" s="41" t="s">
        <v>3397</v>
      </c>
      <c r="E2155" s="42" t="s">
        <v>155</v>
      </c>
      <c r="F2155" s="41" t="s">
        <v>3398</v>
      </c>
      <c r="G2155" s="41" t="s">
        <v>135</v>
      </c>
      <c r="H2155" s="41" t="s">
        <v>135</v>
      </c>
      <c r="I2155" s="41" t="s">
        <v>135</v>
      </c>
      <c r="P2155" s="5">
        <v>1</v>
      </c>
      <c r="Q2155" s="39" t="s">
        <v>3399</v>
      </c>
      <c r="AL2155" s="5">
        <v>1</v>
      </c>
      <c r="AW2155" s="5">
        <v>1</v>
      </c>
      <c r="AZ2155" s="5">
        <v>1</v>
      </c>
      <c r="BR2155" s="5">
        <v>1</v>
      </c>
      <c r="DW2155" s="5" t="s">
        <v>135</v>
      </c>
      <c r="EG2155" s="42"/>
      <c r="EH2155" s="42"/>
      <c r="EI2155" s="42"/>
      <c r="EJ2155" s="42"/>
      <c r="EK2155" s="42"/>
      <c r="EL2155" s="42"/>
      <c r="EM2155" s="42"/>
    </row>
    <row r="2156" spans="1:143" ht="105">
      <c r="A2156" s="41"/>
      <c r="B2156" s="41"/>
      <c r="C2156" s="41"/>
      <c r="D2156" s="41" t="s">
        <v>3400</v>
      </c>
      <c r="E2156" s="42" t="s">
        <v>3401</v>
      </c>
      <c r="F2156" s="41" t="s">
        <v>3398</v>
      </c>
      <c r="G2156" s="41" t="s">
        <v>135</v>
      </c>
      <c r="H2156" s="41" t="s">
        <v>135</v>
      </c>
      <c r="I2156" s="41" t="s">
        <v>135</v>
      </c>
      <c r="J2156" s="5">
        <v>1</v>
      </c>
      <c r="N2156" s="5">
        <v>1</v>
      </c>
      <c r="P2156" s="5">
        <v>1</v>
      </c>
      <c r="Q2156" s="39" t="s">
        <v>3399</v>
      </c>
      <c r="AL2156" s="5">
        <v>1</v>
      </c>
      <c r="AW2156" s="5">
        <v>1</v>
      </c>
      <c r="AZ2156" s="5">
        <v>1</v>
      </c>
      <c r="BR2156" s="5">
        <v>1</v>
      </c>
      <c r="DW2156" s="5" t="s">
        <v>135</v>
      </c>
      <c r="EG2156" s="42"/>
      <c r="EH2156" s="42"/>
      <c r="EI2156" s="42"/>
      <c r="EJ2156" s="42"/>
      <c r="EK2156" s="42"/>
      <c r="EL2156" s="42"/>
      <c r="EM2156" s="42"/>
    </row>
    <row r="2157" spans="1:143" ht="105">
      <c r="A2157" s="41"/>
      <c r="B2157" s="41"/>
      <c r="C2157" s="41"/>
      <c r="D2157" s="41" t="s">
        <v>3402</v>
      </c>
      <c r="E2157" s="42" t="s">
        <v>157</v>
      </c>
      <c r="F2157" s="41" t="s">
        <v>3398</v>
      </c>
      <c r="G2157" s="41" t="s">
        <v>135</v>
      </c>
      <c r="H2157" s="41" t="s">
        <v>135</v>
      </c>
      <c r="I2157" s="41" t="s">
        <v>135</v>
      </c>
      <c r="M2157" s="5">
        <v>1</v>
      </c>
      <c r="P2157" s="5">
        <v>1</v>
      </c>
      <c r="Q2157" s="39" t="s">
        <v>3399</v>
      </c>
      <c r="AL2157" s="5">
        <v>1</v>
      </c>
      <c r="AW2157" s="5">
        <v>1</v>
      </c>
      <c r="AZ2157" s="5">
        <v>1</v>
      </c>
      <c r="BR2157" s="5">
        <v>1</v>
      </c>
      <c r="CU2157" s="5">
        <v>1</v>
      </c>
      <c r="DW2157" s="5" t="s">
        <v>135</v>
      </c>
      <c r="EG2157" s="42"/>
      <c r="EH2157" s="42"/>
      <c r="EI2157" s="42"/>
      <c r="EJ2157" s="42"/>
      <c r="EK2157" s="42"/>
      <c r="EL2157" s="42"/>
      <c r="EM2157" s="42"/>
    </row>
    <row r="2158" spans="1:143" ht="135">
      <c r="A2158" s="41" t="s">
        <v>3403</v>
      </c>
      <c r="B2158" s="41">
        <v>2</v>
      </c>
      <c r="C2158" s="41">
        <v>2</v>
      </c>
      <c r="D2158" s="41" t="s">
        <v>3404</v>
      </c>
      <c r="E2158" s="42" t="s">
        <v>157</v>
      </c>
      <c r="F2158" s="41" t="s">
        <v>3405</v>
      </c>
      <c r="G2158" s="41"/>
      <c r="H2158" s="41" t="s">
        <v>135</v>
      </c>
      <c r="I2158" s="41" t="s">
        <v>135</v>
      </c>
      <c r="P2158" s="5">
        <v>1</v>
      </c>
      <c r="Q2158" s="39" t="s">
        <v>3406</v>
      </c>
      <c r="CB2158" s="5">
        <v>1</v>
      </c>
      <c r="CG2158" s="5">
        <v>1</v>
      </c>
      <c r="CU2158" s="5">
        <v>1</v>
      </c>
      <c r="DS2158" s="6">
        <v>2</v>
      </c>
      <c r="DT2158" s="6">
        <v>0</v>
      </c>
      <c r="DU2158" s="5">
        <v>0</v>
      </c>
      <c r="DW2158" s="5" t="s">
        <v>135</v>
      </c>
      <c r="EG2158" s="42"/>
      <c r="EH2158" s="42"/>
      <c r="EI2158" s="42"/>
      <c r="EJ2158" s="42"/>
      <c r="EK2158" s="42"/>
      <c r="EL2158" s="42"/>
      <c r="EM2158" s="42"/>
    </row>
    <row r="2159" spans="1:143" ht="135">
      <c r="A2159" s="41"/>
      <c r="B2159" s="41"/>
      <c r="C2159" s="41"/>
      <c r="D2159" s="41" t="s">
        <v>3407</v>
      </c>
      <c r="E2159" s="42" t="s">
        <v>3408</v>
      </c>
      <c r="F2159" s="41" t="s">
        <v>3405</v>
      </c>
      <c r="G2159" s="41"/>
      <c r="H2159" s="41" t="s">
        <v>135</v>
      </c>
      <c r="I2159" s="41" t="s">
        <v>135</v>
      </c>
      <c r="P2159" s="5">
        <v>1</v>
      </c>
      <c r="Q2159" s="39" t="s">
        <v>3406</v>
      </c>
      <c r="CB2159" s="5">
        <v>1</v>
      </c>
      <c r="CG2159" s="5">
        <v>1</v>
      </c>
      <c r="CU2159" s="5">
        <v>1</v>
      </c>
      <c r="DW2159" s="5" t="s">
        <v>135</v>
      </c>
      <c r="EG2159" s="42"/>
      <c r="EH2159" s="42"/>
      <c r="EI2159" s="42"/>
      <c r="EJ2159" s="42"/>
      <c r="EK2159" s="42"/>
      <c r="EL2159" s="42"/>
      <c r="EM2159" s="42"/>
    </row>
    <row r="2160" spans="1:143" ht="165">
      <c r="A2160" s="41"/>
      <c r="B2160" s="41"/>
      <c r="C2160" s="41"/>
      <c r="D2160" s="41" t="s">
        <v>3409</v>
      </c>
      <c r="E2160" s="42" t="s">
        <v>3410</v>
      </c>
      <c r="F2160" s="41" t="s">
        <v>3411</v>
      </c>
      <c r="G2160" s="41"/>
      <c r="H2160" s="41" t="s">
        <v>135</v>
      </c>
      <c r="I2160" s="41" t="s">
        <v>135</v>
      </c>
      <c r="J2160" s="5">
        <v>1</v>
      </c>
      <c r="K2160" s="5">
        <v>1</v>
      </c>
      <c r="P2160" s="5">
        <v>1</v>
      </c>
      <c r="Q2160" s="39" t="s">
        <v>3412</v>
      </c>
      <c r="AL2160" s="5">
        <v>1</v>
      </c>
      <c r="AW2160" s="5">
        <v>1</v>
      </c>
      <c r="CB2160" s="5">
        <v>1</v>
      </c>
      <c r="CE2160" s="5">
        <v>1</v>
      </c>
      <c r="DP2160" s="5">
        <v>1</v>
      </c>
      <c r="DW2160" s="5" t="s">
        <v>135</v>
      </c>
      <c r="EG2160" s="42"/>
      <c r="EH2160" s="42"/>
      <c r="EI2160" s="42"/>
      <c r="EJ2160" s="42"/>
      <c r="EK2160" s="42"/>
      <c r="EL2160" s="42"/>
      <c r="EM2160" s="42"/>
    </row>
    <row r="2161" spans="1:143" ht="165">
      <c r="A2161" s="41"/>
      <c r="B2161" s="41"/>
      <c r="C2161" s="41"/>
      <c r="D2161" s="41" t="s">
        <v>3413</v>
      </c>
      <c r="E2161" s="42" t="s">
        <v>194</v>
      </c>
      <c r="F2161" s="41" t="s">
        <v>3411</v>
      </c>
      <c r="G2161" s="41"/>
      <c r="H2161" s="41" t="s">
        <v>135</v>
      </c>
      <c r="I2161" s="41" t="s">
        <v>135</v>
      </c>
      <c r="P2161" s="5">
        <v>1</v>
      </c>
      <c r="Q2161" s="39" t="s">
        <v>3412</v>
      </c>
      <c r="AL2161" s="5">
        <v>1</v>
      </c>
      <c r="AW2161" s="5">
        <v>1</v>
      </c>
      <c r="CB2161" s="5">
        <v>1</v>
      </c>
      <c r="CE2161" s="5">
        <v>1</v>
      </c>
      <c r="DP2161" s="5">
        <v>1</v>
      </c>
      <c r="DW2161" s="5" t="s">
        <v>135</v>
      </c>
      <c r="EG2161" s="42"/>
      <c r="EH2161" s="42"/>
      <c r="EI2161" s="42"/>
      <c r="EJ2161" s="42"/>
      <c r="EK2161" s="42"/>
      <c r="EL2161" s="42"/>
      <c r="EM2161" s="42"/>
    </row>
    <row r="2162" spans="1:143" ht="165">
      <c r="A2162" s="41"/>
      <c r="B2162" s="41"/>
      <c r="C2162" s="41"/>
      <c r="D2162" s="41" t="s">
        <v>3414</v>
      </c>
      <c r="E2162" s="42" t="s">
        <v>3415</v>
      </c>
      <c r="F2162" s="41" t="s">
        <v>3411</v>
      </c>
      <c r="G2162" s="41"/>
      <c r="H2162" s="41" t="s">
        <v>135</v>
      </c>
      <c r="I2162" s="41" t="s">
        <v>135</v>
      </c>
      <c r="P2162" s="5">
        <v>1</v>
      </c>
      <c r="Q2162" s="39" t="s">
        <v>3412</v>
      </c>
      <c r="AL2162" s="5">
        <v>1</v>
      </c>
      <c r="AW2162" s="5">
        <v>1</v>
      </c>
      <c r="CB2162" s="5">
        <v>1</v>
      </c>
      <c r="CE2162" s="5">
        <v>1</v>
      </c>
      <c r="DP2162" s="5">
        <v>1</v>
      </c>
      <c r="DW2162" s="5" t="s">
        <v>135</v>
      </c>
      <c r="EG2162" s="42"/>
      <c r="EH2162" s="42"/>
      <c r="EI2162" s="42"/>
      <c r="EJ2162" s="42"/>
      <c r="EK2162" s="42"/>
      <c r="EL2162" s="42"/>
      <c r="EM2162" s="42"/>
    </row>
    <row r="2163" spans="1:143" ht="105">
      <c r="A2163" s="41" t="s">
        <v>3416</v>
      </c>
      <c r="B2163" s="41">
        <v>1</v>
      </c>
      <c r="C2163" s="41">
        <v>1</v>
      </c>
      <c r="D2163" s="41" t="s">
        <v>3417</v>
      </c>
      <c r="E2163" s="42" t="s">
        <v>186</v>
      </c>
      <c r="F2163" s="41" t="s">
        <v>3418</v>
      </c>
      <c r="G2163" s="41" t="s">
        <v>135</v>
      </c>
      <c r="H2163" s="41" t="s">
        <v>135</v>
      </c>
      <c r="I2163" s="41"/>
      <c r="P2163" s="5">
        <v>1</v>
      </c>
      <c r="Q2163" s="39" t="s">
        <v>3419</v>
      </c>
      <c r="R2163" s="5">
        <v>1</v>
      </c>
      <c r="AA2163" s="5">
        <v>1</v>
      </c>
      <c r="AF2163" s="5">
        <v>1</v>
      </c>
      <c r="AH2163" s="5">
        <v>1</v>
      </c>
      <c r="DS2163" s="6">
        <v>1</v>
      </c>
      <c r="DT2163" s="6">
        <v>0</v>
      </c>
      <c r="DU2163" s="5">
        <v>1</v>
      </c>
      <c r="DW2163" s="5" t="s">
        <v>135</v>
      </c>
      <c r="EG2163" s="42"/>
      <c r="EH2163" s="42"/>
      <c r="EI2163" s="42"/>
      <c r="EJ2163" s="42"/>
      <c r="EK2163" s="42"/>
      <c r="EL2163" s="42"/>
      <c r="EM2163" s="42"/>
    </row>
    <row r="2164" spans="1:143" ht="240">
      <c r="A2164" s="41" t="s">
        <v>3420</v>
      </c>
      <c r="B2164" s="41">
        <v>1</v>
      </c>
      <c r="C2164" s="41">
        <v>1</v>
      </c>
      <c r="D2164" s="41" t="s">
        <v>3421</v>
      </c>
      <c r="E2164" s="42" t="s">
        <v>165</v>
      </c>
      <c r="F2164" s="121" t="s">
        <v>3422</v>
      </c>
      <c r="G2164" s="41"/>
      <c r="H2164" s="41" t="s">
        <v>135</v>
      </c>
      <c r="I2164" s="41" t="s">
        <v>135</v>
      </c>
      <c r="Q2164" s="39" t="s">
        <v>3423</v>
      </c>
      <c r="AL2164" s="5">
        <v>1</v>
      </c>
      <c r="BH2164" s="5">
        <v>1</v>
      </c>
      <c r="BK2164" s="5">
        <v>1</v>
      </c>
      <c r="DS2164" s="6">
        <v>1</v>
      </c>
      <c r="DT2164" s="6">
        <v>0</v>
      </c>
      <c r="DU2164" s="5">
        <v>1</v>
      </c>
      <c r="DW2164" s="5" t="s">
        <v>135</v>
      </c>
      <c r="EG2164" s="42"/>
      <c r="EH2164" s="42"/>
      <c r="EI2164" s="42"/>
      <c r="EJ2164" s="42"/>
      <c r="EK2164" s="42"/>
      <c r="EL2164" s="42"/>
      <c r="EM2164" s="42"/>
    </row>
    <row r="2165" spans="1:143" ht="240">
      <c r="A2165" s="41"/>
      <c r="B2165" s="41"/>
      <c r="C2165" s="41"/>
      <c r="D2165" s="41" t="s">
        <v>3424</v>
      </c>
      <c r="E2165" s="42" t="s">
        <v>228</v>
      </c>
      <c r="F2165" s="121" t="s">
        <v>3422</v>
      </c>
      <c r="G2165" s="41"/>
      <c r="H2165" s="41" t="s">
        <v>135</v>
      </c>
      <c r="I2165" s="41" t="s">
        <v>135</v>
      </c>
      <c r="Q2165" s="39" t="s">
        <v>3425</v>
      </c>
      <c r="AL2165" s="5">
        <v>1</v>
      </c>
      <c r="BH2165" s="5">
        <v>1</v>
      </c>
      <c r="BK2165" s="5">
        <v>1</v>
      </c>
      <c r="DW2165" s="5" t="s">
        <v>135</v>
      </c>
      <c r="EG2165" s="42"/>
      <c r="EH2165" s="42"/>
      <c r="EI2165" s="42"/>
      <c r="EJ2165" s="42"/>
      <c r="EK2165" s="42"/>
      <c r="EL2165" s="42"/>
      <c r="EM2165" s="42"/>
    </row>
    <row r="2166" spans="1:143" ht="90">
      <c r="A2166" s="41" t="s">
        <v>3426</v>
      </c>
      <c r="B2166" s="41">
        <v>8</v>
      </c>
      <c r="C2166" s="41">
        <v>8</v>
      </c>
      <c r="D2166" s="41" t="s">
        <v>3427</v>
      </c>
      <c r="E2166" s="42" t="s">
        <v>314</v>
      </c>
      <c r="F2166" s="41" t="s">
        <v>3343</v>
      </c>
      <c r="G2166" s="41"/>
      <c r="H2166" s="41" t="s">
        <v>135</v>
      </c>
      <c r="I2166" s="41"/>
      <c r="P2166" s="5">
        <v>8</v>
      </c>
      <c r="Q2166" s="39" t="s">
        <v>3343</v>
      </c>
      <c r="DD2166" s="5">
        <v>8</v>
      </c>
      <c r="DS2166" s="6">
        <v>8</v>
      </c>
      <c r="DT2166" s="6">
        <v>0</v>
      </c>
      <c r="DU2166" s="5">
        <v>0</v>
      </c>
      <c r="DX2166" s="5" t="s">
        <v>135</v>
      </c>
      <c r="EG2166" s="42"/>
      <c r="EH2166" s="42"/>
      <c r="EI2166" s="42"/>
      <c r="EJ2166" s="42"/>
      <c r="EK2166" s="42"/>
      <c r="EL2166" s="42"/>
      <c r="EM2166" s="42"/>
    </row>
    <row r="2167" spans="1:143">
      <c r="A2167" s="41"/>
      <c r="B2167" s="41"/>
      <c r="C2167" s="41"/>
      <c r="D2167" s="41" t="s">
        <v>724</v>
      </c>
      <c r="E2167" s="42" t="s">
        <v>572</v>
      </c>
      <c r="F2167" s="41" t="s">
        <v>3343</v>
      </c>
      <c r="G2167" s="41"/>
      <c r="H2167" s="41" t="s">
        <v>135</v>
      </c>
      <c r="I2167" s="41"/>
      <c r="P2167" s="5">
        <v>3</v>
      </c>
      <c r="Q2167" s="39" t="s">
        <v>3343</v>
      </c>
      <c r="DD2167" s="5">
        <v>3</v>
      </c>
      <c r="DX2167" s="5" t="s">
        <v>135</v>
      </c>
      <c r="EG2167" s="42"/>
      <c r="EH2167" s="42"/>
      <c r="EI2167" s="42"/>
      <c r="EJ2167" s="42"/>
      <c r="EK2167" s="42"/>
      <c r="EL2167" s="42"/>
      <c r="EM2167" s="42"/>
    </row>
    <row r="2168" spans="1:143">
      <c r="A2168" s="41"/>
      <c r="B2168" s="41"/>
      <c r="C2168" s="41"/>
      <c r="D2168" s="41" t="s">
        <v>1241</v>
      </c>
      <c r="E2168" s="42" t="s">
        <v>527</v>
      </c>
      <c r="F2168" s="41" t="s">
        <v>3343</v>
      </c>
      <c r="G2168" s="41"/>
      <c r="H2168" s="41" t="s">
        <v>135</v>
      </c>
      <c r="I2168" s="41"/>
      <c r="P2168" s="5">
        <v>1</v>
      </c>
      <c r="Q2168" s="39" t="s">
        <v>3343</v>
      </c>
      <c r="DD2168" s="5">
        <v>1</v>
      </c>
      <c r="DX2168" s="5" t="s">
        <v>135</v>
      </c>
      <c r="EG2168" s="42"/>
      <c r="EH2168" s="42"/>
      <c r="EI2168" s="42"/>
      <c r="EJ2168" s="42"/>
      <c r="EK2168" s="42"/>
      <c r="EL2168" s="42"/>
      <c r="EM2168" s="42"/>
    </row>
    <row r="2169" spans="1:143">
      <c r="A2169" s="41"/>
      <c r="B2169" s="41"/>
      <c r="C2169" s="41"/>
      <c r="D2169" s="41" t="s">
        <v>1599</v>
      </c>
      <c r="E2169" s="42" t="s">
        <v>235</v>
      </c>
      <c r="F2169" s="41" t="s">
        <v>3343</v>
      </c>
      <c r="G2169" s="41"/>
      <c r="H2169" s="41" t="s">
        <v>135</v>
      </c>
      <c r="I2169" s="41"/>
      <c r="P2169" s="5">
        <v>1</v>
      </c>
      <c r="Q2169" s="39" t="s">
        <v>3343</v>
      </c>
      <c r="CJ2169" s="186"/>
      <c r="CK2169" s="186"/>
      <c r="CL2169" s="186"/>
      <c r="CM2169" s="186"/>
      <c r="CN2169" s="186"/>
      <c r="CO2169" s="186"/>
      <c r="CP2169" s="186"/>
      <c r="CQ2169" s="186"/>
      <c r="CR2169" s="186"/>
      <c r="CS2169" s="186"/>
      <c r="CT2169" s="186"/>
      <c r="CU2169" s="186"/>
      <c r="CV2169" s="186"/>
      <c r="DD2169" s="5">
        <v>1</v>
      </c>
      <c r="DX2169" s="5" t="s">
        <v>135</v>
      </c>
      <c r="EG2169" s="42"/>
      <c r="EH2169" s="42"/>
      <c r="EI2169" s="42"/>
      <c r="EJ2169" s="42"/>
      <c r="EK2169" s="42"/>
      <c r="EL2169" s="42"/>
      <c r="EM2169" s="42"/>
    </row>
    <row r="2170" spans="1:143">
      <c r="A2170" s="41"/>
      <c r="B2170" s="41"/>
      <c r="C2170" s="41"/>
      <c r="D2170" s="41" t="s">
        <v>3341</v>
      </c>
      <c r="E2170" s="42" t="s">
        <v>403</v>
      </c>
      <c r="F2170" s="41" t="s">
        <v>3343</v>
      </c>
      <c r="G2170" s="41"/>
      <c r="H2170" s="41" t="s">
        <v>135</v>
      </c>
      <c r="I2170" s="41"/>
      <c r="P2170" s="5">
        <v>7</v>
      </c>
      <c r="Q2170" s="39" t="s">
        <v>3343</v>
      </c>
      <c r="DD2170" s="5">
        <v>7</v>
      </c>
      <c r="DX2170" s="5" t="s">
        <v>135</v>
      </c>
      <c r="EG2170" s="42"/>
      <c r="EH2170" s="42"/>
      <c r="EI2170" s="42"/>
      <c r="EJ2170" s="42"/>
      <c r="EK2170" s="42"/>
      <c r="EL2170" s="42"/>
      <c r="EM2170" s="42"/>
    </row>
    <row r="2171" spans="1:143" ht="120">
      <c r="A2171" s="46" t="s">
        <v>3428</v>
      </c>
      <c r="B2171" s="41">
        <v>1</v>
      </c>
      <c r="C2171" s="41">
        <v>1</v>
      </c>
      <c r="D2171" s="41" t="s">
        <v>3429</v>
      </c>
      <c r="E2171" s="42" t="s">
        <v>155</v>
      </c>
      <c r="F2171" s="41" t="s">
        <v>3430</v>
      </c>
      <c r="G2171" s="41" t="s">
        <v>135</v>
      </c>
      <c r="H2171" s="41" t="s">
        <v>135</v>
      </c>
      <c r="I2171" s="41"/>
      <c r="P2171" s="5">
        <v>1</v>
      </c>
      <c r="Q2171" s="39" t="s">
        <v>3431</v>
      </c>
      <c r="R2171" s="5">
        <v>1</v>
      </c>
      <c r="AA2171" s="5">
        <v>1</v>
      </c>
      <c r="AH2171" s="5">
        <v>1</v>
      </c>
      <c r="DS2171" s="6">
        <v>1</v>
      </c>
      <c r="DT2171" s="6">
        <v>0</v>
      </c>
      <c r="DU2171" s="5">
        <v>1</v>
      </c>
      <c r="DW2171" s="5" t="s">
        <v>135</v>
      </c>
      <c r="EG2171" s="42"/>
      <c r="EH2171" s="42"/>
      <c r="EI2171" s="42"/>
      <c r="EJ2171" s="42"/>
      <c r="EK2171" s="42"/>
      <c r="EL2171" s="42"/>
      <c r="EM2171" s="42"/>
    </row>
    <row r="2172" spans="1:143" s="188" customFormat="1" ht="120">
      <c r="A2172" s="185"/>
      <c r="B2172" s="185"/>
      <c r="C2172" s="185"/>
      <c r="D2172" s="189" t="s">
        <v>3432</v>
      </c>
      <c r="E2172" s="190" t="s">
        <v>3433</v>
      </c>
      <c r="F2172" s="185" t="s">
        <v>3430</v>
      </c>
      <c r="G2172" s="185" t="s">
        <v>135</v>
      </c>
      <c r="H2172" s="185" t="s">
        <v>135</v>
      </c>
      <c r="I2172" s="185"/>
      <c r="J2172" s="186">
        <v>1</v>
      </c>
      <c r="K2172" s="186"/>
      <c r="L2172" s="186"/>
      <c r="M2172" s="186"/>
      <c r="N2172" s="186"/>
      <c r="O2172" s="186">
        <v>1</v>
      </c>
      <c r="P2172" s="186">
        <v>1</v>
      </c>
      <c r="Q2172" s="187" t="s">
        <v>3431</v>
      </c>
      <c r="R2172" s="186">
        <v>1</v>
      </c>
      <c r="S2172" s="186"/>
      <c r="T2172" s="186"/>
      <c r="U2172" s="186"/>
      <c r="V2172" s="186"/>
      <c r="W2172" s="186"/>
      <c r="X2172" s="186"/>
      <c r="Y2172" s="186"/>
      <c r="Z2172" s="186"/>
      <c r="AA2172" s="186">
        <v>1</v>
      </c>
      <c r="AB2172" s="186"/>
      <c r="AC2172" s="186"/>
      <c r="AD2172" s="186"/>
      <c r="AE2172" s="186"/>
      <c r="AF2172" s="186"/>
      <c r="AG2172" s="186"/>
      <c r="AH2172" s="186">
        <v>1</v>
      </c>
      <c r="AI2172" s="186"/>
      <c r="AJ2172" s="186"/>
      <c r="AK2172" s="186"/>
      <c r="AL2172" s="186"/>
      <c r="AM2172" s="186"/>
      <c r="AN2172" s="186"/>
      <c r="AO2172" s="186"/>
      <c r="AP2172" s="186"/>
      <c r="AQ2172" s="186"/>
      <c r="AR2172" s="186"/>
      <c r="AS2172" s="186"/>
      <c r="AT2172" s="186"/>
      <c r="AU2172" s="186"/>
      <c r="AV2172" s="186"/>
      <c r="AW2172" s="186"/>
      <c r="AX2172" s="186"/>
      <c r="AY2172" s="186"/>
      <c r="AZ2172" s="186"/>
      <c r="BA2172" s="186"/>
      <c r="BB2172" s="186"/>
      <c r="BC2172" s="186"/>
      <c r="BD2172" s="186"/>
      <c r="BE2172" s="186"/>
      <c r="BF2172" s="186"/>
      <c r="BG2172" s="186"/>
      <c r="BH2172" s="186"/>
      <c r="BI2172" s="186"/>
      <c r="BJ2172" s="186"/>
      <c r="BK2172" s="186"/>
      <c r="BL2172" s="186"/>
      <c r="BM2172" s="186"/>
      <c r="BN2172" s="186"/>
      <c r="BO2172" s="186"/>
      <c r="BP2172" s="186"/>
      <c r="BQ2172" s="186"/>
      <c r="BR2172" s="186"/>
      <c r="BS2172" s="186"/>
      <c r="BT2172" s="186"/>
      <c r="BU2172" s="186"/>
      <c r="BV2172" s="186"/>
      <c r="BW2172" s="186"/>
      <c r="BX2172" s="186"/>
      <c r="BY2172" s="186"/>
      <c r="BZ2172" s="186"/>
      <c r="CA2172" s="186"/>
      <c r="CB2172" s="186"/>
      <c r="CC2172" s="186"/>
      <c r="CD2172" s="186"/>
      <c r="CE2172" s="186"/>
      <c r="CF2172" s="186"/>
      <c r="CG2172" s="186"/>
      <c r="CH2172" s="186"/>
      <c r="CI2172" s="186"/>
      <c r="CJ2172" s="5"/>
      <c r="CK2172" s="5"/>
      <c r="CL2172" s="5"/>
      <c r="CM2172" s="5"/>
      <c r="CN2172" s="5"/>
      <c r="CO2172" s="5"/>
      <c r="CP2172" s="5"/>
      <c r="CQ2172" s="5"/>
      <c r="CR2172" s="5"/>
      <c r="CS2172" s="5"/>
      <c r="CT2172" s="5"/>
      <c r="CU2172" s="5"/>
      <c r="CV2172" s="5"/>
      <c r="CW2172" s="186"/>
      <c r="CX2172" s="186"/>
      <c r="CY2172" s="186"/>
      <c r="CZ2172" s="186"/>
      <c r="DA2172" s="186"/>
      <c r="DB2172" s="186"/>
      <c r="DC2172" s="186"/>
      <c r="DD2172" s="186"/>
      <c r="DE2172" s="186"/>
      <c r="DF2172" s="186"/>
      <c r="DG2172" s="186"/>
      <c r="DH2172" s="186"/>
      <c r="DI2172" s="186"/>
      <c r="DJ2172" s="186"/>
      <c r="DK2172" s="186"/>
      <c r="DL2172" s="186"/>
      <c r="DM2172" s="186"/>
      <c r="DN2172" s="186"/>
      <c r="DO2172" s="186"/>
      <c r="DP2172" s="186"/>
      <c r="DQ2172" s="186"/>
      <c r="DR2172" s="186"/>
      <c r="DS2172" s="186"/>
      <c r="DT2172" s="186"/>
      <c r="DU2172" s="186"/>
      <c r="DV2172" s="186"/>
      <c r="DW2172" s="186" t="s">
        <v>135</v>
      </c>
      <c r="DX2172" s="186"/>
      <c r="DY2172" s="186"/>
      <c r="DZ2172" s="186"/>
      <c r="EA2172" s="186"/>
      <c r="EB2172" s="186"/>
      <c r="EC2172" s="186"/>
      <c r="ED2172" s="186"/>
      <c r="EE2172" s="186"/>
      <c r="EF2172" s="186"/>
    </row>
    <row r="2173" spans="1:143" ht="345">
      <c r="A2173" s="46" t="s">
        <v>3434</v>
      </c>
      <c r="B2173" s="41">
        <v>1</v>
      </c>
      <c r="C2173" s="41">
        <v>1</v>
      </c>
      <c r="D2173" s="41" t="s">
        <v>3435</v>
      </c>
      <c r="E2173" s="42" t="s">
        <v>3436</v>
      </c>
      <c r="F2173" s="162" t="s">
        <v>3437</v>
      </c>
      <c r="G2173" s="41" t="s">
        <v>135</v>
      </c>
      <c r="H2173" s="41" t="s">
        <v>135</v>
      </c>
      <c r="I2173" s="41" t="s">
        <v>135</v>
      </c>
      <c r="J2173" s="5">
        <v>1</v>
      </c>
      <c r="L2173" s="5">
        <v>1</v>
      </c>
      <c r="P2173" s="5">
        <v>1</v>
      </c>
      <c r="Q2173" s="39" t="s">
        <v>3438</v>
      </c>
      <c r="DF2173" s="5">
        <v>1</v>
      </c>
      <c r="DG2173" s="5">
        <v>1</v>
      </c>
      <c r="DH2173" s="5">
        <v>1</v>
      </c>
      <c r="DR2173" s="5" t="s">
        <v>135</v>
      </c>
      <c r="DS2173" s="6">
        <v>1</v>
      </c>
      <c r="DT2173" s="6">
        <v>0</v>
      </c>
      <c r="DU2173" s="5">
        <v>1</v>
      </c>
      <c r="DW2173" s="5" t="s">
        <v>135</v>
      </c>
      <c r="EG2173" s="42"/>
      <c r="EH2173" s="42"/>
      <c r="EI2173" s="42"/>
      <c r="EJ2173" s="42"/>
      <c r="EK2173" s="42"/>
      <c r="EL2173" s="42"/>
      <c r="EM2173" s="42"/>
    </row>
    <row r="2174" spans="1:143" ht="345">
      <c r="A2174" s="41"/>
      <c r="B2174" s="41"/>
      <c r="C2174" s="41"/>
      <c r="D2174" s="41" t="s">
        <v>3439</v>
      </c>
      <c r="E2174" s="42" t="s">
        <v>1759</v>
      </c>
      <c r="F2174" s="162" t="s">
        <v>3437</v>
      </c>
      <c r="G2174" s="41" t="s">
        <v>135</v>
      </c>
      <c r="H2174" s="41" t="s">
        <v>135</v>
      </c>
      <c r="I2174" s="41" t="s">
        <v>135</v>
      </c>
      <c r="P2174" s="5">
        <v>1</v>
      </c>
      <c r="Q2174" s="39" t="s">
        <v>3438</v>
      </c>
      <c r="DF2174" s="5">
        <v>1</v>
      </c>
      <c r="DG2174" s="5">
        <v>1</v>
      </c>
      <c r="DH2174" s="5">
        <v>1</v>
      </c>
      <c r="DR2174" s="5" t="s">
        <v>135</v>
      </c>
      <c r="DW2174" s="5" t="s">
        <v>135</v>
      </c>
      <c r="EG2174" s="42"/>
      <c r="EH2174" s="42"/>
      <c r="EI2174" s="42"/>
      <c r="EJ2174" s="42"/>
      <c r="EK2174" s="42"/>
      <c r="EL2174" s="42"/>
      <c r="EM2174" s="42"/>
    </row>
    <row r="2175" spans="1:143" ht="345">
      <c r="A2175" s="41"/>
      <c r="B2175" s="41"/>
      <c r="C2175" s="41"/>
      <c r="D2175" s="41" t="s">
        <v>3440</v>
      </c>
      <c r="E2175" s="42" t="s">
        <v>1871</v>
      </c>
      <c r="F2175" s="162" t="s">
        <v>3437</v>
      </c>
      <c r="G2175" s="41" t="s">
        <v>135</v>
      </c>
      <c r="H2175" s="41" t="s">
        <v>135</v>
      </c>
      <c r="I2175" s="41" t="s">
        <v>135</v>
      </c>
      <c r="J2175" s="5">
        <v>1</v>
      </c>
      <c r="L2175" s="5">
        <v>1</v>
      </c>
      <c r="P2175" s="5">
        <v>1</v>
      </c>
      <c r="Q2175" s="39" t="s">
        <v>3438</v>
      </c>
      <c r="DF2175" s="5">
        <v>1</v>
      </c>
      <c r="DG2175" s="5">
        <v>1</v>
      </c>
      <c r="DH2175" s="5">
        <v>1</v>
      </c>
      <c r="DR2175" s="5" t="s">
        <v>135</v>
      </c>
      <c r="DW2175" s="5" t="s">
        <v>135</v>
      </c>
      <c r="EG2175" s="42"/>
      <c r="EH2175" s="42"/>
      <c r="EI2175" s="42"/>
      <c r="EJ2175" s="42"/>
      <c r="EK2175" s="42"/>
      <c r="EL2175" s="42"/>
      <c r="EM2175" s="42"/>
    </row>
    <row r="2176" spans="1:143" ht="345">
      <c r="A2176" s="41"/>
      <c r="B2176" s="41"/>
      <c r="C2176" s="41"/>
      <c r="D2176" s="41" t="s">
        <v>3441</v>
      </c>
      <c r="E2176" s="42" t="s">
        <v>575</v>
      </c>
      <c r="F2176" s="162" t="s">
        <v>3437</v>
      </c>
      <c r="G2176" s="41" t="s">
        <v>135</v>
      </c>
      <c r="H2176" s="41" t="s">
        <v>135</v>
      </c>
      <c r="I2176" s="41" t="s">
        <v>135</v>
      </c>
      <c r="P2176" s="5">
        <v>1</v>
      </c>
      <c r="Q2176" s="39" t="s">
        <v>3438</v>
      </c>
      <c r="DF2176" s="5">
        <v>1</v>
      </c>
      <c r="DG2176" s="5">
        <v>1</v>
      </c>
      <c r="DH2176" s="5">
        <v>1</v>
      </c>
      <c r="DR2176" s="5" t="s">
        <v>135</v>
      </c>
      <c r="DW2176" s="5" t="s">
        <v>135</v>
      </c>
      <c r="EG2176" s="42"/>
      <c r="EH2176" s="42"/>
      <c r="EI2176" s="42"/>
      <c r="EJ2176" s="42"/>
      <c r="EK2176" s="42"/>
      <c r="EL2176" s="42"/>
      <c r="EM2176" s="42"/>
    </row>
    <row r="2177" spans="1:143" ht="345">
      <c r="A2177" s="41"/>
      <c r="B2177" s="41"/>
      <c r="C2177" s="41"/>
      <c r="D2177" s="41" t="s">
        <v>3442</v>
      </c>
      <c r="E2177" s="42" t="s">
        <v>3364</v>
      </c>
      <c r="F2177" s="162" t="s">
        <v>3437</v>
      </c>
      <c r="G2177" s="41" t="s">
        <v>135</v>
      </c>
      <c r="H2177" s="41" t="s">
        <v>135</v>
      </c>
      <c r="I2177" s="41" t="s">
        <v>135</v>
      </c>
      <c r="P2177" s="5">
        <v>1</v>
      </c>
      <c r="Q2177" s="39" t="s">
        <v>3438</v>
      </c>
      <c r="DF2177" s="5">
        <v>1</v>
      </c>
      <c r="DG2177" s="5">
        <v>1</v>
      </c>
      <c r="DH2177" s="5">
        <v>1</v>
      </c>
      <c r="DR2177" s="5" t="s">
        <v>135</v>
      </c>
      <c r="DW2177" s="5" t="s">
        <v>135</v>
      </c>
      <c r="EG2177" s="42"/>
      <c r="EH2177" s="42"/>
      <c r="EI2177" s="42"/>
      <c r="EJ2177" s="42"/>
      <c r="EK2177" s="42"/>
      <c r="EL2177" s="42"/>
      <c r="EM2177" s="42"/>
    </row>
    <row r="2178" spans="1:143" ht="345">
      <c r="A2178" s="41"/>
      <c r="B2178" s="41"/>
      <c r="C2178" s="41"/>
      <c r="D2178" s="41" t="s">
        <v>3443</v>
      </c>
      <c r="E2178" s="42" t="s">
        <v>3444</v>
      </c>
      <c r="F2178" s="162" t="s">
        <v>3437</v>
      </c>
      <c r="G2178" s="41" t="s">
        <v>135</v>
      </c>
      <c r="H2178" s="41" t="s">
        <v>135</v>
      </c>
      <c r="I2178" s="41" t="s">
        <v>135</v>
      </c>
      <c r="P2178" s="5">
        <v>1</v>
      </c>
      <c r="Q2178" s="39" t="s">
        <v>3438</v>
      </c>
      <c r="DF2178" s="5">
        <v>1</v>
      </c>
      <c r="DG2178" s="5">
        <v>1</v>
      </c>
      <c r="DH2178" s="5">
        <v>1</v>
      </c>
      <c r="DR2178" s="5" t="s">
        <v>135</v>
      </c>
      <c r="DW2178" s="5" t="s">
        <v>135</v>
      </c>
      <c r="EG2178" s="42"/>
      <c r="EH2178" s="42"/>
      <c r="EI2178" s="42"/>
      <c r="EJ2178" s="42"/>
      <c r="EK2178" s="42"/>
      <c r="EL2178" s="42"/>
      <c r="EM2178" s="42"/>
    </row>
    <row r="2179" spans="1:143" ht="60">
      <c r="A2179" s="46" t="s">
        <v>3445</v>
      </c>
      <c r="B2179" s="41">
        <v>6</v>
      </c>
      <c r="C2179" s="41">
        <v>6</v>
      </c>
      <c r="D2179" s="41" t="s">
        <v>3446</v>
      </c>
      <c r="E2179" s="42" t="s">
        <v>3447</v>
      </c>
      <c r="F2179" s="40" t="s">
        <v>3448</v>
      </c>
      <c r="G2179" s="41"/>
      <c r="H2179" s="41" t="s">
        <v>135</v>
      </c>
      <c r="I2179" s="41"/>
      <c r="P2179" s="5">
        <v>1</v>
      </c>
      <c r="Q2179" s="39" t="s">
        <v>3449</v>
      </c>
      <c r="DP2179" s="5">
        <v>1</v>
      </c>
      <c r="DR2179" s="5" t="s">
        <v>1233</v>
      </c>
      <c r="DS2179" s="6">
        <v>6</v>
      </c>
      <c r="DT2179" s="6">
        <v>0</v>
      </c>
      <c r="DU2179" s="5">
        <v>0</v>
      </c>
      <c r="DW2179" s="5" t="s">
        <v>135</v>
      </c>
      <c r="EG2179" s="42"/>
      <c r="EH2179" s="42"/>
      <c r="EI2179" s="42"/>
      <c r="EJ2179" s="42"/>
      <c r="EK2179" s="42"/>
      <c r="EL2179" s="42"/>
      <c r="EM2179" s="42"/>
    </row>
    <row r="2180" spans="1:143" ht="45">
      <c r="A2180" s="41"/>
      <c r="B2180" s="41"/>
      <c r="C2180" s="41"/>
      <c r="D2180" s="41" t="s">
        <v>3450</v>
      </c>
      <c r="E2180" s="42" t="s">
        <v>132</v>
      </c>
      <c r="F2180" s="40" t="s">
        <v>3448</v>
      </c>
      <c r="G2180" s="41"/>
      <c r="H2180" s="41" t="s">
        <v>135</v>
      </c>
      <c r="I2180" s="41"/>
      <c r="J2180" s="5">
        <v>1</v>
      </c>
      <c r="N2180" s="5">
        <v>1</v>
      </c>
      <c r="P2180" s="5">
        <v>1</v>
      </c>
      <c r="Q2180" s="39" t="s">
        <v>3451</v>
      </c>
      <c r="DP2180" s="5">
        <v>1</v>
      </c>
      <c r="DR2180" s="5" t="s">
        <v>1233</v>
      </c>
      <c r="DW2180" s="5" t="s">
        <v>135</v>
      </c>
      <c r="EG2180" s="42"/>
      <c r="EH2180" s="42"/>
      <c r="EI2180" s="42"/>
      <c r="EJ2180" s="42"/>
      <c r="EK2180" s="42"/>
      <c r="EL2180" s="42"/>
      <c r="EM2180" s="42"/>
    </row>
    <row r="2181" spans="1:143" ht="45">
      <c r="A2181" s="41"/>
      <c r="B2181" s="41"/>
      <c r="C2181" s="41"/>
      <c r="D2181" s="41" t="s">
        <v>2534</v>
      </c>
      <c r="E2181" s="42" t="s">
        <v>577</v>
      </c>
      <c r="F2181" s="40" t="s">
        <v>3448</v>
      </c>
      <c r="G2181" s="41"/>
      <c r="H2181" s="41" t="s">
        <v>135</v>
      </c>
      <c r="I2181" s="41"/>
      <c r="P2181" s="5">
        <v>1</v>
      </c>
      <c r="Q2181" s="39" t="s">
        <v>3451</v>
      </c>
      <c r="DP2181" s="5">
        <v>1</v>
      </c>
      <c r="DR2181" s="5" t="s">
        <v>1233</v>
      </c>
      <c r="DW2181" s="5" t="s">
        <v>135</v>
      </c>
      <c r="EG2181" s="42"/>
      <c r="EH2181" s="42"/>
      <c r="EI2181" s="42"/>
      <c r="EJ2181" s="42"/>
      <c r="EK2181" s="42"/>
      <c r="EL2181" s="42"/>
      <c r="EM2181" s="42"/>
    </row>
    <row r="2182" spans="1:143" ht="75">
      <c r="A2182" s="41"/>
      <c r="B2182" s="41"/>
      <c r="C2182" s="41"/>
      <c r="D2182" s="41" t="s">
        <v>3452</v>
      </c>
      <c r="E2182" s="42" t="s">
        <v>3453</v>
      </c>
      <c r="F2182" s="40" t="s">
        <v>3448</v>
      </c>
      <c r="G2182" s="41"/>
      <c r="H2182" s="41" t="s">
        <v>135</v>
      </c>
      <c r="I2182" s="41"/>
      <c r="P2182" s="5">
        <v>1</v>
      </c>
      <c r="Q2182" s="39" t="s">
        <v>3454</v>
      </c>
      <c r="AL2182" s="5">
        <v>1</v>
      </c>
      <c r="AW2182" s="5">
        <v>1</v>
      </c>
      <c r="DR2182" s="5" t="s">
        <v>1233</v>
      </c>
      <c r="DW2182" s="5" t="s">
        <v>135</v>
      </c>
      <c r="EG2182" s="42"/>
      <c r="EH2182" s="42"/>
      <c r="EI2182" s="42"/>
      <c r="EJ2182" s="42"/>
      <c r="EK2182" s="42"/>
      <c r="EL2182" s="42"/>
      <c r="EM2182" s="42"/>
    </row>
    <row r="2183" spans="1:143" ht="75">
      <c r="A2183" s="41"/>
      <c r="B2183" s="41"/>
      <c r="C2183" s="41"/>
      <c r="D2183" s="41" t="s">
        <v>3455</v>
      </c>
      <c r="E2183" s="42" t="s">
        <v>3456</v>
      </c>
      <c r="F2183" s="40" t="s">
        <v>3448</v>
      </c>
      <c r="G2183" s="41"/>
      <c r="H2183" s="41" t="s">
        <v>135</v>
      </c>
      <c r="I2183" s="41"/>
      <c r="M2183" s="5">
        <v>1</v>
      </c>
      <c r="P2183" s="5">
        <v>1</v>
      </c>
      <c r="Q2183" s="39" t="s">
        <v>3454</v>
      </c>
      <c r="AL2183" s="5">
        <v>1</v>
      </c>
      <c r="AW2183" s="5">
        <v>1</v>
      </c>
      <c r="DR2183" s="5" t="s">
        <v>1233</v>
      </c>
      <c r="DW2183" s="5" t="s">
        <v>135</v>
      </c>
      <c r="EG2183" s="42"/>
      <c r="EH2183" s="42"/>
      <c r="EI2183" s="42"/>
      <c r="EJ2183" s="42"/>
      <c r="EK2183" s="42"/>
      <c r="EL2183" s="42"/>
      <c r="EM2183" s="42"/>
    </row>
    <row r="2184" spans="1:143" ht="75">
      <c r="A2184" s="41"/>
      <c r="B2184" s="41"/>
      <c r="C2184" s="41"/>
      <c r="D2184" s="41" t="s">
        <v>2534</v>
      </c>
      <c r="E2184" s="42" t="s">
        <v>3457</v>
      </c>
      <c r="F2184" s="40" t="s">
        <v>3448</v>
      </c>
      <c r="G2184" s="41"/>
      <c r="H2184" s="41" t="s">
        <v>135</v>
      </c>
      <c r="I2184" s="41"/>
      <c r="P2184" s="5">
        <v>1</v>
      </c>
      <c r="Q2184" s="39" t="s">
        <v>3454</v>
      </c>
      <c r="AL2184" s="5">
        <v>1</v>
      </c>
      <c r="AW2184" s="5">
        <v>1</v>
      </c>
      <c r="DR2184" s="5" t="s">
        <v>1233</v>
      </c>
      <c r="DW2184" s="5" t="s">
        <v>135</v>
      </c>
      <c r="EG2184" s="42"/>
      <c r="EH2184" s="42"/>
      <c r="EI2184" s="42"/>
      <c r="EJ2184" s="42"/>
      <c r="EK2184" s="42"/>
      <c r="EL2184" s="42"/>
      <c r="EM2184" s="42"/>
    </row>
    <row r="2185" spans="1:143" ht="45">
      <c r="A2185" s="41"/>
      <c r="B2185" s="41"/>
      <c r="C2185" s="41"/>
      <c r="D2185" s="41" t="s">
        <v>3458</v>
      </c>
      <c r="E2185" s="42" t="s">
        <v>3453</v>
      </c>
      <c r="F2185" s="40" t="s">
        <v>1785</v>
      </c>
      <c r="G2185" s="41"/>
      <c r="H2185" s="41" t="s">
        <v>135</v>
      </c>
      <c r="I2185" s="41"/>
      <c r="P2185" s="5">
        <v>1</v>
      </c>
      <c r="Q2185" s="39" t="s">
        <v>3459</v>
      </c>
      <c r="DP2185" s="5">
        <v>1</v>
      </c>
      <c r="DR2185" s="5" t="s">
        <v>1233</v>
      </c>
      <c r="DW2185" s="5" t="s">
        <v>135</v>
      </c>
      <c r="EG2185" s="42"/>
      <c r="EH2185" s="42"/>
      <c r="EI2185" s="42"/>
      <c r="EJ2185" s="42"/>
      <c r="EK2185" s="42"/>
      <c r="EL2185" s="42"/>
      <c r="EM2185" s="42"/>
    </row>
    <row r="2186" spans="1:143" ht="45">
      <c r="A2186" s="41"/>
      <c r="B2186" s="41"/>
      <c r="C2186" s="41"/>
      <c r="D2186" s="41" t="s">
        <v>3460</v>
      </c>
      <c r="E2186" s="42" t="s">
        <v>892</v>
      </c>
      <c r="F2186" s="40" t="s">
        <v>1785</v>
      </c>
      <c r="G2186" s="41"/>
      <c r="H2186" s="41" t="s">
        <v>135</v>
      </c>
      <c r="I2186" s="41"/>
      <c r="P2186" s="5">
        <v>1</v>
      </c>
      <c r="Q2186" s="39" t="s">
        <v>3459</v>
      </c>
      <c r="DP2186" s="5">
        <v>1</v>
      </c>
      <c r="DR2186" s="5" t="s">
        <v>1233</v>
      </c>
      <c r="DW2186" s="5" t="s">
        <v>135</v>
      </c>
      <c r="EG2186" s="42"/>
      <c r="EH2186" s="42"/>
      <c r="EI2186" s="42"/>
      <c r="EJ2186" s="42"/>
      <c r="EK2186" s="42"/>
      <c r="EL2186" s="42"/>
      <c r="EM2186" s="42"/>
    </row>
    <row r="2187" spans="1:143" ht="45">
      <c r="A2187" s="41"/>
      <c r="B2187" s="41"/>
      <c r="C2187" s="41"/>
      <c r="D2187" s="41" t="s">
        <v>3461</v>
      </c>
      <c r="E2187" s="42" t="s">
        <v>132</v>
      </c>
      <c r="F2187" s="40" t="s">
        <v>3448</v>
      </c>
      <c r="G2187" s="41"/>
      <c r="H2187" s="41" t="s">
        <v>135</v>
      </c>
      <c r="I2187" s="41"/>
      <c r="J2187" s="5">
        <v>1</v>
      </c>
      <c r="N2187" s="5">
        <v>1</v>
      </c>
      <c r="P2187" s="5">
        <v>1</v>
      </c>
      <c r="Q2187" s="39" t="s">
        <v>3462</v>
      </c>
      <c r="AL2187" s="5">
        <v>1</v>
      </c>
      <c r="DR2187" s="5" t="s">
        <v>1233</v>
      </c>
      <c r="DW2187" s="5" t="s">
        <v>135</v>
      </c>
      <c r="EG2187" s="42"/>
      <c r="EH2187" s="42"/>
      <c r="EI2187" s="42"/>
      <c r="EJ2187" s="42"/>
      <c r="EK2187" s="42"/>
      <c r="EL2187" s="42"/>
      <c r="EM2187" s="42"/>
    </row>
    <row r="2188" spans="1:143" ht="45">
      <c r="A2188" s="41"/>
      <c r="B2188" s="41"/>
      <c r="C2188" s="41"/>
      <c r="D2188" s="41" t="s">
        <v>3463</v>
      </c>
      <c r="E2188" s="42" t="s">
        <v>577</v>
      </c>
      <c r="F2188" s="40" t="s">
        <v>3448</v>
      </c>
      <c r="G2188" s="41"/>
      <c r="H2188" s="41" t="s">
        <v>135</v>
      </c>
      <c r="I2188" s="41"/>
      <c r="P2188" s="5">
        <v>1</v>
      </c>
      <c r="Q2188" s="39" t="s">
        <v>3462</v>
      </c>
      <c r="AL2188" s="5">
        <v>1</v>
      </c>
      <c r="DR2188" s="5" t="s">
        <v>1233</v>
      </c>
      <c r="DW2188" s="5" t="s">
        <v>135</v>
      </c>
      <c r="EG2188" s="42"/>
      <c r="EH2188" s="42"/>
      <c r="EI2188" s="42"/>
      <c r="EJ2188" s="42"/>
      <c r="EK2188" s="42"/>
      <c r="EL2188" s="42"/>
      <c r="EM2188" s="42"/>
    </row>
    <row r="2189" spans="1:143" ht="45">
      <c r="A2189" s="41"/>
      <c r="B2189" s="41"/>
      <c r="C2189" s="41"/>
      <c r="D2189" s="41" t="s">
        <v>3464</v>
      </c>
      <c r="E2189" s="42" t="s">
        <v>3465</v>
      </c>
      <c r="F2189" s="40" t="s">
        <v>3448</v>
      </c>
      <c r="G2189" s="41"/>
      <c r="H2189" s="41" t="s">
        <v>135</v>
      </c>
      <c r="I2189" s="41"/>
      <c r="P2189" s="5">
        <v>1</v>
      </c>
      <c r="Q2189" s="39" t="s">
        <v>3462</v>
      </c>
      <c r="AL2189" s="5">
        <v>1</v>
      </c>
      <c r="DR2189" s="5" t="s">
        <v>1233</v>
      </c>
      <c r="DW2189" s="5" t="s">
        <v>135</v>
      </c>
      <c r="EG2189" s="42"/>
      <c r="EH2189" s="42"/>
      <c r="EI2189" s="42"/>
      <c r="EJ2189" s="42"/>
      <c r="EK2189" s="42"/>
      <c r="EL2189" s="42"/>
      <c r="EM2189" s="42"/>
    </row>
    <row r="2190" spans="1:143" ht="45">
      <c r="A2190" s="41"/>
      <c r="B2190" s="41"/>
      <c r="C2190" s="41"/>
      <c r="D2190" s="41" t="s">
        <v>3466</v>
      </c>
      <c r="E2190" s="42" t="s">
        <v>572</v>
      </c>
      <c r="F2190" s="41" t="s">
        <v>3467</v>
      </c>
      <c r="G2190" s="41"/>
      <c r="H2190" s="41" t="s">
        <v>135</v>
      </c>
      <c r="I2190" s="41"/>
      <c r="P2190" s="5">
        <v>1</v>
      </c>
      <c r="Q2190" s="39" t="s">
        <v>3468</v>
      </c>
      <c r="AL2190" s="5">
        <v>1</v>
      </c>
      <c r="AV2190" s="5">
        <v>1</v>
      </c>
      <c r="AW2190" s="5">
        <v>1</v>
      </c>
      <c r="DR2190" s="5" t="s">
        <v>1233</v>
      </c>
      <c r="DW2190" s="5" t="s">
        <v>135</v>
      </c>
      <c r="EG2190" s="42"/>
      <c r="EH2190" s="42"/>
      <c r="EI2190" s="42"/>
      <c r="EJ2190" s="42"/>
      <c r="EK2190" s="42"/>
      <c r="EL2190" s="42"/>
      <c r="EM2190" s="42"/>
    </row>
    <row r="2191" spans="1:143" ht="45">
      <c r="A2191" s="41"/>
      <c r="B2191" s="41"/>
      <c r="C2191" s="41"/>
      <c r="D2191" s="41" t="s">
        <v>2534</v>
      </c>
      <c r="E2191" s="42" t="s">
        <v>577</v>
      </c>
      <c r="F2191" s="41" t="s">
        <v>3467</v>
      </c>
      <c r="G2191" s="41"/>
      <c r="H2191" s="41" t="s">
        <v>135</v>
      </c>
      <c r="I2191" s="41"/>
      <c r="P2191" s="5">
        <v>1</v>
      </c>
      <c r="Q2191" s="39" t="s">
        <v>3468</v>
      </c>
      <c r="AL2191" s="5">
        <v>1</v>
      </c>
      <c r="AV2191" s="5">
        <v>1</v>
      </c>
      <c r="AW2191" s="5">
        <v>1</v>
      </c>
      <c r="DR2191" s="5" t="s">
        <v>1233</v>
      </c>
      <c r="DW2191" s="5" t="s">
        <v>135</v>
      </c>
      <c r="EG2191" s="42"/>
      <c r="EH2191" s="42"/>
      <c r="EI2191" s="42"/>
      <c r="EJ2191" s="42"/>
      <c r="EK2191" s="42"/>
      <c r="EL2191" s="42"/>
      <c r="EM2191" s="42"/>
    </row>
    <row r="2192" spans="1:143" ht="75">
      <c r="A2192" s="41"/>
      <c r="B2192" s="41"/>
      <c r="C2192" s="41"/>
      <c r="D2192" s="41" t="s">
        <v>3466</v>
      </c>
      <c r="E2192" s="42" t="s">
        <v>572</v>
      </c>
      <c r="F2192" s="40" t="s">
        <v>3448</v>
      </c>
      <c r="G2192" s="41"/>
      <c r="H2192" s="41" t="s">
        <v>135</v>
      </c>
      <c r="I2192" s="41"/>
      <c r="P2192" s="5">
        <v>1</v>
      </c>
      <c r="Q2192" s="39" t="s">
        <v>3469</v>
      </c>
      <c r="DP2192" s="5">
        <v>1</v>
      </c>
      <c r="DR2192" s="5" t="s">
        <v>1233</v>
      </c>
      <c r="DW2192" s="5" t="s">
        <v>135</v>
      </c>
      <c r="EG2192" s="42"/>
      <c r="EH2192" s="42"/>
      <c r="EI2192" s="42"/>
      <c r="EJ2192" s="42"/>
      <c r="EK2192" s="42"/>
      <c r="EL2192" s="42"/>
      <c r="EM2192" s="42"/>
    </row>
    <row r="2193" spans="1:143" ht="75">
      <c r="A2193" s="41"/>
      <c r="B2193" s="41"/>
      <c r="C2193" s="41"/>
      <c r="D2193" s="41" t="s">
        <v>3463</v>
      </c>
      <c r="E2193" s="42" t="s">
        <v>577</v>
      </c>
      <c r="F2193" s="40" t="s">
        <v>3448</v>
      </c>
      <c r="G2193" s="41"/>
      <c r="H2193" s="41" t="s">
        <v>135</v>
      </c>
      <c r="I2193" s="41"/>
      <c r="P2193" s="5">
        <v>1</v>
      </c>
      <c r="Q2193" s="39" t="s">
        <v>3469</v>
      </c>
      <c r="DP2193" s="5">
        <v>1</v>
      </c>
      <c r="DR2193" s="5" t="s">
        <v>1233</v>
      </c>
      <c r="DW2193" s="5" t="s">
        <v>135</v>
      </c>
      <c r="EG2193" s="42"/>
      <c r="EH2193" s="42"/>
      <c r="EI2193" s="42"/>
      <c r="EJ2193" s="42"/>
      <c r="EK2193" s="42"/>
      <c r="EL2193" s="42"/>
      <c r="EM2193" s="42"/>
    </row>
    <row r="2194" spans="1:143" ht="75">
      <c r="A2194" s="41"/>
      <c r="B2194" s="41"/>
      <c r="C2194" s="41"/>
      <c r="D2194" s="41" t="s">
        <v>131</v>
      </c>
      <c r="E2194" s="42" t="s">
        <v>132</v>
      </c>
      <c r="F2194" s="40" t="s">
        <v>3448</v>
      </c>
      <c r="G2194" s="41"/>
      <c r="H2194" s="41" t="s">
        <v>135</v>
      </c>
      <c r="I2194" s="41"/>
      <c r="J2194" s="5">
        <v>1</v>
      </c>
      <c r="N2194" s="5">
        <v>1</v>
      </c>
      <c r="P2194" s="5">
        <v>1</v>
      </c>
      <c r="Q2194" s="39" t="s">
        <v>3469</v>
      </c>
      <c r="DP2194" s="5">
        <v>1</v>
      </c>
      <c r="DR2194" s="5" t="s">
        <v>1233</v>
      </c>
      <c r="DW2194" s="5" t="s">
        <v>135</v>
      </c>
      <c r="EG2194" s="42"/>
      <c r="EH2194" s="42"/>
      <c r="EI2194" s="42"/>
      <c r="EJ2194" s="42"/>
      <c r="EK2194" s="42"/>
      <c r="EL2194" s="42"/>
      <c r="EM2194" s="42"/>
    </row>
    <row r="2195" spans="1:143" ht="330">
      <c r="A2195" s="46" t="s">
        <v>3470</v>
      </c>
      <c r="B2195" s="41">
        <v>1</v>
      </c>
      <c r="C2195" s="41">
        <v>1</v>
      </c>
      <c r="D2195" s="41" t="s">
        <v>3471</v>
      </c>
      <c r="E2195" s="42" t="s">
        <v>3472</v>
      </c>
      <c r="F2195" s="41" t="s">
        <v>3418</v>
      </c>
      <c r="G2195" s="41" t="s">
        <v>135</v>
      </c>
      <c r="H2195" s="41" t="s">
        <v>135</v>
      </c>
      <c r="I2195" s="41"/>
      <c r="J2195" s="5">
        <v>1</v>
      </c>
      <c r="K2195" s="5">
        <v>1</v>
      </c>
      <c r="P2195" s="5">
        <v>1</v>
      </c>
      <c r="Q2195" s="39" t="s">
        <v>3473</v>
      </c>
      <c r="CB2195" s="5">
        <v>1</v>
      </c>
      <c r="CE2195" s="5">
        <v>1</v>
      </c>
      <c r="CF2195" s="5">
        <v>1</v>
      </c>
      <c r="DS2195" s="6">
        <v>1</v>
      </c>
      <c r="DT2195" s="6">
        <v>0</v>
      </c>
      <c r="DU2195" s="5">
        <v>1</v>
      </c>
      <c r="DW2195" s="5" t="s">
        <v>135</v>
      </c>
      <c r="EG2195" s="42"/>
      <c r="EH2195" s="42"/>
      <c r="EI2195" s="42"/>
      <c r="EJ2195" s="42"/>
      <c r="EK2195" s="42"/>
      <c r="EL2195" s="42"/>
      <c r="EM2195" s="42"/>
    </row>
    <row r="2196" spans="1:143" ht="90">
      <c r="A2196" s="46" t="s">
        <v>3474</v>
      </c>
      <c r="B2196" s="41">
        <v>2</v>
      </c>
      <c r="C2196" s="41">
        <v>2</v>
      </c>
      <c r="D2196" s="41" t="s">
        <v>3475</v>
      </c>
      <c r="E2196" s="42" t="s">
        <v>575</v>
      </c>
      <c r="F2196" s="41" t="s">
        <v>980</v>
      </c>
      <c r="G2196" s="41"/>
      <c r="H2196" s="41" t="s">
        <v>135</v>
      </c>
      <c r="I2196" s="41"/>
      <c r="P2196" s="5">
        <v>1</v>
      </c>
      <c r="Q2196" s="39" t="s">
        <v>3476</v>
      </c>
      <c r="R2196" s="5">
        <v>1</v>
      </c>
      <c r="DS2196" s="6">
        <v>2</v>
      </c>
      <c r="DT2196" s="6">
        <v>0</v>
      </c>
      <c r="DU2196" s="5">
        <v>0</v>
      </c>
      <c r="DW2196" s="5" t="s">
        <v>135</v>
      </c>
      <c r="EG2196" s="42"/>
      <c r="EH2196" s="42"/>
      <c r="EI2196" s="42"/>
      <c r="EJ2196" s="42"/>
      <c r="EK2196" s="42"/>
      <c r="EL2196" s="42"/>
      <c r="EM2196" s="42"/>
    </row>
    <row r="2197" spans="1:143" ht="75">
      <c r="A2197" s="41"/>
      <c r="B2197" s="41"/>
      <c r="C2197" s="41"/>
      <c r="D2197" s="41" t="s">
        <v>3477</v>
      </c>
      <c r="E2197" s="42" t="s">
        <v>696</v>
      </c>
      <c r="F2197" s="41" t="s">
        <v>980</v>
      </c>
      <c r="G2197" s="41"/>
      <c r="H2197" s="41" t="s">
        <v>135</v>
      </c>
      <c r="I2197" s="41"/>
      <c r="P2197" s="5">
        <v>1</v>
      </c>
      <c r="Q2197" s="39" t="s">
        <v>3476</v>
      </c>
      <c r="R2197" s="5">
        <v>1</v>
      </c>
      <c r="DW2197" s="5" t="s">
        <v>135</v>
      </c>
      <c r="EG2197" s="42"/>
      <c r="EH2197" s="42"/>
      <c r="EI2197" s="42"/>
      <c r="EJ2197" s="42"/>
      <c r="EK2197" s="42"/>
      <c r="EL2197" s="42"/>
      <c r="EM2197" s="42"/>
    </row>
    <row r="2198" spans="1:143" s="42" customFormat="1" ht="75">
      <c r="A2198" s="41"/>
      <c r="B2198" s="41"/>
      <c r="C2198" s="41"/>
      <c r="D2198" s="41" t="s">
        <v>668</v>
      </c>
      <c r="E2198" s="41" t="s">
        <v>668</v>
      </c>
      <c r="F2198" s="41" t="s">
        <v>980</v>
      </c>
      <c r="G2198" s="41"/>
      <c r="H2198" s="41" t="s">
        <v>135</v>
      </c>
      <c r="I2198" s="41"/>
      <c r="J2198" s="5"/>
      <c r="K2198" s="5"/>
      <c r="L2198" s="5"/>
      <c r="M2198" s="5"/>
      <c r="N2198" s="5"/>
      <c r="O2198" s="5"/>
      <c r="P2198" s="5">
        <v>1</v>
      </c>
      <c r="Q2198" s="39" t="s">
        <v>3476</v>
      </c>
      <c r="R2198" s="5">
        <v>1</v>
      </c>
      <c r="S2198" s="5"/>
      <c r="T2198" s="5"/>
      <c r="U2198" s="5"/>
      <c r="V2198" s="5"/>
      <c r="W2198" s="5"/>
      <c r="X2198" s="5"/>
      <c r="Y2198" s="5"/>
      <c r="Z2198" s="5"/>
      <c r="AA2198" s="5"/>
      <c r="AB2198" s="5"/>
      <c r="AC2198" s="5"/>
      <c r="AD2198" s="5"/>
      <c r="AE2198" s="5"/>
      <c r="AF2198" s="5"/>
      <c r="AG2198" s="5"/>
      <c r="AH2198" s="5"/>
      <c r="AI2198" s="5"/>
      <c r="AJ2198" s="5"/>
      <c r="AK2198" s="5"/>
      <c r="AL2198" s="5"/>
      <c r="AM2198" s="5"/>
      <c r="AN2198" s="5"/>
      <c r="AO2198" s="5"/>
      <c r="AP2198" s="5"/>
      <c r="AQ2198" s="5"/>
      <c r="AR2198" s="5"/>
      <c r="AS2198" s="5"/>
      <c r="AT2198" s="5"/>
      <c r="AU2198" s="5"/>
      <c r="AV2198" s="5"/>
      <c r="AW2198" s="5"/>
      <c r="AX2198" s="5"/>
      <c r="AY2198" s="5"/>
      <c r="AZ2198" s="5"/>
      <c r="BA2198" s="5"/>
      <c r="BB2198" s="5"/>
      <c r="BC2198" s="5"/>
      <c r="BD2198" s="5"/>
      <c r="BE2198" s="5"/>
      <c r="BF2198" s="5"/>
      <c r="BG2198" s="5"/>
      <c r="BH2198" s="5"/>
      <c r="BI2198" s="5"/>
      <c r="BJ2198" s="5"/>
      <c r="BK2198" s="5"/>
      <c r="BL2198" s="5"/>
      <c r="BM2198" s="5"/>
      <c r="BN2198" s="5"/>
      <c r="BO2198" s="5"/>
      <c r="BP2198" s="5"/>
      <c r="BQ2198" s="5"/>
      <c r="BR2198" s="5"/>
      <c r="BS2198" s="5"/>
      <c r="BT2198" s="5"/>
      <c r="BU2198" s="5"/>
      <c r="BV2198" s="5"/>
      <c r="BW2198" s="5"/>
      <c r="BX2198" s="5"/>
      <c r="BY2198" s="5"/>
      <c r="BZ2198" s="5"/>
      <c r="CA2198" s="5"/>
      <c r="CB2198" s="5"/>
      <c r="CC2198" s="5"/>
      <c r="CD2198" s="5"/>
      <c r="CE2198" s="5"/>
      <c r="CF2198" s="5"/>
      <c r="CG2198" s="5"/>
      <c r="CH2198" s="5"/>
      <c r="CI2198" s="5"/>
      <c r="CJ2198" s="5"/>
      <c r="CK2198" s="5"/>
      <c r="CL2198" s="5"/>
      <c r="CM2198" s="5"/>
      <c r="CN2198" s="5"/>
      <c r="CO2198" s="5"/>
      <c r="CP2198" s="5"/>
      <c r="CQ2198" s="5"/>
      <c r="CR2198" s="5"/>
      <c r="CS2198" s="5"/>
      <c r="CT2198" s="5"/>
      <c r="CU2198" s="5"/>
      <c r="CV2198" s="5"/>
      <c r="CW2198" s="5"/>
      <c r="CX2198" s="5"/>
      <c r="CY2198" s="5"/>
      <c r="CZ2198" s="5"/>
      <c r="DA2198" s="5"/>
      <c r="DB2198" s="5"/>
      <c r="DC2198" s="5"/>
      <c r="DD2198" s="5"/>
      <c r="DE2198" s="5"/>
      <c r="DF2198" s="5"/>
      <c r="DG2198" s="5"/>
      <c r="DH2198" s="5"/>
      <c r="DI2198" s="5"/>
      <c r="DJ2198" s="5"/>
      <c r="DK2198" s="5"/>
      <c r="DL2198" s="5"/>
      <c r="DM2198" s="5"/>
      <c r="DN2198" s="5"/>
      <c r="DO2198" s="5"/>
      <c r="DP2198" s="5"/>
      <c r="DQ2198" s="5"/>
      <c r="DR2198" s="5"/>
      <c r="DS2198" s="6"/>
      <c r="DT2198" s="6"/>
      <c r="DU2198" s="5"/>
      <c r="DV2198" s="5"/>
      <c r="DW2198" s="5" t="s">
        <v>135</v>
      </c>
      <c r="DX2198" s="5"/>
      <c r="DY2198" s="5"/>
      <c r="DZ2198" s="5"/>
      <c r="EA2198" s="5"/>
      <c r="EB2198" s="5"/>
      <c r="EC2198" s="5"/>
      <c r="ED2198" s="5"/>
      <c r="EE2198" s="5"/>
      <c r="EF2198" s="5"/>
    </row>
    <row r="2199" spans="1:143" ht="75">
      <c r="A2199" s="41"/>
      <c r="B2199" s="41"/>
      <c r="C2199" s="41"/>
      <c r="D2199" s="41" t="s">
        <v>1048</v>
      </c>
      <c r="E2199" s="42" t="s">
        <v>155</v>
      </c>
      <c r="F2199" s="41" t="s">
        <v>980</v>
      </c>
      <c r="G2199" s="41"/>
      <c r="H2199" s="41" t="s">
        <v>135</v>
      </c>
      <c r="I2199" s="41"/>
      <c r="P2199" s="5">
        <v>1</v>
      </c>
      <c r="Q2199" s="39" t="s">
        <v>3476</v>
      </c>
      <c r="R2199" s="5">
        <v>1</v>
      </c>
      <c r="DW2199" s="5" t="s">
        <v>135</v>
      </c>
      <c r="EG2199" s="42"/>
      <c r="EH2199" s="42"/>
      <c r="EI2199" s="42"/>
      <c r="EJ2199" s="42"/>
      <c r="EK2199" s="42"/>
      <c r="EL2199" s="42"/>
      <c r="EM2199" s="42"/>
    </row>
    <row r="2200" spans="1:143" ht="75">
      <c r="A2200" s="41"/>
      <c r="B2200" s="41"/>
      <c r="C2200" s="41"/>
      <c r="D2200" s="41" t="s">
        <v>4618</v>
      </c>
      <c r="E2200" s="42" t="s">
        <v>4619</v>
      </c>
      <c r="F2200" s="41" t="s">
        <v>980</v>
      </c>
      <c r="G2200" s="41"/>
      <c r="H2200" s="41" t="s">
        <v>135</v>
      </c>
      <c r="I2200" s="41"/>
      <c r="P2200" s="5">
        <v>1</v>
      </c>
      <c r="Q2200" s="39" t="s">
        <v>3476</v>
      </c>
      <c r="R2200" s="5">
        <v>1</v>
      </c>
      <c r="DW2200" s="5" t="s">
        <v>135</v>
      </c>
      <c r="EG2200" s="42"/>
      <c r="EH2200" s="42"/>
      <c r="EI2200" s="42"/>
      <c r="EJ2200" s="42"/>
      <c r="EK2200" s="42"/>
      <c r="EL2200" s="42"/>
      <c r="EM2200" s="42"/>
    </row>
    <row r="2201" spans="1:143" ht="45">
      <c r="A2201" s="41"/>
      <c r="B2201" s="41"/>
      <c r="C2201" s="41"/>
      <c r="D2201" s="41" t="s">
        <v>3478</v>
      </c>
      <c r="E2201" s="42" t="s">
        <v>186</v>
      </c>
      <c r="F2201" s="41" t="s">
        <v>980</v>
      </c>
      <c r="G2201" s="41"/>
      <c r="H2201" s="41" t="s">
        <v>135</v>
      </c>
      <c r="I2201" s="41"/>
      <c r="P2201" s="5">
        <v>1</v>
      </c>
      <c r="Q2201" s="39" t="s">
        <v>3479</v>
      </c>
      <c r="R2201" s="5">
        <v>1</v>
      </c>
      <c r="DW2201" s="5" t="s">
        <v>135</v>
      </c>
      <c r="EG2201" s="42"/>
      <c r="EH2201" s="42"/>
      <c r="EI2201" s="42"/>
      <c r="EJ2201" s="42"/>
      <c r="EK2201" s="42"/>
      <c r="EL2201" s="42"/>
      <c r="EM2201" s="42"/>
    </row>
    <row r="2202" spans="1:143" ht="45">
      <c r="A2202" s="41"/>
      <c r="B2202" s="41"/>
      <c r="C2202" s="41"/>
      <c r="D2202" s="41" t="s">
        <v>3480</v>
      </c>
      <c r="E2202" s="42" t="s">
        <v>406</v>
      </c>
      <c r="F2202" s="41" t="s">
        <v>980</v>
      </c>
      <c r="G2202" s="41"/>
      <c r="H2202" s="41" t="s">
        <v>135</v>
      </c>
      <c r="I2202" s="41"/>
      <c r="P2202" s="5">
        <v>1</v>
      </c>
      <c r="Q2202" s="39" t="s">
        <v>3479</v>
      </c>
      <c r="R2202" s="5">
        <v>1</v>
      </c>
      <c r="DW2202" s="5" t="s">
        <v>135</v>
      </c>
      <c r="EG2202" s="42"/>
      <c r="EH2202" s="42"/>
      <c r="EI2202" s="42"/>
      <c r="EJ2202" s="42"/>
      <c r="EK2202" s="42"/>
      <c r="EL2202" s="42"/>
      <c r="EM2202" s="42"/>
    </row>
    <row r="2203" spans="1:143" ht="60">
      <c r="A2203" s="41"/>
      <c r="B2203" s="41"/>
      <c r="C2203" s="41"/>
      <c r="D2203" s="41" t="s">
        <v>3481</v>
      </c>
      <c r="E2203" s="42" t="s">
        <v>3482</v>
      </c>
      <c r="F2203" s="41" t="s">
        <v>980</v>
      </c>
      <c r="G2203" s="41"/>
      <c r="H2203" s="41" t="s">
        <v>135</v>
      </c>
      <c r="I2203" s="41"/>
      <c r="P2203" s="5">
        <v>1</v>
      </c>
      <c r="Q2203" s="39" t="s">
        <v>3479</v>
      </c>
      <c r="R2203" s="5">
        <v>1</v>
      </c>
      <c r="DW2203" s="5" t="s">
        <v>135</v>
      </c>
      <c r="EG2203" s="42"/>
      <c r="EH2203" s="42"/>
      <c r="EI2203" s="42"/>
      <c r="EJ2203" s="42"/>
      <c r="EK2203" s="42"/>
      <c r="EL2203" s="42"/>
      <c r="EM2203" s="42"/>
    </row>
    <row r="2204" spans="1:143" ht="90">
      <c r="A2204" s="46" t="s">
        <v>3483</v>
      </c>
      <c r="B2204" s="41">
        <v>5</v>
      </c>
      <c r="C2204" s="41">
        <v>5</v>
      </c>
      <c r="D2204" s="41" t="s">
        <v>3484</v>
      </c>
      <c r="E2204" s="42" t="s">
        <v>204</v>
      </c>
      <c r="F2204" s="41" t="s">
        <v>3485</v>
      </c>
      <c r="G2204" s="41" t="s">
        <v>135</v>
      </c>
      <c r="H2204" s="41" t="s">
        <v>135</v>
      </c>
      <c r="I2204" s="41" t="s">
        <v>135</v>
      </c>
      <c r="P2204" s="5">
        <v>1</v>
      </c>
      <c r="Q2204" s="39" t="s">
        <v>3486</v>
      </c>
      <c r="R2204" s="5">
        <v>1</v>
      </c>
      <c r="S2204" s="5">
        <v>1</v>
      </c>
      <c r="AA2204" s="5">
        <v>1</v>
      </c>
      <c r="AG2204" s="5">
        <v>1</v>
      </c>
      <c r="DO2204" s="5">
        <v>1</v>
      </c>
      <c r="DS2204" s="6">
        <v>5</v>
      </c>
      <c r="DT2204" s="6">
        <v>0</v>
      </c>
      <c r="DU2204" s="5">
        <v>3</v>
      </c>
      <c r="DX2204" s="5" t="s">
        <v>135</v>
      </c>
      <c r="EG2204" s="42"/>
      <c r="EH2204" s="42"/>
      <c r="EI2204" s="42"/>
      <c r="EJ2204" s="42"/>
      <c r="EK2204" s="42"/>
      <c r="EL2204" s="42"/>
      <c r="EM2204" s="42"/>
    </row>
    <row r="2205" spans="1:143" ht="45">
      <c r="A2205" s="41"/>
      <c r="B2205" s="41"/>
      <c r="C2205" s="41"/>
      <c r="D2205" s="41" t="s">
        <v>3487</v>
      </c>
      <c r="E2205" s="42" t="s">
        <v>3113</v>
      </c>
      <c r="F2205" s="41" t="s">
        <v>3485</v>
      </c>
      <c r="G2205" s="41" t="s">
        <v>135</v>
      </c>
      <c r="H2205" s="41" t="s">
        <v>135</v>
      </c>
      <c r="I2205" s="41" t="s">
        <v>135</v>
      </c>
      <c r="J2205" s="5">
        <v>1</v>
      </c>
      <c r="L2205" s="5">
        <v>1</v>
      </c>
      <c r="P2205" s="5">
        <v>1</v>
      </c>
      <c r="Q2205" s="39" t="s">
        <v>3486</v>
      </c>
      <c r="R2205" s="5">
        <v>1</v>
      </c>
      <c r="S2205" s="5">
        <v>1</v>
      </c>
      <c r="AA2205" s="5">
        <v>1</v>
      </c>
      <c r="AG2205" s="5">
        <v>1</v>
      </c>
      <c r="DO2205" s="5">
        <v>1</v>
      </c>
      <c r="DX2205" s="5" t="s">
        <v>135</v>
      </c>
      <c r="EG2205" s="42"/>
      <c r="EH2205" s="42"/>
      <c r="EI2205" s="42"/>
      <c r="EJ2205" s="42"/>
      <c r="EK2205" s="42"/>
      <c r="EL2205" s="42"/>
      <c r="EM2205" s="42"/>
    </row>
    <row r="2206" spans="1:143" ht="45">
      <c r="A2206" s="41"/>
      <c r="B2206" s="41"/>
      <c r="C2206" s="41"/>
      <c r="D2206" s="41" t="s">
        <v>3488</v>
      </c>
      <c r="E2206" s="42" t="s">
        <v>838</v>
      </c>
      <c r="F2206" s="41" t="s">
        <v>3485</v>
      </c>
      <c r="G2206" s="41" t="s">
        <v>135</v>
      </c>
      <c r="H2206" s="41" t="s">
        <v>135</v>
      </c>
      <c r="I2206" s="41" t="s">
        <v>135</v>
      </c>
      <c r="J2206" s="5">
        <v>1</v>
      </c>
      <c r="N2206" s="5">
        <v>1</v>
      </c>
      <c r="P2206" s="5">
        <v>1</v>
      </c>
      <c r="Q2206" s="39" t="s">
        <v>3486</v>
      </c>
      <c r="R2206" s="5">
        <v>1</v>
      </c>
      <c r="S2206" s="5">
        <v>1</v>
      </c>
      <c r="AA2206" s="5">
        <v>1</v>
      </c>
      <c r="AG2206" s="5">
        <v>1</v>
      </c>
      <c r="DO2206" s="5">
        <v>1</v>
      </c>
      <c r="DX2206" s="5" t="s">
        <v>135</v>
      </c>
      <c r="EG2206" s="42"/>
      <c r="EH2206" s="42"/>
      <c r="EI2206" s="42"/>
      <c r="EJ2206" s="42"/>
      <c r="EK2206" s="42"/>
      <c r="EL2206" s="42"/>
      <c r="EM2206" s="42"/>
    </row>
    <row r="2207" spans="1:143" ht="45">
      <c r="A2207" s="41"/>
      <c r="B2207" s="41"/>
      <c r="C2207" s="41"/>
      <c r="D2207" s="41" t="s">
        <v>3489</v>
      </c>
      <c r="E2207" s="42" t="s">
        <v>314</v>
      </c>
      <c r="F2207" s="41" t="s">
        <v>3485</v>
      </c>
      <c r="G2207" s="41" t="s">
        <v>135</v>
      </c>
      <c r="H2207" s="41" t="s">
        <v>135</v>
      </c>
      <c r="I2207" s="41" t="s">
        <v>135</v>
      </c>
      <c r="P2207" s="5">
        <v>1</v>
      </c>
      <c r="Q2207" s="39" t="s">
        <v>3486</v>
      </c>
      <c r="R2207" s="5">
        <v>1</v>
      </c>
      <c r="S2207" s="5">
        <v>1</v>
      </c>
      <c r="AA2207" s="5">
        <v>1</v>
      </c>
      <c r="AG2207" s="5">
        <v>1</v>
      </c>
      <c r="DO2207" s="5">
        <v>1</v>
      </c>
      <c r="DX2207" s="5" t="s">
        <v>135</v>
      </c>
      <c r="EG2207" s="42"/>
      <c r="EH2207" s="42"/>
      <c r="EI2207" s="42"/>
      <c r="EJ2207" s="42"/>
      <c r="EK2207" s="42"/>
      <c r="EL2207" s="42"/>
      <c r="EM2207" s="42"/>
    </row>
    <row r="2208" spans="1:143" ht="45">
      <c r="A2208" s="41"/>
      <c r="B2208" s="41"/>
      <c r="C2208" s="41"/>
      <c r="D2208" s="41" t="s">
        <v>3490</v>
      </c>
      <c r="E2208" s="42" t="s">
        <v>182</v>
      </c>
      <c r="F2208" s="41" t="s">
        <v>3491</v>
      </c>
      <c r="G2208" s="41" t="s">
        <v>135</v>
      </c>
      <c r="H2208" s="41" t="s">
        <v>135</v>
      </c>
      <c r="I2208" s="41" t="s">
        <v>135</v>
      </c>
      <c r="P2208" s="5">
        <v>1</v>
      </c>
      <c r="Q2208" s="39" t="s">
        <v>3492</v>
      </c>
      <c r="R2208" s="5">
        <v>1</v>
      </c>
      <c r="AA2208" s="5">
        <v>1</v>
      </c>
      <c r="AG2208" s="5">
        <v>1</v>
      </c>
      <c r="DX2208" s="5" t="s">
        <v>135</v>
      </c>
      <c r="EG2208" s="42"/>
      <c r="EH2208" s="42"/>
      <c r="EI2208" s="42"/>
      <c r="EJ2208" s="42"/>
      <c r="EK2208" s="42"/>
      <c r="EL2208" s="42"/>
      <c r="EM2208" s="42"/>
    </row>
    <row r="2209" spans="1:143" ht="45">
      <c r="A2209" s="41"/>
      <c r="B2209" s="41"/>
      <c r="C2209" s="41"/>
      <c r="D2209" s="41" t="s">
        <v>3493</v>
      </c>
      <c r="E2209" s="42" t="s">
        <v>3494</v>
      </c>
      <c r="F2209" s="41" t="s">
        <v>3491</v>
      </c>
      <c r="G2209" s="41" t="s">
        <v>135</v>
      </c>
      <c r="H2209" s="41" t="s">
        <v>135</v>
      </c>
      <c r="I2209" s="41" t="s">
        <v>135</v>
      </c>
      <c r="P2209" s="5">
        <v>1</v>
      </c>
      <c r="Q2209" s="39" t="s">
        <v>3492</v>
      </c>
      <c r="R2209" s="5">
        <v>1</v>
      </c>
      <c r="AA2209" s="5">
        <v>1</v>
      </c>
      <c r="AG2209" s="5">
        <v>1</v>
      </c>
      <c r="DX2209" s="5" t="s">
        <v>135</v>
      </c>
      <c r="EG2209" s="42"/>
      <c r="EH2209" s="42"/>
      <c r="EI2209" s="42"/>
      <c r="EJ2209" s="42"/>
      <c r="EK2209" s="42"/>
      <c r="EL2209" s="42"/>
      <c r="EM2209" s="42"/>
    </row>
    <row r="2210" spans="1:143" ht="45">
      <c r="A2210" s="41"/>
      <c r="B2210" s="41"/>
      <c r="C2210" s="41"/>
      <c r="D2210" s="41" t="s">
        <v>3495</v>
      </c>
      <c r="E2210" s="42" t="s">
        <v>290</v>
      </c>
      <c r="F2210" s="41" t="s">
        <v>3491</v>
      </c>
      <c r="G2210" s="41" t="s">
        <v>135</v>
      </c>
      <c r="H2210" s="41" t="s">
        <v>135</v>
      </c>
      <c r="I2210" s="41" t="s">
        <v>135</v>
      </c>
      <c r="P2210" s="5">
        <v>1</v>
      </c>
      <c r="Q2210" s="39" t="s">
        <v>3492</v>
      </c>
      <c r="R2210" s="5">
        <v>1</v>
      </c>
      <c r="AA2210" s="5">
        <v>1</v>
      </c>
      <c r="AG2210" s="5">
        <v>1</v>
      </c>
      <c r="DX2210" s="5" t="s">
        <v>135</v>
      </c>
      <c r="EG2210" s="42"/>
      <c r="EH2210" s="42"/>
      <c r="EI2210" s="42"/>
      <c r="EJ2210" s="42"/>
      <c r="EK2210" s="42"/>
      <c r="EL2210" s="42"/>
      <c r="EM2210" s="42"/>
    </row>
    <row r="2211" spans="1:143" ht="45">
      <c r="A2211" s="41"/>
      <c r="B2211" s="41"/>
      <c r="C2211" s="41"/>
      <c r="D2211" s="41" t="s">
        <v>3496</v>
      </c>
      <c r="E2211" s="42" t="s">
        <v>419</v>
      </c>
      <c r="F2211" s="41" t="s">
        <v>3491</v>
      </c>
      <c r="G2211" s="41" t="s">
        <v>135</v>
      </c>
      <c r="H2211" s="41" t="s">
        <v>135</v>
      </c>
      <c r="I2211" s="41" t="s">
        <v>135</v>
      </c>
      <c r="P2211" s="5">
        <v>1</v>
      </c>
      <c r="Q2211" s="39" t="s">
        <v>3492</v>
      </c>
      <c r="R2211" s="5">
        <v>1</v>
      </c>
      <c r="AA2211" s="5">
        <v>1</v>
      </c>
      <c r="AG2211" s="5">
        <v>1</v>
      </c>
      <c r="DX2211" s="5" t="s">
        <v>135</v>
      </c>
      <c r="EG2211" s="42"/>
      <c r="EH2211" s="42"/>
      <c r="EI2211" s="42"/>
      <c r="EJ2211" s="42"/>
      <c r="EK2211" s="42"/>
      <c r="EL2211" s="42"/>
      <c r="EM2211" s="42"/>
    </row>
    <row r="2212" spans="1:143" ht="45">
      <c r="A2212" s="41"/>
      <c r="B2212" s="41"/>
      <c r="C2212" s="41"/>
      <c r="D2212" s="41" t="s">
        <v>3357</v>
      </c>
      <c r="E2212" s="42" t="s">
        <v>314</v>
      </c>
      <c r="F2212" s="41" t="s">
        <v>3491</v>
      </c>
      <c r="G2212" s="41" t="s">
        <v>135</v>
      </c>
      <c r="H2212" s="41" t="s">
        <v>135</v>
      </c>
      <c r="I2212" s="41" t="s">
        <v>135</v>
      </c>
      <c r="P2212" s="5">
        <v>1</v>
      </c>
      <c r="Q2212" s="39" t="s">
        <v>3497</v>
      </c>
      <c r="R2212" s="5">
        <v>1</v>
      </c>
      <c r="AA2212" s="5">
        <v>1</v>
      </c>
      <c r="AG2212" s="5">
        <v>1</v>
      </c>
      <c r="DX2212" s="5" t="s">
        <v>135</v>
      </c>
      <c r="EG2212" s="42"/>
      <c r="EH2212" s="42"/>
      <c r="EI2212" s="42"/>
      <c r="EJ2212" s="42"/>
      <c r="EK2212" s="42"/>
      <c r="EL2212" s="42"/>
      <c r="EM2212" s="42"/>
    </row>
    <row r="2213" spans="1:143" ht="45">
      <c r="A2213" s="41"/>
      <c r="B2213" s="41"/>
      <c r="C2213" s="41"/>
      <c r="D2213" s="41" t="s">
        <v>3498</v>
      </c>
      <c r="E2213" s="42" t="s">
        <v>575</v>
      </c>
      <c r="F2213" s="41" t="s">
        <v>3499</v>
      </c>
      <c r="G2213" s="41" t="s">
        <v>135</v>
      </c>
      <c r="H2213" s="41" t="s">
        <v>135</v>
      </c>
      <c r="I2213" s="41"/>
      <c r="P2213" s="5">
        <v>1</v>
      </c>
      <c r="Q2213" s="39" t="s">
        <v>3500</v>
      </c>
      <c r="R2213" s="5">
        <v>1</v>
      </c>
      <c r="AA2213" s="5">
        <v>1</v>
      </c>
      <c r="AG2213" s="5">
        <v>1</v>
      </c>
      <c r="DX2213" s="5" t="s">
        <v>135</v>
      </c>
      <c r="EG2213" s="42"/>
      <c r="EH2213" s="42"/>
      <c r="EI2213" s="42"/>
      <c r="EJ2213" s="42"/>
      <c r="EK2213" s="42"/>
      <c r="EL2213" s="42"/>
      <c r="EM2213" s="42"/>
    </row>
    <row r="2214" spans="1:143" ht="45">
      <c r="A2214" s="41"/>
      <c r="B2214" s="41"/>
      <c r="C2214" s="41"/>
      <c r="D2214" s="41" t="s">
        <v>561</v>
      </c>
      <c r="E2214" s="42" t="s">
        <v>290</v>
      </c>
      <c r="F2214" s="41" t="s">
        <v>3499</v>
      </c>
      <c r="G2214" s="41" t="s">
        <v>135</v>
      </c>
      <c r="H2214" s="41" t="s">
        <v>135</v>
      </c>
      <c r="I2214" s="41"/>
      <c r="P2214" s="5">
        <v>1</v>
      </c>
      <c r="Q2214" s="39" t="s">
        <v>3500</v>
      </c>
      <c r="R2214" s="5">
        <v>1</v>
      </c>
      <c r="AA2214" s="5">
        <v>1</v>
      </c>
      <c r="AG2214" s="5">
        <v>1</v>
      </c>
      <c r="DX2214" s="5" t="s">
        <v>135</v>
      </c>
      <c r="EG2214" s="42"/>
      <c r="EH2214" s="42"/>
      <c r="EI2214" s="42"/>
      <c r="EJ2214" s="42"/>
      <c r="EK2214" s="42"/>
      <c r="EL2214" s="42"/>
      <c r="EM2214" s="42"/>
    </row>
    <row r="2215" spans="1:143">
      <c r="A2215" s="41"/>
      <c r="B2215" s="41"/>
      <c r="C2215" s="41"/>
      <c r="D2215" s="41" t="s">
        <v>3501</v>
      </c>
      <c r="E2215" s="42" t="s">
        <v>682</v>
      </c>
      <c r="F2215" s="41" t="s">
        <v>980</v>
      </c>
      <c r="G2215" s="41"/>
      <c r="H2215" s="41" t="s">
        <v>135</v>
      </c>
      <c r="I2215" s="41"/>
      <c r="J2215" s="5">
        <v>1</v>
      </c>
      <c r="L2215" s="5">
        <v>1</v>
      </c>
      <c r="P2215" s="5">
        <v>1</v>
      </c>
      <c r="Q2215" s="39" t="s">
        <v>3502</v>
      </c>
      <c r="R2215" s="5">
        <v>1</v>
      </c>
      <c r="AA2215" s="5">
        <v>1</v>
      </c>
      <c r="AG2215" s="5">
        <v>1</v>
      </c>
      <c r="DX2215" s="5" t="s">
        <v>135</v>
      </c>
      <c r="EG2215" s="42"/>
      <c r="EH2215" s="42"/>
      <c r="EI2215" s="42"/>
      <c r="EJ2215" s="42"/>
      <c r="EK2215" s="42"/>
      <c r="EL2215" s="42"/>
      <c r="EM2215" s="42"/>
    </row>
    <row r="2216" spans="1:143" ht="45">
      <c r="A2216" s="41"/>
      <c r="B2216" s="41"/>
      <c r="C2216" s="41"/>
      <c r="D2216" s="41" t="s">
        <v>3490</v>
      </c>
      <c r="E2216" s="42" t="s">
        <v>3503</v>
      </c>
      <c r="F2216" s="41" t="s">
        <v>2313</v>
      </c>
      <c r="G2216" s="41"/>
      <c r="H2216" s="41" t="s">
        <v>135</v>
      </c>
      <c r="I2216" s="41"/>
      <c r="P2216" s="5">
        <v>1</v>
      </c>
      <c r="Q2216" s="39" t="s">
        <v>3504</v>
      </c>
      <c r="R2216" s="5">
        <v>1</v>
      </c>
      <c r="AA2216" s="5">
        <v>1</v>
      </c>
      <c r="AG2216" s="5">
        <v>1</v>
      </c>
      <c r="DX2216" s="5" t="s">
        <v>135</v>
      </c>
      <c r="EG2216" s="42"/>
      <c r="EH2216" s="42"/>
      <c r="EI2216" s="42"/>
      <c r="EJ2216" s="42"/>
      <c r="EK2216" s="42"/>
      <c r="EL2216" s="42"/>
      <c r="EM2216" s="42"/>
    </row>
    <row r="2217" spans="1:143" ht="45">
      <c r="A2217" s="41"/>
      <c r="B2217" s="41"/>
      <c r="C2217" s="41"/>
      <c r="D2217" s="41" t="s">
        <v>3505</v>
      </c>
      <c r="E2217" s="42" t="s">
        <v>186</v>
      </c>
      <c r="F2217" s="41" t="s">
        <v>2313</v>
      </c>
      <c r="G2217" s="41"/>
      <c r="H2217" s="41" t="s">
        <v>135</v>
      </c>
      <c r="I2217" s="41"/>
      <c r="P2217" s="5">
        <v>1</v>
      </c>
      <c r="Q2217" s="39" t="s">
        <v>3504</v>
      </c>
      <c r="R2217" s="5">
        <v>1</v>
      </c>
      <c r="AA2217" s="5">
        <v>1</v>
      </c>
      <c r="AG2217" s="5">
        <v>1</v>
      </c>
      <c r="CK2217" s="5">
        <v>3</v>
      </c>
      <c r="DX2217" s="5" t="s">
        <v>135</v>
      </c>
      <c r="EG2217" s="42"/>
      <c r="EH2217" s="42"/>
      <c r="EI2217" s="42"/>
      <c r="EJ2217" s="42"/>
      <c r="EK2217" s="42"/>
      <c r="EL2217" s="42"/>
      <c r="EM2217" s="42"/>
    </row>
    <row r="2218" spans="1:143" ht="45">
      <c r="A2218" s="41"/>
      <c r="B2218" s="41"/>
      <c r="C2218" s="41"/>
      <c r="D2218" s="41" t="s">
        <v>3506</v>
      </c>
      <c r="E2218" s="42" t="s">
        <v>132</v>
      </c>
      <c r="F2218" s="41" t="s">
        <v>2313</v>
      </c>
      <c r="G2218" s="41"/>
      <c r="H2218" s="41" t="s">
        <v>135</v>
      </c>
      <c r="I2218" s="41"/>
      <c r="J2218" s="5">
        <v>1</v>
      </c>
      <c r="N2218" s="5">
        <v>1</v>
      </c>
      <c r="P2218" s="5">
        <v>1</v>
      </c>
      <c r="Q2218" s="39" t="s">
        <v>3504</v>
      </c>
      <c r="R2218" s="5">
        <v>1</v>
      </c>
      <c r="AA2218" s="5">
        <v>1</v>
      </c>
      <c r="AG2218" s="5">
        <v>1</v>
      </c>
      <c r="CK2218" s="5">
        <v>3</v>
      </c>
      <c r="DX2218" s="5" t="s">
        <v>135</v>
      </c>
      <c r="EG2218" s="42"/>
      <c r="EH2218" s="42"/>
      <c r="EI2218" s="42"/>
      <c r="EJ2218" s="42"/>
      <c r="EK2218" s="42"/>
      <c r="EL2218" s="42"/>
      <c r="EM2218" s="42"/>
    </row>
    <row r="2219" spans="1:143" ht="45">
      <c r="A2219" s="41"/>
      <c r="B2219" s="41"/>
      <c r="C2219" s="41"/>
      <c r="D2219" s="41" t="s">
        <v>3507</v>
      </c>
      <c r="E2219" s="42" t="s">
        <v>314</v>
      </c>
      <c r="F2219" s="41" t="s">
        <v>2313</v>
      </c>
      <c r="G2219" s="41"/>
      <c r="H2219" s="41" t="s">
        <v>135</v>
      </c>
      <c r="I2219" s="41"/>
      <c r="P2219" s="5">
        <v>1</v>
      </c>
      <c r="Q2219" s="39" t="s">
        <v>3504</v>
      </c>
      <c r="R2219" s="5">
        <v>1</v>
      </c>
      <c r="AA2219" s="5">
        <v>1</v>
      </c>
      <c r="AG2219" s="5">
        <v>1</v>
      </c>
      <c r="CK2219" s="5">
        <v>3</v>
      </c>
      <c r="DX2219" s="5" t="s">
        <v>135</v>
      </c>
      <c r="EG2219" s="42"/>
      <c r="EH2219" s="42"/>
      <c r="EI2219" s="42"/>
      <c r="EJ2219" s="42"/>
      <c r="EK2219" s="42"/>
      <c r="EL2219" s="42"/>
      <c r="EM2219" s="42"/>
    </row>
    <row r="2220" spans="1:143" ht="105">
      <c r="A2220" s="46" t="s">
        <v>3508</v>
      </c>
      <c r="B2220" s="41">
        <v>3</v>
      </c>
      <c r="C2220" s="41">
        <v>3</v>
      </c>
      <c r="D2220" s="41" t="s">
        <v>3509</v>
      </c>
      <c r="E2220" s="42" t="s">
        <v>199</v>
      </c>
      <c r="F2220" s="41" t="s">
        <v>980</v>
      </c>
      <c r="G2220" s="41"/>
      <c r="H2220" s="41" t="s">
        <v>135</v>
      </c>
      <c r="I2220" s="41"/>
      <c r="P2220" s="5">
        <v>3</v>
      </c>
      <c r="Q2220" s="39" t="s">
        <v>3510</v>
      </c>
      <c r="DJ2220" s="5">
        <v>1</v>
      </c>
      <c r="DN2220" s="5">
        <v>2</v>
      </c>
      <c r="DR2220" s="5" t="s">
        <v>135</v>
      </c>
      <c r="DS2220" s="6">
        <v>3</v>
      </c>
      <c r="DT2220" s="6">
        <v>0</v>
      </c>
      <c r="DU2220" s="5">
        <v>0</v>
      </c>
      <c r="DW2220" s="5" t="s">
        <v>135</v>
      </c>
      <c r="EG2220" s="42"/>
      <c r="EH2220" s="42"/>
      <c r="EI2220" s="42"/>
      <c r="EJ2220" s="42"/>
      <c r="EK2220" s="42"/>
      <c r="EL2220" s="42"/>
      <c r="EM2220" s="42"/>
    </row>
    <row r="2221" spans="1:143" ht="60">
      <c r="A2221" s="41"/>
      <c r="B2221" s="41"/>
      <c r="C2221" s="41"/>
      <c r="D2221" s="41" t="s">
        <v>3511</v>
      </c>
      <c r="E2221" s="42" t="s">
        <v>199</v>
      </c>
      <c r="F2221" s="41" t="s">
        <v>980</v>
      </c>
      <c r="G2221" s="41"/>
      <c r="H2221" s="41" t="s">
        <v>135</v>
      </c>
      <c r="I2221" s="41"/>
      <c r="P2221" s="5">
        <v>3</v>
      </c>
      <c r="Q2221" s="39" t="s">
        <v>3510</v>
      </c>
      <c r="DJ2221" s="5">
        <v>1</v>
      </c>
      <c r="DN2221" s="5">
        <v>2</v>
      </c>
      <c r="DR2221" s="5" t="s">
        <v>135</v>
      </c>
      <c r="DW2221" s="5" t="s">
        <v>135</v>
      </c>
      <c r="EG2221" s="42"/>
      <c r="EH2221" s="42"/>
      <c r="EI2221" s="42"/>
      <c r="EJ2221" s="42"/>
      <c r="EK2221" s="42"/>
      <c r="EL2221" s="42"/>
      <c r="EM2221" s="42"/>
    </row>
    <row r="2222" spans="1:143" ht="60">
      <c r="A2222" s="41"/>
      <c r="B2222" s="41"/>
      <c r="C2222" s="41"/>
      <c r="D2222" s="41" t="s">
        <v>3512</v>
      </c>
      <c r="E2222" s="42" t="s">
        <v>194</v>
      </c>
      <c r="F2222" s="41" t="s">
        <v>980</v>
      </c>
      <c r="G2222" s="41"/>
      <c r="H2222" s="41" t="s">
        <v>135</v>
      </c>
      <c r="I2222" s="41"/>
      <c r="P2222" s="5">
        <v>3</v>
      </c>
      <c r="Q2222" s="39" t="s">
        <v>3510</v>
      </c>
      <c r="DJ2222" s="5">
        <v>1</v>
      </c>
      <c r="DN2222" s="5">
        <v>2</v>
      </c>
      <c r="DR2222" s="5" t="s">
        <v>135</v>
      </c>
      <c r="DW2222" s="5" t="s">
        <v>135</v>
      </c>
      <c r="EG2222" s="42"/>
      <c r="EH2222" s="42"/>
      <c r="EI2222" s="42"/>
      <c r="EJ2222" s="42"/>
      <c r="EK2222" s="42"/>
      <c r="EL2222" s="42"/>
      <c r="EM2222" s="42"/>
    </row>
    <row r="2223" spans="1:143" ht="45">
      <c r="A2223" s="41"/>
      <c r="B2223" s="41"/>
      <c r="C2223" s="41"/>
      <c r="D2223" s="41" t="s">
        <v>3513</v>
      </c>
      <c r="E2223" s="42" t="s">
        <v>572</v>
      </c>
      <c r="F2223" s="41" t="s">
        <v>980</v>
      </c>
      <c r="G2223" s="41"/>
      <c r="H2223" s="41" t="s">
        <v>135</v>
      </c>
      <c r="I2223" s="41"/>
      <c r="P2223" s="5">
        <v>1</v>
      </c>
      <c r="Q2223" s="39" t="s">
        <v>3514</v>
      </c>
      <c r="DN2223" s="5">
        <v>1</v>
      </c>
      <c r="DR2223" s="5" t="s">
        <v>135</v>
      </c>
      <c r="DW2223" s="5" t="s">
        <v>135</v>
      </c>
      <c r="EG2223" s="42"/>
      <c r="EH2223" s="42"/>
      <c r="EI2223" s="42"/>
      <c r="EJ2223" s="42"/>
      <c r="EK2223" s="42"/>
      <c r="EL2223" s="42"/>
      <c r="EM2223" s="42"/>
    </row>
    <row r="2224" spans="1:143" ht="45">
      <c r="A2224" s="41"/>
      <c r="B2224" s="41"/>
      <c r="C2224" s="41"/>
      <c r="D2224" s="41" t="s">
        <v>3515</v>
      </c>
      <c r="E2224" s="42" t="s">
        <v>378</v>
      </c>
      <c r="F2224" s="41" t="s">
        <v>980</v>
      </c>
      <c r="G2224" s="41"/>
      <c r="H2224" s="41" t="s">
        <v>135</v>
      </c>
      <c r="I2224" s="41"/>
      <c r="P2224" s="5">
        <v>1</v>
      </c>
      <c r="Q2224" s="39" t="s">
        <v>3514</v>
      </c>
      <c r="DN2224" s="5">
        <v>1</v>
      </c>
      <c r="DR2224" s="5" t="s">
        <v>135</v>
      </c>
      <c r="DW2224" s="5" t="s">
        <v>135</v>
      </c>
      <c r="EG2224" s="42"/>
      <c r="EH2224" s="42"/>
      <c r="EI2224" s="42"/>
      <c r="EJ2224" s="42"/>
      <c r="EK2224" s="42"/>
      <c r="EL2224" s="42"/>
      <c r="EM2224" s="42"/>
    </row>
    <row r="2225" spans="1:143" ht="120">
      <c r="A2225" s="46" t="s">
        <v>3516</v>
      </c>
      <c r="B2225" s="41">
        <v>2</v>
      </c>
      <c r="C2225" s="41">
        <v>2</v>
      </c>
      <c r="D2225" s="41" t="s">
        <v>3517</v>
      </c>
      <c r="E2225" s="42" t="s">
        <v>3518</v>
      </c>
      <c r="F2225" s="41" t="s">
        <v>3519</v>
      </c>
      <c r="G2225" s="41"/>
      <c r="H2225" s="41" t="s">
        <v>135</v>
      </c>
      <c r="I2225" s="41" t="s">
        <v>135</v>
      </c>
      <c r="P2225" s="5">
        <v>1</v>
      </c>
      <c r="Q2225" s="39" t="s">
        <v>3520</v>
      </c>
      <c r="AL2225" s="5">
        <v>1</v>
      </c>
      <c r="AV2225" s="5">
        <v>1</v>
      </c>
      <c r="BT2225" s="5">
        <v>1</v>
      </c>
      <c r="DS2225" s="6">
        <v>2</v>
      </c>
      <c r="DT2225" s="6">
        <v>0</v>
      </c>
      <c r="DU2225" s="5">
        <v>0</v>
      </c>
      <c r="DX2225" s="5" t="s">
        <v>135</v>
      </c>
      <c r="EG2225" s="42"/>
      <c r="EH2225" s="42"/>
      <c r="EI2225" s="42"/>
      <c r="EJ2225" s="42"/>
      <c r="EK2225" s="42"/>
      <c r="EL2225" s="42"/>
      <c r="EM2225" s="42"/>
    </row>
    <row r="2226" spans="1:143" ht="120">
      <c r="A2226" s="41"/>
      <c r="B2226" s="41"/>
      <c r="C2226" s="41"/>
      <c r="D2226" s="41" t="s">
        <v>3521</v>
      </c>
      <c r="E2226" s="42" t="s">
        <v>838</v>
      </c>
      <c r="F2226" s="41" t="s">
        <v>3522</v>
      </c>
      <c r="G2226" s="41"/>
      <c r="H2226" s="41" t="s">
        <v>135</v>
      </c>
      <c r="I2226" s="41" t="s">
        <v>135</v>
      </c>
      <c r="J2226" s="5">
        <v>1</v>
      </c>
      <c r="N2226" s="5">
        <v>1</v>
      </c>
      <c r="P2226" s="5">
        <v>1</v>
      </c>
      <c r="Q2226" s="39" t="s">
        <v>3520</v>
      </c>
      <c r="AL2226" s="5">
        <v>1</v>
      </c>
      <c r="AV2226" s="5">
        <v>1</v>
      </c>
      <c r="BT2226" s="5">
        <v>1</v>
      </c>
      <c r="DX2226" s="5" t="s">
        <v>135</v>
      </c>
      <c r="EG2226" s="42"/>
      <c r="EH2226" s="42"/>
      <c r="EI2226" s="42"/>
      <c r="EJ2226" s="42"/>
      <c r="EK2226" s="42"/>
      <c r="EL2226" s="42"/>
      <c r="EM2226" s="42"/>
    </row>
    <row r="2227" spans="1:143" ht="120">
      <c r="A2227" s="41"/>
      <c r="B2227" s="41"/>
      <c r="C2227" s="41"/>
      <c r="D2227" s="41" t="s">
        <v>3523</v>
      </c>
      <c r="E2227" s="42" t="s">
        <v>3524</v>
      </c>
      <c r="F2227" s="41" t="s">
        <v>3522</v>
      </c>
      <c r="G2227" s="41"/>
      <c r="H2227" s="41" t="s">
        <v>135</v>
      </c>
      <c r="I2227" s="41" t="s">
        <v>135</v>
      </c>
      <c r="P2227" s="5">
        <v>1</v>
      </c>
      <c r="Q2227" s="39" t="s">
        <v>3520</v>
      </c>
      <c r="AL2227" s="5">
        <v>1</v>
      </c>
      <c r="AV2227" s="5">
        <v>1</v>
      </c>
      <c r="BT2227" s="5">
        <v>1</v>
      </c>
      <c r="DX2227" s="5" t="s">
        <v>135</v>
      </c>
      <c r="EG2227" s="42"/>
      <c r="EH2227" s="42"/>
      <c r="EI2227" s="42"/>
      <c r="EJ2227" s="42"/>
      <c r="EK2227" s="42"/>
      <c r="EL2227" s="42"/>
      <c r="EM2227" s="42"/>
    </row>
    <row r="2228" spans="1:143" ht="120">
      <c r="A2228" s="41"/>
      <c r="B2228" s="41"/>
      <c r="C2228" s="41"/>
      <c r="D2228" s="41" t="s">
        <v>3525</v>
      </c>
      <c r="E2228" s="42" t="s">
        <v>345</v>
      </c>
      <c r="F2228" s="41" t="s">
        <v>3522</v>
      </c>
      <c r="G2228" s="41"/>
      <c r="H2228" s="41" t="s">
        <v>135</v>
      </c>
      <c r="I2228" s="41" t="s">
        <v>135</v>
      </c>
      <c r="J2228" s="5">
        <v>1</v>
      </c>
      <c r="K2228" s="5">
        <v>1</v>
      </c>
      <c r="P2228" s="5">
        <v>1</v>
      </c>
      <c r="Q2228" s="39" t="s">
        <v>3520</v>
      </c>
      <c r="AL2228" s="5">
        <v>1</v>
      </c>
      <c r="AV2228" s="5">
        <v>1</v>
      </c>
      <c r="BT2228" s="5">
        <v>1</v>
      </c>
      <c r="DX2228" s="5" t="s">
        <v>135</v>
      </c>
      <c r="EG2228" s="42"/>
      <c r="EH2228" s="42"/>
      <c r="EI2228" s="42"/>
      <c r="EJ2228" s="42"/>
      <c r="EK2228" s="42"/>
      <c r="EL2228" s="42"/>
      <c r="EM2228" s="42"/>
    </row>
    <row r="2229" spans="1:143" ht="135">
      <c r="A2229" s="41"/>
      <c r="B2229" s="41"/>
      <c r="C2229" s="41"/>
      <c r="D2229" s="41" t="s">
        <v>3526</v>
      </c>
      <c r="E2229" s="42" t="s">
        <v>413</v>
      </c>
      <c r="F2229" s="41" t="s">
        <v>3522</v>
      </c>
      <c r="G2229" s="41"/>
      <c r="H2229" s="41" t="s">
        <v>135</v>
      </c>
      <c r="I2229" s="41" t="s">
        <v>135</v>
      </c>
      <c r="P2229" s="5">
        <v>1</v>
      </c>
      <c r="Q2229" s="39" t="s">
        <v>3527</v>
      </c>
      <c r="AL2229" s="5">
        <v>1</v>
      </c>
      <c r="AV2229" s="5">
        <v>1</v>
      </c>
      <c r="BT2229" s="5">
        <v>1</v>
      </c>
      <c r="DX2229" s="5" t="s">
        <v>135</v>
      </c>
      <c r="EG2229" s="42"/>
      <c r="EH2229" s="42"/>
      <c r="EI2229" s="42"/>
      <c r="EJ2229" s="42"/>
      <c r="EK2229" s="42"/>
      <c r="EL2229" s="42"/>
      <c r="EM2229" s="42"/>
    </row>
    <row r="2230" spans="1:143" ht="135">
      <c r="A2230" s="41"/>
      <c r="B2230" s="41"/>
      <c r="C2230" s="41"/>
      <c r="D2230" s="41" t="s">
        <v>3528</v>
      </c>
      <c r="E2230" s="42" t="s">
        <v>314</v>
      </c>
      <c r="F2230" s="41" t="s">
        <v>3522</v>
      </c>
      <c r="G2230" s="41"/>
      <c r="H2230" s="41" t="s">
        <v>135</v>
      </c>
      <c r="I2230" s="41" t="s">
        <v>135</v>
      </c>
      <c r="P2230" s="5">
        <v>1</v>
      </c>
      <c r="Q2230" s="39" t="s">
        <v>3529</v>
      </c>
      <c r="AL2230" s="5">
        <v>1</v>
      </c>
      <c r="AV2230" s="5">
        <v>1</v>
      </c>
      <c r="BT2230" s="5">
        <v>1</v>
      </c>
      <c r="DX2230" s="5" t="s">
        <v>135</v>
      </c>
      <c r="EG2230" s="42"/>
      <c r="EH2230" s="42"/>
      <c r="EI2230" s="42"/>
      <c r="EJ2230" s="42"/>
      <c r="EK2230" s="42"/>
      <c r="EL2230" s="42"/>
      <c r="EM2230" s="42"/>
    </row>
    <row r="2231" spans="1:143" ht="135">
      <c r="A2231" s="41"/>
      <c r="B2231" s="41"/>
      <c r="C2231" s="41"/>
      <c r="D2231" s="41" t="s">
        <v>3530</v>
      </c>
      <c r="E2231" s="42" t="s">
        <v>1231</v>
      </c>
      <c r="F2231" s="41" t="s">
        <v>3522</v>
      </c>
      <c r="G2231" s="41"/>
      <c r="H2231" s="41" t="s">
        <v>135</v>
      </c>
      <c r="I2231" s="41" t="s">
        <v>135</v>
      </c>
      <c r="P2231" s="5">
        <v>1</v>
      </c>
      <c r="Q2231" s="39" t="s">
        <v>3529</v>
      </c>
      <c r="AL2231" s="5">
        <v>1</v>
      </c>
      <c r="AV2231" s="5">
        <v>1</v>
      </c>
      <c r="BT2231" s="5">
        <v>1</v>
      </c>
      <c r="DX2231" s="5" t="s">
        <v>135</v>
      </c>
      <c r="EG2231" s="42"/>
      <c r="EH2231" s="42"/>
      <c r="EI2231" s="42"/>
      <c r="EJ2231" s="42"/>
      <c r="EK2231" s="42"/>
      <c r="EL2231" s="42"/>
      <c r="EM2231" s="42"/>
    </row>
    <row r="2232" spans="1:143" ht="135">
      <c r="A2232" s="41"/>
      <c r="B2232" s="41"/>
      <c r="C2232" s="41"/>
      <c r="D2232" s="41" t="s">
        <v>3531</v>
      </c>
      <c r="E2232" s="42" t="s">
        <v>838</v>
      </c>
      <c r="F2232" s="41" t="s">
        <v>3522</v>
      </c>
      <c r="G2232" s="41"/>
      <c r="H2232" s="41" t="s">
        <v>135</v>
      </c>
      <c r="I2232" s="41" t="s">
        <v>135</v>
      </c>
      <c r="J2232" s="5">
        <v>1</v>
      </c>
      <c r="N2232" s="5">
        <v>1</v>
      </c>
      <c r="P2232" s="5">
        <v>1</v>
      </c>
      <c r="Q2232" s="39" t="s">
        <v>3529</v>
      </c>
      <c r="AL2232" s="5">
        <v>1</v>
      </c>
      <c r="AV2232" s="5">
        <v>1</v>
      </c>
      <c r="BT2232" s="5">
        <v>1</v>
      </c>
      <c r="DX2232" s="5" t="s">
        <v>135</v>
      </c>
      <c r="EG2232" s="42"/>
      <c r="EH2232" s="42"/>
      <c r="EI2232" s="42"/>
      <c r="EJ2232" s="42"/>
      <c r="EK2232" s="42"/>
      <c r="EL2232" s="42"/>
      <c r="EM2232" s="42"/>
    </row>
    <row r="2233" spans="1:143" ht="75">
      <c r="A2233" s="41"/>
      <c r="B2233" s="41"/>
      <c r="C2233" s="41"/>
      <c r="D2233" s="41" t="s">
        <v>3532</v>
      </c>
      <c r="E2233" s="42" t="s">
        <v>274</v>
      </c>
      <c r="F2233" s="41" t="s">
        <v>3342</v>
      </c>
      <c r="G2233" s="41"/>
      <c r="H2233" s="41" t="s">
        <v>135</v>
      </c>
      <c r="I2233" s="41"/>
      <c r="P2233" s="5">
        <v>1</v>
      </c>
      <c r="Q2233" s="39" t="s">
        <v>3533</v>
      </c>
      <c r="BT2233" s="5">
        <v>1</v>
      </c>
      <c r="DX2233" s="5" t="s">
        <v>135</v>
      </c>
      <c r="EG2233" s="42"/>
      <c r="EH2233" s="42"/>
      <c r="EI2233" s="42"/>
      <c r="EJ2233" s="42"/>
      <c r="EK2233" s="42"/>
      <c r="EL2233" s="42"/>
      <c r="EM2233" s="42"/>
    </row>
    <row r="2234" spans="1:143" ht="75">
      <c r="A2234" s="41"/>
      <c r="B2234" s="41"/>
      <c r="C2234" s="41"/>
      <c r="D2234" s="41" t="s">
        <v>3534</v>
      </c>
      <c r="E2234" s="42" t="s">
        <v>3535</v>
      </c>
      <c r="F2234" s="41" t="s">
        <v>3342</v>
      </c>
      <c r="G2234" s="41"/>
      <c r="H2234" s="41" t="s">
        <v>135</v>
      </c>
      <c r="I2234" s="41"/>
      <c r="P2234" s="5">
        <v>1</v>
      </c>
      <c r="Q2234" s="39" t="s">
        <v>3533</v>
      </c>
      <c r="BT2234" s="5">
        <v>1</v>
      </c>
      <c r="DX2234" s="5" t="s">
        <v>135</v>
      </c>
      <c r="EG2234" s="42"/>
      <c r="EH2234" s="42"/>
      <c r="EI2234" s="42"/>
      <c r="EJ2234" s="42"/>
      <c r="EK2234" s="42"/>
      <c r="EL2234" s="42"/>
      <c r="EM2234" s="42"/>
    </row>
    <row r="2235" spans="1:143" ht="75">
      <c r="A2235" s="41"/>
      <c r="B2235" s="41"/>
      <c r="C2235" s="41"/>
      <c r="D2235" s="41" t="s">
        <v>3536</v>
      </c>
      <c r="E2235" s="42" t="s">
        <v>3537</v>
      </c>
      <c r="F2235" s="41" t="s">
        <v>3342</v>
      </c>
      <c r="G2235" s="41"/>
      <c r="H2235" s="41" t="s">
        <v>135</v>
      </c>
      <c r="I2235" s="41"/>
      <c r="P2235" s="5">
        <v>1</v>
      </c>
      <c r="Q2235" s="39" t="s">
        <v>3533</v>
      </c>
      <c r="BT2235" s="5">
        <v>1</v>
      </c>
      <c r="DX2235" s="5" t="s">
        <v>135</v>
      </c>
      <c r="EG2235" s="42"/>
      <c r="EH2235" s="42"/>
      <c r="EI2235" s="42"/>
      <c r="EJ2235" s="42"/>
      <c r="EK2235" s="42"/>
      <c r="EL2235" s="42"/>
      <c r="EM2235" s="42"/>
    </row>
    <row r="2236" spans="1:143" ht="75">
      <c r="A2236" s="41"/>
      <c r="B2236" s="41"/>
      <c r="C2236" s="41"/>
      <c r="D2236" s="41" t="s">
        <v>3538</v>
      </c>
      <c r="E2236" s="42" t="s">
        <v>3113</v>
      </c>
      <c r="F2236" s="41" t="s">
        <v>3342</v>
      </c>
      <c r="G2236" s="41"/>
      <c r="H2236" s="41" t="s">
        <v>135</v>
      </c>
      <c r="I2236" s="41"/>
      <c r="P2236" s="5">
        <v>1</v>
      </c>
      <c r="Q2236" s="39" t="s">
        <v>3533</v>
      </c>
      <c r="BT2236" s="5">
        <v>1</v>
      </c>
      <c r="DX2236" s="5" t="s">
        <v>135</v>
      </c>
      <c r="EG2236" s="42"/>
      <c r="EH2236" s="42"/>
      <c r="EI2236" s="42"/>
      <c r="EJ2236" s="42"/>
      <c r="EK2236" s="42"/>
      <c r="EL2236" s="42"/>
      <c r="EM2236" s="42"/>
    </row>
    <row r="2237" spans="1:143" ht="75">
      <c r="A2237" s="41"/>
      <c r="B2237" s="41"/>
      <c r="C2237" s="41"/>
      <c r="D2237" s="41" t="s">
        <v>3539</v>
      </c>
      <c r="E2237" s="42" t="s">
        <v>232</v>
      </c>
      <c r="F2237" s="41" t="s">
        <v>3342</v>
      </c>
      <c r="G2237" s="41"/>
      <c r="H2237" s="41" t="s">
        <v>135</v>
      </c>
      <c r="I2237" s="41"/>
      <c r="P2237" s="5">
        <v>1</v>
      </c>
      <c r="Q2237" s="39" t="s">
        <v>3533</v>
      </c>
      <c r="BT2237" s="5">
        <v>1</v>
      </c>
      <c r="DX2237" s="5" t="s">
        <v>135</v>
      </c>
      <c r="EG2237" s="42"/>
      <c r="EH2237" s="42"/>
      <c r="EI2237" s="42"/>
      <c r="EJ2237" s="42"/>
      <c r="EK2237" s="42"/>
      <c r="EL2237" s="42"/>
      <c r="EM2237" s="42"/>
    </row>
    <row r="2238" spans="1:143" ht="75">
      <c r="A2238" s="41"/>
      <c r="B2238" s="41"/>
      <c r="C2238" s="41"/>
      <c r="D2238" s="41" t="s">
        <v>3540</v>
      </c>
      <c r="E2238" s="42" t="s">
        <v>3541</v>
      </c>
      <c r="F2238" s="41" t="s">
        <v>3342</v>
      </c>
      <c r="G2238" s="41"/>
      <c r="H2238" s="41" t="s">
        <v>135</v>
      </c>
      <c r="I2238" s="41"/>
      <c r="P2238" s="5">
        <v>1</v>
      </c>
      <c r="Q2238" s="39" t="s">
        <v>3533</v>
      </c>
      <c r="BT2238" s="5">
        <v>1</v>
      </c>
      <c r="DX2238" s="5" t="s">
        <v>135</v>
      </c>
      <c r="EG2238" s="42"/>
      <c r="EH2238" s="42"/>
      <c r="EI2238" s="42"/>
      <c r="EJ2238" s="42"/>
      <c r="EK2238" s="42"/>
      <c r="EL2238" s="42"/>
      <c r="EM2238" s="42"/>
    </row>
    <row r="2239" spans="1:143" ht="75">
      <c r="A2239" s="41"/>
      <c r="B2239" s="41"/>
      <c r="C2239" s="41"/>
      <c r="D2239" s="41" t="s">
        <v>3542</v>
      </c>
      <c r="E2239" s="42" t="s">
        <v>3543</v>
      </c>
      <c r="F2239" s="41" t="s">
        <v>3342</v>
      </c>
      <c r="G2239" s="41"/>
      <c r="H2239" s="41" t="s">
        <v>135</v>
      </c>
      <c r="I2239" s="41"/>
      <c r="P2239" s="5">
        <v>1</v>
      </c>
      <c r="Q2239" s="39" t="s">
        <v>3533</v>
      </c>
      <c r="BT2239" s="5">
        <v>1</v>
      </c>
      <c r="DX2239" s="5" t="s">
        <v>135</v>
      </c>
      <c r="EG2239" s="42"/>
      <c r="EH2239" s="42"/>
      <c r="EI2239" s="42"/>
      <c r="EJ2239" s="42"/>
      <c r="EK2239" s="42"/>
      <c r="EL2239" s="42"/>
      <c r="EM2239" s="42"/>
    </row>
    <row r="2240" spans="1:143" ht="75">
      <c r="A2240" s="41"/>
      <c r="B2240" s="41"/>
      <c r="C2240" s="41"/>
      <c r="D2240" s="41" t="s">
        <v>3544</v>
      </c>
      <c r="E2240" s="42" t="s">
        <v>199</v>
      </c>
      <c r="F2240" s="41" t="s">
        <v>3342</v>
      </c>
      <c r="G2240" s="41"/>
      <c r="H2240" s="41" t="s">
        <v>135</v>
      </c>
      <c r="I2240" s="41"/>
      <c r="P2240" s="5">
        <v>1</v>
      </c>
      <c r="Q2240" s="39" t="s">
        <v>3533</v>
      </c>
      <c r="BT2240" s="5">
        <v>1</v>
      </c>
      <c r="DX2240" s="5" t="s">
        <v>135</v>
      </c>
      <c r="EG2240" s="42"/>
      <c r="EH2240" s="42"/>
      <c r="EI2240" s="42"/>
      <c r="EJ2240" s="42"/>
      <c r="EK2240" s="42"/>
      <c r="EL2240" s="42"/>
      <c r="EM2240" s="42"/>
    </row>
    <row r="2241" spans="1:143" ht="75">
      <c r="A2241" s="41"/>
      <c r="B2241" s="41"/>
      <c r="C2241" s="41"/>
      <c r="D2241" s="41" t="s">
        <v>3545</v>
      </c>
      <c r="E2241" s="42" t="s">
        <v>199</v>
      </c>
      <c r="F2241" s="41" t="s">
        <v>3342</v>
      </c>
      <c r="G2241" s="41"/>
      <c r="H2241" s="41" t="s">
        <v>135</v>
      </c>
      <c r="I2241" s="41"/>
      <c r="P2241" s="5">
        <v>1</v>
      </c>
      <c r="Q2241" s="39" t="s">
        <v>3533</v>
      </c>
      <c r="BT2241" s="5">
        <v>1</v>
      </c>
      <c r="DX2241" s="5" t="s">
        <v>135</v>
      </c>
      <c r="EG2241" s="42"/>
      <c r="EH2241" s="42"/>
      <c r="EI2241" s="42"/>
      <c r="EJ2241" s="42"/>
      <c r="EK2241" s="42"/>
      <c r="EL2241" s="42"/>
      <c r="EM2241" s="42"/>
    </row>
    <row r="2242" spans="1:143" ht="75">
      <c r="A2242" s="41"/>
      <c r="B2242" s="41"/>
      <c r="C2242" s="41"/>
      <c r="D2242" s="41" t="s">
        <v>3546</v>
      </c>
      <c r="E2242" s="42" t="s">
        <v>1470</v>
      </c>
      <c r="F2242" s="41" t="s">
        <v>3342</v>
      </c>
      <c r="G2242" s="41"/>
      <c r="H2242" s="41" t="s">
        <v>135</v>
      </c>
      <c r="I2242" s="41"/>
      <c r="P2242" s="5">
        <v>1</v>
      </c>
      <c r="Q2242" s="39" t="s">
        <v>3533</v>
      </c>
      <c r="BT2242" s="5">
        <v>1</v>
      </c>
      <c r="DX2242" s="5" t="s">
        <v>135</v>
      </c>
      <c r="EG2242" s="42"/>
      <c r="EH2242" s="42"/>
      <c r="EI2242" s="42"/>
      <c r="EJ2242" s="42"/>
      <c r="EK2242" s="42"/>
      <c r="EL2242" s="42"/>
      <c r="EM2242" s="42"/>
    </row>
    <row r="2243" spans="1:143" ht="90">
      <c r="A2243" s="46" t="s">
        <v>3547</v>
      </c>
      <c r="B2243" s="41">
        <v>1</v>
      </c>
      <c r="C2243" s="41">
        <v>1</v>
      </c>
      <c r="D2243" s="41" t="s">
        <v>3548</v>
      </c>
      <c r="E2243" s="42" t="s">
        <v>155</v>
      </c>
      <c r="F2243" s="121" t="s">
        <v>3549</v>
      </c>
      <c r="G2243" s="41" t="s">
        <v>135</v>
      </c>
      <c r="H2243" s="41" t="s">
        <v>135</v>
      </c>
      <c r="I2243" s="41" t="s">
        <v>3550</v>
      </c>
      <c r="P2243" s="5">
        <v>1</v>
      </c>
      <c r="Q2243" s="39" t="s">
        <v>3551</v>
      </c>
      <c r="BT2243" s="5">
        <v>1</v>
      </c>
      <c r="BV2243" s="5">
        <v>1</v>
      </c>
      <c r="DS2243" s="6">
        <v>1</v>
      </c>
      <c r="DT2243" s="6">
        <v>0</v>
      </c>
      <c r="DU2243" s="5">
        <v>1</v>
      </c>
      <c r="DV2243" s="5" t="s">
        <v>135</v>
      </c>
      <c r="DW2243" s="5" t="s">
        <v>135</v>
      </c>
      <c r="EG2243" s="42"/>
      <c r="EH2243" s="42"/>
      <c r="EI2243" s="42"/>
      <c r="EJ2243" s="42"/>
      <c r="EK2243" s="42"/>
      <c r="EL2243" s="42"/>
      <c r="EM2243" s="42"/>
    </row>
    <row r="2244" spans="1:143" ht="90">
      <c r="A2244" s="41"/>
      <c r="B2244" s="41"/>
      <c r="C2244" s="41"/>
      <c r="D2244" s="41" t="s">
        <v>3552</v>
      </c>
      <c r="E2244" s="42" t="s">
        <v>171</v>
      </c>
      <c r="F2244" s="121" t="s">
        <v>3549</v>
      </c>
      <c r="G2244" s="41" t="s">
        <v>135</v>
      </c>
      <c r="H2244" s="41" t="s">
        <v>135</v>
      </c>
      <c r="I2244" s="41" t="s">
        <v>135</v>
      </c>
      <c r="P2244" s="5">
        <v>1</v>
      </c>
      <c r="Q2244" s="39" t="s">
        <v>3551</v>
      </c>
      <c r="BT2244" s="5">
        <v>1</v>
      </c>
      <c r="BV2244" s="5">
        <v>1</v>
      </c>
      <c r="DW2244" s="5" t="s">
        <v>135</v>
      </c>
      <c r="EG2244" s="42"/>
      <c r="EH2244" s="42"/>
      <c r="EI2244" s="42"/>
      <c r="EJ2244" s="42"/>
      <c r="EK2244" s="42"/>
      <c r="EL2244" s="42"/>
      <c r="EM2244" s="42"/>
    </row>
    <row r="2245" spans="1:143" ht="90">
      <c r="A2245" s="41"/>
      <c r="B2245" s="41"/>
      <c r="C2245" s="41"/>
      <c r="D2245" s="41" t="s">
        <v>3553</v>
      </c>
      <c r="E2245" s="42" t="s">
        <v>259</v>
      </c>
      <c r="F2245" s="121" t="s">
        <v>3549</v>
      </c>
      <c r="G2245" s="41" t="s">
        <v>135</v>
      </c>
      <c r="H2245" s="41" t="s">
        <v>135</v>
      </c>
      <c r="I2245" s="41" t="s">
        <v>135</v>
      </c>
      <c r="P2245" s="5">
        <v>1</v>
      </c>
      <c r="Q2245" s="39" t="s">
        <v>3551</v>
      </c>
      <c r="BT2245" s="5">
        <v>1</v>
      </c>
      <c r="BV2245" s="5">
        <v>1</v>
      </c>
      <c r="DW2245" s="5" t="s">
        <v>135</v>
      </c>
      <c r="EG2245" s="42"/>
      <c r="EH2245" s="42"/>
      <c r="EI2245" s="42"/>
      <c r="EJ2245" s="42"/>
      <c r="EK2245" s="42"/>
      <c r="EL2245" s="42"/>
      <c r="EM2245" s="42"/>
    </row>
    <row r="2246" spans="1:143" ht="90">
      <c r="A2246" s="41"/>
      <c r="B2246" s="41"/>
      <c r="C2246" s="41"/>
      <c r="D2246" s="41" t="s">
        <v>3554</v>
      </c>
      <c r="E2246" s="42" t="s">
        <v>157</v>
      </c>
      <c r="F2246" s="121" t="s">
        <v>3549</v>
      </c>
      <c r="G2246" s="41" t="s">
        <v>135</v>
      </c>
      <c r="H2246" s="41" t="s">
        <v>135</v>
      </c>
      <c r="I2246" s="41" t="s">
        <v>3550</v>
      </c>
      <c r="P2246" s="5">
        <v>1</v>
      </c>
      <c r="Q2246" s="39" t="s">
        <v>3551</v>
      </c>
      <c r="BT2246" s="5">
        <v>1</v>
      </c>
      <c r="BV2246" s="5">
        <v>1</v>
      </c>
      <c r="DV2246" s="5" t="s">
        <v>135</v>
      </c>
      <c r="DW2246" s="5" t="s">
        <v>135</v>
      </c>
      <c r="EG2246" s="42"/>
      <c r="EH2246" s="42"/>
      <c r="EI2246" s="42"/>
      <c r="EJ2246" s="42"/>
      <c r="EK2246" s="42"/>
      <c r="EL2246" s="42"/>
      <c r="EM2246" s="42"/>
    </row>
    <row r="2247" spans="1:143" ht="75">
      <c r="A2247" s="46" t="s">
        <v>3555</v>
      </c>
      <c r="B2247" s="41">
        <v>1</v>
      </c>
      <c r="C2247" s="41">
        <v>1</v>
      </c>
      <c r="D2247" s="41" t="s">
        <v>3556</v>
      </c>
      <c r="E2247" s="42" t="s">
        <v>554</v>
      </c>
      <c r="F2247" s="41" t="s">
        <v>980</v>
      </c>
      <c r="G2247" s="41"/>
      <c r="H2247" s="41" t="s">
        <v>3557</v>
      </c>
      <c r="I2247" s="41"/>
      <c r="J2247" s="5">
        <v>1</v>
      </c>
      <c r="K2247" s="5">
        <v>1</v>
      </c>
      <c r="P2247" s="5">
        <v>1</v>
      </c>
      <c r="Q2247" s="39" t="s">
        <v>3558</v>
      </c>
      <c r="CB2247" s="5">
        <v>1</v>
      </c>
      <c r="CG2247" s="5">
        <v>1</v>
      </c>
      <c r="DS2247" s="6">
        <v>1</v>
      </c>
      <c r="DT2247" s="6">
        <v>0</v>
      </c>
      <c r="DU2247" s="5">
        <v>1</v>
      </c>
      <c r="DW2247" s="5" t="s">
        <v>135</v>
      </c>
      <c r="EG2247" s="42"/>
      <c r="EH2247" s="42"/>
      <c r="EI2247" s="42"/>
      <c r="EJ2247" s="42"/>
      <c r="EK2247" s="42"/>
      <c r="EL2247" s="42"/>
      <c r="EM2247" s="42"/>
    </row>
    <row r="2248" spans="1:143" ht="60">
      <c r="A2248" s="41"/>
      <c r="B2248" s="41"/>
      <c r="C2248" s="41"/>
      <c r="D2248" s="41" t="s">
        <v>3559</v>
      </c>
      <c r="E2248" s="42" t="s">
        <v>318</v>
      </c>
      <c r="F2248" s="41" t="s">
        <v>980</v>
      </c>
      <c r="G2248" s="41"/>
      <c r="H2248" s="41" t="s">
        <v>3557</v>
      </c>
      <c r="I2248" s="41"/>
      <c r="J2248" s="5">
        <v>1</v>
      </c>
      <c r="K2248" s="5">
        <v>1</v>
      </c>
      <c r="P2248" s="5">
        <v>1</v>
      </c>
      <c r="Q2248" s="39" t="s">
        <v>3558</v>
      </c>
      <c r="CB2248" s="5">
        <v>1</v>
      </c>
      <c r="CG2248" s="5">
        <v>1</v>
      </c>
      <c r="DW2248" s="5" t="s">
        <v>135</v>
      </c>
      <c r="EG2248" s="42"/>
      <c r="EH2248" s="42"/>
      <c r="EI2248" s="42"/>
      <c r="EJ2248" s="42"/>
      <c r="EK2248" s="42"/>
      <c r="EL2248" s="42"/>
      <c r="EM2248" s="42"/>
    </row>
    <row r="2249" spans="1:143" ht="60">
      <c r="A2249" s="41"/>
      <c r="B2249" s="41"/>
      <c r="C2249" s="41"/>
      <c r="D2249" s="41" t="s">
        <v>3560</v>
      </c>
      <c r="E2249" s="42" t="s">
        <v>799</v>
      </c>
      <c r="F2249" s="41" t="s">
        <v>980</v>
      </c>
      <c r="G2249" s="41"/>
      <c r="H2249" s="41" t="s">
        <v>3557</v>
      </c>
      <c r="I2249" s="41"/>
      <c r="J2249" s="5">
        <v>1</v>
      </c>
      <c r="K2249" s="5">
        <v>1</v>
      </c>
      <c r="P2249" s="5">
        <v>1</v>
      </c>
      <c r="Q2249" s="39" t="s">
        <v>3558</v>
      </c>
      <c r="CB2249" s="5">
        <v>1</v>
      </c>
      <c r="CG2249" s="5">
        <v>1</v>
      </c>
      <c r="DW2249" s="5" t="s">
        <v>135</v>
      </c>
      <c r="EG2249" s="42"/>
      <c r="EH2249" s="42"/>
      <c r="EI2249" s="42"/>
      <c r="EJ2249" s="42"/>
      <c r="EK2249" s="42"/>
      <c r="EL2249" s="42"/>
      <c r="EM2249" s="42"/>
    </row>
    <row r="2250" spans="1:143" ht="60">
      <c r="A2250" s="41"/>
      <c r="B2250" s="41"/>
      <c r="C2250" s="41"/>
      <c r="D2250" s="41" t="s">
        <v>3561</v>
      </c>
      <c r="E2250" s="42" t="s">
        <v>345</v>
      </c>
      <c r="F2250" s="41" t="s">
        <v>980</v>
      </c>
      <c r="G2250" s="41"/>
      <c r="H2250" s="41" t="s">
        <v>3557</v>
      </c>
      <c r="I2250" s="41"/>
      <c r="J2250" s="5">
        <v>1</v>
      </c>
      <c r="K2250" s="5">
        <v>1</v>
      </c>
      <c r="P2250" s="5">
        <v>1</v>
      </c>
      <c r="Q2250" s="39" t="s">
        <v>3558</v>
      </c>
      <c r="CB2250" s="5">
        <v>1</v>
      </c>
      <c r="CG2250" s="5">
        <v>1</v>
      </c>
      <c r="DW2250" s="5" t="s">
        <v>135</v>
      </c>
      <c r="EG2250" s="42"/>
      <c r="EH2250" s="42"/>
      <c r="EI2250" s="42"/>
      <c r="EJ2250" s="42"/>
      <c r="EK2250" s="42"/>
      <c r="EL2250" s="42"/>
      <c r="EM2250" s="42"/>
    </row>
    <row r="2251" spans="1:143" ht="60">
      <c r="A2251" s="41"/>
      <c r="B2251" s="41"/>
      <c r="C2251" s="41"/>
      <c r="D2251" s="41" t="s">
        <v>4620</v>
      </c>
      <c r="E2251" s="42" t="s">
        <v>4621</v>
      </c>
      <c r="F2251" s="41" t="s">
        <v>980</v>
      </c>
      <c r="G2251" s="41"/>
      <c r="H2251" s="41" t="s">
        <v>3557</v>
      </c>
      <c r="I2251" s="41"/>
      <c r="J2251" s="5">
        <v>1</v>
      </c>
      <c r="N2251" s="5">
        <v>1</v>
      </c>
      <c r="P2251" s="105">
        <v>1</v>
      </c>
      <c r="Q2251" s="39" t="s">
        <v>3558</v>
      </c>
      <c r="CB2251" s="5">
        <v>1</v>
      </c>
      <c r="CG2251" s="5">
        <v>1</v>
      </c>
      <c r="DW2251" s="5" t="s">
        <v>135</v>
      </c>
      <c r="EG2251" s="42"/>
      <c r="EH2251" s="42"/>
      <c r="EI2251" s="42"/>
      <c r="EJ2251" s="42"/>
      <c r="EK2251" s="42"/>
      <c r="EL2251" s="42"/>
      <c r="EM2251" s="42"/>
    </row>
    <row r="2252" spans="1:143" ht="75">
      <c r="A2252" s="46" t="s">
        <v>3562</v>
      </c>
      <c r="B2252" s="41">
        <v>32</v>
      </c>
      <c r="C2252" s="41">
        <v>16</v>
      </c>
      <c r="D2252" s="41" t="s">
        <v>3563</v>
      </c>
      <c r="E2252" s="42" t="s">
        <v>961</v>
      </c>
      <c r="F2252" s="41" t="s">
        <v>980</v>
      </c>
      <c r="G2252" s="41"/>
      <c r="H2252" s="41" t="s">
        <v>135</v>
      </c>
      <c r="I2252" s="41"/>
      <c r="M2252" s="5">
        <v>1</v>
      </c>
      <c r="P2252" s="5">
        <v>1</v>
      </c>
      <c r="Q2252" s="39" t="s">
        <v>3564</v>
      </c>
      <c r="R2252" s="5">
        <v>1</v>
      </c>
      <c r="AA2252" s="5">
        <v>1</v>
      </c>
      <c r="DS2252" s="6">
        <v>32</v>
      </c>
      <c r="DT2252" s="6">
        <v>16</v>
      </c>
      <c r="DU2252" s="5">
        <v>0</v>
      </c>
      <c r="DW2252" s="5" t="s">
        <v>135</v>
      </c>
      <c r="DY2252" s="5" t="s">
        <v>3565</v>
      </c>
      <c r="EG2252" s="42"/>
      <c r="EH2252" s="42"/>
      <c r="EI2252" s="42"/>
      <c r="EJ2252" s="42"/>
      <c r="EK2252" s="42"/>
      <c r="EL2252" s="42"/>
      <c r="EM2252" s="42"/>
    </row>
    <row r="2253" spans="1:143" ht="30">
      <c r="A2253" s="41"/>
      <c r="B2253" s="41"/>
      <c r="C2253" s="41"/>
      <c r="D2253" s="5" t="s">
        <v>3566</v>
      </c>
      <c r="E2253" s="42" t="s">
        <v>3567</v>
      </c>
      <c r="F2253" s="41" t="s">
        <v>980</v>
      </c>
      <c r="G2253" s="41"/>
      <c r="H2253" s="41" t="s">
        <v>135</v>
      </c>
      <c r="I2253" s="41"/>
      <c r="P2253" s="5">
        <v>1</v>
      </c>
      <c r="Q2253" s="39" t="s">
        <v>3568</v>
      </c>
      <c r="R2253" s="5">
        <v>1</v>
      </c>
      <c r="AA2253" s="5">
        <v>1</v>
      </c>
      <c r="DW2253" s="5" t="s">
        <v>135</v>
      </c>
      <c r="DY2253" s="5" t="s">
        <v>3565</v>
      </c>
      <c r="EG2253" s="42"/>
      <c r="EH2253" s="42"/>
      <c r="EI2253" s="42"/>
      <c r="EJ2253" s="42"/>
      <c r="EK2253" s="42"/>
      <c r="EL2253" s="42"/>
      <c r="EM2253" s="42"/>
    </row>
    <row r="2254" spans="1:143" ht="30">
      <c r="A2254" s="41"/>
      <c r="B2254" s="41"/>
      <c r="C2254" s="41"/>
      <c r="D2254" s="5" t="s">
        <v>3569</v>
      </c>
      <c r="E2254" s="42" t="s">
        <v>3570</v>
      </c>
      <c r="F2254" s="41" t="s">
        <v>980</v>
      </c>
      <c r="G2254" s="41"/>
      <c r="H2254" s="41" t="s">
        <v>135</v>
      </c>
      <c r="I2254" s="41"/>
      <c r="P2254" s="5">
        <v>1</v>
      </c>
      <c r="Q2254" s="39" t="s">
        <v>3568</v>
      </c>
      <c r="R2254" s="5">
        <v>1</v>
      </c>
      <c r="AA2254" s="5">
        <v>1</v>
      </c>
      <c r="DW2254" s="5" t="s">
        <v>135</v>
      </c>
      <c r="DY2254" s="5" t="s">
        <v>3565</v>
      </c>
      <c r="EG2254" s="42"/>
      <c r="EH2254" s="42"/>
      <c r="EI2254" s="42"/>
      <c r="EJ2254" s="42"/>
      <c r="EK2254" s="42"/>
      <c r="EL2254" s="42"/>
      <c r="EM2254" s="42"/>
    </row>
    <row r="2255" spans="1:143" ht="30">
      <c r="A2255" s="41"/>
      <c r="B2255" s="41"/>
      <c r="C2255" s="41"/>
      <c r="D2255" s="5" t="s">
        <v>3571</v>
      </c>
      <c r="E2255" s="42" t="s">
        <v>157</v>
      </c>
      <c r="F2255" s="41" t="s">
        <v>980</v>
      </c>
      <c r="G2255" s="41"/>
      <c r="H2255" s="41" t="s">
        <v>135</v>
      </c>
      <c r="I2255" s="41"/>
      <c r="M2255" s="5">
        <v>1</v>
      </c>
      <c r="P2255" s="5">
        <v>1</v>
      </c>
      <c r="Q2255" s="39" t="s">
        <v>3568</v>
      </c>
      <c r="R2255" s="5">
        <v>1</v>
      </c>
      <c r="AA2255" s="5">
        <v>1</v>
      </c>
      <c r="DW2255" s="5" t="s">
        <v>135</v>
      </c>
      <c r="DY2255" s="5" t="s">
        <v>3565</v>
      </c>
      <c r="EG2255" s="42"/>
      <c r="EH2255" s="42"/>
      <c r="EI2255" s="42"/>
      <c r="EJ2255" s="42"/>
      <c r="EK2255" s="42"/>
      <c r="EL2255" s="42"/>
      <c r="EM2255" s="42"/>
    </row>
    <row r="2256" spans="1:143" ht="30">
      <c r="A2256" s="41"/>
      <c r="B2256" s="41"/>
      <c r="C2256" s="41"/>
      <c r="D2256" s="5" t="s">
        <v>561</v>
      </c>
      <c r="E2256" s="42" t="s">
        <v>978</v>
      </c>
      <c r="F2256" s="41" t="s">
        <v>980</v>
      </c>
      <c r="G2256" s="41"/>
      <c r="H2256" s="41" t="s">
        <v>135</v>
      </c>
      <c r="I2256" s="41"/>
      <c r="P2256" s="5">
        <v>1</v>
      </c>
      <c r="Q2256" s="39" t="s">
        <v>3568</v>
      </c>
      <c r="R2256" s="5">
        <v>1</v>
      </c>
      <c r="AA2256" s="5">
        <v>1</v>
      </c>
      <c r="DW2256" s="5" t="s">
        <v>135</v>
      </c>
      <c r="DY2256" s="5" t="s">
        <v>3565</v>
      </c>
      <c r="EG2256" s="42"/>
      <c r="EH2256" s="42"/>
      <c r="EI2256" s="42"/>
      <c r="EJ2256" s="42"/>
      <c r="EK2256" s="42"/>
      <c r="EL2256" s="42"/>
      <c r="EM2256" s="42"/>
    </row>
    <row r="2257" spans="1:143" ht="30">
      <c r="A2257" s="41"/>
      <c r="B2257" s="41"/>
      <c r="C2257" s="41"/>
      <c r="D2257" s="5" t="s">
        <v>3572</v>
      </c>
      <c r="E2257" s="42" t="s">
        <v>3573</v>
      </c>
      <c r="F2257" s="41" t="s">
        <v>980</v>
      </c>
      <c r="G2257" s="41"/>
      <c r="H2257" s="41" t="s">
        <v>135</v>
      </c>
      <c r="I2257" s="41"/>
      <c r="J2257" s="5">
        <v>1</v>
      </c>
      <c r="P2257" s="5">
        <v>1</v>
      </c>
      <c r="Q2257" s="39" t="s">
        <v>3568</v>
      </c>
      <c r="R2257" s="5">
        <v>1</v>
      </c>
      <c r="AA2257" s="5">
        <v>1</v>
      </c>
      <c r="DW2257" s="5" t="s">
        <v>135</v>
      </c>
      <c r="DY2257" s="5" t="s">
        <v>3565</v>
      </c>
      <c r="EG2257" s="42"/>
      <c r="EH2257" s="42"/>
      <c r="EI2257" s="42"/>
      <c r="EJ2257" s="42"/>
      <c r="EK2257" s="42"/>
      <c r="EL2257" s="42"/>
      <c r="EM2257" s="42"/>
    </row>
    <row r="2258" spans="1:143" ht="30">
      <c r="A2258" s="41"/>
      <c r="B2258" s="41"/>
      <c r="C2258" s="41"/>
      <c r="D2258" s="5" t="s">
        <v>3489</v>
      </c>
      <c r="E2258" s="42" t="s">
        <v>314</v>
      </c>
      <c r="F2258" s="41" t="s">
        <v>980</v>
      </c>
      <c r="G2258" s="41"/>
      <c r="H2258" s="41" t="s">
        <v>135</v>
      </c>
      <c r="I2258" s="41"/>
      <c r="P2258" s="5">
        <v>1</v>
      </c>
      <c r="Q2258" s="39" t="s">
        <v>3568</v>
      </c>
      <c r="R2258" s="5">
        <v>1</v>
      </c>
      <c r="AA2258" s="5">
        <v>1</v>
      </c>
      <c r="DW2258" s="5" t="s">
        <v>135</v>
      </c>
      <c r="DY2258" s="5" t="s">
        <v>3565</v>
      </c>
      <c r="EG2258" s="42"/>
      <c r="EH2258" s="42"/>
      <c r="EI2258" s="42"/>
      <c r="EJ2258" s="42"/>
      <c r="EK2258" s="42"/>
      <c r="EL2258" s="42"/>
      <c r="EM2258" s="42"/>
    </row>
    <row r="2259" spans="1:143" ht="30">
      <c r="A2259" s="41"/>
      <c r="B2259" s="41"/>
      <c r="C2259" s="41"/>
      <c r="D2259" s="41" t="s">
        <v>3574</v>
      </c>
      <c r="E2259" s="42" t="s">
        <v>3575</v>
      </c>
      <c r="F2259" s="41" t="s">
        <v>980</v>
      </c>
      <c r="G2259" s="41"/>
      <c r="H2259" s="41" t="s">
        <v>135</v>
      </c>
      <c r="I2259" s="41"/>
      <c r="P2259" s="5">
        <v>1</v>
      </c>
      <c r="Q2259" s="39" t="s">
        <v>3576</v>
      </c>
      <c r="R2259" s="5">
        <v>1</v>
      </c>
      <c r="T2259" s="5">
        <v>1</v>
      </c>
      <c r="DW2259" s="5" t="s">
        <v>135</v>
      </c>
      <c r="DY2259" s="5" t="s">
        <v>3565</v>
      </c>
      <c r="EG2259" s="42"/>
      <c r="EH2259" s="42"/>
      <c r="EI2259" s="42"/>
      <c r="EJ2259" s="42"/>
      <c r="EK2259" s="42"/>
      <c r="EL2259" s="42"/>
      <c r="EM2259" s="42"/>
    </row>
    <row r="2260" spans="1:143" ht="30">
      <c r="A2260" s="41"/>
      <c r="B2260" s="41"/>
      <c r="C2260" s="41"/>
      <c r="D2260" s="41" t="s">
        <v>3577</v>
      </c>
      <c r="E2260" s="42" t="s">
        <v>3578</v>
      </c>
      <c r="F2260" s="41" t="s">
        <v>980</v>
      </c>
      <c r="G2260" s="41"/>
      <c r="H2260" s="41" t="s">
        <v>135</v>
      </c>
      <c r="I2260" s="41"/>
      <c r="P2260" s="5">
        <v>1</v>
      </c>
      <c r="Q2260" s="39" t="s">
        <v>3576</v>
      </c>
      <c r="R2260" s="5">
        <v>1</v>
      </c>
      <c r="T2260" s="5">
        <v>1</v>
      </c>
      <c r="DW2260" s="5" t="s">
        <v>135</v>
      </c>
      <c r="DY2260" s="5" t="s">
        <v>3565</v>
      </c>
      <c r="EG2260" s="42"/>
      <c r="EH2260" s="42"/>
      <c r="EI2260" s="42"/>
      <c r="EJ2260" s="42"/>
      <c r="EK2260" s="42"/>
      <c r="EL2260" s="42"/>
      <c r="EM2260" s="42"/>
    </row>
    <row r="2261" spans="1:143" ht="30">
      <c r="A2261" s="41"/>
      <c r="B2261" s="41"/>
      <c r="C2261" s="41"/>
      <c r="D2261" s="41" t="s">
        <v>3579</v>
      </c>
      <c r="E2261" s="42" t="s">
        <v>1541</v>
      </c>
      <c r="F2261" s="41" t="s">
        <v>980</v>
      </c>
      <c r="G2261" s="41"/>
      <c r="H2261" s="41" t="s">
        <v>135</v>
      </c>
      <c r="I2261" s="41"/>
      <c r="P2261" s="5">
        <v>1</v>
      </c>
      <c r="Q2261" s="39" t="s">
        <v>3576</v>
      </c>
      <c r="R2261" s="5">
        <v>1</v>
      </c>
      <c r="T2261" s="5">
        <v>1</v>
      </c>
      <c r="DW2261" s="5" t="s">
        <v>135</v>
      </c>
      <c r="DY2261" s="5" t="s">
        <v>3565</v>
      </c>
      <c r="EG2261" s="42"/>
      <c r="EH2261" s="42"/>
      <c r="EI2261" s="42"/>
      <c r="EJ2261" s="42"/>
      <c r="EK2261" s="42"/>
      <c r="EL2261" s="42"/>
      <c r="EM2261" s="42"/>
    </row>
    <row r="2262" spans="1:143" ht="30">
      <c r="A2262" s="41"/>
      <c r="B2262" s="41"/>
      <c r="C2262" s="41"/>
      <c r="D2262" s="41" t="s">
        <v>2034</v>
      </c>
      <c r="E2262" s="42" t="s">
        <v>199</v>
      </c>
      <c r="F2262" s="41" t="s">
        <v>980</v>
      </c>
      <c r="G2262" s="41"/>
      <c r="H2262" s="41" t="s">
        <v>135</v>
      </c>
      <c r="I2262" s="41"/>
      <c r="P2262" s="5">
        <v>1</v>
      </c>
      <c r="Q2262" s="39" t="s">
        <v>3576</v>
      </c>
      <c r="R2262" s="5">
        <v>1</v>
      </c>
      <c r="T2262" s="5">
        <v>1</v>
      </c>
      <c r="DW2262" s="5" t="s">
        <v>135</v>
      </c>
      <c r="DY2262" s="5" t="s">
        <v>3565</v>
      </c>
      <c r="EG2262" s="42"/>
      <c r="EH2262" s="42"/>
      <c r="EI2262" s="42"/>
      <c r="EJ2262" s="42"/>
      <c r="EK2262" s="42"/>
      <c r="EL2262" s="42"/>
      <c r="EM2262" s="42"/>
    </row>
    <row r="2263" spans="1:143" ht="30">
      <c r="A2263" s="41"/>
      <c r="B2263" s="41"/>
      <c r="C2263" s="41"/>
      <c r="D2263" s="41" t="s">
        <v>468</v>
      </c>
      <c r="E2263" s="42" t="s">
        <v>199</v>
      </c>
      <c r="F2263" s="41" t="s">
        <v>980</v>
      </c>
      <c r="G2263" s="41"/>
      <c r="H2263" s="41" t="s">
        <v>135</v>
      </c>
      <c r="I2263" s="41"/>
      <c r="P2263" s="5">
        <v>1</v>
      </c>
      <c r="Q2263" s="39" t="s">
        <v>3576</v>
      </c>
      <c r="R2263" s="5">
        <v>1</v>
      </c>
      <c r="T2263" s="5">
        <v>1</v>
      </c>
      <c r="DW2263" s="5" t="s">
        <v>135</v>
      </c>
      <c r="DY2263" s="5" t="s">
        <v>3565</v>
      </c>
      <c r="EG2263" s="42"/>
      <c r="EH2263" s="42"/>
      <c r="EI2263" s="42"/>
      <c r="EJ2263" s="42"/>
      <c r="EK2263" s="42"/>
      <c r="EL2263" s="42"/>
      <c r="EM2263" s="42"/>
    </row>
    <row r="2264" spans="1:143" ht="30">
      <c r="A2264" s="41"/>
      <c r="B2264" s="41"/>
      <c r="C2264" s="41"/>
      <c r="D2264" s="41" t="s">
        <v>3580</v>
      </c>
      <c r="E2264" s="42" t="s">
        <v>3581</v>
      </c>
      <c r="F2264" s="41" t="s">
        <v>980</v>
      </c>
      <c r="G2264" s="41"/>
      <c r="H2264" s="41" t="s">
        <v>135</v>
      </c>
      <c r="I2264" s="41"/>
      <c r="P2264" s="5">
        <v>1</v>
      </c>
      <c r="Q2264" s="39" t="s">
        <v>3582</v>
      </c>
      <c r="R2264" s="5">
        <v>1</v>
      </c>
      <c r="AA2264" s="5">
        <v>1</v>
      </c>
      <c r="AC2264" s="5">
        <v>1</v>
      </c>
      <c r="DW2264" s="5" t="s">
        <v>135</v>
      </c>
      <c r="DY2264" s="5" t="s">
        <v>3565</v>
      </c>
      <c r="EG2264" s="42"/>
      <c r="EH2264" s="42"/>
      <c r="EI2264" s="42"/>
      <c r="EJ2264" s="42"/>
      <c r="EK2264" s="42"/>
      <c r="EL2264" s="42"/>
      <c r="EM2264" s="42"/>
    </row>
    <row r="2265" spans="1:143" ht="30">
      <c r="A2265" s="41"/>
      <c r="B2265" s="41"/>
      <c r="C2265" s="41"/>
      <c r="D2265" s="41" t="s">
        <v>3583</v>
      </c>
      <c r="E2265" s="42" t="s">
        <v>145</v>
      </c>
      <c r="F2265" s="41" t="s">
        <v>980</v>
      </c>
      <c r="G2265" s="41"/>
      <c r="H2265" s="41" t="s">
        <v>135</v>
      </c>
      <c r="I2265" s="41"/>
      <c r="P2265" s="5">
        <v>1</v>
      </c>
      <c r="Q2265" s="39" t="s">
        <v>3582</v>
      </c>
      <c r="R2265" s="5">
        <v>1</v>
      </c>
      <c r="AA2265" s="5">
        <v>1</v>
      </c>
      <c r="AC2265" s="5">
        <v>1</v>
      </c>
      <c r="DW2265" s="5" t="s">
        <v>135</v>
      </c>
      <c r="DY2265" s="5" t="s">
        <v>3565</v>
      </c>
      <c r="EG2265" s="42"/>
      <c r="EH2265" s="42"/>
      <c r="EI2265" s="42"/>
      <c r="EJ2265" s="42"/>
      <c r="EK2265" s="42"/>
      <c r="EL2265" s="42"/>
      <c r="EM2265" s="42"/>
    </row>
    <row r="2266" spans="1:143" ht="30">
      <c r="A2266" s="41"/>
      <c r="B2266" s="41"/>
      <c r="C2266" s="41"/>
      <c r="D2266" s="41" t="s">
        <v>3584</v>
      </c>
      <c r="E2266" s="42" t="s">
        <v>406</v>
      </c>
      <c r="F2266" s="41" t="s">
        <v>980</v>
      </c>
      <c r="G2266" s="41"/>
      <c r="H2266" s="41" t="s">
        <v>135</v>
      </c>
      <c r="I2266" s="41"/>
      <c r="P2266" s="5">
        <v>1</v>
      </c>
      <c r="Q2266" s="39" t="s">
        <v>3585</v>
      </c>
      <c r="R2266" s="5">
        <v>1</v>
      </c>
      <c r="AA2266" s="5">
        <v>1</v>
      </c>
      <c r="DW2266" s="5" t="s">
        <v>135</v>
      </c>
      <c r="DY2266" s="5" t="s">
        <v>3565</v>
      </c>
      <c r="EG2266" s="42"/>
      <c r="EH2266" s="42"/>
      <c r="EI2266" s="42"/>
      <c r="EJ2266" s="42"/>
      <c r="EK2266" s="42"/>
      <c r="EL2266" s="42"/>
      <c r="EM2266" s="42"/>
    </row>
    <row r="2267" spans="1:143" ht="30">
      <c r="A2267" s="41"/>
      <c r="B2267" s="41"/>
      <c r="C2267" s="41"/>
      <c r="D2267" s="41" t="s">
        <v>3586</v>
      </c>
      <c r="E2267" s="42" t="s">
        <v>473</v>
      </c>
      <c r="F2267" s="41" t="s">
        <v>980</v>
      </c>
      <c r="G2267" s="41"/>
      <c r="H2267" s="41" t="s">
        <v>135</v>
      </c>
      <c r="I2267" s="41"/>
      <c r="P2267" s="5">
        <v>1</v>
      </c>
      <c r="Q2267" s="39" t="s">
        <v>3585</v>
      </c>
      <c r="R2267" s="5">
        <v>1</v>
      </c>
      <c r="AA2267" s="5">
        <v>1</v>
      </c>
      <c r="DW2267" s="5" t="s">
        <v>135</v>
      </c>
      <c r="DY2267" s="5" t="s">
        <v>3565</v>
      </c>
      <c r="EG2267" s="42"/>
      <c r="EH2267" s="42"/>
      <c r="EI2267" s="42"/>
      <c r="EJ2267" s="42"/>
      <c r="EK2267" s="42"/>
      <c r="EL2267" s="42"/>
      <c r="EM2267" s="42"/>
    </row>
    <row r="2268" spans="1:143" ht="30">
      <c r="A2268" s="41"/>
      <c r="B2268" s="41"/>
      <c r="C2268" s="41"/>
      <c r="D2268" s="41" t="s">
        <v>2034</v>
      </c>
      <c r="E2268" s="42" t="s">
        <v>199</v>
      </c>
      <c r="F2268" s="41" t="s">
        <v>980</v>
      </c>
      <c r="G2268" s="41"/>
      <c r="H2268" s="41" t="s">
        <v>135</v>
      </c>
      <c r="I2268" s="41"/>
      <c r="P2268" s="5">
        <v>1</v>
      </c>
      <c r="Q2268" s="39" t="s">
        <v>3585</v>
      </c>
      <c r="R2268" s="5">
        <v>1</v>
      </c>
      <c r="AA2268" s="5">
        <v>1</v>
      </c>
      <c r="DW2268" s="5" t="s">
        <v>135</v>
      </c>
      <c r="DY2268" s="5" t="s">
        <v>3565</v>
      </c>
      <c r="EG2268" s="42"/>
      <c r="EH2268" s="42"/>
      <c r="EI2268" s="42"/>
      <c r="EJ2268" s="42"/>
      <c r="EK2268" s="42"/>
      <c r="EL2268" s="42"/>
      <c r="EM2268" s="42"/>
    </row>
    <row r="2269" spans="1:143" ht="30">
      <c r="A2269" s="41"/>
      <c r="B2269" s="41"/>
      <c r="C2269" s="41"/>
      <c r="D2269" s="41" t="s">
        <v>468</v>
      </c>
      <c r="E2269" s="42" t="s">
        <v>199</v>
      </c>
      <c r="F2269" s="41" t="s">
        <v>980</v>
      </c>
      <c r="G2269" s="41"/>
      <c r="H2269" s="41" t="s">
        <v>135</v>
      </c>
      <c r="I2269" s="41"/>
      <c r="P2269" s="5">
        <v>1</v>
      </c>
      <c r="Q2269" s="39" t="s">
        <v>3585</v>
      </c>
      <c r="R2269" s="5">
        <v>1</v>
      </c>
      <c r="AA2269" s="5">
        <v>1</v>
      </c>
      <c r="DW2269" s="5" t="s">
        <v>135</v>
      </c>
      <c r="DY2269" s="5" t="s">
        <v>3565</v>
      </c>
      <c r="EG2269" s="42"/>
      <c r="EH2269" s="42"/>
      <c r="EI2269" s="42"/>
      <c r="EJ2269" s="42"/>
      <c r="EK2269" s="42"/>
      <c r="EL2269" s="42"/>
      <c r="EM2269" s="42"/>
    </row>
    <row r="2270" spans="1:143" ht="30">
      <c r="A2270" s="41"/>
      <c r="B2270" s="41"/>
      <c r="C2270" s="41"/>
      <c r="D2270" s="41" t="s">
        <v>3587</v>
      </c>
      <c r="E2270" s="42" t="s">
        <v>186</v>
      </c>
      <c r="F2270" s="41" t="s">
        <v>980</v>
      </c>
      <c r="G2270" s="41"/>
      <c r="H2270" s="41" t="s">
        <v>135</v>
      </c>
      <c r="I2270" s="41"/>
      <c r="P2270" s="5">
        <v>1</v>
      </c>
      <c r="Q2270" s="39" t="s">
        <v>3588</v>
      </c>
      <c r="R2270" s="5">
        <v>1</v>
      </c>
      <c r="AA2270" s="5">
        <v>1</v>
      </c>
      <c r="DW2270" s="5" t="s">
        <v>135</v>
      </c>
      <c r="DY2270" s="5" t="s">
        <v>3565</v>
      </c>
      <c r="EG2270" s="42"/>
      <c r="EH2270" s="42"/>
      <c r="EI2270" s="42"/>
      <c r="EJ2270" s="42"/>
      <c r="EK2270" s="42"/>
      <c r="EL2270" s="42"/>
      <c r="EM2270" s="42"/>
    </row>
    <row r="2271" spans="1:143" ht="30">
      <c r="A2271" s="41"/>
      <c r="B2271" s="41"/>
      <c r="C2271" s="41"/>
      <c r="D2271" s="41" t="s">
        <v>3589</v>
      </c>
      <c r="E2271" s="42" t="s">
        <v>199</v>
      </c>
      <c r="F2271" s="41" t="s">
        <v>980</v>
      </c>
      <c r="G2271" s="41"/>
      <c r="H2271" s="41" t="s">
        <v>135</v>
      </c>
      <c r="I2271" s="41"/>
      <c r="P2271" s="5">
        <v>1</v>
      </c>
      <c r="Q2271" s="39" t="s">
        <v>3588</v>
      </c>
      <c r="R2271" s="5">
        <v>1</v>
      </c>
      <c r="AA2271" s="5">
        <v>1</v>
      </c>
      <c r="DW2271" s="5" t="s">
        <v>135</v>
      </c>
      <c r="DY2271" s="5" t="s">
        <v>3565</v>
      </c>
      <c r="EG2271" s="42"/>
      <c r="EH2271" s="42"/>
      <c r="EI2271" s="42"/>
      <c r="EJ2271" s="42"/>
      <c r="EK2271" s="42"/>
      <c r="EL2271" s="42"/>
      <c r="EM2271" s="42"/>
    </row>
    <row r="2272" spans="1:143" ht="30">
      <c r="A2272" s="41"/>
      <c r="B2272" s="41"/>
      <c r="C2272" s="41"/>
      <c r="D2272" s="41" t="s">
        <v>1796</v>
      </c>
      <c r="E2272" s="42" t="s">
        <v>199</v>
      </c>
      <c r="F2272" s="41" t="s">
        <v>980</v>
      </c>
      <c r="G2272" s="41"/>
      <c r="H2272" s="41" t="s">
        <v>135</v>
      </c>
      <c r="I2272" s="41"/>
      <c r="P2272" s="5">
        <v>1</v>
      </c>
      <c r="Q2272" s="39" t="s">
        <v>3588</v>
      </c>
      <c r="R2272" s="5">
        <v>1</v>
      </c>
      <c r="AA2272" s="5">
        <v>1</v>
      </c>
      <c r="DW2272" s="5" t="s">
        <v>135</v>
      </c>
      <c r="DY2272" s="5" t="s">
        <v>3565</v>
      </c>
      <c r="EG2272" s="42"/>
      <c r="EH2272" s="42"/>
      <c r="EI2272" s="42"/>
      <c r="EJ2272" s="42"/>
      <c r="EK2272" s="42"/>
      <c r="EL2272" s="42"/>
      <c r="EM2272" s="42"/>
    </row>
    <row r="2273" spans="1:143" ht="30">
      <c r="A2273" s="41"/>
      <c r="B2273" s="41"/>
      <c r="C2273" s="41"/>
      <c r="D2273" s="41" t="s">
        <v>3590</v>
      </c>
      <c r="E2273" s="42" t="s">
        <v>3591</v>
      </c>
      <c r="F2273" s="41" t="s">
        <v>980</v>
      </c>
      <c r="G2273" s="41"/>
      <c r="H2273" s="41" t="s">
        <v>135</v>
      </c>
      <c r="I2273" s="41"/>
      <c r="P2273" s="5">
        <v>1</v>
      </c>
      <c r="Q2273" s="39" t="s">
        <v>3592</v>
      </c>
      <c r="R2273" s="5">
        <v>1</v>
      </c>
      <c r="AA2273" s="5">
        <v>1</v>
      </c>
      <c r="DW2273" s="5" t="s">
        <v>135</v>
      </c>
      <c r="DY2273" s="5" t="s">
        <v>3565</v>
      </c>
      <c r="EG2273" s="42"/>
      <c r="EH2273" s="42"/>
      <c r="EI2273" s="42"/>
      <c r="EJ2273" s="42"/>
      <c r="EK2273" s="42"/>
      <c r="EL2273" s="42"/>
      <c r="EM2273" s="42"/>
    </row>
    <row r="2274" spans="1:143" ht="30">
      <c r="A2274" s="41"/>
      <c r="B2274" s="41"/>
      <c r="C2274" s="41"/>
      <c r="D2274" s="41" t="s">
        <v>3593</v>
      </c>
      <c r="E2274" s="42" t="s">
        <v>836</v>
      </c>
      <c r="F2274" s="41" t="s">
        <v>980</v>
      </c>
      <c r="G2274" s="41"/>
      <c r="H2274" s="41" t="s">
        <v>135</v>
      </c>
      <c r="I2274" s="41"/>
      <c r="P2274" s="5">
        <v>1</v>
      </c>
      <c r="Q2274" s="39" t="s">
        <v>3592</v>
      </c>
      <c r="R2274" s="5">
        <v>1</v>
      </c>
      <c r="AA2274" s="5">
        <v>1</v>
      </c>
      <c r="DW2274" s="5" t="s">
        <v>135</v>
      </c>
      <c r="DY2274" s="5" t="s">
        <v>3565</v>
      </c>
      <c r="EG2274" s="42"/>
      <c r="EH2274" s="42"/>
      <c r="EI2274" s="42"/>
      <c r="EJ2274" s="42"/>
      <c r="EK2274" s="42"/>
      <c r="EL2274" s="42"/>
      <c r="EM2274" s="42"/>
    </row>
    <row r="2275" spans="1:143" ht="30">
      <c r="A2275" s="41"/>
      <c r="B2275" s="41"/>
      <c r="C2275" s="41"/>
      <c r="D2275" s="41" t="s">
        <v>3594</v>
      </c>
      <c r="E2275" s="42" t="s">
        <v>3595</v>
      </c>
      <c r="F2275" s="41" t="s">
        <v>980</v>
      </c>
      <c r="G2275" s="41"/>
      <c r="H2275" s="41" t="s">
        <v>135</v>
      </c>
      <c r="I2275" s="41"/>
      <c r="P2275" s="5">
        <v>1</v>
      </c>
      <c r="Q2275" s="39" t="s">
        <v>3592</v>
      </c>
      <c r="R2275" s="5">
        <v>1</v>
      </c>
      <c r="AA2275" s="5">
        <v>1</v>
      </c>
      <c r="DW2275" s="5" t="s">
        <v>135</v>
      </c>
      <c r="DY2275" s="5" t="s">
        <v>3565</v>
      </c>
      <c r="EG2275" s="42"/>
      <c r="EH2275" s="42"/>
      <c r="EI2275" s="42"/>
      <c r="EJ2275" s="42"/>
      <c r="EK2275" s="42"/>
      <c r="EL2275" s="42"/>
      <c r="EM2275" s="42"/>
    </row>
    <row r="2276" spans="1:143" ht="30">
      <c r="A2276" s="41"/>
      <c r="B2276" s="41"/>
      <c r="C2276" s="41"/>
      <c r="D2276" s="41" t="s">
        <v>2034</v>
      </c>
      <c r="E2276" s="42" t="s">
        <v>199</v>
      </c>
      <c r="F2276" s="41" t="s">
        <v>980</v>
      </c>
      <c r="G2276" s="41"/>
      <c r="H2276" s="41" t="s">
        <v>135</v>
      </c>
      <c r="I2276" s="41"/>
      <c r="P2276" s="5">
        <v>1</v>
      </c>
      <c r="Q2276" s="39" t="s">
        <v>3592</v>
      </c>
      <c r="R2276" s="5">
        <v>1</v>
      </c>
      <c r="AA2276" s="5">
        <v>1</v>
      </c>
      <c r="DW2276" s="5" t="s">
        <v>135</v>
      </c>
      <c r="DY2276" s="5" t="s">
        <v>3565</v>
      </c>
      <c r="EG2276" s="42"/>
      <c r="EH2276" s="42"/>
      <c r="EI2276" s="42"/>
      <c r="EJ2276" s="42"/>
      <c r="EK2276" s="42"/>
      <c r="EL2276" s="42"/>
      <c r="EM2276" s="42"/>
    </row>
    <row r="2277" spans="1:143" ht="30">
      <c r="A2277" s="41"/>
      <c r="B2277" s="41"/>
      <c r="C2277" s="41"/>
      <c r="D2277" s="41" t="s">
        <v>468</v>
      </c>
      <c r="E2277" s="42" t="s">
        <v>199</v>
      </c>
      <c r="F2277" s="41" t="s">
        <v>980</v>
      </c>
      <c r="G2277" s="41"/>
      <c r="H2277" s="41" t="s">
        <v>135</v>
      </c>
      <c r="I2277" s="41"/>
      <c r="P2277" s="5">
        <v>1</v>
      </c>
      <c r="Q2277" s="39" t="s">
        <v>3592</v>
      </c>
      <c r="R2277" s="5">
        <v>1</v>
      </c>
      <c r="AA2277" s="5">
        <v>1</v>
      </c>
      <c r="DW2277" s="5" t="s">
        <v>135</v>
      </c>
      <c r="DY2277" s="5" t="s">
        <v>3565</v>
      </c>
      <c r="EG2277" s="42"/>
      <c r="EH2277" s="42"/>
      <c r="EI2277" s="42"/>
      <c r="EJ2277" s="42"/>
      <c r="EK2277" s="42"/>
      <c r="EL2277" s="42"/>
      <c r="EM2277" s="42"/>
    </row>
    <row r="2278" spans="1:143" ht="30">
      <c r="A2278" s="41"/>
      <c r="B2278" s="41"/>
      <c r="C2278" s="41"/>
      <c r="D2278" s="41" t="s">
        <v>3596</v>
      </c>
      <c r="E2278" s="42" t="s">
        <v>186</v>
      </c>
      <c r="F2278" s="41" t="s">
        <v>980</v>
      </c>
      <c r="G2278" s="41"/>
      <c r="H2278" s="41" t="s">
        <v>135</v>
      </c>
      <c r="I2278" s="41"/>
      <c r="P2278" s="5">
        <v>1</v>
      </c>
      <c r="Q2278" s="39" t="s">
        <v>3597</v>
      </c>
      <c r="R2278" s="5">
        <v>1</v>
      </c>
      <c r="AA2278" s="5">
        <v>1</v>
      </c>
      <c r="DW2278" s="5" t="s">
        <v>135</v>
      </c>
      <c r="DY2278" s="5" t="s">
        <v>3565</v>
      </c>
      <c r="EG2278" s="42"/>
      <c r="EH2278" s="42"/>
      <c r="EI2278" s="42"/>
      <c r="EJ2278" s="42"/>
      <c r="EK2278" s="42"/>
      <c r="EL2278" s="42"/>
      <c r="EM2278" s="42"/>
    </row>
    <row r="2279" spans="1:143" ht="30">
      <c r="A2279" s="41"/>
      <c r="B2279" s="41"/>
      <c r="C2279" s="41"/>
      <c r="D2279" s="41" t="s">
        <v>3598</v>
      </c>
      <c r="E2279" s="42" t="s">
        <v>155</v>
      </c>
      <c r="F2279" s="41" t="s">
        <v>980</v>
      </c>
      <c r="G2279" s="41"/>
      <c r="H2279" s="41" t="s">
        <v>135</v>
      </c>
      <c r="I2279" s="41"/>
      <c r="P2279" s="5">
        <v>1</v>
      </c>
      <c r="Q2279" s="39" t="s">
        <v>3599</v>
      </c>
      <c r="R2279" s="5">
        <v>1</v>
      </c>
      <c r="AA2279" s="5">
        <v>1</v>
      </c>
      <c r="DW2279" s="5" t="s">
        <v>135</v>
      </c>
      <c r="DY2279" s="5" t="s">
        <v>3565</v>
      </c>
      <c r="EG2279" s="42"/>
      <c r="EH2279" s="42"/>
      <c r="EI2279" s="42"/>
      <c r="EJ2279" s="42"/>
      <c r="EK2279" s="42"/>
      <c r="EL2279" s="42"/>
      <c r="EM2279" s="42"/>
    </row>
    <row r="2280" spans="1:143" ht="30">
      <c r="A2280" s="41"/>
      <c r="B2280" s="41"/>
      <c r="C2280" s="41"/>
      <c r="D2280" s="41" t="s">
        <v>3600</v>
      </c>
      <c r="E2280" s="42" t="s">
        <v>3601</v>
      </c>
      <c r="F2280" s="41" t="s">
        <v>980</v>
      </c>
      <c r="G2280" s="41"/>
      <c r="H2280" s="41" t="s">
        <v>135</v>
      </c>
      <c r="I2280" s="41"/>
      <c r="P2280" s="5">
        <v>1</v>
      </c>
      <c r="Q2280" s="39" t="s">
        <v>3599</v>
      </c>
      <c r="R2280" s="5">
        <v>1</v>
      </c>
      <c r="AA2280" s="5">
        <v>1</v>
      </c>
      <c r="DW2280" s="5" t="s">
        <v>135</v>
      </c>
      <c r="DY2280" s="5" t="s">
        <v>3565</v>
      </c>
      <c r="EG2280" s="42"/>
      <c r="EH2280" s="42"/>
      <c r="EI2280" s="42"/>
      <c r="EJ2280" s="42"/>
      <c r="EK2280" s="42"/>
      <c r="EL2280" s="42"/>
      <c r="EM2280" s="42"/>
    </row>
    <row r="2281" spans="1:143" ht="30">
      <c r="A2281" s="41"/>
      <c r="B2281" s="41"/>
      <c r="C2281" s="41"/>
      <c r="D2281" s="41" t="s">
        <v>3602</v>
      </c>
      <c r="E2281" s="42" t="s">
        <v>204</v>
      </c>
      <c r="F2281" s="41" t="s">
        <v>980</v>
      </c>
      <c r="G2281" s="41"/>
      <c r="H2281" s="41" t="s">
        <v>135</v>
      </c>
      <c r="I2281" s="41"/>
      <c r="P2281" s="5">
        <v>1</v>
      </c>
      <c r="Q2281" s="39" t="s">
        <v>3599</v>
      </c>
      <c r="R2281" s="5">
        <v>1</v>
      </c>
      <c r="AA2281" s="5">
        <v>1</v>
      </c>
      <c r="DW2281" s="5" t="s">
        <v>135</v>
      </c>
      <c r="DY2281" s="5" t="s">
        <v>3565</v>
      </c>
      <c r="EG2281" s="42"/>
      <c r="EH2281" s="42"/>
      <c r="EI2281" s="42"/>
      <c r="EJ2281" s="42"/>
      <c r="EK2281" s="42"/>
      <c r="EL2281" s="42"/>
      <c r="EM2281" s="42"/>
    </row>
    <row r="2282" spans="1:143" ht="30">
      <c r="A2282" s="41"/>
      <c r="B2282" s="41"/>
      <c r="C2282" s="41"/>
      <c r="D2282" s="41" t="s">
        <v>2034</v>
      </c>
      <c r="E2282" s="42" t="s">
        <v>199</v>
      </c>
      <c r="F2282" s="41" t="s">
        <v>980</v>
      </c>
      <c r="G2282" s="41"/>
      <c r="H2282" s="41" t="s">
        <v>135</v>
      </c>
      <c r="I2282" s="41"/>
      <c r="P2282" s="5">
        <v>1</v>
      </c>
      <c r="Q2282" s="39" t="s">
        <v>3599</v>
      </c>
      <c r="R2282" s="5">
        <v>1</v>
      </c>
      <c r="AA2282" s="5">
        <v>1</v>
      </c>
      <c r="DW2282" s="5" t="s">
        <v>135</v>
      </c>
      <c r="DY2282" s="5" t="s">
        <v>3565</v>
      </c>
      <c r="EG2282" s="42"/>
      <c r="EH2282" s="42"/>
      <c r="EI2282" s="42"/>
      <c r="EJ2282" s="42"/>
      <c r="EK2282" s="42"/>
      <c r="EL2282" s="42"/>
      <c r="EM2282" s="42"/>
    </row>
    <row r="2283" spans="1:143" ht="30">
      <c r="A2283" s="41"/>
      <c r="B2283" s="41"/>
      <c r="C2283" s="41"/>
      <c r="D2283" s="41" t="s">
        <v>468</v>
      </c>
      <c r="E2283" s="42" t="s">
        <v>199</v>
      </c>
      <c r="F2283" s="41" t="s">
        <v>980</v>
      </c>
      <c r="G2283" s="41"/>
      <c r="H2283" s="41" t="s">
        <v>135</v>
      </c>
      <c r="I2283" s="41"/>
      <c r="P2283" s="5">
        <v>1</v>
      </c>
      <c r="Q2283" s="39" t="s">
        <v>3599</v>
      </c>
      <c r="R2283" s="5">
        <v>1</v>
      </c>
      <c r="AA2283" s="5">
        <v>1</v>
      </c>
      <c r="DW2283" s="5" t="s">
        <v>135</v>
      </c>
      <c r="DY2283" s="5" t="s">
        <v>3565</v>
      </c>
      <c r="EG2283" s="42"/>
      <c r="EH2283" s="42"/>
      <c r="EI2283" s="42"/>
      <c r="EJ2283" s="42"/>
      <c r="EK2283" s="42"/>
      <c r="EL2283" s="42"/>
      <c r="EM2283" s="42"/>
    </row>
    <row r="2284" spans="1:143">
      <c r="A2284" s="41"/>
      <c r="B2284" s="41"/>
      <c r="C2284" s="41"/>
      <c r="D2284" s="41" t="s">
        <v>3603</v>
      </c>
      <c r="E2284" s="42" t="s">
        <v>3088</v>
      </c>
      <c r="F2284" s="41" t="s">
        <v>980</v>
      </c>
      <c r="G2284" s="41"/>
      <c r="H2284" s="41" t="s">
        <v>135</v>
      </c>
      <c r="I2284" s="41"/>
      <c r="P2284" s="5">
        <v>1</v>
      </c>
      <c r="Q2284" s="39" t="s">
        <v>3604</v>
      </c>
      <c r="R2284" s="5">
        <v>1</v>
      </c>
      <c r="AA2284" s="5">
        <v>1</v>
      </c>
      <c r="DW2284" s="5" t="s">
        <v>135</v>
      </c>
      <c r="DY2284" s="5" t="s">
        <v>3565</v>
      </c>
      <c r="EG2284" s="42"/>
      <c r="EH2284" s="42"/>
      <c r="EI2284" s="42"/>
      <c r="EJ2284" s="42"/>
      <c r="EK2284" s="42"/>
      <c r="EL2284" s="42"/>
      <c r="EM2284" s="42"/>
    </row>
    <row r="2285" spans="1:143">
      <c r="A2285" s="41"/>
      <c r="B2285" s="41"/>
      <c r="C2285" s="41"/>
      <c r="D2285" s="41" t="s">
        <v>3586</v>
      </c>
      <c r="E2285" s="42" t="s">
        <v>473</v>
      </c>
      <c r="F2285" s="41" t="s">
        <v>980</v>
      </c>
      <c r="G2285" s="41"/>
      <c r="H2285" s="41" t="s">
        <v>135</v>
      </c>
      <c r="I2285" s="41"/>
      <c r="P2285" s="5">
        <v>1</v>
      </c>
      <c r="Q2285" s="39" t="s">
        <v>3604</v>
      </c>
      <c r="R2285" s="5">
        <v>1</v>
      </c>
      <c r="AA2285" s="5">
        <v>1</v>
      </c>
      <c r="DW2285" s="5" t="s">
        <v>135</v>
      </c>
      <c r="DY2285" s="5" t="s">
        <v>3565</v>
      </c>
      <c r="EG2285" s="42"/>
      <c r="EH2285" s="42"/>
      <c r="EI2285" s="42"/>
      <c r="EJ2285" s="42"/>
      <c r="EK2285" s="42"/>
      <c r="EL2285" s="42"/>
      <c r="EM2285" s="42"/>
    </row>
    <row r="2286" spans="1:143">
      <c r="A2286" s="41"/>
      <c r="B2286" s="41"/>
      <c r="C2286" s="41"/>
      <c r="D2286" s="41" t="s">
        <v>561</v>
      </c>
      <c r="E2286" s="42" t="s">
        <v>978</v>
      </c>
      <c r="F2286" s="41" t="s">
        <v>980</v>
      </c>
      <c r="G2286" s="41"/>
      <c r="H2286" s="41" t="s">
        <v>135</v>
      </c>
      <c r="I2286" s="41"/>
      <c r="P2286" s="5">
        <v>1</v>
      </c>
      <c r="Q2286" s="39" t="s">
        <v>3604</v>
      </c>
      <c r="R2286" s="5">
        <v>1</v>
      </c>
      <c r="AA2286" s="5">
        <v>1</v>
      </c>
      <c r="DW2286" s="5" t="s">
        <v>135</v>
      </c>
      <c r="DY2286" s="5" t="s">
        <v>3565</v>
      </c>
      <c r="EG2286" s="42"/>
      <c r="EH2286" s="42"/>
      <c r="EI2286" s="42"/>
      <c r="EJ2286" s="42"/>
      <c r="EK2286" s="42"/>
      <c r="EL2286" s="42"/>
      <c r="EM2286" s="42"/>
    </row>
    <row r="2287" spans="1:143">
      <c r="A2287" s="41"/>
      <c r="B2287" s="41"/>
      <c r="C2287" s="41"/>
      <c r="D2287" s="41" t="s">
        <v>2034</v>
      </c>
      <c r="E2287" s="42" t="s">
        <v>199</v>
      </c>
      <c r="F2287" s="41" t="s">
        <v>980</v>
      </c>
      <c r="G2287" s="41"/>
      <c r="H2287" s="41" t="s">
        <v>135</v>
      </c>
      <c r="I2287" s="41"/>
      <c r="P2287" s="5">
        <v>1</v>
      </c>
      <c r="Q2287" s="39" t="s">
        <v>3604</v>
      </c>
      <c r="R2287" s="5">
        <v>1</v>
      </c>
      <c r="AA2287" s="5">
        <v>1</v>
      </c>
      <c r="DW2287" s="5" t="s">
        <v>135</v>
      </c>
      <c r="DY2287" s="5" t="s">
        <v>3565</v>
      </c>
      <c r="EG2287" s="42"/>
      <c r="EH2287" s="42"/>
      <c r="EI2287" s="42"/>
      <c r="EJ2287" s="42"/>
      <c r="EK2287" s="42"/>
      <c r="EL2287" s="42"/>
      <c r="EM2287" s="42"/>
    </row>
    <row r="2288" spans="1:143">
      <c r="A2288" s="41"/>
      <c r="B2288" s="41"/>
      <c r="C2288" s="41"/>
      <c r="D2288" s="41" t="s">
        <v>468</v>
      </c>
      <c r="E2288" s="42" t="s">
        <v>199</v>
      </c>
      <c r="F2288" s="41" t="s">
        <v>980</v>
      </c>
      <c r="G2288" s="41"/>
      <c r="H2288" s="41" t="s">
        <v>135</v>
      </c>
      <c r="I2288" s="41"/>
      <c r="P2288" s="5">
        <v>1</v>
      </c>
      <c r="Q2288" s="39" t="s">
        <v>3604</v>
      </c>
      <c r="R2288" s="5">
        <v>1</v>
      </c>
      <c r="AA2288" s="5">
        <v>1</v>
      </c>
      <c r="DW2288" s="5" t="s">
        <v>135</v>
      </c>
      <c r="DY2288" s="5" t="s">
        <v>3565</v>
      </c>
      <c r="EG2288" s="42"/>
      <c r="EH2288" s="42"/>
      <c r="EI2288" s="42"/>
      <c r="EJ2288" s="42"/>
      <c r="EK2288" s="42"/>
      <c r="EL2288" s="42"/>
      <c r="EM2288" s="42"/>
    </row>
    <row r="2289" spans="1:143">
      <c r="A2289" s="41"/>
      <c r="B2289" s="41"/>
      <c r="C2289" s="41"/>
      <c r="D2289" s="41" t="s">
        <v>3598</v>
      </c>
      <c r="E2289" s="42" t="s">
        <v>155</v>
      </c>
      <c r="F2289" s="41" t="s">
        <v>980</v>
      </c>
      <c r="G2289" s="41"/>
      <c r="H2289" s="41" t="s">
        <v>135</v>
      </c>
      <c r="I2289" s="41"/>
      <c r="P2289" s="5">
        <v>1</v>
      </c>
      <c r="Q2289" s="39" t="s">
        <v>3605</v>
      </c>
      <c r="R2289" s="5">
        <v>1</v>
      </c>
      <c r="AA2289" s="5">
        <v>1</v>
      </c>
      <c r="DW2289" s="5" t="s">
        <v>135</v>
      </c>
      <c r="DY2289" s="5" t="s">
        <v>3565</v>
      </c>
      <c r="EG2289" s="42"/>
      <c r="EH2289" s="42"/>
      <c r="EI2289" s="42"/>
      <c r="EJ2289" s="42"/>
      <c r="EK2289" s="42"/>
      <c r="EL2289" s="42"/>
      <c r="EM2289" s="42"/>
    </row>
    <row r="2290" spans="1:143">
      <c r="A2290" s="41"/>
      <c r="B2290" s="41"/>
      <c r="C2290" s="41"/>
      <c r="D2290" s="41" t="s">
        <v>3606</v>
      </c>
      <c r="E2290" s="23" t="s">
        <v>463</v>
      </c>
      <c r="F2290" s="41" t="s">
        <v>980</v>
      </c>
      <c r="G2290" s="41"/>
      <c r="H2290" s="41" t="s">
        <v>135</v>
      </c>
      <c r="I2290" s="41"/>
      <c r="P2290" s="5">
        <v>1</v>
      </c>
      <c r="Q2290" s="39" t="s">
        <v>3605</v>
      </c>
      <c r="R2290" s="5">
        <v>1</v>
      </c>
      <c r="AA2290" s="5">
        <v>1</v>
      </c>
      <c r="DW2290" s="5" t="s">
        <v>135</v>
      </c>
      <c r="DY2290" s="5" t="s">
        <v>3565</v>
      </c>
      <c r="EG2290" s="42"/>
      <c r="EH2290" s="42"/>
      <c r="EI2290" s="42"/>
      <c r="EJ2290" s="42"/>
      <c r="EK2290" s="42"/>
      <c r="EL2290" s="42"/>
      <c r="EM2290" s="42"/>
    </row>
    <row r="2291" spans="1:143">
      <c r="A2291" s="41"/>
      <c r="B2291" s="41"/>
      <c r="C2291" s="41"/>
      <c r="D2291" s="41" t="s">
        <v>3607</v>
      </c>
      <c r="E2291" s="23" t="s">
        <v>3608</v>
      </c>
      <c r="F2291" s="41" t="s">
        <v>980</v>
      </c>
      <c r="G2291" s="41"/>
      <c r="H2291" s="41" t="s">
        <v>135</v>
      </c>
      <c r="I2291" s="41"/>
      <c r="P2291" s="5">
        <v>1</v>
      </c>
      <c r="Q2291" s="39" t="s">
        <v>3605</v>
      </c>
      <c r="R2291" s="5">
        <v>1</v>
      </c>
      <c r="AA2291" s="5">
        <v>1</v>
      </c>
      <c r="DW2291" s="5" t="s">
        <v>135</v>
      </c>
      <c r="DY2291" s="5" t="s">
        <v>3565</v>
      </c>
      <c r="EG2291" s="42"/>
      <c r="EH2291" s="42"/>
      <c r="EI2291" s="42"/>
      <c r="EJ2291" s="42"/>
      <c r="EK2291" s="42"/>
      <c r="EL2291" s="42"/>
      <c r="EM2291" s="42"/>
    </row>
    <row r="2292" spans="1:143">
      <c r="A2292" s="41"/>
      <c r="B2292" s="41"/>
      <c r="C2292" s="41"/>
      <c r="D2292" s="41" t="s">
        <v>3609</v>
      </c>
      <c r="E2292" s="42" t="s">
        <v>3610</v>
      </c>
      <c r="F2292" s="41" t="s">
        <v>980</v>
      </c>
      <c r="G2292" s="41"/>
      <c r="H2292" s="41" t="s">
        <v>135</v>
      </c>
      <c r="I2292" s="41"/>
      <c r="P2292" s="5">
        <v>1</v>
      </c>
      <c r="Q2292" s="39" t="s">
        <v>3605</v>
      </c>
      <c r="R2292" s="5">
        <v>1</v>
      </c>
      <c r="AA2292" s="5">
        <v>1</v>
      </c>
      <c r="DW2292" s="5" t="s">
        <v>135</v>
      </c>
      <c r="DY2292" s="5" t="s">
        <v>3565</v>
      </c>
      <c r="EG2292" s="42"/>
      <c r="EH2292" s="42"/>
      <c r="EI2292" s="42"/>
      <c r="EJ2292" s="42"/>
      <c r="EK2292" s="42"/>
      <c r="EL2292" s="42"/>
      <c r="EM2292" s="42"/>
    </row>
    <row r="2293" spans="1:143">
      <c r="A2293" s="41"/>
      <c r="B2293" s="41"/>
      <c r="C2293" s="41"/>
      <c r="D2293" s="41" t="s">
        <v>1271</v>
      </c>
      <c r="E2293" s="42" t="s">
        <v>978</v>
      </c>
      <c r="F2293" s="41" t="s">
        <v>980</v>
      </c>
      <c r="G2293" s="41"/>
      <c r="H2293" s="41" t="s">
        <v>135</v>
      </c>
      <c r="I2293" s="41"/>
      <c r="P2293" s="5">
        <v>1</v>
      </c>
      <c r="Q2293" s="39" t="s">
        <v>3605</v>
      </c>
      <c r="R2293" s="5">
        <v>1</v>
      </c>
      <c r="AA2293" s="5">
        <v>1</v>
      </c>
      <c r="CU2293" s="5">
        <v>1</v>
      </c>
      <c r="DW2293" s="5" t="s">
        <v>135</v>
      </c>
      <c r="DY2293" s="5" t="s">
        <v>3565</v>
      </c>
      <c r="EG2293" s="42"/>
      <c r="EH2293" s="42"/>
      <c r="EI2293" s="42"/>
      <c r="EJ2293" s="42"/>
      <c r="EK2293" s="42"/>
      <c r="EL2293" s="42"/>
      <c r="EM2293" s="42"/>
    </row>
    <row r="2294" spans="1:143">
      <c r="A2294" s="41"/>
      <c r="B2294" s="41"/>
      <c r="C2294" s="41"/>
      <c r="D2294" s="41" t="s">
        <v>3589</v>
      </c>
      <c r="E2294" s="42" t="s">
        <v>199</v>
      </c>
      <c r="F2294" s="41" t="s">
        <v>980</v>
      </c>
      <c r="G2294" s="41"/>
      <c r="H2294" s="41" t="s">
        <v>135</v>
      </c>
      <c r="I2294" s="41"/>
      <c r="P2294" s="5">
        <v>1</v>
      </c>
      <c r="Q2294" s="39" t="s">
        <v>3605</v>
      </c>
      <c r="R2294" s="5">
        <v>1</v>
      </c>
      <c r="AA2294" s="5">
        <v>1</v>
      </c>
      <c r="CU2294" s="5">
        <v>1</v>
      </c>
      <c r="DW2294" s="5" t="s">
        <v>135</v>
      </c>
      <c r="DY2294" s="5" t="s">
        <v>3565</v>
      </c>
      <c r="EG2294" s="42"/>
      <c r="EH2294" s="42"/>
      <c r="EI2294" s="42"/>
      <c r="EJ2294" s="42"/>
      <c r="EK2294" s="42"/>
      <c r="EL2294" s="42"/>
      <c r="EM2294" s="42"/>
    </row>
    <row r="2295" spans="1:143">
      <c r="A2295" s="41"/>
      <c r="B2295" s="41"/>
      <c r="C2295" s="41"/>
      <c r="D2295" s="41" t="s">
        <v>1796</v>
      </c>
      <c r="E2295" s="42" t="s">
        <v>199</v>
      </c>
      <c r="F2295" s="41" t="s">
        <v>980</v>
      </c>
      <c r="G2295" s="41"/>
      <c r="H2295" s="41" t="s">
        <v>135</v>
      </c>
      <c r="I2295" s="41"/>
      <c r="P2295" s="5">
        <v>1</v>
      </c>
      <c r="Q2295" s="39" t="s">
        <v>3605</v>
      </c>
      <c r="R2295" s="5">
        <v>1</v>
      </c>
      <c r="AA2295" s="5">
        <v>1</v>
      </c>
      <c r="CU2295" s="5">
        <v>1</v>
      </c>
      <c r="DW2295" s="5" t="s">
        <v>135</v>
      </c>
      <c r="DY2295" s="5" t="s">
        <v>3565</v>
      </c>
      <c r="EG2295" s="42"/>
      <c r="EH2295" s="42"/>
      <c r="EI2295" s="42"/>
      <c r="EJ2295" s="42"/>
      <c r="EK2295" s="42"/>
      <c r="EL2295" s="42"/>
      <c r="EM2295" s="42"/>
    </row>
    <row r="2296" spans="1:143" ht="30">
      <c r="A2296" s="41"/>
      <c r="B2296" s="41"/>
      <c r="C2296" s="41"/>
      <c r="D2296" s="41" t="s">
        <v>3589</v>
      </c>
      <c r="E2296" s="42" t="s">
        <v>199</v>
      </c>
      <c r="F2296" s="41" t="s">
        <v>980</v>
      </c>
      <c r="G2296" s="41"/>
      <c r="H2296" s="41" t="s">
        <v>135</v>
      </c>
      <c r="I2296" s="41"/>
      <c r="P2296" s="5">
        <v>1</v>
      </c>
      <c r="Q2296" s="39" t="s">
        <v>3611</v>
      </c>
      <c r="R2296" s="5">
        <v>1</v>
      </c>
      <c r="AA2296" s="5">
        <v>1</v>
      </c>
      <c r="DW2296" s="5" t="s">
        <v>135</v>
      </c>
      <c r="DY2296" s="5" t="s">
        <v>3565</v>
      </c>
      <c r="EG2296" s="42"/>
      <c r="EH2296" s="42"/>
      <c r="EI2296" s="42"/>
      <c r="EJ2296" s="42"/>
      <c r="EK2296" s="42"/>
      <c r="EL2296" s="42"/>
      <c r="EM2296" s="42"/>
    </row>
    <row r="2297" spans="1:143" ht="30">
      <c r="A2297" s="41"/>
      <c r="B2297" s="41"/>
      <c r="C2297" s="41"/>
      <c r="D2297" s="41" t="s">
        <v>1796</v>
      </c>
      <c r="E2297" s="42" t="s">
        <v>199</v>
      </c>
      <c r="F2297" s="41" t="s">
        <v>980</v>
      </c>
      <c r="G2297" s="41"/>
      <c r="H2297" s="41" t="s">
        <v>135</v>
      </c>
      <c r="I2297" s="41"/>
      <c r="P2297" s="5">
        <v>1</v>
      </c>
      <c r="Q2297" s="39" t="s">
        <v>3611</v>
      </c>
      <c r="R2297" s="5">
        <v>1</v>
      </c>
      <c r="AA2297" s="5">
        <v>1</v>
      </c>
      <c r="DW2297" s="5" t="s">
        <v>135</v>
      </c>
      <c r="DY2297" s="5" t="s">
        <v>3565</v>
      </c>
      <c r="EG2297" s="42"/>
      <c r="EH2297" s="42"/>
      <c r="EI2297" s="42"/>
      <c r="EJ2297" s="42"/>
      <c r="EK2297" s="42"/>
      <c r="EL2297" s="42"/>
      <c r="EM2297" s="42"/>
    </row>
    <row r="2298" spans="1:143" ht="30">
      <c r="A2298" s="41"/>
      <c r="B2298" s="41"/>
      <c r="C2298" s="41"/>
      <c r="D2298" s="41" t="s">
        <v>1271</v>
      </c>
      <c r="E2298" s="42" t="s">
        <v>978</v>
      </c>
      <c r="F2298" s="41" t="s">
        <v>980</v>
      </c>
      <c r="G2298" s="41"/>
      <c r="H2298" s="41" t="s">
        <v>135</v>
      </c>
      <c r="I2298" s="41"/>
      <c r="P2298" s="5">
        <v>1</v>
      </c>
      <c r="Q2298" s="39" t="s">
        <v>3611</v>
      </c>
      <c r="R2298" s="5">
        <v>1</v>
      </c>
      <c r="AA2298" s="5">
        <v>1</v>
      </c>
      <c r="DW2298" s="5" t="s">
        <v>135</v>
      </c>
      <c r="DY2298" s="5" t="s">
        <v>3565</v>
      </c>
      <c r="EG2298" s="42"/>
      <c r="EH2298" s="42"/>
      <c r="EI2298" s="42"/>
      <c r="EJ2298" s="42"/>
      <c r="EK2298" s="42"/>
      <c r="EL2298" s="42"/>
      <c r="EM2298" s="42"/>
    </row>
    <row r="2299" spans="1:143" ht="30">
      <c r="A2299" s="41"/>
      <c r="B2299" s="41"/>
      <c r="C2299" s="41"/>
      <c r="D2299" s="41" t="s">
        <v>3612</v>
      </c>
      <c r="E2299" s="42" t="s">
        <v>186</v>
      </c>
      <c r="F2299" s="41" t="s">
        <v>980</v>
      </c>
      <c r="G2299" s="41"/>
      <c r="H2299" s="41" t="s">
        <v>135</v>
      </c>
      <c r="I2299" s="41"/>
      <c r="P2299" s="5">
        <v>1</v>
      </c>
      <c r="Q2299" s="39" t="s">
        <v>3613</v>
      </c>
      <c r="R2299" s="5">
        <v>1</v>
      </c>
      <c r="AA2299" s="5">
        <v>1</v>
      </c>
      <c r="DW2299" s="5" t="s">
        <v>135</v>
      </c>
      <c r="DY2299" s="5" t="s">
        <v>3565</v>
      </c>
      <c r="EG2299" s="42"/>
      <c r="EH2299" s="42"/>
      <c r="EI2299" s="42"/>
      <c r="EJ2299" s="42"/>
      <c r="EK2299" s="42"/>
      <c r="EL2299" s="42"/>
      <c r="EM2299" s="42"/>
    </row>
    <row r="2300" spans="1:143" ht="30">
      <c r="A2300" s="41"/>
      <c r="B2300" s="41"/>
      <c r="C2300" s="41"/>
      <c r="D2300" s="41" t="s">
        <v>3614</v>
      </c>
      <c r="E2300" s="42" t="s">
        <v>696</v>
      </c>
      <c r="F2300" s="41" t="s">
        <v>980</v>
      </c>
      <c r="G2300" s="41"/>
      <c r="H2300" s="41" t="s">
        <v>135</v>
      </c>
      <c r="I2300" s="41"/>
      <c r="P2300" s="5">
        <v>1</v>
      </c>
      <c r="Q2300" s="39" t="s">
        <v>3613</v>
      </c>
      <c r="R2300" s="5">
        <v>1</v>
      </c>
      <c r="AA2300" s="5">
        <v>1</v>
      </c>
      <c r="DW2300" s="5" t="s">
        <v>135</v>
      </c>
      <c r="DY2300" s="5" t="s">
        <v>3565</v>
      </c>
      <c r="EG2300" s="42"/>
      <c r="EH2300" s="42"/>
      <c r="EI2300" s="42"/>
      <c r="EJ2300" s="42"/>
      <c r="EK2300" s="42"/>
      <c r="EL2300" s="42"/>
      <c r="EM2300" s="42"/>
    </row>
    <row r="2301" spans="1:143" ht="30">
      <c r="A2301" s="41"/>
      <c r="B2301" s="41"/>
      <c r="C2301" s="41"/>
      <c r="D2301" s="41" t="s">
        <v>3615</v>
      </c>
      <c r="E2301" s="42" t="s">
        <v>199</v>
      </c>
      <c r="F2301" s="41" t="s">
        <v>980</v>
      </c>
      <c r="G2301" s="41"/>
      <c r="H2301" s="41" t="s">
        <v>135</v>
      </c>
      <c r="I2301" s="41"/>
      <c r="P2301" s="5">
        <v>1</v>
      </c>
      <c r="Q2301" s="39" t="s">
        <v>3613</v>
      </c>
      <c r="R2301" s="5">
        <v>1</v>
      </c>
      <c r="AA2301" s="5">
        <v>1</v>
      </c>
      <c r="DW2301" s="5" t="s">
        <v>135</v>
      </c>
      <c r="DY2301" s="5" t="s">
        <v>3565</v>
      </c>
      <c r="EG2301" s="42"/>
      <c r="EH2301" s="42"/>
      <c r="EI2301" s="42"/>
      <c r="EJ2301" s="42"/>
      <c r="EK2301" s="42"/>
      <c r="EL2301" s="42"/>
      <c r="EM2301" s="42"/>
    </row>
    <row r="2302" spans="1:143" ht="30">
      <c r="A2302" s="41"/>
      <c r="B2302" s="41"/>
      <c r="C2302" s="41"/>
      <c r="D2302" s="41" t="s">
        <v>3616</v>
      </c>
      <c r="E2302" s="42" t="s">
        <v>199</v>
      </c>
      <c r="F2302" s="41" t="s">
        <v>980</v>
      </c>
      <c r="G2302" s="41"/>
      <c r="H2302" s="41" t="s">
        <v>135</v>
      </c>
      <c r="I2302" s="41"/>
      <c r="P2302" s="5">
        <v>1</v>
      </c>
      <c r="Q2302" s="39" t="s">
        <v>3613</v>
      </c>
      <c r="R2302" s="5">
        <v>1</v>
      </c>
      <c r="AA2302" s="5">
        <v>1</v>
      </c>
      <c r="DW2302" s="5" t="s">
        <v>135</v>
      </c>
      <c r="DY2302" s="5" t="s">
        <v>3565</v>
      </c>
      <c r="EG2302" s="42"/>
      <c r="EH2302" s="42"/>
      <c r="EI2302" s="42"/>
      <c r="EJ2302" s="42"/>
      <c r="EK2302" s="42"/>
      <c r="EL2302" s="42"/>
      <c r="EM2302" s="42"/>
    </row>
    <row r="2303" spans="1:143" ht="30">
      <c r="A2303" s="41"/>
      <c r="B2303" s="41"/>
      <c r="C2303" s="41"/>
      <c r="D2303" s="41" t="s">
        <v>468</v>
      </c>
      <c r="E2303" s="42" t="s">
        <v>199</v>
      </c>
      <c r="F2303" s="41" t="s">
        <v>980</v>
      </c>
      <c r="G2303" s="41"/>
      <c r="H2303" s="41" t="s">
        <v>135</v>
      </c>
      <c r="I2303" s="41"/>
      <c r="P2303" s="5">
        <v>1</v>
      </c>
      <c r="Q2303" s="39" t="s">
        <v>3613</v>
      </c>
      <c r="R2303" s="5">
        <v>1</v>
      </c>
      <c r="AA2303" s="5">
        <v>1</v>
      </c>
      <c r="DW2303" s="5" t="s">
        <v>135</v>
      </c>
      <c r="DY2303" s="5" t="s">
        <v>3565</v>
      </c>
      <c r="EG2303" s="42"/>
      <c r="EH2303" s="42"/>
      <c r="EI2303" s="42"/>
      <c r="EJ2303" s="42"/>
      <c r="EK2303" s="42"/>
      <c r="EL2303" s="42"/>
      <c r="EM2303" s="42"/>
    </row>
    <row r="2304" spans="1:143" ht="30">
      <c r="A2304" s="41"/>
      <c r="B2304" s="41"/>
      <c r="C2304" s="41"/>
      <c r="D2304" s="41" t="s">
        <v>3617</v>
      </c>
      <c r="E2304" s="42" t="s">
        <v>3618</v>
      </c>
      <c r="F2304" s="41" t="s">
        <v>980</v>
      </c>
      <c r="G2304" s="41"/>
      <c r="H2304" s="41" t="s">
        <v>135</v>
      </c>
      <c r="I2304" s="41"/>
      <c r="P2304" s="5">
        <v>1</v>
      </c>
      <c r="Q2304" s="39" t="s">
        <v>3619</v>
      </c>
      <c r="R2304" s="5">
        <v>1</v>
      </c>
      <c r="AA2304" s="5">
        <v>1</v>
      </c>
      <c r="DW2304" s="5" t="s">
        <v>135</v>
      </c>
      <c r="DY2304" s="5" t="s">
        <v>3565</v>
      </c>
      <c r="EG2304" s="42"/>
      <c r="EH2304" s="42"/>
      <c r="EI2304" s="42"/>
      <c r="EJ2304" s="42"/>
      <c r="EK2304" s="42"/>
      <c r="EL2304" s="42"/>
      <c r="EM2304" s="42"/>
    </row>
    <row r="2305" spans="1:143" ht="30">
      <c r="A2305" s="41"/>
      <c r="B2305" s="41"/>
      <c r="C2305" s="41"/>
      <c r="D2305" s="183" t="s">
        <v>668</v>
      </c>
      <c r="E2305" s="184" t="s">
        <v>3524</v>
      </c>
      <c r="F2305" s="41" t="s">
        <v>980</v>
      </c>
      <c r="G2305" s="41"/>
      <c r="H2305" s="41" t="s">
        <v>135</v>
      </c>
      <c r="I2305" s="41"/>
      <c r="P2305" s="5">
        <v>1</v>
      </c>
      <c r="Q2305" s="39" t="s">
        <v>3619</v>
      </c>
      <c r="R2305" s="5">
        <v>1</v>
      </c>
      <c r="AA2305" s="5">
        <v>1</v>
      </c>
      <c r="DW2305" s="5" t="s">
        <v>135</v>
      </c>
      <c r="DY2305" s="5" t="s">
        <v>3565</v>
      </c>
      <c r="EG2305" s="42"/>
      <c r="EH2305" s="42"/>
      <c r="EI2305" s="42"/>
      <c r="EJ2305" s="42"/>
      <c r="EK2305" s="42"/>
      <c r="EL2305" s="42"/>
      <c r="EM2305" s="42"/>
    </row>
    <row r="2306" spans="1:143" ht="30">
      <c r="A2306" s="41"/>
      <c r="B2306" s="41"/>
      <c r="C2306" s="41"/>
      <c r="D2306" s="41" t="s">
        <v>3620</v>
      </c>
      <c r="E2306" s="42" t="s">
        <v>3085</v>
      </c>
      <c r="F2306" s="41" t="s">
        <v>980</v>
      </c>
      <c r="G2306" s="41"/>
      <c r="H2306" s="41" t="s">
        <v>135</v>
      </c>
      <c r="I2306" s="41"/>
      <c r="P2306" s="5">
        <v>1</v>
      </c>
      <c r="Q2306" s="39" t="s">
        <v>3621</v>
      </c>
      <c r="R2306" s="5">
        <v>1</v>
      </c>
      <c r="AA2306" s="5">
        <v>1</v>
      </c>
      <c r="DW2306" s="5" t="s">
        <v>135</v>
      </c>
      <c r="DY2306" s="5" t="s">
        <v>3565</v>
      </c>
      <c r="EG2306" s="42"/>
      <c r="EH2306" s="42"/>
      <c r="EI2306" s="42"/>
      <c r="EJ2306" s="42"/>
      <c r="EK2306" s="42"/>
      <c r="EL2306" s="42"/>
      <c r="EM2306" s="42"/>
    </row>
    <row r="2307" spans="1:143" ht="30">
      <c r="A2307" s="41"/>
      <c r="B2307" s="41"/>
      <c r="C2307" s="41"/>
      <c r="D2307" s="41" t="s">
        <v>3589</v>
      </c>
      <c r="E2307" s="42" t="s">
        <v>199</v>
      </c>
      <c r="F2307" s="41" t="s">
        <v>980</v>
      </c>
      <c r="G2307" s="41"/>
      <c r="H2307" s="41" t="s">
        <v>135</v>
      </c>
      <c r="I2307" s="41"/>
      <c r="P2307" s="5">
        <v>1</v>
      </c>
      <c r="Q2307" s="39" t="s">
        <v>3621</v>
      </c>
      <c r="R2307" s="5">
        <v>1</v>
      </c>
      <c r="AA2307" s="5">
        <v>1</v>
      </c>
      <c r="DW2307" s="5" t="s">
        <v>135</v>
      </c>
      <c r="DY2307" s="5" t="s">
        <v>3565</v>
      </c>
      <c r="EG2307" s="42"/>
      <c r="EH2307" s="42"/>
      <c r="EI2307" s="42"/>
      <c r="EJ2307" s="42"/>
      <c r="EK2307" s="42"/>
      <c r="EL2307" s="42"/>
      <c r="EM2307" s="42"/>
    </row>
    <row r="2308" spans="1:143" ht="30">
      <c r="A2308" s="41"/>
      <c r="B2308" s="41"/>
      <c r="C2308" s="41"/>
      <c r="D2308" s="41" t="s">
        <v>1796</v>
      </c>
      <c r="E2308" s="42" t="s">
        <v>199</v>
      </c>
      <c r="F2308" s="41" t="s">
        <v>980</v>
      </c>
      <c r="G2308" s="41"/>
      <c r="H2308" s="41" t="s">
        <v>135</v>
      </c>
      <c r="I2308" s="41"/>
      <c r="P2308" s="5">
        <v>1</v>
      </c>
      <c r="Q2308" s="39" t="s">
        <v>3621</v>
      </c>
      <c r="R2308" s="5">
        <v>1</v>
      </c>
      <c r="AA2308" s="5">
        <v>1</v>
      </c>
      <c r="DW2308" s="5" t="s">
        <v>135</v>
      </c>
      <c r="DY2308" s="5" t="s">
        <v>3565</v>
      </c>
      <c r="EG2308" s="42"/>
      <c r="EH2308" s="42"/>
      <c r="EI2308" s="42"/>
      <c r="EJ2308" s="42"/>
      <c r="EK2308" s="42"/>
      <c r="EL2308" s="42"/>
      <c r="EM2308" s="42"/>
    </row>
    <row r="2309" spans="1:143" ht="30">
      <c r="A2309" s="41"/>
      <c r="B2309" s="41"/>
      <c r="C2309" s="41"/>
      <c r="D2309" s="41" t="s">
        <v>132</v>
      </c>
      <c r="E2309" s="23" t="s">
        <v>132</v>
      </c>
      <c r="F2309" s="41" t="s">
        <v>980</v>
      </c>
      <c r="G2309" s="41"/>
      <c r="H2309" s="41" t="s">
        <v>135</v>
      </c>
      <c r="I2309" s="41"/>
      <c r="J2309" s="5">
        <v>1</v>
      </c>
      <c r="N2309" s="5">
        <v>1</v>
      </c>
      <c r="P2309" s="5">
        <v>1</v>
      </c>
      <c r="Q2309" s="39" t="s">
        <v>3621</v>
      </c>
      <c r="R2309" s="5">
        <v>1</v>
      </c>
      <c r="AA2309" s="5">
        <v>1</v>
      </c>
      <c r="DW2309" s="5" t="s">
        <v>135</v>
      </c>
      <c r="DY2309" s="5" t="s">
        <v>3565</v>
      </c>
      <c r="EG2309" s="42"/>
      <c r="EH2309" s="42"/>
      <c r="EI2309" s="42"/>
      <c r="EJ2309" s="42"/>
      <c r="EK2309" s="42"/>
      <c r="EL2309" s="42"/>
      <c r="EM2309" s="42"/>
    </row>
    <row r="2310" spans="1:143" ht="30">
      <c r="A2310" s="41"/>
      <c r="B2310" s="41"/>
      <c r="C2310" s="41"/>
      <c r="D2310" s="41" t="s">
        <v>3622</v>
      </c>
      <c r="E2310" s="42" t="s">
        <v>3088</v>
      </c>
      <c r="F2310" s="41" t="s">
        <v>980</v>
      </c>
      <c r="G2310" s="41"/>
      <c r="H2310" s="41" t="s">
        <v>135</v>
      </c>
      <c r="I2310" s="41"/>
      <c r="P2310" s="5">
        <v>1</v>
      </c>
      <c r="Q2310" s="39" t="s">
        <v>3623</v>
      </c>
      <c r="R2310" s="5">
        <v>1</v>
      </c>
      <c r="AA2310" s="5">
        <v>1</v>
      </c>
      <c r="DW2310" s="5" t="s">
        <v>135</v>
      </c>
      <c r="DY2310" s="5" t="s">
        <v>3565</v>
      </c>
      <c r="EG2310" s="42"/>
      <c r="EH2310" s="42"/>
      <c r="EI2310" s="42"/>
      <c r="EJ2310" s="42"/>
      <c r="EK2310" s="42"/>
      <c r="EL2310" s="42"/>
      <c r="EM2310" s="42"/>
    </row>
    <row r="2311" spans="1:143" ht="30">
      <c r="A2311" s="41"/>
      <c r="B2311" s="41"/>
      <c r="C2311" s="41"/>
      <c r="D2311" s="41" t="s">
        <v>3624</v>
      </c>
      <c r="E2311" s="42" t="s">
        <v>595</v>
      </c>
      <c r="F2311" s="41" t="s">
        <v>980</v>
      </c>
      <c r="G2311" s="41"/>
      <c r="H2311" s="41" t="s">
        <v>135</v>
      </c>
      <c r="I2311" s="41"/>
      <c r="J2311" s="5">
        <v>1</v>
      </c>
      <c r="P2311" s="5">
        <v>1</v>
      </c>
      <c r="Q2311" s="39" t="s">
        <v>3623</v>
      </c>
      <c r="R2311" s="5">
        <v>1</v>
      </c>
      <c r="AA2311" s="5">
        <v>1</v>
      </c>
      <c r="DW2311" s="5" t="s">
        <v>135</v>
      </c>
      <c r="DY2311" s="5" t="s">
        <v>3565</v>
      </c>
      <c r="EG2311" s="42"/>
      <c r="EH2311" s="42"/>
      <c r="EI2311" s="42"/>
      <c r="EJ2311" s="42"/>
      <c r="EK2311" s="42"/>
      <c r="EL2311" s="42"/>
      <c r="EM2311" s="42"/>
    </row>
    <row r="2312" spans="1:143" ht="30">
      <c r="A2312" s="41"/>
      <c r="B2312" s="41"/>
      <c r="C2312" s="41"/>
      <c r="D2312" s="41" t="s">
        <v>3598</v>
      </c>
      <c r="E2312" s="42" t="s">
        <v>155</v>
      </c>
      <c r="F2312" s="41" t="s">
        <v>980</v>
      </c>
      <c r="G2312" s="41"/>
      <c r="H2312" s="41" t="s">
        <v>135</v>
      </c>
      <c r="I2312" s="41"/>
      <c r="P2312" s="5">
        <v>1</v>
      </c>
      <c r="Q2312" s="39" t="s">
        <v>3623</v>
      </c>
      <c r="R2312" s="5">
        <v>1</v>
      </c>
      <c r="AA2312" s="5">
        <v>1</v>
      </c>
      <c r="DW2312" s="5" t="s">
        <v>135</v>
      </c>
      <c r="DY2312" s="5" t="s">
        <v>3565</v>
      </c>
      <c r="EG2312" s="42"/>
      <c r="EH2312" s="42"/>
      <c r="EI2312" s="42"/>
      <c r="EJ2312" s="42"/>
      <c r="EK2312" s="42"/>
      <c r="EL2312" s="42"/>
      <c r="EM2312" s="42"/>
    </row>
    <row r="2313" spans="1:143" ht="30">
      <c r="A2313" s="41"/>
      <c r="B2313" s="41"/>
      <c r="C2313" s="41"/>
      <c r="D2313" s="41" t="s">
        <v>3625</v>
      </c>
      <c r="E2313" s="42" t="s">
        <v>1134</v>
      </c>
      <c r="F2313" s="41" t="s">
        <v>980</v>
      </c>
      <c r="G2313" s="41"/>
      <c r="H2313" s="41" t="s">
        <v>135</v>
      </c>
      <c r="I2313" s="41"/>
      <c r="J2313" s="5">
        <v>1</v>
      </c>
      <c r="P2313" s="5">
        <v>1</v>
      </c>
      <c r="Q2313" s="39" t="s">
        <v>3623</v>
      </c>
      <c r="R2313" s="5">
        <v>1</v>
      </c>
      <c r="AA2313" s="5">
        <v>1</v>
      </c>
      <c r="DW2313" s="5" t="s">
        <v>135</v>
      </c>
      <c r="DY2313" s="5" t="s">
        <v>3565</v>
      </c>
      <c r="EG2313" s="42"/>
      <c r="EH2313" s="42"/>
      <c r="EI2313" s="42"/>
      <c r="EJ2313" s="42"/>
      <c r="EK2313" s="42"/>
      <c r="EL2313" s="42"/>
      <c r="EM2313" s="42"/>
    </row>
    <row r="2314" spans="1:143" ht="30">
      <c r="A2314" s="41"/>
      <c r="B2314" s="41"/>
      <c r="C2314" s="41"/>
      <c r="D2314" s="41" t="s">
        <v>3626</v>
      </c>
      <c r="E2314" s="42" t="s">
        <v>3627</v>
      </c>
      <c r="F2314" s="41" t="s">
        <v>980</v>
      </c>
      <c r="G2314" s="41"/>
      <c r="H2314" s="41" t="s">
        <v>135</v>
      </c>
      <c r="I2314" s="41"/>
      <c r="J2314" s="5">
        <v>1</v>
      </c>
      <c r="P2314" s="5">
        <v>1</v>
      </c>
      <c r="Q2314" s="39" t="s">
        <v>3623</v>
      </c>
      <c r="R2314" s="5">
        <v>1</v>
      </c>
      <c r="AA2314" s="5">
        <v>1</v>
      </c>
      <c r="DW2314" s="5" t="s">
        <v>135</v>
      </c>
      <c r="DY2314" s="5" t="s">
        <v>3565</v>
      </c>
      <c r="EG2314" s="42"/>
      <c r="EH2314" s="42"/>
      <c r="EI2314" s="42"/>
      <c r="EJ2314" s="42"/>
      <c r="EK2314" s="42"/>
      <c r="EL2314" s="42"/>
      <c r="EM2314" s="42"/>
    </row>
    <row r="2315" spans="1:143" ht="30">
      <c r="A2315" s="41"/>
      <c r="B2315" s="41"/>
      <c r="C2315" s="41"/>
      <c r="D2315" s="41" t="s">
        <v>3628</v>
      </c>
      <c r="E2315" s="42" t="s">
        <v>978</v>
      </c>
      <c r="F2315" s="41" t="s">
        <v>980</v>
      </c>
      <c r="G2315" s="41"/>
      <c r="H2315" s="41" t="s">
        <v>135</v>
      </c>
      <c r="I2315" s="41"/>
      <c r="P2315" s="5">
        <v>1</v>
      </c>
      <c r="Q2315" s="39" t="s">
        <v>3623</v>
      </c>
      <c r="R2315" s="5">
        <v>1</v>
      </c>
      <c r="AA2315" s="5">
        <v>1</v>
      </c>
      <c r="DW2315" s="5" t="s">
        <v>135</v>
      </c>
      <c r="DY2315" s="5" t="s">
        <v>3565</v>
      </c>
      <c r="EG2315" s="42"/>
      <c r="EH2315" s="42"/>
      <c r="EI2315" s="42"/>
      <c r="EJ2315" s="42"/>
      <c r="EK2315" s="42"/>
      <c r="EL2315" s="42"/>
      <c r="EM2315" s="42"/>
    </row>
    <row r="2316" spans="1:143" ht="30">
      <c r="A2316" s="41"/>
      <c r="B2316" s="41"/>
      <c r="C2316" s="41"/>
      <c r="D2316" s="41" t="s">
        <v>3609</v>
      </c>
      <c r="E2316" s="42" t="s">
        <v>3610</v>
      </c>
      <c r="F2316" s="41" t="s">
        <v>980</v>
      </c>
      <c r="G2316" s="41"/>
      <c r="H2316" s="41" t="s">
        <v>135</v>
      </c>
      <c r="I2316" s="41"/>
      <c r="P2316" s="5">
        <v>1</v>
      </c>
      <c r="Q2316" s="39" t="s">
        <v>3623</v>
      </c>
      <c r="R2316" s="5">
        <v>1</v>
      </c>
      <c r="AA2316" s="5">
        <v>1</v>
      </c>
      <c r="DW2316" s="5" t="s">
        <v>135</v>
      </c>
      <c r="DY2316" s="5" t="s">
        <v>3565</v>
      </c>
      <c r="EG2316" s="42"/>
      <c r="EH2316" s="42"/>
      <c r="EI2316" s="42"/>
      <c r="EJ2316" s="42"/>
      <c r="EK2316" s="42"/>
      <c r="EL2316" s="42"/>
      <c r="EM2316" s="42"/>
    </row>
    <row r="2317" spans="1:143" ht="30">
      <c r="A2317" s="41"/>
      <c r="B2317" s="41"/>
      <c r="C2317" s="41"/>
      <c r="D2317" s="41" t="s">
        <v>3589</v>
      </c>
      <c r="E2317" s="42" t="s">
        <v>199</v>
      </c>
      <c r="F2317" s="41" t="s">
        <v>980</v>
      </c>
      <c r="G2317" s="41"/>
      <c r="H2317" s="41" t="s">
        <v>135</v>
      </c>
      <c r="I2317" s="41"/>
      <c r="P2317" s="5">
        <v>1</v>
      </c>
      <c r="Q2317" s="39" t="s">
        <v>3623</v>
      </c>
      <c r="R2317" s="5">
        <v>1</v>
      </c>
      <c r="AA2317" s="5">
        <v>1</v>
      </c>
      <c r="DW2317" s="5" t="s">
        <v>135</v>
      </c>
      <c r="DY2317" s="5" t="s">
        <v>3565</v>
      </c>
      <c r="EG2317" s="42"/>
      <c r="EH2317" s="42"/>
      <c r="EI2317" s="42"/>
      <c r="EJ2317" s="42"/>
      <c r="EK2317" s="42"/>
      <c r="EL2317" s="42"/>
      <c r="EM2317" s="42"/>
    </row>
    <row r="2318" spans="1:143" ht="30">
      <c r="A2318" s="41"/>
      <c r="B2318" s="41"/>
      <c r="C2318" s="41"/>
      <c r="D2318" s="41" t="s">
        <v>1796</v>
      </c>
      <c r="E2318" s="42" t="s">
        <v>199</v>
      </c>
      <c r="F2318" s="41" t="s">
        <v>980</v>
      </c>
      <c r="G2318" s="41"/>
      <c r="H2318" s="41" t="s">
        <v>135</v>
      </c>
      <c r="I2318" s="41"/>
      <c r="P2318" s="5">
        <v>1</v>
      </c>
      <c r="Q2318" s="39" t="s">
        <v>3623</v>
      </c>
      <c r="R2318" s="5">
        <v>1</v>
      </c>
      <c r="AA2318" s="5">
        <v>1</v>
      </c>
      <c r="DW2318" s="5" t="s">
        <v>135</v>
      </c>
      <c r="DY2318" s="5" t="s">
        <v>3565</v>
      </c>
      <c r="EG2318" s="42"/>
      <c r="EH2318" s="42"/>
      <c r="EI2318" s="42"/>
      <c r="EJ2318" s="42"/>
      <c r="EK2318" s="42"/>
      <c r="EL2318" s="42"/>
      <c r="EM2318" s="42"/>
    </row>
    <row r="2319" spans="1:143" ht="30">
      <c r="A2319" s="41"/>
      <c r="B2319" s="41"/>
      <c r="C2319" s="41"/>
      <c r="D2319" s="41" t="s">
        <v>3629</v>
      </c>
      <c r="E2319" s="42" t="s">
        <v>3088</v>
      </c>
      <c r="F2319" s="41" t="s">
        <v>980</v>
      </c>
      <c r="G2319" s="41"/>
      <c r="H2319" s="41" t="s">
        <v>135</v>
      </c>
      <c r="I2319" s="41"/>
      <c r="P2319" s="5">
        <v>1</v>
      </c>
      <c r="Q2319" s="39" t="s">
        <v>3630</v>
      </c>
      <c r="R2319" s="5">
        <v>1</v>
      </c>
      <c r="AA2319" s="5">
        <v>1</v>
      </c>
      <c r="DW2319" s="5" t="s">
        <v>135</v>
      </c>
      <c r="DY2319" s="5" t="s">
        <v>3565</v>
      </c>
      <c r="EG2319" s="42"/>
      <c r="EH2319" s="42"/>
      <c r="EI2319" s="42"/>
      <c r="EJ2319" s="42"/>
      <c r="EK2319" s="42"/>
      <c r="EL2319" s="42"/>
      <c r="EM2319" s="42"/>
    </row>
    <row r="2320" spans="1:143" ht="30">
      <c r="A2320" s="41"/>
      <c r="B2320" s="41"/>
      <c r="C2320" s="41"/>
      <c r="D2320" s="41" t="s">
        <v>3600</v>
      </c>
      <c r="E2320" s="42" t="s">
        <v>3631</v>
      </c>
      <c r="F2320" s="41" t="s">
        <v>980</v>
      </c>
      <c r="G2320" s="41"/>
      <c r="H2320" s="41" t="s">
        <v>135</v>
      </c>
      <c r="I2320" s="41"/>
      <c r="P2320" s="5">
        <v>1</v>
      </c>
      <c r="Q2320" s="39" t="s">
        <v>3630</v>
      </c>
      <c r="R2320" s="5">
        <v>1</v>
      </c>
      <c r="AA2320" s="5">
        <v>1</v>
      </c>
      <c r="DW2320" s="5" t="s">
        <v>135</v>
      </c>
      <c r="DY2320" s="5" t="s">
        <v>3565</v>
      </c>
      <c r="EG2320" s="42"/>
      <c r="EH2320" s="42"/>
      <c r="EI2320" s="42"/>
      <c r="EJ2320" s="42"/>
      <c r="EK2320" s="42"/>
      <c r="EL2320" s="42"/>
      <c r="EM2320" s="42"/>
    </row>
    <row r="2321" spans="1:143" ht="30">
      <c r="A2321" s="41"/>
      <c r="B2321" s="41"/>
      <c r="C2321" s="41"/>
      <c r="D2321" s="41" t="s">
        <v>3632</v>
      </c>
      <c r="E2321" s="42" t="s">
        <v>3633</v>
      </c>
      <c r="F2321" s="41" t="s">
        <v>980</v>
      </c>
      <c r="G2321" s="41"/>
      <c r="H2321" s="41" t="s">
        <v>135</v>
      </c>
      <c r="I2321" s="41"/>
      <c r="P2321" s="5">
        <v>1</v>
      </c>
      <c r="Q2321" s="39" t="s">
        <v>3630</v>
      </c>
      <c r="R2321" s="5">
        <v>1</v>
      </c>
      <c r="AA2321" s="5">
        <v>1</v>
      </c>
      <c r="DW2321" s="5" t="s">
        <v>135</v>
      </c>
      <c r="DY2321" s="5" t="s">
        <v>3565</v>
      </c>
      <c r="EG2321" s="42"/>
      <c r="EH2321" s="42"/>
      <c r="EI2321" s="42"/>
      <c r="EJ2321" s="42"/>
      <c r="EK2321" s="42"/>
      <c r="EL2321" s="42"/>
      <c r="EM2321" s="42"/>
    </row>
    <row r="2322" spans="1:143" ht="30">
      <c r="A2322" s="41"/>
      <c r="B2322" s="41"/>
      <c r="C2322" s="41"/>
      <c r="D2322" s="41" t="s">
        <v>3634</v>
      </c>
      <c r="E2322" s="42" t="s">
        <v>403</v>
      </c>
      <c r="F2322" s="41" t="s">
        <v>980</v>
      </c>
      <c r="G2322" s="41"/>
      <c r="H2322" s="41" t="s">
        <v>135</v>
      </c>
      <c r="I2322" s="41"/>
      <c r="P2322" s="5">
        <v>1</v>
      </c>
      <c r="Q2322" s="39" t="s">
        <v>3630</v>
      </c>
      <c r="R2322" s="5">
        <v>1</v>
      </c>
      <c r="AA2322" s="5">
        <v>1</v>
      </c>
      <c r="DW2322" s="5" t="s">
        <v>135</v>
      </c>
      <c r="DY2322" s="5" t="s">
        <v>3565</v>
      </c>
      <c r="EG2322" s="42"/>
      <c r="EH2322" s="42"/>
      <c r="EI2322" s="42"/>
      <c r="EJ2322" s="42"/>
      <c r="EK2322" s="42"/>
      <c r="EL2322" s="42"/>
      <c r="EM2322" s="42"/>
    </row>
    <row r="2323" spans="1:143" ht="30">
      <c r="A2323" s="41"/>
      <c r="B2323" s="41"/>
      <c r="C2323" s="41"/>
      <c r="D2323" s="41" t="s">
        <v>3635</v>
      </c>
      <c r="E2323" s="42" t="s">
        <v>3134</v>
      </c>
      <c r="F2323" s="41" t="s">
        <v>980</v>
      </c>
      <c r="G2323" s="41"/>
      <c r="H2323" s="41" t="s">
        <v>135</v>
      </c>
      <c r="I2323" s="41"/>
      <c r="J2323" s="5">
        <v>1</v>
      </c>
      <c r="N2323" s="5">
        <v>1</v>
      </c>
      <c r="P2323" s="5">
        <v>1</v>
      </c>
      <c r="Q2323" s="39" t="s">
        <v>3630</v>
      </c>
      <c r="R2323" s="5">
        <v>1</v>
      </c>
      <c r="AA2323" s="5">
        <v>1</v>
      </c>
      <c r="DW2323" s="5" t="s">
        <v>135</v>
      </c>
      <c r="DY2323" s="5" t="s">
        <v>3565</v>
      </c>
      <c r="EG2323" s="42"/>
      <c r="EH2323" s="42"/>
      <c r="EI2323" s="42"/>
      <c r="EJ2323" s="42"/>
      <c r="EK2323" s="42"/>
      <c r="EL2323" s="42"/>
      <c r="EM2323" s="42"/>
    </row>
    <row r="2324" spans="1:143" ht="30">
      <c r="A2324" s="41"/>
      <c r="B2324" s="41"/>
      <c r="C2324" s="41"/>
      <c r="D2324" s="41" t="s">
        <v>3636</v>
      </c>
      <c r="E2324" s="42" t="s">
        <v>3637</v>
      </c>
      <c r="F2324" s="41" t="s">
        <v>980</v>
      </c>
      <c r="G2324" s="41"/>
      <c r="H2324" s="41" t="s">
        <v>135</v>
      </c>
      <c r="I2324" s="41"/>
      <c r="P2324" s="5">
        <v>1</v>
      </c>
      <c r="Q2324" s="39" t="s">
        <v>3630</v>
      </c>
      <c r="R2324" s="5">
        <v>1</v>
      </c>
      <c r="AA2324" s="5">
        <v>1</v>
      </c>
      <c r="DW2324" s="5" t="s">
        <v>135</v>
      </c>
      <c r="DY2324" s="5" t="s">
        <v>3565</v>
      </c>
      <c r="EG2324" s="42"/>
      <c r="EH2324" s="42"/>
      <c r="EI2324" s="42"/>
      <c r="EJ2324" s="42"/>
      <c r="EK2324" s="42"/>
      <c r="EL2324" s="42"/>
      <c r="EM2324" s="42"/>
    </row>
    <row r="2325" spans="1:143" ht="30">
      <c r="A2325" s="41"/>
      <c r="B2325" s="41"/>
      <c r="C2325" s="41"/>
      <c r="D2325" s="183" t="s">
        <v>668</v>
      </c>
      <c r="E2325" s="184" t="s">
        <v>3524</v>
      </c>
      <c r="F2325" s="41" t="s">
        <v>980</v>
      </c>
      <c r="G2325" s="41"/>
      <c r="H2325" s="41" t="s">
        <v>135</v>
      </c>
      <c r="I2325" s="41"/>
      <c r="P2325" s="5">
        <v>1</v>
      </c>
      <c r="Q2325" s="39" t="s">
        <v>3630</v>
      </c>
      <c r="R2325" s="5">
        <v>1</v>
      </c>
      <c r="AA2325" s="5">
        <v>1</v>
      </c>
      <c r="DW2325" s="5" t="s">
        <v>135</v>
      </c>
      <c r="DY2325" s="5" t="s">
        <v>3565</v>
      </c>
      <c r="EG2325" s="42"/>
      <c r="EH2325" s="42"/>
      <c r="EI2325" s="42"/>
      <c r="EJ2325" s="42"/>
      <c r="EK2325" s="42"/>
      <c r="EL2325" s="42"/>
      <c r="EM2325" s="42"/>
    </row>
    <row r="2326" spans="1:143" ht="90">
      <c r="A2326" s="46" t="s">
        <v>3638</v>
      </c>
      <c r="B2326" s="41">
        <v>1</v>
      </c>
      <c r="C2326" s="41">
        <v>1</v>
      </c>
      <c r="D2326" s="41" t="s">
        <v>3639</v>
      </c>
      <c r="E2326" s="42" t="s">
        <v>186</v>
      </c>
      <c r="F2326" s="121" t="s">
        <v>3640</v>
      </c>
      <c r="G2326" s="41" t="s">
        <v>135</v>
      </c>
      <c r="H2326" s="41" t="s">
        <v>135</v>
      </c>
      <c r="I2326" s="41" t="s">
        <v>3550</v>
      </c>
      <c r="P2326" s="5">
        <v>1</v>
      </c>
      <c r="Q2326" s="39" t="s">
        <v>3641</v>
      </c>
      <c r="R2326" s="5">
        <v>1</v>
      </c>
      <c r="S2326" s="5">
        <v>1</v>
      </c>
      <c r="AA2326" s="5">
        <v>1</v>
      </c>
      <c r="DS2326" s="6">
        <v>1</v>
      </c>
      <c r="DT2326" s="6">
        <v>0</v>
      </c>
      <c r="DU2326" s="5">
        <v>1</v>
      </c>
      <c r="DV2326" s="5" t="s">
        <v>135</v>
      </c>
      <c r="DW2326" s="5" t="s">
        <v>135</v>
      </c>
      <c r="EG2326" s="42"/>
      <c r="EH2326" s="42"/>
      <c r="EI2326" s="42"/>
      <c r="EJ2326" s="42"/>
      <c r="EK2326" s="42"/>
      <c r="EL2326" s="42"/>
      <c r="EM2326" s="42"/>
    </row>
    <row r="2327" spans="1:143" ht="60">
      <c r="A2327" s="41"/>
      <c r="B2327" s="41"/>
      <c r="C2327" s="41"/>
      <c r="D2327" s="41" t="s">
        <v>3642</v>
      </c>
      <c r="E2327" s="42" t="s">
        <v>155</v>
      </c>
      <c r="F2327" s="121" t="s">
        <v>3643</v>
      </c>
      <c r="G2327" s="41" t="s">
        <v>135</v>
      </c>
      <c r="H2327" s="41" t="s">
        <v>135</v>
      </c>
      <c r="I2327" s="41" t="s">
        <v>3550</v>
      </c>
      <c r="P2327" s="5">
        <v>1</v>
      </c>
      <c r="Q2327" s="39" t="s">
        <v>3641</v>
      </c>
      <c r="R2327" s="5">
        <v>1</v>
      </c>
      <c r="S2327" s="5">
        <v>1</v>
      </c>
      <c r="AA2327" s="5">
        <v>1</v>
      </c>
      <c r="DV2327" s="5" t="s">
        <v>135</v>
      </c>
      <c r="DW2327" s="5" t="s">
        <v>135</v>
      </c>
      <c r="EG2327" s="42"/>
      <c r="EH2327" s="42"/>
      <c r="EI2327" s="42"/>
      <c r="EJ2327" s="42"/>
      <c r="EK2327" s="42"/>
      <c r="EL2327" s="42"/>
      <c r="EM2327" s="42"/>
    </row>
    <row r="2328" spans="1:143" ht="60">
      <c r="A2328" s="41"/>
      <c r="B2328" s="41"/>
      <c r="C2328" s="41"/>
      <c r="D2328" s="41" t="s">
        <v>3644</v>
      </c>
      <c r="E2328" s="42" t="s">
        <v>3645</v>
      </c>
      <c r="F2328" s="121" t="s">
        <v>3643</v>
      </c>
      <c r="G2328" s="41" t="s">
        <v>135</v>
      </c>
      <c r="H2328" s="41" t="s">
        <v>135</v>
      </c>
      <c r="I2328" s="41" t="s">
        <v>3550</v>
      </c>
      <c r="P2328" s="5">
        <v>1</v>
      </c>
      <c r="Q2328" s="39" t="s">
        <v>3641</v>
      </c>
      <c r="R2328" s="5">
        <v>1</v>
      </c>
      <c r="S2328" s="5">
        <v>1</v>
      </c>
      <c r="AA2328" s="5">
        <v>1</v>
      </c>
      <c r="DV2328" s="5" t="s">
        <v>135</v>
      </c>
      <c r="DW2328" s="5" t="s">
        <v>135</v>
      </c>
      <c r="EG2328" s="42"/>
      <c r="EH2328" s="42"/>
      <c r="EI2328" s="42"/>
      <c r="EJ2328" s="42"/>
      <c r="EK2328" s="42"/>
      <c r="EL2328" s="42"/>
      <c r="EM2328" s="42"/>
    </row>
    <row r="2329" spans="1:143" ht="60">
      <c r="A2329" s="41"/>
      <c r="B2329" s="41"/>
      <c r="C2329" s="41"/>
      <c r="D2329" s="41" t="s">
        <v>3646</v>
      </c>
      <c r="E2329" s="42" t="s">
        <v>3647</v>
      </c>
      <c r="F2329" s="121" t="s">
        <v>3643</v>
      </c>
      <c r="G2329" s="41" t="s">
        <v>135</v>
      </c>
      <c r="H2329" s="41" t="s">
        <v>135</v>
      </c>
      <c r="I2329" s="41" t="s">
        <v>3550</v>
      </c>
      <c r="P2329" s="5">
        <v>1</v>
      </c>
      <c r="Q2329" s="39" t="s">
        <v>3641</v>
      </c>
      <c r="R2329" s="5">
        <v>1</v>
      </c>
      <c r="S2329" s="5">
        <v>1</v>
      </c>
      <c r="AA2329" s="5">
        <v>1</v>
      </c>
      <c r="DV2329" s="5" t="s">
        <v>135</v>
      </c>
      <c r="DW2329" s="5" t="s">
        <v>135</v>
      </c>
      <c r="EG2329" s="42"/>
      <c r="EH2329" s="42"/>
      <c r="EI2329" s="42"/>
      <c r="EJ2329" s="42"/>
      <c r="EK2329" s="42"/>
      <c r="EL2329" s="42"/>
      <c r="EM2329" s="42"/>
    </row>
    <row r="2330" spans="1:143" ht="60">
      <c r="A2330" s="41"/>
      <c r="B2330" s="41"/>
      <c r="C2330" s="41"/>
      <c r="D2330" s="41" t="s">
        <v>3648</v>
      </c>
      <c r="E2330" s="42" t="s">
        <v>3649</v>
      </c>
      <c r="F2330" s="121" t="s">
        <v>3643</v>
      </c>
      <c r="G2330" s="41" t="s">
        <v>135</v>
      </c>
      <c r="H2330" s="41" t="s">
        <v>135</v>
      </c>
      <c r="I2330" s="41" t="s">
        <v>3550</v>
      </c>
      <c r="J2330" s="5">
        <v>1</v>
      </c>
      <c r="K2330" s="5">
        <v>1</v>
      </c>
      <c r="P2330" s="5">
        <v>1</v>
      </c>
      <c r="Q2330" s="39" t="s">
        <v>3641</v>
      </c>
      <c r="R2330" s="5">
        <v>1</v>
      </c>
      <c r="S2330" s="5">
        <v>1</v>
      </c>
      <c r="AA2330" s="5">
        <v>1</v>
      </c>
      <c r="DV2330" s="5" t="s">
        <v>135</v>
      </c>
      <c r="DW2330" s="5" t="s">
        <v>135</v>
      </c>
      <c r="EG2330" s="42"/>
      <c r="EH2330" s="42"/>
      <c r="EI2330" s="42"/>
      <c r="EJ2330" s="42"/>
      <c r="EK2330" s="42"/>
      <c r="EL2330" s="42"/>
      <c r="EM2330" s="42"/>
    </row>
    <row r="2331" spans="1:143" ht="60">
      <c r="A2331" s="41"/>
      <c r="B2331" s="41"/>
      <c r="C2331" s="41"/>
      <c r="D2331" s="41" t="s">
        <v>3650</v>
      </c>
      <c r="E2331" s="42" t="s">
        <v>978</v>
      </c>
      <c r="F2331" s="121" t="s">
        <v>3643</v>
      </c>
      <c r="G2331" s="41" t="s">
        <v>135</v>
      </c>
      <c r="H2331" s="41" t="s">
        <v>135</v>
      </c>
      <c r="I2331" s="41" t="s">
        <v>3550</v>
      </c>
      <c r="P2331" s="5">
        <v>1</v>
      </c>
      <c r="Q2331" s="39" t="s">
        <v>3641</v>
      </c>
      <c r="R2331" s="5">
        <v>1</v>
      </c>
      <c r="S2331" s="5">
        <v>1</v>
      </c>
      <c r="AA2331" s="5">
        <v>1</v>
      </c>
      <c r="DV2331" s="5" t="s">
        <v>135</v>
      </c>
      <c r="DW2331" s="5" t="s">
        <v>135</v>
      </c>
      <c r="EG2331" s="42"/>
      <c r="EH2331" s="42"/>
      <c r="EI2331" s="42"/>
      <c r="EJ2331" s="42"/>
      <c r="EK2331" s="42"/>
      <c r="EL2331" s="42"/>
      <c r="EM2331" s="42"/>
    </row>
    <row r="2332" spans="1:143" ht="60">
      <c r="A2332" s="41"/>
      <c r="B2332" s="41"/>
      <c r="C2332" s="41"/>
      <c r="D2332" s="41" t="s">
        <v>3651</v>
      </c>
      <c r="E2332" s="42" t="s">
        <v>3134</v>
      </c>
      <c r="F2332" s="121" t="s">
        <v>3643</v>
      </c>
      <c r="G2332" s="41" t="s">
        <v>135</v>
      </c>
      <c r="H2332" s="41" t="s">
        <v>135</v>
      </c>
      <c r="I2332" s="41" t="s">
        <v>3550</v>
      </c>
      <c r="J2332" s="5">
        <v>1</v>
      </c>
      <c r="O2332" s="5">
        <v>1</v>
      </c>
      <c r="P2332" s="105">
        <v>1</v>
      </c>
      <c r="Q2332" s="39" t="s">
        <v>3641</v>
      </c>
      <c r="R2332" s="105">
        <v>1</v>
      </c>
      <c r="S2332" s="105">
        <v>1</v>
      </c>
      <c r="AA2332" s="105">
        <v>1</v>
      </c>
      <c r="DV2332" s="5" t="s">
        <v>135</v>
      </c>
      <c r="DW2332" s="5" t="s">
        <v>135</v>
      </c>
      <c r="EG2332" s="42"/>
      <c r="EH2332" s="42"/>
      <c r="EI2332" s="42"/>
      <c r="EJ2332" s="42"/>
      <c r="EK2332" s="42"/>
      <c r="EL2332" s="42"/>
      <c r="EM2332" s="42"/>
    </row>
    <row r="2333" spans="1:143" ht="60">
      <c r="A2333" s="46" t="s">
        <v>3652</v>
      </c>
      <c r="B2333" s="41">
        <v>16</v>
      </c>
      <c r="C2333" s="41">
        <v>2</v>
      </c>
      <c r="D2333" s="41" t="s">
        <v>3653</v>
      </c>
      <c r="E2333" s="42" t="s">
        <v>165</v>
      </c>
      <c r="F2333" s="41" t="s">
        <v>980</v>
      </c>
      <c r="G2333" s="41"/>
      <c r="H2333" s="41" t="s">
        <v>135</v>
      </c>
      <c r="I2333" s="41"/>
      <c r="M2333" s="5">
        <v>1</v>
      </c>
      <c r="P2333" s="5">
        <v>1</v>
      </c>
      <c r="Q2333" s="39" t="s">
        <v>3654</v>
      </c>
      <c r="R2333" s="5">
        <v>1</v>
      </c>
      <c r="AL2333" s="5">
        <v>1</v>
      </c>
      <c r="DR2333" s="5" t="s">
        <v>135</v>
      </c>
      <c r="DS2333" s="6">
        <v>16</v>
      </c>
      <c r="DT2333" s="6">
        <v>14</v>
      </c>
      <c r="DU2333" s="5">
        <v>0</v>
      </c>
      <c r="DW2333" s="5" t="s">
        <v>135</v>
      </c>
      <c r="DY2333" s="5" t="s">
        <v>3655</v>
      </c>
      <c r="EG2333" s="42"/>
      <c r="EH2333" s="42"/>
      <c r="EI2333" s="42"/>
      <c r="EJ2333" s="42"/>
      <c r="EK2333" s="42"/>
      <c r="EL2333" s="42"/>
      <c r="EM2333" s="42"/>
    </row>
    <row r="2334" spans="1:143" ht="30">
      <c r="A2334" s="41"/>
      <c r="B2334" s="41"/>
      <c r="C2334" s="41"/>
      <c r="D2334" s="41" t="s">
        <v>1241</v>
      </c>
      <c r="E2334" s="41" t="s">
        <v>1241</v>
      </c>
      <c r="F2334" s="41" t="s">
        <v>980</v>
      </c>
      <c r="G2334" s="41"/>
      <c r="H2334" s="41" t="s">
        <v>135</v>
      </c>
      <c r="I2334" s="41"/>
      <c r="P2334" s="5">
        <v>1</v>
      </c>
      <c r="Q2334" s="39" t="s">
        <v>3654</v>
      </c>
      <c r="R2334" s="5">
        <v>1</v>
      </c>
      <c r="AL2334" s="5">
        <v>1</v>
      </c>
      <c r="DR2334" s="5" t="s">
        <v>135</v>
      </c>
      <c r="DW2334" s="5" t="s">
        <v>135</v>
      </c>
      <c r="DY2334" s="5" t="s">
        <v>3655</v>
      </c>
      <c r="EG2334" s="42"/>
      <c r="EH2334" s="42"/>
      <c r="EI2334" s="42"/>
      <c r="EJ2334" s="42"/>
      <c r="EK2334" s="42"/>
      <c r="EL2334" s="42"/>
      <c r="EM2334" s="42"/>
    </row>
    <row r="2335" spans="1:143" ht="45">
      <c r="A2335" s="41"/>
      <c r="B2335" s="41"/>
      <c r="C2335" s="41"/>
      <c r="D2335" s="41" t="s">
        <v>2943</v>
      </c>
      <c r="E2335" s="42" t="s">
        <v>162</v>
      </c>
      <c r="F2335" s="41" t="s">
        <v>980</v>
      </c>
      <c r="G2335" s="41"/>
      <c r="H2335" s="41" t="s">
        <v>135</v>
      </c>
      <c r="I2335" s="41"/>
      <c r="J2335" s="5">
        <v>1</v>
      </c>
      <c r="P2335" s="5">
        <v>1</v>
      </c>
      <c r="Q2335" s="39" t="s">
        <v>3656</v>
      </c>
      <c r="R2335" s="5">
        <v>1</v>
      </c>
      <c r="AL2335" s="5">
        <v>1</v>
      </c>
      <c r="DW2335" s="5" t="s">
        <v>135</v>
      </c>
      <c r="DY2335" s="5" t="s">
        <v>3655</v>
      </c>
      <c r="EG2335" s="42"/>
      <c r="EH2335" s="42"/>
      <c r="EI2335" s="42"/>
      <c r="EJ2335" s="42"/>
      <c r="EK2335" s="42"/>
      <c r="EL2335" s="42"/>
      <c r="EM2335" s="42"/>
    </row>
    <row r="2336" spans="1:143" ht="45">
      <c r="A2336" s="41"/>
      <c r="B2336" s="41"/>
      <c r="C2336" s="41"/>
      <c r="D2336" s="41" t="s">
        <v>1241</v>
      </c>
      <c r="E2336" s="41" t="s">
        <v>1241</v>
      </c>
      <c r="F2336" s="41" t="s">
        <v>980</v>
      </c>
      <c r="G2336" s="41"/>
      <c r="H2336" s="41" t="s">
        <v>135</v>
      </c>
      <c r="I2336" s="41"/>
      <c r="P2336" s="5">
        <v>1</v>
      </c>
      <c r="Q2336" s="39" t="s">
        <v>3656</v>
      </c>
      <c r="R2336" s="5">
        <v>1</v>
      </c>
      <c r="AL2336" s="5">
        <v>1</v>
      </c>
      <c r="DW2336" s="5" t="s">
        <v>135</v>
      </c>
      <c r="DY2336" s="5" t="s">
        <v>3655</v>
      </c>
      <c r="EG2336" s="42"/>
      <c r="EH2336" s="42"/>
      <c r="EI2336" s="42"/>
      <c r="EJ2336" s="42"/>
      <c r="EK2336" s="42"/>
      <c r="EL2336" s="42"/>
      <c r="EM2336" s="42"/>
    </row>
    <row r="2337" spans="1:143" ht="60">
      <c r="A2337" s="46" t="s">
        <v>3657</v>
      </c>
      <c r="B2337" s="41">
        <v>10</v>
      </c>
      <c r="C2337" s="41">
        <v>9</v>
      </c>
      <c r="D2337" s="41" t="s">
        <v>3658</v>
      </c>
      <c r="E2337" s="42" t="s">
        <v>3113</v>
      </c>
      <c r="F2337" s="41" t="s">
        <v>3659</v>
      </c>
      <c r="G2337" s="41" t="s">
        <v>135</v>
      </c>
      <c r="H2337" s="41" t="s">
        <v>135</v>
      </c>
      <c r="I2337" s="41"/>
      <c r="J2337" s="5">
        <v>1</v>
      </c>
      <c r="P2337" s="5">
        <v>1</v>
      </c>
      <c r="Q2337" s="39" t="s">
        <v>3660</v>
      </c>
      <c r="R2337" s="5">
        <v>1</v>
      </c>
      <c r="DR2337" s="5" t="s">
        <v>135</v>
      </c>
      <c r="DS2337" s="6">
        <v>10</v>
      </c>
      <c r="DT2337" s="6">
        <v>1</v>
      </c>
      <c r="DU2337" s="5">
        <v>10</v>
      </c>
      <c r="DX2337" s="5" t="s">
        <v>135</v>
      </c>
      <c r="EG2337" s="42"/>
      <c r="EH2337" s="42"/>
      <c r="EI2337" s="42"/>
      <c r="EJ2337" s="42"/>
      <c r="EK2337" s="42"/>
      <c r="EL2337" s="42"/>
      <c r="EM2337" s="42"/>
    </row>
    <row r="2338" spans="1:143" ht="45">
      <c r="A2338" s="41"/>
      <c r="B2338" s="41"/>
      <c r="C2338" s="41"/>
      <c r="D2338" s="41" t="s">
        <v>3661</v>
      </c>
      <c r="E2338" s="42" t="s">
        <v>3645</v>
      </c>
      <c r="F2338" s="41" t="s">
        <v>3659</v>
      </c>
      <c r="G2338" s="41" t="s">
        <v>135</v>
      </c>
      <c r="H2338" s="41" t="s">
        <v>135</v>
      </c>
      <c r="I2338" s="41"/>
      <c r="P2338" s="5">
        <v>1</v>
      </c>
      <c r="Q2338" s="39" t="s">
        <v>3660</v>
      </c>
      <c r="R2338" s="5">
        <v>1</v>
      </c>
      <c r="DR2338" s="5" t="s">
        <v>135</v>
      </c>
      <c r="DX2338" s="5" t="s">
        <v>135</v>
      </c>
      <c r="EG2338" s="42"/>
      <c r="EH2338" s="42"/>
      <c r="EI2338" s="42"/>
      <c r="EJ2338" s="42"/>
      <c r="EK2338" s="42"/>
      <c r="EL2338" s="42"/>
      <c r="EM2338" s="42"/>
    </row>
    <row r="2339" spans="1:143" ht="45">
      <c r="A2339" s="41"/>
      <c r="B2339" s="41"/>
      <c r="C2339" s="41"/>
      <c r="D2339" s="41" t="s">
        <v>3662</v>
      </c>
      <c r="E2339" s="42" t="s">
        <v>157</v>
      </c>
      <c r="F2339" s="41" t="s">
        <v>3663</v>
      </c>
      <c r="G2339" s="41" t="s">
        <v>135</v>
      </c>
      <c r="H2339" s="41" t="s">
        <v>135</v>
      </c>
      <c r="I2339" s="41"/>
      <c r="P2339" s="5">
        <v>1</v>
      </c>
      <c r="Q2339" s="39" t="s">
        <v>3664</v>
      </c>
      <c r="R2339" s="5">
        <v>1</v>
      </c>
      <c r="DR2339" s="5" t="s">
        <v>135</v>
      </c>
      <c r="DX2339" s="5" t="s">
        <v>135</v>
      </c>
      <c r="EG2339" s="42"/>
      <c r="EH2339" s="42"/>
      <c r="EI2339" s="42"/>
      <c r="EJ2339" s="42"/>
      <c r="EK2339" s="42"/>
      <c r="EL2339" s="42"/>
      <c r="EM2339" s="42"/>
    </row>
    <row r="2340" spans="1:143" ht="30">
      <c r="A2340" s="41"/>
      <c r="B2340" s="41"/>
      <c r="C2340" s="41"/>
      <c r="D2340" s="41" t="s">
        <v>1180</v>
      </c>
      <c r="E2340" s="42" t="s">
        <v>1245</v>
      </c>
      <c r="F2340" s="41" t="s">
        <v>3665</v>
      </c>
      <c r="G2340" s="41" t="s">
        <v>135</v>
      </c>
      <c r="H2340" s="41" t="s">
        <v>135</v>
      </c>
      <c r="I2340" s="41"/>
      <c r="P2340" s="5">
        <v>1</v>
      </c>
      <c r="Q2340" s="39" t="s">
        <v>3666</v>
      </c>
      <c r="R2340" s="5">
        <v>1</v>
      </c>
      <c r="DR2340" s="5" t="s">
        <v>135</v>
      </c>
      <c r="DX2340" s="5" t="s">
        <v>135</v>
      </c>
      <c r="EG2340" s="42"/>
      <c r="EH2340" s="42"/>
      <c r="EI2340" s="42"/>
      <c r="EJ2340" s="42"/>
      <c r="EK2340" s="42"/>
      <c r="EL2340" s="42"/>
      <c r="EM2340" s="42"/>
    </row>
    <row r="2341" spans="1:143" ht="30">
      <c r="A2341" s="41"/>
      <c r="B2341" s="41"/>
      <c r="C2341" s="41"/>
      <c r="D2341" s="41" t="s">
        <v>978</v>
      </c>
      <c r="E2341" s="23" t="s">
        <v>978</v>
      </c>
      <c r="F2341" s="41" t="s">
        <v>3665</v>
      </c>
      <c r="G2341" s="41" t="s">
        <v>135</v>
      </c>
      <c r="H2341" s="41" t="s">
        <v>135</v>
      </c>
      <c r="I2341" s="41"/>
      <c r="P2341" s="5">
        <v>1</v>
      </c>
      <c r="Q2341" s="39" t="s">
        <v>3666</v>
      </c>
      <c r="R2341" s="5">
        <v>1</v>
      </c>
      <c r="DR2341" s="5" t="s">
        <v>135</v>
      </c>
      <c r="DX2341" s="5" t="s">
        <v>135</v>
      </c>
      <c r="EG2341" s="42"/>
      <c r="EH2341" s="42"/>
      <c r="EI2341" s="42"/>
      <c r="EJ2341" s="42"/>
      <c r="EK2341" s="42"/>
      <c r="EL2341" s="42"/>
      <c r="EM2341" s="42"/>
    </row>
    <row r="2342" spans="1:143" ht="45">
      <c r="A2342" s="41"/>
      <c r="B2342" s="41"/>
      <c r="C2342" s="41"/>
      <c r="D2342" s="41" t="s">
        <v>3667</v>
      </c>
      <c r="E2342" s="42" t="s">
        <v>235</v>
      </c>
      <c r="F2342" s="41" t="s">
        <v>3668</v>
      </c>
      <c r="G2342" s="41"/>
      <c r="H2342" s="41" t="s">
        <v>135</v>
      </c>
      <c r="I2342" s="41"/>
      <c r="P2342" s="5">
        <v>1</v>
      </c>
      <c r="Q2342" s="39" t="s">
        <v>3669</v>
      </c>
      <c r="R2342" s="5">
        <v>1</v>
      </c>
      <c r="AA2342" s="5">
        <v>1</v>
      </c>
      <c r="DR2342" s="5" t="s">
        <v>135</v>
      </c>
      <c r="DX2342" s="5" t="s">
        <v>135</v>
      </c>
      <c r="EG2342" s="42"/>
      <c r="EH2342" s="42"/>
      <c r="EI2342" s="42"/>
      <c r="EJ2342" s="42"/>
      <c r="EK2342" s="42"/>
      <c r="EL2342" s="42"/>
      <c r="EM2342" s="42"/>
    </row>
    <row r="2343" spans="1:143" ht="45">
      <c r="A2343" s="41"/>
      <c r="B2343" s="41"/>
      <c r="C2343" s="41"/>
      <c r="D2343" s="41" t="s">
        <v>3670</v>
      </c>
      <c r="E2343" s="42" t="s">
        <v>3671</v>
      </c>
      <c r="F2343" s="41" t="s">
        <v>3668</v>
      </c>
      <c r="G2343" s="41"/>
      <c r="H2343" s="41" t="s">
        <v>135</v>
      </c>
      <c r="I2343" s="41"/>
      <c r="P2343" s="5">
        <v>1</v>
      </c>
      <c r="Q2343" s="39" t="s">
        <v>3669</v>
      </c>
      <c r="R2343" s="5">
        <v>1</v>
      </c>
      <c r="AA2343" s="5">
        <v>1</v>
      </c>
      <c r="DR2343" s="5" t="s">
        <v>135</v>
      </c>
      <c r="DX2343" s="5" t="s">
        <v>135</v>
      </c>
      <c r="EG2343" s="42"/>
      <c r="EH2343" s="42"/>
      <c r="EI2343" s="42"/>
      <c r="EJ2343" s="42"/>
      <c r="EK2343" s="42"/>
      <c r="EL2343" s="42"/>
      <c r="EM2343" s="42"/>
    </row>
    <row r="2344" spans="1:143" ht="45">
      <c r="A2344" s="41"/>
      <c r="B2344" s="41"/>
      <c r="C2344" s="41"/>
      <c r="D2344" s="41" t="s">
        <v>3672</v>
      </c>
      <c r="E2344" s="42" t="s">
        <v>514</v>
      </c>
      <c r="F2344" s="41" t="s">
        <v>3668</v>
      </c>
      <c r="G2344" s="41"/>
      <c r="H2344" s="41" t="s">
        <v>135</v>
      </c>
      <c r="I2344" s="41"/>
      <c r="J2344" s="5">
        <v>1</v>
      </c>
      <c r="L2344" s="5">
        <v>1</v>
      </c>
      <c r="P2344" s="5">
        <v>1</v>
      </c>
      <c r="Q2344" s="39" t="s">
        <v>3669</v>
      </c>
      <c r="R2344" s="5">
        <v>1</v>
      </c>
      <c r="AA2344" s="5">
        <v>1</v>
      </c>
      <c r="DR2344" s="5" t="s">
        <v>135</v>
      </c>
      <c r="DX2344" s="5" t="s">
        <v>135</v>
      </c>
      <c r="EG2344" s="42"/>
      <c r="EH2344" s="42"/>
      <c r="EI2344" s="42"/>
      <c r="EJ2344" s="42"/>
      <c r="EK2344" s="42"/>
      <c r="EL2344" s="42"/>
      <c r="EM2344" s="42"/>
    </row>
    <row r="2345" spans="1:143" ht="45">
      <c r="A2345" s="41"/>
      <c r="B2345" s="41"/>
      <c r="C2345" s="41"/>
      <c r="D2345" s="41" t="s">
        <v>3673</v>
      </c>
      <c r="E2345" s="42" t="s">
        <v>3674</v>
      </c>
      <c r="F2345" s="41" t="s">
        <v>3668</v>
      </c>
      <c r="G2345" s="41"/>
      <c r="H2345" s="41" t="s">
        <v>135</v>
      </c>
      <c r="I2345" s="41"/>
      <c r="J2345" s="5">
        <v>1</v>
      </c>
      <c r="K2345" s="5">
        <v>1</v>
      </c>
      <c r="P2345" s="5">
        <v>1</v>
      </c>
      <c r="Q2345" s="39" t="s">
        <v>3669</v>
      </c>
      <c r="R2345" s="5">
        <v>1</v>
      </c>
      <c r="AA2345" s="5">
        <v>1</v>
      </c>
      <c r="DR2345" s="5" t="s">
        <v>135</v>
      </c>
      <c r="DX2345" s="5" t="s">
        <v>135</v>
      </c>
      <c r="EG2345" s="42"/>
      <c r="EH2345" s="42"/>
      <c r="EI2345" s="42"/>
      <c r="EJ2345" s="42"/>
      <c r="EK2345" s="42"/>
      <c r="EL2345" s="42"/>
      <c r="EM2345" s="42"/>
    </row>
    <row r="2346" spans="1:143" ht="45">
      <c r="A2346" s="41"/>
      <c r="B2346" s="41"/>
      <c r="C2346" s="41"/>
      <c r="D2346" s="41" t="s">
        <v>274</v>
      </c>
      <c r="E2346" s="42" t="s">
        <v>274</v>
      </c>
      <c r="F2346" s="41" t="s">
        <v>3659</v>
      </c>
      <c r="G2346" s="41" t="s">
        <v>135</v>
      </c>
      <c r="H2346" s="41" t="s">
        <v>135</v>
      </c>
      <c r="I2346" s="41"/>
      <c r="P2346" s="5">
        <v>1</v>
      </c>
      <c r="Q2346" s="39" t="s">
        <v>3675</v>
      </c>
      <c r="R2346" s="5">
        <v>1</v>
      </c>
      <c r="AA2346" s="5">
        <v>1</v>
      </c>
      <c r="AH2346" s="5">
        <v>1</v>
      </c>
      <c r="DR2346" s="5" t="s">
        <v>135</v>
      </c>
      <c r="DX2346" s="5" t="s">
        <v>135</v>
      </c>
      <c r="EG2346" s="42"/>
      <c r="EH2346" s="42"/>
      <c r="EI2346" s="42"/>
      <c r="EJ2346" s="42"/>
      <c r="EK2346" s="42"/>
      <c r="EL2346" s="42"/>
      <c r="EM2346" s="42"/>
    </row>
    <row r="2347" spans="1:143" ht="45">
      <c r="A2347" s="41"/>
      <c r="B2347" s="41"/>
      <c r="C2347" s="41"/>
      <c r="D2347" s="41" t="s">
        <v>3676</v>
      </c>
      <c r="E2347" s="42" t="s">
        <v>514</v>
      </c>
      <c r="F2347" s="41" t="s">
        <v>3659</v>
      </c>
      <c r="G2347" s="41" t="s">
        <v>135</v>
      </c>
      <c r="H2347" s="41" t="s">
        <v>135</v>
      </c>
      <c r="I2347" s="41"/>
      <c r="J2347" s="5">
        <v>1</v>
      </c>
      <c r="K2347" s="5">
        <v>1</v>
      </c>
      <c r="P2347" s="5">
        <v>1</v>
      </c>
      <c r="Q2347" s="39" t="s">
        <v>3675</v>
      </c>
      <c r="R2347" s="5">
        <v>1</v>
      </c>
      <c r="AA2347" s="5">
        <v>1</v>
      </c>
      <c r="AH2347" s="5">
        <v>1</v>
      </c>
      <c r="DR2347" s="5" t="s">
        <v>135</v>
      </c>
      <c r="DX2347" s="5" t="s">
        <v>135</v>
      </c>
      <c r="EG2347" s="42"/>
      <c r="EH2347" s="42"/>
      <c r="EI2347" s="42"/>
      <c r="EJ2347" s="42"/>
      <c r="EK2347" s="42"/>
      <c r="EL2347" s="42"/>
      <c r="EM2347" s="42"/>
    </row>
    <row r="2348" spans="1:143" ht="45">
      <c r="A2348" s="41"/>
      <c r="B2348" s="41"/>
      <c r="C2348" s="41"/>
      <c r="D2348" s="41" t="s">
        <v>3677</v>
      </c>
      <c r="E2348" s="42" t="s">
        <v>3678</v>
      </c>
      <c r="F2348" s="41" t="s">
        <v>3659</v>
      </c>
      <c r="G2348" s="41" t="s">
        <v>135</v>
      </c>
      <c r="H2348" s="41" t="s">
        <v>135</v>
      </c>
      <c r="I2348" s="41"/>
      <c r="P2348" s="5">
        <v>1</v>
      </c>
      <c r="Q2348" s="39" t="s">
        <v>3675</v>
      </c>
      <c r="R2348" s="5">
        <v>1</v>
      </c>
      <c r="AA2348" s="5">
        <v>1</v>
      </c>
      <c r="AH2348" s="5">
        <v>1</v>
      </c>
      <c r="DR2348" s="5" t="s">
        <v>135</v>
      </c>
      <c r="DX2348" s="5" t="s">
        <v>135</v>
      </c>
      <c r="EG2348" s="42"/>
      <c r="EH2348" s="42"/>
      <c r="EI2348" s="42"/>
      <c r="EJ2348" s="42"/>
      <c r="EK2348" s="42"/>
      <c r="EL2348" s="42"/>
      <c r="EM2348" s="42"/>
    </row>
    <row r="2349" spans="1:143" ht="60">
      <c r="A2349" s="41"/>
      <c r="B2349" s="41"/>
      <c r="C2349" s="41"/>
      <c r="D2349" s="41" t="s">
        <v>3679</v>
      </c>
      <c r="E2349" s="42" t="s">
        <v>186</v>
      </c>
      <c r="F2349" s="41" t="s">
        <v>3659</v>
      </c>
      <c r="G2349" s="41" t="s">
        <v>135</v>
      </c>
      <c r="H2349" s="41" t="s">
        <v>135</v>
      </c>
      <c r="I2349" s="41"/>
      <c r="P2349" s="5">
        <v>1</v>
      </c>
      <c r="Q2349" s="39" t="s">
        <v>3680</v>
      </c>
      <c r="R2349" s="5">
        <v>1</v>
      </c>
      <c r="AA2349" s="5">
        <v>1</v>
      </c>
      <c r="AH2349" s="5">
        <v>1</v>
      </c>
      <c r="DR2349" s="5" t="s">
        <v>135</v>
      </c>
      <c r="DX2349" s="5" t="s">
        <v>135</v>
      </c>
      <c r="EG2349" s="42"/>
      <c r="EH2349" s="42"/>
      <c r="EI2349" s="42"/>
      <c r="EJ2349" s="42"/>
      <c r="EK2349" s="42"/>
      <c r="EL2349" s="42"/>
      <c r="EM2349" s="42"/>
    </row>
    <row r="2350" spans="1:143" ht="30">
      <c r="A2350" s="41"/>
      <c r="B2350" s="41"/>
      <c r="C2350" s="41"/>
      <c r="D2350" s="41" t="s">
        <v>274</v>
      </c>
      <c r="E2350" s="42" t="s">
        <v>274</v>
      </c>
      <c r="F2350" s="41" t="s">
        <v>3681</v>
      </c>
      <c r="G2350" s="41" t="s">
        <v>135</v>
      </c>
      <c r="H2350" s="41" t="s">
        <v>135</v>
      </c>
      <c r="I2350" s="41"/>
      <c r="P2350" s="5">
        <v>1</v>
      </c>
      <c r="Q2350" s="39" t="s">
        <v>3682</v>
      </c>
      <c r="R2350" s="5">
        <v>1</v>
      </c>
      <c r="DX2350" s="5" t="s">
        <v>135</v>
      </c>
      <c r="EG2350" s="42"/>
      <c r="EH2350" s="42"/>
      <c r="EI2350" s="42"/>
      <c r="EJ2350" s="42"/>
      <c r="EK2350" s="42"/>
      <c r="EL2350" s="42"/>
      <c r="EM2350" s="42"/>
    </row>
    <row r="2351" spans="1:143" ht="30">
      <c r="A2351" s="41"/>
      <c r="B2351" s="41"/>
      <c r="C2351" s="41"/>
      <c r="D2351" s="41" t="s">
        <v>3683</v>
      </c>
      <c r="E2351" s="42" t="s">
        <v>271</v>
      </c>
      <c r="F2351" s="41" t="s">
        <v>3681</v>
      </c>
      <c r="G2351" s="41" t="s">
        <v>135</v>
      </c>
      <c r="H2351" s="41" t="s">
        <v>135</v>
      </c>
      <c r="I2351" s="41"/>
      <c r="P2351" s="5">
        <v>1</v>
      </c>
      <c r="Q2351" s="39" t="s">
        <v>3682</v>
      </c>
      <c r="R2351" s="5">
        <v>1</v>
      </c>
      <c r="DX2351" s="5" t="s">
        <v>135</v>
      </c>
      <c r="EG2351" s="42"/>
      <c r="EH2351" s="42"/>
      <c r="EI2351" s="42"/>
      <c r="EJ2351" s="42"/>
      <c r="EK2351" s="42"/>
      <c r="EL2351" s="42"/>
      <c r="EM2351" s="42"/>
    </row>
    <row r="2352" spans="1:143" ht="30">
      <c r="A2352" s="41"/>
      <c r="B2352" s="41"/>
      <c r="C2352" s="41"/>
      <c r="D2352" s="41" t="s">
        <v>3684</v>
      </c>
      <c r="E2352" s="42" t="s">
        <v>514</v>
      </c>
      <c r="F2352" s="41" t="s">
        <v>3681</v>
      </c>
      <c r="G2352" s="41" t="s">
        <v>135</v>
      </c>
      <c r="H2352" s="41" t="s">
        <v>135</v>
      </c>
      <c r="I2352" s="41"/>
      <c r="P2352" s="5">
        <v>1</v>
      </c>
      <c r="Q2352" s="39" t="s">
        <v>3682</v>
      </c>
      <c r="R2352" s="5">
        <v>1</v>
      </c>
      <c r="DX2352" s="5" t="s">
        <v>135</v>
      </c>
      <c r="EG2352" s="42"/>
      <c r="EH2352" s="42"/>
      <c r="EI2352" s="42"/>
      <c r="EJ2352" s="42"/>
      <c r="EK2352" s="42"/>
      <c r="EL2352" s="42"/>
      <c r="EM2352" s="42"/>
    </row>
    <row r="2353" spans="1:143" ht="45">
      <c r="A2353" s="41"/>
      <c r="B2353" s="41"/>
      <c r="C2353" s="41"/>
      <c r="D2353" s="41" t="s">
        <v>3685</v>
      </c>
      <c r="E2353" s="42" t="s">
        <v>155</v>
      </c>
      <c r="F2353" s="41" t="s">
        <v>3686</v>
      </c>
      <c r="G2353" s="41" t="s">
        <v>135</v>
      </c>
      <c r="H2353" s="41" t="s">
        <v>135</v>
      </c>
      <c r="I2353" s="41" t="s">
        <v>135</v>
      </c>
      <c r="P2353" s="5">
        <v>1</v>
      </c>
      <c r="Q2353" s="39" t="s">
        <v>3687</v>
      </c>
      <c r="R2353" s="5">
        <v>1</v>
      </c>
      <c r="DX2353" s="5" t="s">
        <v>135</v>
      </c>
      <c r="EG2353" s="42"/>
      <c r="EH2353" s="42"/>
      <c r="EI2353" s="42"/>
      <c r="EJ2353" s="42"/>
      <c r="EK2353" s="42"/>
      <c r="EL2353" s="42"/>
      <c r="EM2353" s="42"/>
    </row>
    <row r="2354" spans="1:143" ht="45">
      <c r="A2354" s="41"/>
      <c r="B2354" s="41"/>
      <c r="C2354" s="41"/>
      <c r="D2354" s="41" t="s">
        <v>3688</v>
      </c>
      <c r="E2354" s="42" t="s">
        <v>3503</v>
      </c>
      <c r="F2354" s="41" t="s">
        <v>3686</v>
      </c>
      <c r="G2354" s="41" t="s">
        <v>135</v>
      </c>
      <c r="H2354" s="41" t="s">
        <v>135</v>
      </c>
      <c r="I2354" s="41" t="s">
        <v>135</v>
      </c>
      <c r="P2354" s="5">
        <v>1</v>
      </c>
      <c r="Q2354" s="39" t="s">
        <v>3687</v>
      </c>
      <c r="R2354" s="5">
        <v>1</v>
      </c>
      <c r="DX2354" s="5" t="s">
        <v>135</v>
      </c>
      <c r="EG2354" s="42"/>
      <c r="EH2354" s="42"/>
      <c r="EI2354" s="42"/>
      <c r="EJ2354" s="42"/>
      <c r="EK2354" s="42"/>
      <c r="EL2354" s="42"/>
      <c r="EM2354" s="42"/>
    </row>
    <row r="2355" spans="1:143" ht="45">
      <c r="A2355" s="41"/>
      <c r="B2355" s="41"/>
      <c r="C2355" s="41"/>
      <c r="D2355" s="41" t="s">
        <v>3689</v>
      </c>
      <c r="E2355" s="42" t="s">
        <v>838</v>
      </c>
      <c r="F2355" s="41" t="s">
        <v>3686</v>
      </c>
      <c r="G2355" s="41" t="s">
        <v>135</v>
      </c>
      <c r="H2355" s="41" t="s">
        <v>135</v>
      </c>
      <c r="I2355" s="41" t="s">
        <v>135</v>
      </c>
      <c r="J2355" s="5">
        <v>1</v>
      </c>
      <c r="N2355" s="5">
        <v>1</v>
      </c>
      <c r="P2355" s="105">
        <v>1</v>
      </c>
      <c r="Q2355" s="39" t="s">
        <v>3687</v>
      </c>
      <c r="R2355" s="5">
        <v>1</v>
      </c>
      <c r="DX2355" s="5" t="s">
        <v>135</v>
      </c>
      <c r="EG2355" s="42"/>
      <c r="EH2355" s="42"/>
      <c r="EI2355" s="42"/>
      <c r="EJ2355" s="42"/>
      <c r="EK2355" s="42"/>
      <c r="EL2355" s="42"/>
      <c r="EM2355" s="42"/>
    </row>
    <row r="2356" spans="1:143" ht="60">
      <c r="A2356" s="41"/>
      <c r="B2356" s="41"/>
      <c r="C2356" s="41"/>
      <c r="D2356" s="41" t="s">
        <v>3341</v>
      </c>
      <c r="E2356" s="42" t="s">
        <v>403</v>
      </c>
      <c r="F2356" s="41" t="s">
        <v>3690</v>
      </c>
      <c r="G2356" s="41"/>
      <c r="H2356" s="41" t="s">
        <v>135</v>
      </c>
      <c r="I2356" s="41" t="s">
        <v>135</v>
      </c>
      <c r="P2356" s="5">
        <v>1</v>
      </c>
      <c r="Q2356" s="39" t="s">
        <v>3691</v>
      </c>
      <c r="R2356" s="5">
        <v>1</v>
      </c>
      <c r="S2356" s="5">
        <v>1</v>
      </c>
      <c r="DX2356" s="5" t="s">
        <v>135</v>
      </c>
      <c r="EG2356" s="42"/>
      <c r="EH2356" s="42"/>
      <c r="EI2356" s="42"/>
      <c r="EJ2356" s="42"/>
      <c r="EK2356" s="42"/>
      <c r="EL2356" s="42"/>
      <c r="EM2356" s="42"/>
    </row>
    <row r="2357" spans="1:143" ht="75">
      <c r="A2357" s="46" t="s">
        <v>3692</v>
      </c>
      <c r="B2357" s="41">
        <v>10</v>
      </c>
      <c r="C2357" s="41">
        <v>4</v>
      </c>
      <c r="D2357" s="41" t="s">
        <v>3693</v>
      </c>
      <c r="E2357" s="42" t="s">
        <v>1951</v>
      </c>
      <c r="F2357" s="41" t="s">
        <v>3694</v>
      </c>
      <c r="G2357" s="41" t="s">
        <v>135</v>
      </c>
      <c r="H2357" s="41" t="s">
        <v>135</v>
      </c>
      <c r="I2357" s="41"/>
      <c r="P2357" s="5">
        <v>4</v>
      </c>
      <c r="Q2357" s="39" t="s">
        <v>3695</v>
      </c>
      <c r="R2357" s="5">
        <v>4</v>
      </c>
      <c r="AA2357" s="5">
        <v>4</v>
      </c>
      <c r="AF2357" s="5">
        <v>1</v>
      </c>
      <c r="AH2357" s="5">
        <v>4</v>
      </c>
      <c r="DS2357" s="6">
        <v>10</v>
      </c>
      <c r="DT2357" s="6">
        <v>4</v>
      </c>
      <c r="DU2357" s="5">
        <v>4</v>
      </c>
      <c r="DW2357" s="5" t="s">
        <v>135</v>
      </c>
      <c r="EG2357" s="42"/>
      <c r="EH2357" s="42"/>
      <c r="EI2357" s="42"/>
      <c r="EJ2357" s="42"/>
      <c r="EK2357" s="42"/>
      <c r="EL2357" s="42"/>
      <c r="EM2357" s="42"/>
    </row>
    <row r="2358" spans="1:143" ht="45">
      <c r="A2358" s="41"/>
      <c r="B2358" s="41"/>
      <c r="C2358" s="41"/>
      <c r="D2358" s="41" t="s">
        <v>3696</v>
      </c>
      <c r="E2358" s="42" t="s">
        <v>514</v>
      </c>
      <c r="F2358" s="41" t="s">
        <v>3694</v>
      </c>
      <c r="G2358" s="41" t="s">
        <v>135</v>
      </c>
      <c r="H2358" s="41" t="s">
        <v>135</v>
      </c>
      <c r="I2358" s="41"/>
      <c r="P2358" s="5">
        <v>4</v>
      </c>
      <c r="Q2358" s="39" t="s">
        <v>3695</v>
      </c>
      <c r="R2358" s="5">
        <v>4</v>
      </c>
      <c r="AA2358" s="5">
        <v>4</v>
      </c>
      <c r="AF2358" s="5">
        <v>1</v>
      </c>
      <c r="AH2358" s="5">
        <v>4</v>
      </c>
      <c r="DW2358" s="5" t="s">
        <v>135</v>
      </c>
      <c r="EG2358" s="42"/>
      <c r="EH2358" s="42"/>
      <c r="EI2358" s="42"/>
      <c r="EJ2358" s="42"/>
      <c r="EK2358" s="42"/>
      <c r="EL2358" s="42"/>
      <c r="EM2358" s="42"/>
    </row>
    <row r="2359" spans="1:143" ht="45">
      <c r="A2359" s="41"/>
      <c r="B2359" s="41"/>
      <c r="C2359" s="41"/>
      <c r="D2359" s="41" t="s">
        <v>3697</v>
      </c>
      <c r="E2359" s="42" t="s">
        <v>220</v>
      </c>
      <c r="F2359" s="41" t="s">
        <v>3694</v>
      </c>
      <c r="G2359" s="41" t="s">
        <v>135</v>
      </c>
      <c r="H2359" s="41" t="s">
        <v>135</v>
      </c>
      <c r="I2359" s="41"/>
      <c r="J2359" s="5">
        <v>1</v>
      </c>
      <c r="P2359" s="5">
        <v>4</v>
      </c>
      <c r="Q2359" s="39" t="s">
        <v>3695</v>
      </c>
      <c r="R2359" s="5">
        <v>4</v>
      </c>
      <c r="AA2359" s="5">
        <v>4</v>
      </c>
      <c r="AF2359" s="5">
        <v>1</v>
      </c>
      <c r="AH2359" s="5">
        <v>4</v>
      </c>
      <c r="DW2359" s="5" t="s">
        <v>135</v>
      </c>
      <c r="EG2359" s="42"/>
      <c r="EH2359" s="42"/>
      <c r="EI2359" s="42"/>
      <c r="EJ2359" s="42"/>
      <c r="EK2359" s="42"/>
      <c r="EL2359" s="42"/>
      <c r="EM2359" s="42"/>
    </row>
    <row r="2360" spans="1:143" ht="75">
      <c r="A2360" s="46" t="s">
        <v>3698</v>
      </c>
      <c r="B2360" s="41" t="s">
        <v>3699</v>
      </c>
      <c r="C2360" s="41">
        <v>26</v>
      </c>
      <c r="D2360" s="41" t="s">
        <v>3700</v>
      </c>
      <c r="E2360" s="42" t="s">
        <v>204</v>
      </c>
      <c r="F2360" s="41" t="s">
        <v>3701</v>
      </c>
      <c r="G2360" s="41"/>
      <c r="H2360" s="41"/>
      <c r="I2360" s="41" t="s">
        <v>3550</v>
      </c>
      <c r="P2360" s="5">
        <v>11</v>
      </c>
      <c r="Q2360" s="39" t="s">
        <v>3702</v>
      </c>
      <c r="R2360" s="5">
        <v>11</v>
      </c>
      <c r="AA2360" s="5">
        <v>11</v>
      </c>
      <c r="AF2360" s="5">
        <v>11</v>
      </c>
      <c r="AH2360" s="5">
        <v>11</v>
      </c>
      <c r="DS2360" s="6">
        <v>26</v>
      </c>
      <c r="DT2360" s="6">
        <v>0</v>
      </c>
      <c r="DU2360" s="5">
        <v>13</v>
      </c>
      <c r="DV2360" s="5" t="s">
        <v>135</v>
      </c>
      <c r="DX2360" s="5" t="s">
        <v>135</v>
      </c>
      <c r="EG2360" s="42"/>
      <c r="EH2360" s="42"/>
      <c r="EI2360" s="42"/>
      <c r="EJ2360" s="42"/>
      <c r="EK2360" s="42"/>
      <c r="EL2360" s="42"/>
      <c r="EM2360" s="42"/>
    </row>
    <row r="2361" spans="1:143" ht="30">
      <c r="A2361" s="41"/>
      <c r="B2361" s="41">
        <v>13</v>
      </c>
      <c r="C2361" s="41"/>
      <c r="D2361" s="41" t="s">
        <v>3703</v>
      </c>
      <c r="E2361" s="42" t="s">
        <v>1951</v>
      </c>
      <c r="F2361" s="41" t="s">
        <v>3701</v>
      </c>
      <c r="G2361" s="41"/>
      <c r="H2361" s="41"/>
      <c r="I2361" s="41" t="s">
        <v>3550</v>
      </c>
      <c r="P2361" s="5">
        <v>9</v>
      </c>
      <c r="Q2361" s="39" t="s">
        <v>3702</v>
      </c>
      <c r="R2361" s="5">
        <v>9</v>
      </c>
      <c r="AA2361" s="5">
        <v>9</v>
      </c>
      <c r="AF2361" s="5">
        <v>9</v>
      </c>
      <c r="AH2361" s="5">
        <v>9</v>
      </c>
      <c r="DV2361" s="5" t="s">
        <v>135</v>
      </c>
      <c r="DX2361" s="5" t="s">
        <v>135</v>
      </c>
      <c r="EG2361" s="42"/>
      <c r="EH2361" s="42"/>
      <c r="EI2361" s="42"/>
      <c r="EJ2361" s="42"/>
      <c r="EK2361" s="42"/>
      <c r="EL2361" s="42"/>
      <c r="EM2361" s="42"/>
    </row>
    <row r="2362" spans="1:143" ht="30">
      <c r="A2362" s="41"/>
      <c r="B2362" s="41">
        <v>13</v>
      </c>
      <c r="C2362" s="41"/>
      <c r="D2362" s="183" t="s">
        <v>3704</v>
      </c>
      <c r="E2362" s="184" t="s">
        <v>3705</v>
      </c>
      <c r="F2362" s="41" t="s">
        <v>3701</v>
      </c>
      <c r="G2362" s="41"/>
      <c r="H2362" s="41"/>
      <c r="I2362" s="41" t="s">
        <v>3550</v>
      </c>
      <c r="P2362" s="5">
        <v>6</v>
      </c>
      <c r="Q2362" s="39" t="s">
        <v>3702</v>
      </c>
      <c r="R2362" s="5">
        <v>6</v>
      </c>
      <c r="AA2362" s="5">
        <v>6</v>
      </c>
      <c r="AF2362" s="5">
        <v>6</v>
      </c>
      <c r="AH2362" s="5">
        <v>6</v>
      </c>
      <c r="DV2362" s="5" t="s">
        <v>135</v>
      </c>
      <c r="DX2362" s="5" t="s">
        <v>135</v>
      </c>
      <c r="EG2362" s="42"/>
      <c r="EH2362" s="42"/>
      <c r="EI2362" s="42"/>
      <c r="EJ2362" s="42"/>
      <c r="EK2362" s="42"/>
      <c r="EL2362" s="42"/>
      <c r="EM2362" s="42"/>
    </row>
    <row r="2363" spans="1:143" ht="30">
      <c r="A2363" s="41"/>
      <c r="B2363" s="41">
        <v>13</v>
      </c>
      <c r="C2363" s="41"/>
      <c r="D2363" s="41" t="s">
        <v>3700</v>
      </c>
      <c r="E2363" s="42" t="s">
        <v>272</v>
      </c>
      <c r="F2363" s="41" t="s">
        <v>3706</v>
      </c>
      <c r="G2363" s="41" t="s">
        <v>135</v>
      </c>
      <c r="H2363" s="41"/>
      <c r="I2363" s="41"/>
      <c r="P2363" s="5">
        <v>11</v>
      </c>
      <c r="Q2363" s="39" t="s">
        <v>3707</v>
      </c>
      <c r="R2363" s="5">
        <v>11</v>
      </c>
      <c r="S2363" s="5">
        <v>11</v>
      </c>
      <c r="AA2363" s="5">
        <v>11</v>
      </c>
      <c r="DX2363" s="5" t="s">
        <v>135</v>
      </c>
      <c r="EG2363" s="42"/>
      <c r="EH2363" s="42"/>
      <c r="EI2363" s="42"/>
      <c r="EJ2363" s="42"/>
      <c r="EK2363" s="42"/>
      <c r="EL2363" s="42"/>
      <c r="EM2363" s="42"/>
    </row>
    <row r="2364" spans="1:143" ht="30">
      <c r="A2364" s="41"/>
      <c r="B2364" s="41">
        <v>13</v>
      </c>
      <c r="C2364" s="41"/>
      <c r="D2364" s="41" t="s">
        <v>3703</v>
      </c>
      <c r="E2364" s="42" t="s">
        <v>1951</v>
      </c>
      <c r="F2364" s="41" t="s">
        <v>3706</v>
      </c>
      <c r="G2364" s="41" t="s">
        <v>135</v>
      </c>
      <c r="H2364" s="41"/>
      <c r="I2364" s="41"/>
      <c r="P2364" s="5">
        <v>7</v>
      </c>
      <c r="Q2364" s="39" t="s">
        <v>3708</v>
      </c>
      <c r="R2364" s="5">
        <v>7</v>
      </c>
      <c r="S2364" s="5">
        <v>7</v>
      </c>
      <c r="AA2364" s="5">
        <v>7</v>
      </c>
      <c r="DX2364" s="5" t="s">
        <v>135</v>
      </c>
      <c r="EG2364" s="42"/>
      <c r="EH2364" s="42"/>
      <c r="EI2364" s="42"/>
      <c r="EJ2364" s="42"/>
      <c r="EK2364" s="42"/>
      <c r="EL2364" s="42"/>
      <c r="EM2364" s="42"/>
    </row>
    <row r="2365" spans="1:143" ht="30">
      <c r="A2365" s="41"/>
      <c r="B2365" s="41">
        <v>13</v>
      </c>
      <c r="C2365" s="41"/>
      <c r="D2365" s="183" t="s">
        <v>3704</v>
      </c>
      <c r="E2365" s="184" t="s">
        <v>141</v>
      </c>
      <c r="F2365" s="41" t="s">
        <v>3706</v>
      </c>
      <c r="G2365" s="41" t="s">
        <v>135</v>
      </c>
      <c r="H2365" s="41"/>
      <c r="I2365" s="41"/>
      <c r="P2365" s="5">
        <v>12</v>
      </c>
      <c r="Q2365" s="39" t="s">
        <v>3708</v>
      </c>
      <c r="R2365" s="5">
        <v>12</v>
      </c>
      <c r="S2365" s="5">
        <v>12</v>
      </c>
      <c r="AA2365" s="5">
        <v>12</v>
      </c>
      <c r="DX2365" s="5" t="s">
        <v>135</v>
      </c>
      <c r="EG2365" s="42"/>
      <c r="EH2365" s="42"/>
      <c r="EI2365" s="42"/>
      <c r="EJ2365" s="42"/>
      <c r="EK2365" s="42"/>
      <c r="EL2365" s="42"/>
      <c r="EM2365" s="42"/>
    </row>
    <row r="2366" spans="1:143" ht="60">
      <c r="A2366" s="46" t="s">
        <v>3709</v>
      </c>
      <c r="B2366" s="41">
        <v>2</v>
      </c>
      <c r="C2366" s="41">
        <v>2</v>
      </c>
      <c r="D2366" s="41" t="s">
        <v>3710</v>
      </c>
      <c r="E2366" s="42" t="s">
        <v>882</v>
      </c>
      <c r="F2366" s="41" t="s">
        <v>3711</v>
      </c>
      <c r="G2366" s="41"/>
      <c r="H2366" s="41" t="s">
        <v>135</v>
      </c>
      <c r="I2366" s="41"/>
      <c r="P2366" s="5">
        <v>1</v>
      </c>
      <c r="Q2366" s="39" t="s">
        <v>3712</v>
      </c>
      <c r="R2366" s="5">
        <v>1</v>
      </c>
      <c r="AA2366" s="5">
        <v>1</v>
      </c>
      <c r="DS2366" s="6">
        <v>2</v>
      </c>
      <c r="DT2366" s="6">
        <v>0</v>
      </c>
      <c r="DU2366" s="5">
        <v>0</v>
      </c>
      <c r="DW2366" s="5" t="s">
        <v>135</v>
      </c>
      <c r="EG2366" s="42"/>
      <c r="EH2366" s="42"/>
      <c r="EI2366" s="42"/>
      <c r="EJ2366" s="42"/>
      <c r="EK2366" s="42"/>
      <c r="EL2366" s="42"/>
      <c r="EM2366" s="42"/>
    </row>
    <row r="2367" spans="1:143" ht="60">
      <c r="A2367" s="41"/>
      <c r="B2367" s="41"/>
      <c r="C2367" s="41"/>
      <c r="D2367" s="41" t="s">
        <v>3209</v>
      </c>
      <c r="E2367" s="42" t="s">
        <v>3209</v>
      </c>
      <c r="F2367" s="41" t="s">
        <v>3711</v>
      </c>
      <c r="G2367" s="41"/>
      <c r="H2367" s="41" t="s">
        <v>135</v>
      </c>
      <c r="I2367" s="41"/>
      <c r="P2367" s="5">
        <v>1</v>
      </c>
      <c r="Q2367" s="39" t="s">
        <v>3712</v>
      </c>
      <c r="R2367" s="5">
        <v>1</v>
      </c>
      <c r="AA2367" s="5">
        <v>1</v>
      </c>
      <c r="DW2367" s="5" t="s">
        <v>135</v>
      </c>
      <c r="EG2367" s="42"/>
      <c r="EH2367" s="42"/>
      <c r="EI2367" s="42"/>
      <c r="EJ2367" s="42"/>
      <c r="EK2367" s="42"/>
      <c r="EL2367" s="42"/>
      <c r="EM2367" s="42"/>
    </row>
    <row r="2368" spans="1:143" ht="60">
      <c r="A2368" s="41"/>
      <c r="B2368" s="41"/>
      <c r="C2368" s="41"/>
      <c r="D2368" s="41" t="s">
        <v>3088</v>
      </c>
      <c r="E2368" s="42" t="s">
        <v>3088</v>
      </c>
      <c r="F2368" s="41" t="s">
        <v>3711</v>
      </c>
      <c r="G2368" s="41"/>
      <c r="H2368" s="41" t="s">
        <v>135</v>
      </c>
      <c r="I2368" s="41"/>
      <c r="P2368" s="5">
        <v>1</v>
      </c>
      <c r="Q2368" s="39" t="s">
        <v>3712</v>
      </c>
      <c r="R2368" s="5">
        <v>1</v>
      </c>
      <c r="AA2368" s="5">
        <v>1</v>
      </c>
      <c r="DW2368" s="5" t="s">
        <v>135</v>
      </c>
      <c r="EG2368" s="42"/>
      <c r="EH2368" s="42"/>
      <c r="EI2368" s="42"/>
      <c r="EJ2368" s="42"/>
      <c r="EK2368" s="42"/>
      <c r="EL2368" s="42"/>
      <c r="EM2368" s="42"/>
    </row>
    <row r="2369" spans="1:143" s="42" customFormat="1" ht="60">
      <c r="A2369" s="41"/>
      <c r="B2369" s="41"/>
      <c r="C2369" s="41"/>
      <c r="D2369" s="41" t="s">
        <v>3713</v>
      </c>
      <c r="E2369" s="42" t="s">
        <v>3714</v>
      </c>
      <c r="F2369" s="41" t="s">
        <v>3711</v>
      </c>
      <c r="G2369" s="41"/>
      <c r="H2369" s="41" t="s">
        <v>135</v>
      </c>
      <c r="I2369" s="41"/>
      <c r="J2369" s="5">
        <v>1</v>
      </c>
      <c r="K2369" s="5">
        <v>1</v>
      </c>
      <c r="L2369" s="5"/>
      <c r="M2369" s="5"/>
      <c r="N2369" s="5"/>
      <c r="O2369" s="5"/>
      <c r="P2369" s="5">
        <v>1</v>
      </c>
      <c r="Q2369" s="39" t="s">
        <v>3712</v>
      </c>
      <c r="R2369" s="5">
        <v>1</v>
      </c>
      <c r="S2369" s="5"/>
      <c r="T2369" s="5"/>
      <c r="U2369" s="5"/>
      <c r="V2369" s="5"/>
      <c r="W2369" s="5"/>
      <c r="X2369" s="5"/>
      <c r="Y2369" s="5"/>
      <c r="Z2369" s="5"/>
      <c r="AA2369" s="5">
        <v>1</v>
      </c>
      <c r="AB2369" s="5"/>
      <c r="AC2369" s="5"/>
      <c r="AD2369" s="5"/>
      <c r="AE2369" s="5"/>
      <c r="AF2369" s="5"/>
      <c r="AG2369" s="5"/>
      <c r="AH2369" s="5"/>
      <c r="AI2369" s="5"/>
      <c r="AJ2369" s="5"/>
      <c r="AK2369" s="5"/>
      <c r="AL2369" s="5"/>
      <c r="AM2369" s="5"/>
      <c r="AN2369" s="5"/>
      <c r="AO2369" s="5"/>
      <c r="AP2369" s="5"/>
      <c r="AQ2369" s="5"/>
      <c r="AR2369" s="5"/>
      <c r="AS2369" s="5"/>
      <c r="AT2369" s="5"/>
      <c r="AU2369" s="5"/>
      <c r="AV2369" s="5"/>
      <c r="AW2369" s="5"/>
      <c r="AX2369" s="5"/>
      <c r="AY2369" s="5"/>
      <c r="AZ2369" s="5"/>
      <c r="BA2369" s="5"/>
      <c r="BB2369" s="5"/>
      <c r="BC2369" s="5"/>
      <c r="BD2369" s="5"/>
      <c r="BE2369" s="5"/>
      <c r="BF2369" s="5"/>
      <c r="BG2369" s="5"/>
      <c r="BH2369" s="5"/>
      <c r="BI2369" s="5"/>
      <c r="BJ2369" s="5"/>
      <c r="BK2369" s="5"/>
      <c r="BL2369" s="5"/>
      <c r="BM2369" s="5"/>
      <c r="BN2369" s="5"/>
      <c r="BO2369" s="5"/>
      <c r="BP2369" s="5"/>
      <c r="BQ2369" s="5"/>
      <c r="BR2369" s="5"/>
      <c r="BS2369" s="5"/>
      <c r="BT2369" s="5"/>
      <c r="BU2369" s="5"/>
      <c r="BV2369" s="5"/>
      <c r="BW2369" s="5"/>
      <c r="BX2369" s="5"/>
      <c r="BY2369" s="5"/>
      <c r="BZ2369" s="5"/>
      <c r="CA2369" s="5"/>
      <c r="CB2369" s="5"/>
      <c r="CC2369" s="5"/>
      <c r="CD2369" s="5"/>
      <c r="CE2369" s="5"/>
      <c r="CF2369" s="5"/>
      <c r="CG2369" s="5"/>
      <c r="CH2369" s="5"/>
      <c r="CI2369" s="5"/>
      <c r="CJ2369" s="5"/>
      <c r="CK2369" s="5"/>
      <c r="CL2369" s="5"/>
      <c r="CM2369" s="5"/>
      <c r="CN2369" s="5"/>
      <c r="CO2369" s="5"/>
      <c r="CP2369" s="5"/>
      <c r="CQ2369" s="5"/>
      <c r="CR2369" s="5"/>
      <c r="CS2369" s="5"/>
      <c r="CT2369" s="5"/>
      <c r="CU2369" s="5"/>
      <c r="CV2369" s="5"/>
      <c r="CW2369" s="5"/>
      <c r="CX2369" s="5"/>
      <c r="CY2369" s="5"/>
      <c r="CZ2369" s="5"/>
      <c r="DA2369" s="5"/>
      <c r="DB2369" s="5"/>
      <c r="DC2369" s="5"/>
      <c r="DD2369" s="5"/>
      <c r="DE2369" s="5"/>
      <c r="DF2369" s="5"/>
      <c r="DG2369" s="5"/>
      <c r="DH2369" s="5"/>
      <c r="DI2369" s="5"/>
      <c r="DJ2369" s="5"/>
      <c r="DK2369" s="5"/>
      <c r="DL2369" s="5"/>
      <c r="DM2369" s="5"/>
      <c r="DN2369" s="5"/>
      <c r="DO2369" s="5"/>
      <c r="DP2369" s="5"/>
      <c r="DQ2369" s="5"/>
      <c r="DR2369" s="5"/>
      <c r="DS2369" s="6"/>
      <c r="DT2369" s="6"/>
      <c r="DU2369" s="5"/>
      <c r="DV2369" s="5"/>
      <c r="DW2369" s="5" t="s">
        <v>135</v>
      </c>
      <c r="DX2369" s="5"/>
      <c r="DY2369" s="5"/>
      <c r="DZ2369" s="5"/>
      <c r="EA2369" s="5"/>
      <c r="EB2369" s="5"/>
      <c r="EC2369" s="5"/>
      <c r="ED2369" s="5"/>
      <c r="EE2369" s="5"/>
      <c r="EF2369" s="5"/>
    </row>
    <row r="2370" spans="1:143" s="42" customFormat="1" ht="60">
      <c r="A2370" s="41"/>
      <c r="B2370" s="41"/>
      <c r="C2370" s="41"/>
      <c r="D2370" s="41" t="s">
        <v>4622</v>
      </c>
      <c r="E2370" s="42" t="s">
        <v>175</v>
      </c>
      <c r="F2370" s="41" t="s">
        <v>3711</v>
      </c>
      <c r="G2370" s="41"/>
      <c r="H2370" s="41" t="s">
        <v>135</v>
      </c>
      <c r="I2370" s="41"/>
      <c r="J2370" s="5">
        <v>1</v>
      </c>
      <c r="K2370" s="5">
        <v>1</v>
      </c>
      <c r="L2370" s="5"/>
      <c r="M2370" s="5"/>
      <c r="N2370" s="5"/>
      <c r="O2370" s="5"/>
      <c r="P2370" s="5">
        <v>1</v>
      </c>
      <c r="Q2370" s="39" t="s">
        <v>3712</v>
      </c>
      <c r="R2370" s="5">
        <v>1</v>
      </c>
      <c r="S2370" s="5"/>
      <c r="T2370" s="5"/>
      <c r="U2370" s="5"/>
      <c r="V2370" s="5"/>
      <c r="W2370" s="5"/>
      <c r="X2370" s="5"/>
      <c r="Y2370" s="5"/>
      <c r="Z2370" s="5"/>
      <c r="AA2370" s="5">
        <v>1</v>
      </c>
      <c r="AB2370" s="5"/>
      <c r="AC2370" s="5"/>
      <c r="AD2370" s="5"/>
      <c r="AE2370" s="5"/>
      <c r="AF2370" s="5"/>
      <c r="AG2370" s="5"/>
      <c r="AH2370" s="5"/>
      <c r="AI2370" s="5"/>
      <c r="AJ2370" s="5"/>
      <c r="AK2370" s="5"/>
      <c r="AL2370" s="5"/>
      <c r="AM2370" s="5"/>
      <c r="AN2370" s="5"/>
      <c r="AO2370" s="5"/>
      <c r="AP2370" s="5"/>
      <c r="AQ2370" s="5"/>
      <c r="AR2370" s="5"/>
      <c r="AS2370" s="5"/>
      <c r="AT2370" s="5"/>
      <c r="AU2370" s="5"/>
      <c r="AV2370" s="5"/>
      <c r="AW2370" s="5"/>
      <c r="AX2370" s="5"/>
      <c r="AY2370" s="5"/>
      <c r="AZ2370" s="5"/>
      <c r="BA2370" s="5"/>
      <c r="BB2370" s="5"/>
      <c r="BC2370" s="5"/>
      <c r="BD2370" s="5"/>
      <c r="BE2370" s="5"/>
      <c r="BF2370" s="5"/>
      <c r="BG2370" s="5"/>
      <c r="BH2370" s="5"/>
      <c r="BI2370" s="5"/>
      <c r="BJ2370" s="5"/>
      <c r="BK2370" s="5"/>
      <c r="BL2370" s="5"/>
      <c r="BM2370" s="5"/>
      <c r="BN2370" s="5"/>
      <c r="BO2370" s="5"/>
      <c r="BP2370" s="5"/>
      <c r="BQ2370" s="5"/>
      <c r="BR2370" s="5"/>
      <c r="BS2370" s="5"/>
      <c r="BT2370" s="5"/>
      <c r="BU2370" s="5"/>
      <c r="BV2370" s="5"/>
      <c r="BW2370" s="5"/>
      <c r="BX2370" s="5"/>
      <c r="BY2370" s="5"/>
      <c r="BZ2370" s="5"/>
      <c r="CA2370" s="5"/>
      <c r="CB2370" s="5"/>
      <c r="CC2370" s="5"/>
      <c r="CD2370" s="5"/>
      <c r="CE2370" s="5"/>
      <c r="CF2370" s="5"/>
      <c r="CG2370" s="5"/>
      <c r="CH2370" s="5"/>
      <c r="CI2370" s="5"/>
      <c r="CJ2370" s="5"/>
      <c r="CK2370" s="5"/>
      <c r="CL2370" s="5"/>
      <c r="CM2370" s="5"/>
      <c r="CN2370" s="5"/>
      <c r="CO2370" s="5"/>
      <c r="CP2370" s="5"/>
      <c r="CQ2370" s="5"/>
      <c r="CR2370" s="5"/>
      <c r="CS2370" s="5"/>
      <c r="CT2370" s="5"/>
      <c r="CU2370" s="5"/>
      <c r="CV2370" s="5"/>
      <c r="CW2370" s="5"/>
      <c r="CX2370" s="5"/>
      <c r="CY2370" s="5"/>
      <c r="CZ2370" s="5"/>
      <c r="DA2370" s="5"/>
      <c r="DB2370" s="5"/>
      <c r="DC2370" s="5"/>
      <c r="DD2370" s="5"/>
      <c r="DE2370" s="5"/>
      <c r="DF2370" s="5"/>
      <c r="DG2370" s="5"/>
      <c r="DH2370" s="5"/>
      <c r="DI2370" s="5"/>
      <c r="DJ2370" s="5"/>
      <c r="DK2370" s="5"/>
      <c r="DL2370" s="5"/>
      <c r="DM2370" s="5"/>
      <c r="DN2370" s="5"/>
      <c r="DO2370" s="5"/>
      <c r="DP2370" s="5"/>
      <c r="DQ2370" s="5"/>
      <c r="DR2370" s="5"/>
      <c r="DS2370" s="6"/>
      <c r="DT2370" s="6"/>
      <c r="DU2370" s="5"/>
      <c r="DV2370" s="5"/>
      <c r="DW2370" s="5" t="s">
        <v>135</v>
      </c>
      <c r="DX2370" s="5"/>
      <c r="DY2370" s="5"/>
      <c r="DZ2370" s="5"/>
      <c r="EA2370" s="5"/>
      <c r="EB2370" s="5"/>
      <c r="EC2370" s="5"/>
      <c r="ED2370" s="5"/>
      <c r="EE2370" s="5"/>
      <c r="EF2370" s="5"/>
    </row>
    <row r="2371" spans="1:143" ht="45">
      <c r="A2371" s="41"/>
      <c r="B2371" s="41"/>
      <c r="C2371" s="41"/>
      <c r="D2371" s="41" t="s">
        <v>3715</v>
      </c>
      <c r="E2371" s="42" t="s">
        <v>271</v>
      </c>
      <c r="F2371" s="41" t="s">
        <v>3716</v>
      </c>
      <c r="G2371" s="41"/>
      <c r="H2371" s="41" t="s">
        <v>3717</v>
      </c>
      <c r="I2371" s="41" t="s">
        <v>135</v>
      </c>
      <c r="P2371" s="5">
        <v>1</v>
      </c>
      <c r="Q2371" s="39" t="s">
        <v>3718</v>
      </c>
      <c r="R2371" s="5">
        <v>1</v>
      </c>
      <c r="DW2371" s="5" t="s">
        <v>135</v>
      </c>
      <c r="EG2371" s="42"/>
      <c r="EH2371" s="42"/>
      <c r="EI2371" s="42"/>
      <c r="EJ2371" s="42"/>
      <c r="EK2371" s="42"/>
      <c r="EL2371" s="42"/>
      <c r="EM2371" s="42"/>
    </row>
    <row r="2372" spans="1:143" ht="45">
      <c r="A2372" s="41"/>
      <c r="B2372" s="41"/>
      <c r="C2372" s="41"/>
      <c r="D2372" s="41" t="s">
        <v>3589</v>
      </c>
      <c r="E2372" s="42" t="s">
        <v>199</v>
      </c>
      <c r="F2372" s="41" t="s">
        <v>3716</v>
      </c>
      <c r="G2372" s="41"/>
      <c r="H2372" s="41" t="s">
        <v>3717</v>
      </c>
      <c r="I2372" s="41" t="s">
        <v>135</v>
      </c>
      <c r="P2372" s="5">
        <v>1</v>
      </c>
      <c r="Q2372" s="39" t="s">
        <v>3718</v>
      </c>
      <c r="R2372" s="5">
        <v>1</v>
      </c>
      <c r="DW2372" s="5" t="s">
        <v>135</v>
      </c>
      <c r="EG2372" s="42"/>
      <c r="EH2372" s="42"/>
      <c r="EI2372" s="42"/>
      <c r="EJ2372" s="42"/>
      <c r="EK2372" s="42"/>
      <c r="EL2372" s="42"/>
      <c r="EM2372" s="42"/>
    </row>
    <row r="2373" spans="1:143" ht="75">
      <c r="A2373" s="46" t="s">
        <v>3719</v>
      </c>
      <c r="B2373" s="41">
        <v>5</v>
      </c>
      <c r="C2373" s="41">
        <v>4</v>
      </c>
      <c r="D2373" s="41" t="s">
        <v>3720</v>
      </c>
      <c r="E2373" s="23" t="s">
        <v>3721</v>
      </c>
      <c r="F2373" s="41" t="s">
        <v>3722</v>
      </c>
      <c r="G2373" s="41"/>
      <c r="H2373" s="41" t="s">
        <v>135</v>
      </c>
      <c r="I2373" s="41"/>
      <c r="P2373" s="5">
        <v>4</v>
      </c>
      <c r="Q2373" s="39" t="s">
        <v>3723</v>
      </c>
      <c r="R2373" s="5">
        <v>4</v>
      </c>
      <c r="S2373" s="5">
        <v>3</v>
      </c>
      <c r="AA2373" s="5">
        <v>4</v>
      </c>
      <c r="AB2373" s="5">
        <v>3</v>
      </c>
      <c r="AC2373" s="5">
        <v>1</v>
      </c>
      <c r="AH2373" s="5">
        <v>3</v>
      </c>
      <c r="AI2373" s="5">
        <v>1</v>
      </c>
      <c r="DS2373" s="6">
        <v>5</v>
      </c>
      <c r="DT2373" s="6">
        <v>1</v>
      </c>
      <c r="DU2373" s="5">
        <v>0</v>
      </c>
      <c r="DW2373" s="5" t="s">
        <v>135</v>
      </c>
      <c r="DY2373" s="5" t="s">
        <v>3724</v>
      </c>
      <c r="EG2373" s="42"/>
      <c r="EH2373" s="42"/>
      <c r="EI2373" s="42"/>
      <c r="EJ2373" s="42"/>
      <c r="EK2373" s="42"/>
      <c r="EL2373" s="42"/>
      <c r="EM2373" s="42"/>
    </row>
    <row r="2374" spans="1:143" ht="60">
      <c r="A2374" s="41"/>
      <c r="B2374" s="41"/>
      <c r="C2374" s="41"/>
      <c r="D2374" s="41" t="s">
        <v>3725</v>
      </c>
      <c r="E2374" s="23" t="s">
        <v>145</v>
      </c>
      <c r="F2374" s="41" t="s">
        <v>3722</v>
      </c>
      <c r="G2374" s="41"/>
      <c r="H2374" s="41" t="s">
        <v>135</v>
      </c>
      <c r="I2374" s="41"/>
      <c r="P2374" s="5">
        <v>1</v>
      </c>
      <c r="Q2374" s="39" t="s">
        <v>3726</v>
      </c>
      <c r="R2374" s="5">
        <v>1</v>
      </c>
      <c r="AA2374" s="5">
        <v>1</v>
      </c>
      <c r="AC2374" s="5">
        <v>1</v>
      </c>
      <c r="AI2374" s="5">
        <v>1</v>
      </c>
      <c r="DW2374" s="5" t="s">
        <v>135</v>
      </c>
      <c r="DY2374" s="5" t="s">
        <v>3727</v>
      </c>
      <c r="EG2374" s="42"/>
      <c r="EH2374" s="42"/>
      <c r="EI2374" s="42"/>
      <c r="EJ2374" s="42"/>
      <c r="EK2374" s="42"/>
      <c r="EL2374" s="42"/>
      <c r="EM2374" s="42"/>
    </row>
    <row r="2375" spans="1:143" ht="60">
      <c r="A2375" s="41"/>
      <c r="B2375" s="41"/>
      <c r="C2375" s="41"/>
      <c r="D2375" s="41" t="s">
        <v>186</v>
      </c>
      <c r="E2375" s="23" t="s">
        <v>408</v>
      </c>
      <c r="F2375" s="41" t="s">
        <v>3711</v>
      </c>
      <c r="G2375" s="41"/>
      <c r="H2375" s="41" t="s">
        <v>135</v>
      </c>
      <c r="I2375" s="41"/>
      <c r="P2375" s="5">
        <v>2</v>
      </c>
      <c r="Q2375" s="39" t="s">
        <v>3728</v>
      </c>
      <c r="R2375" s="5">
        <v>2</v>
      </c>
      <c r="S2375" s="5">
        <v>2</v>
      </c>
      <c r="AA2375" s="5">
        <v>2</v>
      </c>
      <c r="AB2375" s="5">
        <v>2</v>
      </c>
      <c r="AH2375" s="5">
        <v>1</v>
      </c>
      <c r="DW2375" s="5" t="s">
        <v>135</v>
      </c>
      <c r="DY2375" s="5" t="s">
        <v>3729</v>
      </c>
      <c r="EG2375" s="42"/>
      <c r="EH2375" s="42"/>
      <c r="EI2375" s="42"/>
      <c r="EJ2375" s="42"/>
      <c r="EK2375" s="42"/>
      <c r="EL2375" s="42"/>
      <c r="EM2375" s="42"/>
    </row>
    <row r="2376" spans="1:143" ht="60">
      <c r="A2376" s="46" t="s">
        <v>3730</v>
      </c>
      <c r="B2376" s="41">
        <v>30</v>
      </c>
      <c r="C2376" s="41">
        <v>30</v>
      </c>
      <c r="D2376" s="41" t="s">
        <v>3731</v>
      </c>
      <c r="E2376" s="42" t="s">
        <v>3113</v>
      </c>
      <c r="F2376" s="41" t="s">
        <v>3706</v>
      </c>
      <c r="G2376" s="41" t="s">
        <v>135</v>
      </c>
      <c r="H2376" s="41"/>
      <c r="I2376" s="41"/>
      <c r="J2376" s="5">
        <v>8</v>
      </c>
      <c r="P2376" s="5">
        <v>8</v>
      </c>
      <c r="Q2376" s="39" t="s">
        <v>3732</v>
      </c>
      <c r="R2376" s="5">
        <v>8</v>
      </c>
      <c r="S2376" s="5">
        <v>8</v>
      </c>
      <c r="AA2376" s="5">
        <v>8</v>
      </c>
      <c r="DS2376" s="6">
        <v>30</v>
      </c>
      <c r="DT2376" s="6">
        <v>0</v>
      </c>
      <c r="DU2376" s="5">
        <v>30</v>
      </c>
      <c r="DX2376" s="5" t="s">
        <v>135</v>
      </c>
      <c r="EG2376" s="42"/>
      <c r="EH2376" s="42"/>
      <c r="EI2376" s="42"/>
      <c r="EJ2376" s="42"/>
      <c r="EK2376" s="42"/>
      <c r="EL2376" s="42"/>
      <c r="EM2376" s="42"/>
    </row>
    <row r="2377" spans="1:143" ht="30">
      <c r="A2377" s="41"/>
      <c r="B2377" s="41"/>
      <c r="C2377" s="41"/>
      <c r="D2377" s="41" t="s">
        <v>3733</v>
      </c>
      <c r="E2377" s="42" t="s">
        <v>257</v>
      </c>
      <c r="F2377" s="41" t="s">
        <v>3706</v>
      </c>
      <c r="G2377" s="41" t="s">
        <v>135</v>
      </c>
      <c r="H2377" s="41"/>
      <c r="I2377" s="41"/>
      <c r="J2377" s="5">
        <v>16</v>
      </c>
      <c r="P2377" s="5">
        <v>16</v>
      </c>
      <c r="Q2377" s="39" t="s">
        <v>3732</v>
      </c>
      <c r="R2377" s="5">
        <v>16</v>
      </c>
      <c r="S2377" s="5">
        <v>16</v>
      </c>
      <c r="AA2377" s="5">
        <v>16</v>
      </c>
      <c r="DX2377" s="5" t="s">
        <v>135</v>
      </c>
      <c r="EG2377" s="42"/>
      <c r="EH2377" s="42"/>
      <c r="EI2377" s="42"/>
      <c r="EJ2377" s="42"/>
      <c r="EK2377" s="42"/>
      <c r="EL2377" s="42"/>
      <c r="EM2377" s="42"/>
    </row>
    <row r="2378" spans="1:143" ht="30">
      <c r="A2378" s="41"/>
      <c r="B2378" s="41"/>
      <c r="C2378" s="41"/>
      <c r="D2378" s="41" t="s">
        <v>3734</v>
      </c>
      <c r="E2378" s="42" t="s">
        <v>3735</v>
      </c>
      <c r="F2378" s="41" t="s">
        <v>3706</v>
      </c>
      <c r="G2378" s="41" t="s">
        <v>135</v>
      </c>
      <c r="H2378" s="41"/>
      <c r="I2378" s="41"/>
      <c r="J2378" s="5">
        <v>13</v>
      </c>
      <c r="P2378" s="5">
        <v>13</v>
      </c>
      <c r="Q2378" s="39" t="s">
        <v>3732</v>
      </c>
      <c r="R2378" s="5">
        <v>13</v>
      </c>
      <c r="S2378" s="5">
        <v>13</v>
      </c>
      <c r="AA2378" s="5">
        <v>13</v>
      </c>
      <c r="DX2378" s="5" t="s">
        <v>135</v>
      </c>
      <c r="EG2378" s="42"/>
      <c r="EH2378" s="42"/>
      <c r="EI2378" s="42"/>
      <c r="EJ2378" s="42"/>
      <c r="EK2378" s="42"/>
      <c r="EL2378" s="42"/>
      <c r="EM2378" s="42"/>
    </row>
    <row r="2379" spans="1:143" ht="30">
      <c r="A2379" s="41"/>
      <c r="B2379" s="41"/>
      <c r="C2379" s="41"/>
      <c r="D2379" s="41" t="s">
        <v>3736</v>
      </c>
      <c r="E2379" s="23" t="s">
        <v>220</v>
      </c>
      <c r="F2379" s="41" t="s">
        <v>3706</v>
      </c>
      <c r="G2379" s="41" t="s">
        <v>135</v>
      </c>
      <c r="H2379" s="41"/>
      <c r="I2379" s="41"/>
      <c r="J2379" s="5">
        <v>9</v>
      </c>
      <c r="P2379" s="5">
        <v>9</v>
      </c>
      <c r="Q2379" s="39" t="s">
        <v>3732</v>
      </c>
      <c r="R2379" s="5">
        <v>9</v>
      </c>
      <c r="S2379" s="5">
        <v>9</v>
      </c>
      <c r="AA2379" s="5">
        <v>9</v>
      </c>
      <c r="DX2379" s="5" t="s">
        <v>135</v>
      </c>
      <c r="EG2379" s="42"/>
      <c r="EH2379" s="42"/>
      <c r="EI2379" s="42"/>
      <c r="EJ2379" s="42"/>
      <c r="EK2379" s="42"/>
      <c r="EL2379" s="42"/>
      <c r="EM2379" s="42"/>
    </row>
    <row r="2380" spans="1:143" ht="30">
      <c r="A2380" s="41"/>
      <c r="B2380" s="41"/>
      <c r="C2380" s="41"/>
      <c r="D2380" s="41" t="s">
        <v>3737</v>
      </c>
      <c r="E2380" s="23" t="s">
        <v>165</v>
      </c>
      <c r="F2380" s="41" t="s">
        <v>3706</v>
      </c>
      <c r="G2380" s="41" t="s">
        <v>135</v>
      </c>
      <c r="H2380" s="41"/>
      <c r="I2380" s="41"/>
      <c r="J2380" s="5">
        <v>7</v>
      </c>
      <c r="P2380" s="5">
        <v>7</v>
      </c>
      <c r="Q2380" s="39" t="s">
        <v>3732</v>
      </c>
      <c r="R2380" s="5">
        <v>7</v>
      </c>
      <c r="S2380" s="5">
        <v>7</v>
      </c>
      <c r="AA2380" s="5">
        <v>7</v>
      </c>
      <c r="DX2380" s="5" t="s">
        <v>135</v>
      </c>
      <c r="EG2380" s="42"/>
      <c r="EH2380" s="42"/>
      <c r="EI2380" s="42"/>
      <c r="EJ2380" s="42"/>
      <c r="EK2380" s="42"/>
      <c r="EL2380" s="42"/>
      <c r="EM2380" s="42"/>
    </row>
    <row r="2381" spans="1:143" ht="30">
      <c r="A2381" s="41"/>
      <c r="B2381" s="41"/>
      <c r="C2381" s="41"/>
      <c r="D2381" s="41" t="s">
        <v>3323</v>
      </c>
      <c r="E2381" s="23" t="s">
        <v>360</v>
      </c>
      <c r="F2381" s="41" t="s">
        <v>3706</v>
      </c>
      <c r="G2381" s="41" t="s">
        <v>135</v>
      </c>
      <c r="H2381" s="41"/>
      <c r="I2381" s="41"/>
      <c r="J2381" s="5">
        <v>8</v>
      </c>
      <c r="P2381" s="5">
        <v>8</v>
      </c>
      <c r="Q2381" s="39" t="s">
        <v>3732</v>
      </c>
      <c r="R2381" s="5">
        <v>8</v>
      </c>
      <c r="S2381" s="5">
        <v>8</v>
      </c>
      <c r="AA2381" s="5">
        <v>8</v>
      </c>
      <c r="DX2381" s="5" t="s">
        <v>135</v>
      </c>
      <c r="EG2381" s="42"/>
      <c r="EH2381" s="42"/>
      <c r="EI2381" s="42"/>
      <c r="EJ2381" s="42"/>
      <c r="EK2381" s="42"/>
      <c r="EL2381" s="42"/>
      <c r="EM2381" s="42"/>
    </row>
    <row r="2382" spans="1:143" ht="30">
      <c r="A2382" s="41"/>
      <c r="B2382" s="41"/>
      <c r="C2382" s="41"/>
      <c r="D2382" s="41" t="s">
        <v>3738</v>
      </c>
      <c r="E2382" s="42" t="s">
        <v>3318</v>
      </c>
      <c r="F2382" s="41" t="s">
        <v>3706</v>
      </c>
      <c r="G2382" s="41" t="s">
        <v>135</v>
      </c>
      <c r="H2382" s="41"/>
      <c r="I2382" s="41"/>
      <c r="J2382" s="5">
        <v>2</v>
      </c>
      <c r="P2382" s="5">
        <v>2</v>
      </c>
      <c r="Q2382" s="39" t="s">
        <v>3732</v>
      </c>
      <c r="R2382" s="5">
        <v>2</v>
      </c>
      <c r="S2382" s="5">
        <v>2</v>
      </c>
      <c r="AA2382" s="5">
        <v>2</v>
      </c>
      <c r="DX2382" s="5" t="s">
        <v>135</v>
      </c>
      <c r="EG2382" s="42"/>
      <c r="EH2382" s="42"/>
      <c r="EI2382" s="42"/>
      <c r="EJ2382" s="42"/>
      <c r="EK2382" s="42"/>
      <c r="EL2382" s="42"/>
      <c r="EM2382" s="42"/>
    </row>
    <row r="2383" spans="1:143" ht="30">
      <c r="A2383" s="41"/>
      <c r="B2383" s="41"/>
      <c r="C2383" s="41"/>
      <c r="D2383" s="41" t="s">
        <v>3739</v>
      </c>
      <c r="E2383" s="42" t="s">
        <v>162</v>
      </c>
      <c r="F2383" s="41" t="s">
        <v>3706</v>
      </c>
      <c r="G2383" s="41" t="s">
        <v>135</v>
      </c>
      <c r="H2383" s="41"/>
      <c r="I2383" s="41"/>
      <c r="J2383" s="5">
        <v>4</v>
      </c>
      <c r="P2383" s="5">
        <v>4</v>
      </c>
      <c r="Q2383" s="39" t="s">
        <v>3732</v>
      </c>
      <c r="R2383" s="5">
        <v>4</v>
      </c>
      <c r="S2383" s="5">
        <v>4</v>
      </c>
      <c r="AA2383" s="5">
        <v>4</v>
      </c>
      <c r="DX2383" s="5" t="s">
        <v>135</v>
      </c>
      <c r="EG2383" s="42"/>
      <c r="EH2383" s="42"/>
      <c r="EI2383" s="42"/>
      <c r="EJ2383" s="42"/>
      <c r="EK2383" s="42"/>
      <c r="EL2383" s="42"/>
      <c r="EM2383" s="42"/>
    </row>
    <row r="2384" spans="1:143" ht="30">
      <c r="A2384" s="41"/>
      <c r="B2384" s="41"/>
      <c r="C2384" s="41"/>
      <c r="D2384" s="41" t="s">
        <v>2156</v>
      </c>
      <c r="E2384" s="23" t="s">
        <v>3740</v>
      </c>
      <c r="F2384" s="41" t="s">
        <v>3706</v>
      </c>
      <c r="G2384" s="41" t="s">
        <v>135</v>
      </c>
      <c r="H2384" s="41"/>
      <c r="I2384" s="41"/>
      <c r="P2384" s="105">
        <v>9</v>
      </c>
      <c r="Q2384" s="39" t="s">
        <v>3732</v>
      </c>
      <c r="R2384" s="105">
        <v>9</v>
      </c>
      <c r="S2384" s="105">
        <v>9</v>
      </c>
      <c r="AA2384" s="105">
        <v>9</v>
      </c>
      <c r="DX2384" s="5" t="s">
        <v>135</v>
      </c>
      <c r="EG2384" s="42"/>
      <c r="EH2384" s="42"/>
      <c r="EI2384" s="42"/>
      <c r="EJ2384" s="42"/>
      <c r="EK2384" s="42"/>
      <c r="EL2384" s="42"/>
      <c r="EM2384" s="42"/>
    </row>
    <row r="2385" spans="1:143" ht="30">
      <c r="A2385" s="41"/>
      <c r="B2385" s="41"/>
      <c r="C2385" s="41"/>
      <c r="D2385" s="41" t="s">
        <v>3741</v>
      </c>
      <c r="E2385" s="23" t="s">
        <v>175</v>
      </c>
      <c r="F2385" s="41" t="s">
        <v>3706</v>
      </c>
      <c r="G2385" s="41" t="s">
        <v>135</v>
      </c>
      <c r="H2385" s="41"/>
      <c r="I2385" s="41"/>
      <c r="J2385" s="5">
        <v>2</v>
      </c>
      <c r="P2385" s="105">
        <v>2</v>
      </c>
      <c r="Q2385" s="39" t="s">
        <v>3732</v>
      </c>
      <c r="R2385" s="105">
        <v>2</v>
      </c>
      <c r="S2385" s="105">
        <v>2</v>
      </c>
      <c r="AA2385" s="105">
        <v>2</v>
      </c>
      <c r="DX2385" s="5" t="s">
        <v>135</v>
      </c>
      <c r="EG2385" s="42"/>
      <c r="EH2385" s="42"/>
      <c r="EI2385" s="42"/>
      <c r="EJ2385" s="42"/>
      <c r="EK2385" s="42"/>
      <c r="EL2385" s="42"/>
      <c r="EM2385" s="42"/>
    </row>
    <row r="2386" spans="1:143" ht="30">
      <c r="A2386" s="41"/>
      <c r="B2386" s="41"/>
      <c r="C2386" s="41"/>
      <c r="D2386" s="41" t="s">
        <v>3332</v>
      </c>
      <c r="E2386" s="23" t="s">
        <v>3332</v>
      </c>
      <c r="F2386" s="41" t="s">
        <v>3706</v>
      </c>
      <c r="G2386" s="41" t="s">
        <v>135</v>
      </c>
      <c r="H2386" s="41"/>
      <c r="I2386" s="41"/>
      <c r="J2386" s="5">
        <v>7</v>
      </c>
      <c r="N2386" s="5">
        <v>7</v>
      </c>
      <c r="P2386" s="105">
        <v>7</v>
      </c>
      <c r="Q2386" s="39" t="s">
        <v>3732</v>
      </c>
      <c r="R2386" s="105">
        <v>7</v>
      </c>
      <c r="S2386" s="105">
        <v>7</v>
      </c>
      <c r="AA2386" s="105">
        <v>7</v>
      </c>
      <c r="DX2386" s="5" t="s">
        <v>135</v>
      </c>
      <c r="EG2386" s="42"/>
      <c r="EH2386" s="42"/>
      <c r="EI2386" s="42"/>
      <c r="EJ2386" s="42"/>
      <c r="EK2386" s="42"/>
      <c r="EL2386" s="42"/>
      <c r="EM2386" s="42"/>
    </row>
    <row r="2387" spans="1:143" ht="210">
      <c r="A2387" s="46" t="s">
        <v>3742</v>
      </c>
      <c r="B2387" s="41">
        <v>1</v>
      </c>
      <c r="C2387" s="41">
        <v>1</v>
      </c>
      <c r="D2387" s="41" t="s">
        <v>3743</v>
      </c>
      <c r="E2387" s="42" t="s">
        <v>271</v>
      </c>
      <c r="F2387" s="41" t="s">
        <v>3744</v>
      </c>
      <c r="G2387" s="41" t="s">
        <v>135</v>
      </c>
      <c r="H2387" s="41" t="s">
        <v>3745</v>
      </c>
      <c r="I2387" s="41" t="s">
        <v>134</v>
      </c>
      <c r="P2387" s="5">
        <v>1</v>
      </c>
      <c r="Q2387" s="39" t="s">
        <v>3746</v>
      </c>
      <c r="AL2387" s="5">
        <v>1</v>
      </c>
      <c r="AM2387" s="5">
        <v>1</v>
      </c>
      <c r="AN2387" s="5">
        <v>1</v>
      </c>
      <c r="AO2387" s="5">
        <v>1</v>
      </c>
      <c r="DS2387" s="6">
        <v>1</v>
      </c>
      <c r="DT2387" s="6">
        <v>0</v>
      </c>
      <c r="DU2387" s="5">
        <v>1</v>
      </c>
      <c r="DV2387" s="5" t="s">
        <v>135</v>
      </c>
      <c r="DW2387" s="5" t="s">
        <v>135</v>
      </c>
      <c r="EG2387" s="42"/>
      <c r="EH2387" s="42"/>
      <c r="EI2387" s="42"/>
      <c r="EJ2387" s="42"/>
      <c r="EK2387" s="42"/>
      <c r="EL2387" s="42"/>
      <c r="EM2387" s="42"/>
    </row>
    <row r="2388" spans="1:143" ht="210">
      <c r="A2388" s="41"/>
      <c r="B2388" s="41"/>
      <c r="C2388" s="41"/>
      <c r="D2388" s="41" t="s">
        <v>410</v>
      </c>
      <c r="E2388" s="42" t="s">
        <v>199</v>
      </c>
      <c r="F2388" s="41" t="s">
        <v>3744</v>
      </c>
      <c r="G2388" s="41" t="s">
        <v>135</v>
      </c>
      <c r="H2388" s="41" t="s">
        <v>3745</v>
      </c>
      <c r="I2388" s="41" t="s">
        <v>134</v>
      </c>
      <c r="P2388" s="5">
        <v>1</v>
      </c>
      <c r="Q2388" s="39" t="s">
        <v>3746</v>
      </c>
      <c r="AL2388" s="5">
        <v>1</v>
      </c>
      <c r="AM2388" s="5">
        <v>1</v>
      </c>
      <c r="AN2388" s="5">
        <v>1</v>
      </c>
      <c r="AO2388" s="5">
        <v>1</v>
      </c>
      <c r="DV2388" s="5" t="s">
        <v>135</v>
      </c>
      <c r="DW2388" s="5" t="s">
        <v>135</v>
      </c>
      <c r="EG2388" s="42"/>
      <c r="EH2388" s="42"/>
      <c r="EI2388" s="42"/>
      <c r="EJ2388" s="42"/>
      <c r="EK2388" s="42"/>
      <c r="EL2388" s="42"/>
      <c r="EM2388" s="42"/>
    </row>
    <row r="2389" spans="1:143" ht="210">
      <c r="A2389" s="41"/>
      <c r="B2389" s="41"/>
      <c r="C2389" s="41"/>
      <c r="D2389" s="41" t="s">
        <v>3747</v>
      </c>
      <c r="E2389" s="42" t="s">
        <v>3748</v>
      </c>
      <c r="F2389" s="41" t="s">
        <v>3744</v>
      </c>
      <c r="G2389" s="41" t="s">
        <v>135</v>
      </c>
      <c r="H2389" s="41" t="s">
        <v>3745</v>
      </c>
      <c r="I2389" s="41" t="s">
        <v>134</v>
      </c>
      <c r="P2389" s="5">
        <v>1</v>
      </c>
      <c r="Q2389" s="39" t="s">
        <v>3746</v>
      </c>
      <c r="AL2389" s="5">
        <v>1</v>
      </c>
      <c r="AM2389" s="5">
        <v>1</v>
      </c>
      <c r="AN2389" s="5">
        <v>1</v>
      </c>
      <c r="AO2389" s="5">
        <v>1</v>
      </c>
      <c r="DV2389" s="5" t="s">
        <v>135</v>
      </c>
      <c r="DW2389" s="5" t="s">
        <v>135</v>
      </c>
      <c r="EG2389" s="42"/>
      <c r="EH2389" s="42"/>
      <c r="EI2389" s="42"/>
      <c r="EJ2389" s="42"/>
      <c r="EK2389" s="42"/>
      <c r="EL2389" s="42"/>
      <c r="EM2389" s="42"/>
    </row>
    <row r="2390" spans="1:143" ht="210">
      <c r="A2390" s="41"/>
      <c r="B2390" s="41"/>
      <c r="C2390" s="41"/>
      <c r="D2390" s="41" t="s">
        <v>3749</v>
      </c>
      <c r="E2390" s="42" t="s">
        <v>182</v>
      </c>
      <c r="F2390" s="41" t="s">
        <v>3744</v>
      </c>
      <c r="G2390" s="41" t="s">
        <v>135</v>
      </c>
      <c r="H2390" s="41" t="s">
        <v>3745</v>
      </c>
      <c r="I2390" s="41" t="s">
        <v>134</v>
      </c>
      <c r="P2390" s="5">
        <v>1</v>
      </c>
      <c r="Q2390" s="39" t="s">
        <v>3746</v>
      </c>
      <c r="AL2390" s="5">
        <v>1</v>
      </c>
      <c r="AM2390" s="5">
        <v>1</v>
      </c>
      <c r="AN2390" s="5">
        <v>1</v>
      </c>
      <c r="AO2390" s="5">
        <v>1</v>
      </c>
      <c r="DV2390" s="5" t="s">
        <v>135</v>
      </c>
      <c r="DW2390" s="5" t="s">
        <v>135</v>
      </c>
      <c r="EG2390" s="42"/>
      <c r="EH2390" s="42"/>
      <c r="EI2390" s="42"/>
      <c r="EJ2390" s="42"/>
      <c r="EK2390" s="42"/>
      <c r="EL2390" s="42"/>
      <c r="EM2390" s="42"/>
    </row>
    <row r="2391" spans="1:143" ht="165">
      <c r="A2391" s="46" t="s">
        <v>3750</v>
      </c>
      <c r="B2391" s="41">
        <v>2</v>
      </c>
      <c r="C2391" s="41">
        <v>2</v>
      </c>
      <c r="D2391" s="41" t="s">
        <v>3751</v>
      </c>
      <c r="E2391" s="42" t="s">
        <v>919</v>
      </c>
      <c r="F2391" s="41" t="s">
        <v>3752</v>
      </c>
      <c r="G2391" s="41" t="s">
        <v>135</v>
      </c>
      <c r="H2391" s="41"/>
      <c r="I2391" s="41" t="s">
        <v>135</v>
      </c>
      <c r="J2391" s="5">
        <v>1</v>
      </c>
      <c r="L2391" s="5">
        <v>1</v>
      </c>
      <c r="P2391" s="5">
        <v>1</v>
      </c>
      <c r="Q2391" s="39" t="s">
        <v>3753</v>
      </c>
      <c r="R2391" s="5">
        <v>1</v>
      </c>
      <c r="T2391" s="5">
        <v>1</v>
      </c>
      <c r="Y2391" s="5">
        <v>1</v>
      </c>
      <c r="Z2391" s="5">
        <v>1</v>
      </c>
      <c r="AI2391" s="5">
        <v>1</v>
      </c>
      <c r="CK2391" s="5">
        <v>1</v>
      </c>
      <c r="CR2391" s="5">
        <v>1</v>
      </c>
      <c r="DS2391" s="6">
        <v>2</v>
      </c>
      <c r="DT2391" s="6">
        <v>0</v>
      </c>
      <c r="DU2391" s="5">
        <v>2</v>
      </c>
      <c r="DW2391" s="5" t="s">
        <v>135</v>
      </c>
      <c r="EG2391" s="42"/>
      <c r="EH2391" s="42"/>
      <c r="EI2391" s="42"/>
      <c r="EJ2391" s="42"/>
      <c r="EK2391" s="42"/>
      <c r="EL2391" s="42"/>
      <c r="EM2391" s="42"/>
    </row>
    <row r="2392" spans="1:143" ht="120">
      <c r="A2392" s="41"/>
      <c r="B2392" s="41"/>
      <c r="C2392" s="41"/>
      <c r="D2392" s="41" t="s">
        <v>3754</v>
      </c>
      <c r="E2392" s="42" t="s">
        <v>199</v>
      </c>
      <c r="F2392" s="41" t="s">
        <v>3755</v>
      </c>
      <c r="G2392" s="41" t="s">
        <v>135</v>
      </c>
      <c r="H2392" s="41" t="s">
        <v>135</v>
      </c>
      <c r="I2392" s="41" t="s">
        <v>135</v>
      </c>
      <c r="P2392" s="5">
        <v>1</v>
      </c>
      <c r="Q2392" s="39" t="s">
        <v>3756</v>
      </c>
      <c r="R2392" s="5">
        <v>1</v>
      </c>
      <c r="AA2392" s="5">
        <v>1</v>
      </c>
      <c r="AC2392" s="5">
        <v>1</v>
      </c>
      <c r="AE2392" s="5">
        <v>1</v>
      </c>
      <c r="AI2392" s="5">
        <v>1</v>
      </c>
      <c r="AJ2392" s="5">
        <v>1</v>
      </c>
      <c r="AK2392" s="5">
        <v>1</v>
      </c>
      <c r="DW2392" s="5" t="s">
        <v>135</v>
      </c>
      <c r="EG2392" s="42"/>
      <c r="EH2392" s="42"/>
      <c r="EI2392" s="42"/>
      <c r="EJ2392" s="42"/>
      <c r="EK2392" s="42"/>
      <c r="EL2392" s="42"/>
      <c r="EM2392" s="42"/>
    </row>
    <row r="2393" spans="1:143" ht="120">
      <c r="A2393" s="41"/>
      <c r="B2393" s="41"/>
      <c r="C2393" s="41"/>
      <c r="D2393" s="41" t="s">
        <v>3757</v>
      </c>
      <c r="E2393" s="42" t="s">
        <v>199</v>
      </c>
      <c r="F2393" s="41" t="s">
        <v>3755</v>
      </c>
      <c r="G2393" s="41" t="s">
        <v>135</v>
      </c>
      <c r="H2393" s="41" t="s">
        <v>135</v>
      </c>
      <c r="I2393" s="41" t="s">
        <v>135</v>
      </c>
      <c r="P2393" s="5">
        <v>1</v>
      </c>
      <c r="Q2393" s="39" t="s">
        <v>3756</v>
      </c>
      <c r="R2393" s="5">
        <v>1</v>
      </c>
      <c r="AA2393" s="5">
        <v>1</v>
      </c>
      <c r="AC2393" s="5">
        <v>1</v>
      </c>
      <c r="AE2393" s="5">
        <v>1</v>
      </c>
      <c r="AI2393" s="5">
        <v>1</v>
      </c>
      <c r="AJ2393" s="5">
        <v>1</v>
      </c>
      <c r="AK2393" s="5">
        <v>1</v>
      </c>
      <c r="DW2393" s="5" t="s">
        <v>135</v>
      </c>
      <c r="EG2393" s="42"/>
      <c r="EH2393" s="42"/>
      <c r="EI2393" s="42"/>
      <c r="EJ2393" s="42"/>
      <c r="EK2393" s="42"/>
      <c r="EL2393" s="42"/>
      <c r="EM2393" s="42"/>
    </row>
    <row r="2394" spans="1:143" ht="120">
      <c r="A2394" s="41"/>
      <c r="B2394" s="41"/>
      <c r="C2394" s="41"/>
      <c r="D2394" s="41" t="s">
        <v>3758</v>
      </c>
      <c r="E2394" s="42" t="s">
        <v>595</v>
      </c>
      <c r="F2394" s="41" t="s">
        <v>3755</v>
      </c>
      <c r="G2394" s="41" t="s">
        <v>135</v>
      </c>
      <c r="H2394" s="41" t="s">
        <v>135</v>
      </c>
      <c r="I2394" s="41" t="s">
        <v>135</v>
      </c>
      <c r="P2394" s="5">
        <v>1</v>
      </c>
      <c r="Q2394" s="39" t="s">
        <v>3756</v>
      </c>
      <c r="R2394" s="5">
        <v>1</v>
      </c>
      <c r="AA2394" s="5">
        <v>1</v>
      </c>
      <c r="AC2394" s="5">
        <v>1</v>
      </c>
      <c r="AE2394" s="5">
        <v>1</v>
      </c>
      <c r="AI2394" s="5">
        <v>1</v>
      </c>
      <c r="AJ2394" s="5">
        <v>1</v>
      </c>
      <c r="AK2394" s="5">
        <v>1</v>
      </c>
      <c r="DW2394" s="5" t="s">
        <v>135</v>
      </c>
      <c r="EG2394" s="42"/>
      <c r="EH2394" s="42"/>
      <c r="EI2394" s="42"/>
      <c r="EJ2394" s="42"/>
      <c r="EK2394" s="42"/>
      <c r="EL2394" s="42"/>
      <c r="EM2394" s="42"/>
    </row>
    <row r="2395" spans="1:143" ht="75">
      <c r="A2395" s="46" t="s">
        <v>3759</v>
      </c>
      <c r="B2395" s="41">
        <v>29</v>
      </c>
      <c r="C2395" s="41">
        <v>13</v>
      </c>
      <c r="D2395" s="41" t="s">
        <v>2337</v>
      </c>
      <c r="E2395" s="42" t="s">
        <v>378</v>
      </c>
      <c r="F2395" s="41" t="s">
        <v>3760</v>
      </c>
      <c r="G2395" s="41" t="s">
        <v>135</v>
      </c>
      <c r="H2395" s="41"/>
      <c r="I2395" s="41"/>
      <c r="P2395" s="5">
        <v>1</v>
      </c>
      <c r="Q2395" s="39" t="s">
        <v>3761</v>
      </c>
      <c r="CB2395" s="5">
        <v>1</v>
      </c>
      <c r="DQ2395" s="5" t="s">
        <v>135</v>
      </c>
      <c r="DR2395" s="5" t="s">
        <v>1233</v>
      </c>
      <c r="DS2395" s="6">
        <v>29</v>
      </c>
      <c r="DT2395" s="6">
        <v>16</v>
      </c>
      <c r="DU2395" s="5">
        <v>16</v>
      </c>
      <c r="DW2395" s="5" t="s">
        <v>135</v>
      </c>
      <c r="EG2395" s="42"/>
      <c r="EH2395" s="42"/>
      <c r="EI2395" s="42"/>
      <c r="EJ2395" s="42"/>
      <c r="EK2395" s="42"/>
      <c r="EL2395" s="42"/>
      <c r="EM2395" s="42"/>
    </row>
    <row r="2396" spans="1:143" ht="30">
      <c r="A2396" s="41"/>
      <c r="B2396" s="41"/>
      <c r="C2396" s="41"/>
      <c r="D2396" s="41" t="s">
        <v>314</v>
      </c>
      <c r="E2396" s="42" t="s">
        <v>199</v>
      </c>
      <c r="F2396" s="41" t="s">
        <v>3760</v>
      </c>
      <c r="G2396" s="41" t="s">
        <v>135</v>
      </c>
      <c r="H2396" s="41"/>
      <c r="I2396" s="41"/>
      <c r="P2396" s="5">
        <v>1</v>
      </c>
      <c r="Q2396" s="39" t="s">
        <v>3761</v>
      </c>
      <c r="CB2396" s="5">
        <v>1</v>
      </c>
      <c r="DQ2396" s="5" t="s">
        <v>135</v>
      </c>
      <c r="DR2396" s="5" t="s">
        <v>1233</v>
      </c>
      <c r="DW2396" s="5" t="s">
        <v>135</v>
      </c>
      <c r="EG2396" s="42"/>
      <c r="EH2396" s="42"/>
      <c r="EI2396" s="42"/>
      <c r="EJ2396" s="42"/>
      <c r="EK2396" s="42"/>
      <c r="EL2396" s="42"/>
      <c r="EM2396" s="42"/>
    </row>
    <row r="2397" spans="1:143" ht="30">
      <c r="A2397" s="41"/>
      <c r="B2397" s="41"/>
      <c r="C2397" s="41"/>
      <c r="D2397" s="41" t="s">
        <v>2337</v>
      </c>
      <c r="E2397" s="42" t="s">
        <v>378</v>
      </c>
      <c r="F2397" s="41" t="s">
        <v>3762</v>
      </c>
      <c r="G2397" s="41" t="s">
        <v>135</v>
      </c>
      <c r="H2397" s="41"/>
      <c r="I2397" s="41"/>
      <c r="P2397" s="5">
        <v>1</v>
      </c>
      <c r="Q2397" s="39" t="s">
        <v>3763</v>
      </c>
      <c r="AL2397" s="5">
        <v>1</v>
      </c>
      <c r="DQ2397" s="5" t="s">
        <v>135</v>
      </c>
      <c r="DR2397" s="5" t="s">
        <v>1233</v>
      </c>
      <c r="DW2397" s="5" t="s">
        <v>135</v>
      </c>
      <c r="EG2397" s="42"/>
      <c r="EH2397" s="42"/>
      <c r="EI2397" s="42"/>
      <c r="EJ2397" s="42"/>
      <c r="EK2397" s="42"/>
      <c r="EL2397" s="42"/>
      <c r="EM2397" s="42"/>
    </row>
    <row r="2398" spans="1:143" ht="45">
      <c r="A2398" s="41"/>
      <c r="B2398" s="41"/>
      <c r="C2398" s="41"/>
      <c r="D2398" s="41" t="s">
        <v>527</v>
      </c>
      <c r="E2398" s="41" t="s">
        <v>527</v>
      </c>
      <c r="F2398" s="41" t="s">
        <v>3764</v>
      </c>
      <c r="G2398" s="41" t="s">
        <v>135</v>
      </c>
      <c r="H2398" s="41" t="s">
        <v>135</v>
      </c>
      <c r="I2398" s="41"/>
      <c r="P2398" s="5">
        <v>1</v>
      </c>
      <c r="Q2398" s="39" t="s">
        <v>3765</v>
      </c>
      <c r="AL2398" s="5">
        <v>1</v>
      </c>
      <c r="AW2398" s="5">
        <v>1</v>
      </c>
      <c r="AZ2398" s="5">
        <v>1</v>
      </c>
      <c r="BB2398" s="5">
        <v>1</v>
      </c>
      <c r="BD2398" s="5">
        <v>1</v>
      </c>
      <c r="BG2398" s="5">
        <v>1</v>
      </c>
      <c r="BR2398" s="5">
        <v>1</v>
      </c>
      <c r="CB2398" s="5">
        <v>1</v>
      </c>
      <c r="CC2398" s="5">
        <v>1</v>
      </c>
      <c r="DQ2398" s="5" t="s">
        <v>135</v>
      </c>
      <c r="DR2398" s="5" t="s">
        <v>1233</v>
      </c>
      <c r="DW2398" s="5" t="s">
        <v>135</v>
      </c>
      <c r="EG2398" s="42"/>
      <c r="EH2398" s="42"/>
      <c r="EI2398" s="42"/>
      <c r="EJ2398" s="42"/>
      <c r="EK2398" s="42"/>
      <c r="EL2398" s="42"/>
      <c r="EM2398" s="42"/>
    </row>
    <row r="2399" spans="1:143" ht="45">
      <c r="A2399" s="41"/>
      <c r="B2399" s="41"/>
      <c r="C2399" s="41"/>
      <c r="D2399" s="41" t="s">
        <v>165</v>
      </c>
      <c r="E2399" s="42" t="s">
        <v>165</v>
      </c>
      <c r="F2399" s="41" t="s">
        <v>3764</v>
      </c>
      <c r="G2399" s="41" t="s">
        <v>135</v>
      </c>
      <c r="H2399" s="41" t="s">
        <v>135</v>
      </c>
      <c r="I2399" s="41"/>
      <c r="P2399" s="5">
        <v>1</v>
      </c>
      <c r="Q2399" s="39" t="s">
        <v>3765</v>
      </c>
      <c r="AL2399" s="5">
        <v>1</v>
      </c>
      <c r="AW2399" s="5">
        <v>1</v>
      </c>
      <c r="AZ2399" s="5">
        <v>1</v>
      </c>
      <c r="BB2399" s="5">
        <v>1</v>
      </c>
      <c r="BD2399" s="5">
        <v>1</v>
      </c>
      <c r="BG2399" s="5">
        <v>1</v>
      </c>
      <c r="BR2399" s="5">
        <v>1</v>
      </c>
      <c r="CB2399" s="5">
        <v>1</v>
      </c>
      <c r="CC2399" s="5">
        <v>1</v>
      </c>
      <c r="DQ2399" s="5" t="s">
        <v>135</v>
      </c>
      <c r="DR2399" s="5" t="s">
        <v>1233</v>
      </c>
      <c r="DW2399" s="5" t="s">
        <v>135</v>
      </c>
      <c r="EG2399" s="42"/>
      <c r="EH2399" s="42"/>
      <c r="EI2399" s="42"/>
      <c r="EJ2399" s="42"/>
      <c r="EK2399" s="42"/>
      <c r="EL2399" s="42"/>
      <c r="EM2399" s="42"/>
    </row>
    <row r="2400" spans="1:143" ht="45">
      <c r="A2400" s="41"/>
      <c r="B2400" s="41"/>
      <c r="C2400" s="41"/>
      <c r="D2400" s="41" t="s">
        <v>165</v>
      </c>
      <c r="E2400" s="42" t="s">
        <v>165</v>
      </c>
      <c r="F2400" s="41" t="s">
        <v>3766</v>
      </c>
      <c r="G2400" s="41" t="s">
        <v>135</v>
      </c>
      <c r="H2400" s="41" t="s">
        <v>135</v>
      </c>
      <c r="I2400" s="41"/>
      <c r="P2400" s="5">
        <v>1</v>
      </c>
      <c r="Q2400" s="39" t="s">
        <v>3767</v>
      </c>
      <c r="AL2400" s="5">
        <v>1</v>
      </c>
      <c r="AW2400" s="5">
        <v>1</v>
      </c>
      <c r="AZ2400" s="5">
        <v>1</v>
      </c>
      <c r="BB2400" s="5">
        <v>1</v>
      </c>
      <c r="BD2400" s="5">
        <v>1</v>
      </c>
      <c r="BG2400" s="5">
        <v>1</v>
      </c>
      <c r="BL2400" s="5">
        <v>1</v>
      </c>
      <c r="BR2400" s="5">
        <v>1</v>
      </c>
      <c r="DQ2400" s="5" t="s">
        <v>135</v>
      </c>
      <c r="DR2400" s="5" t="s">
        <v>135</v>
      </c>
      <c r="DW2400" s="5" t="s">
        <v>135</v>
      </c>
      <c r="EG2400" s="42"/>
      <c r="EH2400" s="42"/>
      <c r="EI2400" s="42"/>
      <c r="EJ2400" s="42"/>
      <c r="EK2400" s="42"/>
      <c r="EL2400" s="42"/>
      <c r="EM2400" s="42"/>
    </row>
    <row r="2401" spans="1:143" ht="45">
      <c r="A2401" s="41"/>
      <c r="B2401" s="41"/>
      <c r="C2401" s="41"/>
      <c r="D2401" s="41" t="s">
        <v>572</v>
      </c>
      <c r="E2401" s="42" t="s">
        <v>572</v>
      </c>
      <c r="F2401" s="41" t="s">
        <v>3766</v>
      </c>
      <c r="G2401" s="41" t="s">
        <v>135</v>
      </c>
      <c r="H2401" s="41" t="s">
        <v>135</v>
      </c>
      <c r="I2401" s="41"/>
      <c r="P2401" s="5">
        <v>1</v>
      </c>
      <c r="Q2401" s="39" t="s">
        <v>3767</v>
      </c>
      <c r="AL2401" s="5">
        <v>1</v>
      </c>
      <c r="AW2401" s="5">
        <v>1</v>
      </c>
      <c r="AZ2401" s="5">
        <v>1</v>
      </c>
      <c r="BB2401" s="5">
        <v>1</v>
      </c>
      <c r="BD2401" s="5">
        <v>1</v>
      </c>
      <c r="BG2401" s="5">
        <v>1</v>
      </c>
      <c r="BL2401" s="5">
        <v>1</v>
      </c>
      <c r="BR2401" s="5">
        <v>1</v>
      </c>
      <c r="DQ2401" s="5" t="s">
        <v>135</v>
      </c>
      <c r="DR2401" s="5" t="s">
        <v>135</v>
      </c>
      <c r="DW2401" s="5" t="s">
        <v>135</v>
      </c>
      <c r="EG2401" s="42"/>
      <c r="EH2401" s="42"/>
      <c r="EI2401" s="42"/>
      <c r="EJ2401" s="42"/>
      <c r="EK2401" s="42"/>
      <c r="EL2401" s="42"/>
      <c r="EM2401" s="42"/>
    </row>
    <row r="2402" spans="1:143" ht="45">
      <c r="A2402" s="41"/>
      <c r="B2402" s="41"/>
      <c r="C2402" s="41"/>
      <c r="D2402" s="41" t="s">
        <v>2337</v>
      </c>
      <c r="E2402" s="42" t="s">
        <v>378</v>
      </c>
      <c r="F2402" s="41" t="s">
        <v>3766</v>
      </c>
      <c r="G2402" s="41" t="s">
        <v>135</v>
      </c>
      <c r="H2402" s="41" t="s">
        <v>135</v>
      </c>
      <c r="I2402" s="41"/>
      <c r="P2402" s="5">
        <v>1</v>
      </c>
      <c r="Q2402" s="39" t="s">
        <v>3768</v>
      </c>
      <c r="DO2402" s="5">
        <v>1</v>
      </c>
      <c r="DQ2402" s="5" t="s">
        <v>135</v>
      </c>
      <c r="DR2402" s="5" t="s">
        <v>1233</v>
      </c>
      <c r="DW2402" s="5" t="s">
        <v>135</v>
      </c>
      <c r="EG2402" s="42"/>
      <c r="EH2402" s="42"/>
      <c r="EI2402" s="42"/>
      <c r="EJ2402" s="42"/>
      <c r="EK2402" s="42"/>
      <c r="EL2402" s="42"/>
      <c r="EM2402" s="42"/>
    </row>
    <row r="2403" spans="1:143" ht="45">
      <c r="A2403" s="41"/>
      <c r="B2403" s="41"/>
      <c r="C2403" s="41"/>
      <c r="D2403" s="41" t="s">
        <v>165</v>
      </c>
      <c r="E2403" s="42" t="s">
        <v>165</v>
      </c>
      <c r="F2403" s="41" t="s">
        <v>3766</v>
      </c>
      <c r="G2403" s="41" t="s">
        <v>135</v>
      </c>
      <c r="H2403" s="41" t="s">
        <v>135</v>
      </c>
      <c r="I2403" s="41"/>
      <c r="P2403" s="5">
        <v>1</v>
      </c>
      <c r="Q2403" s="39" t="s">
        <v>3768</v>
      </c>
      <c r="DO2403" s="5">
        <v>1</v>
      </c>
      <c r="DQ2403" s="5" t="s">
        <v>135</v>
      </c>
      <c r="DR2403" s="5" t="s">
        <v>1233</v>
      </c>
      <c r="DW2403" s="5" t="s">
        <v>135</v>
      </c>
      <c r="EG2403" s="42"/>
      <c r="EH2403" s="42"/>
      <c r="EI2403" s="42"/>
      <c r="EJ2403" s="42"/>
      <c r="EK2403" s="42"/>
      <c r="EL2403" s="42"/>
      <c r="EM2403" s="42"/>
    </row>
    <row r="2404" spans="1:143" ht="45">
      <c r="A2404" s="41"/>
      <c r="B2404" s="41"/>
      <c r="C2404" s="41"/>
      <c r="D2404" s="41" t="s">
        <v>314</v>
      </c>
      <c r="E2404" s="42" t="s">
        <v>199</v>
      </c>
      <c r="F2404" s="41" t="s">
        <v>3766</v>
      </c>
      <c r="G2404" s="41" t="s">
        <v>135</v>
      </c>
      <c r="H2404" s="41" t="s">
        <v>135</v>
      </c>
      <c r="I2404" s="41"/>
      <c r="P2404" s="5">
        <v>1</v>
      </c>
      <c r="Q2404" s="39" t="s">
        <v>3768</v>
      </c>
      <c r="DO2404" s="5">
        <v>1</v>
      </c>
      <c r="DQ2404" s="5" t="s">
        <v>135</v>
      </c>
      <c r="DR2404" s="5" t="s">
        <v>1233</v>
      </c>
      <c r="DW2404" s="5" t="s">
        <v>135</v>
      </c>
      <c r="EG2404" s="42"/>
      <c r="EH2404" s="42"/>
      <c r="EI2404" s="42"/>
      <c r="EJ2404" s="42"/>
      <c r="EK2404" s="42"/>
      <c r="EL2404" s="42"/>
      <c r="EM2404" s="42"/>
    </row>
    <row r="2405" spans="1:143" ht="45">
      <c r="A2405" s="41"/>
      <c r="B2405" s="41"/>
      <c r="C2405" s="41"/>
      <c r="D2405" s="41" t="s">
        <v>723</v>
      </c>
      <c r="E2405" s="42" t="s">
        <v>3769</v>
      </c>
      <c r="F2405" s="41" t="s">
        <v>3766</v>
      </c>
      <c r="G2405" s="41" t="s">
        <v>135</v>
      </c>
      <c r="H2405" s="41" t="s">
        <v>135</v>
      </c>
      <c r="I2405" s="41"/>
      <c r="P2405" s="5">
        <v>1</v>
      </c>
      <c r="Q2405" s="39" t="s">
        <v>3768</v>
      </c>
      <c r="DO2405" s="5">
        <v>1</v>
      </c>
      <c r="DQ2405" s="5" t="s">
        <v>135</v>
      </c>
      <c r="DR2405" s="5" t="s">
        <v>1233</v>
      </c>
      <c r="DW2405" s="5" t="s">
        <v>135</v>
      </c>
      <c r="EG2405" s="42"/>
      <c r="EH2405" s="42"/>
      <c r="EI2405" s="42"/>
      <c r="EJ2405" s="42"/>
      <c r="EK2405" s="42"/>
      <c r="EL2405" s="42"/>
      <c r="EM2405" s="42"/>
    </row>
    <row r="2406" spans="1:143" ht="45">
      <c r="A2406" s="41"/>
      <c r="B2406" s="33"/>
      <c r="C2406" s="41"/>
      <c r="D2406" s="41" t="s">
        <v>2337</v>
      </c>
      <c r="E2406" s="42" t="s">
        <v>378</v>
      </c>
      <c r="F2406" s="41" t="s">
        <v>3764</v>
      </c>
      <c r="G2406" s="41" t="s">
        <v>135</v>
      </c>
      <c r="H2406" s="41" t="s">
        <v>135</v>
      </c>
      <c r="I2406" s="41"/>
      <c r="P2406" s="5">
        <v>1</v>
      </c>
      <c r="Q2406" s="39" t="s">
        <v>3770</v>
      </c>
      <c r="CB2406" s="5">
        <v>1</v>
      </c>
      <c r="DQ2406" s="5" t="s">
        <v>135</v>
      </c>
      <c r="DR2406" s="5" t="s">
        <v>135</v>
      </c>
      <c r="DW2406" s="5" t="s">
        <v>135</v>
      </c>
      <c r="EG2406" s="42"/>
      <c r="EH2406" s="42"/>
      <c r="EI2406" s="42"/>
      <c r="EJ2406" s="42"/>
      <c r="EK2406" s="42"/>
      <c r="EL2406" s="42"/>
      <c r="EM2406" s="42"/>
    </row>
    <row r="2407" spans="1:143" ht="45">
      <c r="A2407" s="41"/>
      <c r="B2407" s="33"/>
      <c r="C2407" s="41"/>
      <c r="D2407" s="41" t="s">
        <v>165</v>
      </c>
      <c r="E2407" s="42" t="s">
        <v>165</v>
      </c>
      <c r="F2407" s="41" t="s">
        <v>3764</v>
      </c>
      <c r="G2407" s="41" t="s">
        <v>135</v>
      </c>
      <c r="H2407" s="41" t="s">
        <v>135</v>
      </c>
      <c r="I2407" s="41"/>
      <c r="P2407" s="5">
        <v>1</v>
      </c>
      <c r="Q2407" s="39" t="s">
        <v>3770</v>
      </c>
      <c r="CB2407" s="5">
        <v>1</v>
      </c>
      <c r="DQ2407" s="5" t="s">
        <v>135</v>
      </c>
      <c r="DR2407" s="5" t="s">
        <v>135</v>
      </c>
      <c r="DW2407" s="5" t="s">
        <v>135</v>
      </c>
      <c r="EG2407" s="42"/>
      <c r="EH2407" s="42"/>
      <c r="EI2407" s="42"/>
      <c r="EJ2407" s="42"/>
      <c r="EK2407" s="42"/>
      <c r="EL2407" s="42"/>
      <c r="EM2407" s="42"/>
    </row>
    <row r="2408" spans="1:143" ht="45">
      <c r="A2408" s="41"/>
      <c r="B2408" s="41"/>
      <c r="C2408" s="41"/>
      <c r="D2408" s="41" t="s">
        <v>2337</v>
      </c>
      <c r="E2408" s="42" t="s">
        <v>378</v>
      </c>
      <c r="F2408" s="41" t="s">
        <v>3766</v>
      </c>
      <c r="G2408" s="41" t="s">
        <v>135</v>
      </c>
      <c r="H2408" s="41" t="s">
        <v>135</v>
      </c>
      <c r="I2408" s="41"/>
      <c r="P2408" s="5">
        <v>1</v>
      </c>
      <c r="Q2408" s="39" t="s">
        <v>3771</v>
      </c>
      <c r="DO2408" s="5">
        <v>1</v>
      </c>
      <c r="DQ2408" s="5" t="s">
        <v>135</v>
      </c>
      <c r="DR2408" s="5" t="s">
        <v>1233</v>
      </c>
      <c r="DW2408" s="5" t="s">
        <v>135</v>
      </c>
      <c r="EG2408" s="42"/>
      <c r="EH2408" s="42"/>
      <c r="EI2408" s="42"/>
      <c r="EJ2408" s="42"/>
      <c r="EK2408" s="42"/>
      <c r="EL2408" s="42"/>
      <c r="EM2408" s="42"/>
    </row>
    <row r="2409" spans="1:143" ht="45">
      <c r="A2409" s="41"/>
      <c r="B2409" s="41"/>
      <c r="C2409" s="41"/>
      <c r="D2409" s="41" t="s">
        <v>165</v>
      </c>
      <c r="E2409" s="42" t="s">
        <v>165</v>
      </c>
      <c r="F2409" s="41" t="s">
        <v>3766</v>
      </c>
      <c r="G2409" s="41" t="s">
        <v>135</v>
      </c>
      <c r="H2409" s="41" t="s">
        <v>135</v>
      </c>
      <c r="I2409" s="41"/>
      <c r="P2409" s="5">
        <v>1</v>
      </c>
      <c r="Q2409" s="39" t="s">
        <v>3771</v>
      </c>
      <c r="DO2409" s="5">
        <v>1</v>
      </c>
      <c r="DQ2409" s="5" t="s">
        <v>135</v>
      </c>
      <c r="DR2409" s="5" t="s">
        <v>1233</v>
      </c>
      <c r="DW2409" s="5" t="s">
        <v>135</v>
      </c>
      <c r="EG2409" s="42"/>
      <c r="EH2409" s="42"/>
      <c r="EI2409" s="42"/>
      <c r="EJ2409" s="42"/>
      <c r="EK2409" s="42"/>
      <c r="EL2409" s="42"/>
      <c r="EM2409" s="42"/>
    </row>
    <row r="2410" spans="1:143" ht="45">
      <c r="A2410" s="41"/>
      <c r="B2410" s="41"/>
      <c r="C2410" s="41"/>
      <c r="D2410" s="41" t="s">
        <v>1241</v>
      </c>
      <c r="E2410" s="41" t="s">
        <v>1241</v>
      </c>
      <c r="F2410" s="41" t="s">
        <v>3772</v>
      </c>
      <c r="G2410" s="41" t="s">
        <v>135</v>
      </c>
      <c r="H2410" s="41" t="s">
        <v>135</v>
      </c>
      <c r="I2410" s="41"/>
      <c r="P2410" s="5">
        <v>1</v>
      </c>
      <c r="Q2410" s="39" t="s">
        <v>3773</v>
      </c>
      <c r="R2410" s="5">
        <v>1</v>
      </c>
      <c r="AI2410" s="5">
        <v>1</v>
      </c>
      <c r="CB2410" s="5">
        <v>1</v>
      </c>
      <c r="DQ2410" s="5" t="s">
        <v>135</v>
      </c>
      <c r="DR2410" s="5" t="s">
        <v>1233</v>
      </c>
      <c r="DW2410" s="5" t="s">
        <v>135</v>
      </c>
      <c r="EG2410" s="42"/>
      <c r="EH2410" s="42"/>
      <c r="EI2410" s="42"/>
      <c r="EJ2410" s="42"/>
      <c r="EK2410" s="42"/>
      <c r="EL2410" s="42"/>
      <c r="EM2410" s="42"/>
    </row>
    <row r="2411" spans="1:143" ht="45">
      <c r="A2411" s="41"/>
      <c r="B2411" s="41"/>
      <c r="C2411" s="41"/>
      <c r="D2411" s="41" t="s">
        <v>3774</v>
      </c>
      <c r="E2411" s="42" t="s">
        <v>199</v>
      </c>
      <c r="F2411" s="41" t="s">
        <v>3772</v>
      </c>
      <c r="G2411" s="41" t="s">
        <v>135</v>
      </c>
      <c r="H2411" s="41" t="s">
        <v>135</v>
      </c>
      <c r="I2411" s="41"/>
      <c r="P2411" s="5">
        <v>1</v>
      </c>
      <c r="Q2411" s="39" t="s">
        <v>3773</v>
      </c>
      <c r="R2411" s="5">
        <v>1</v>
      </c>
      <c r="AI2411" s="5">
        <v>1</v>
      </c>
      <c r="CB2411" s="5">
        <v>1</v>
      </c>
      <c r="DQ2411" s="5" t="s">
        <v>135</v>
      </c>
      <c r="DR2411" s="5" t="s">
        <v>1233</v>
      </c>
      <c r="DW2411" s="5" t="s">
        <v>135</v>
      </c>
      <c r="EG2411" s="42"/>
      <c r="EH2411" s="42"/>
      <c r="EI2411" s="42"/>
      <c r="EJ2411" s="42"/>
      <c r="EK2411" s="42"/>
      <c r="EL2411" s="42"/>
      <c r="EM2411" s="42"/>
    </row>
    <row r="2412" spans="1:143" ht="45">
      <c r="A2412" s="41"/>
      <c r="B2412" s="41"/>
      <c r="C2412" s="41"/>
      <c r="D2412" s="41" t="s">
        <v>2336</v>
      </c>
      <c r="E2412" s="42" t="s">
        <v>378</v>
      </c>
      <c r="F2412" s="41" t="s">
        <v>3764</v>
      </c>
      <c r="G2412" s="41" t="s">
        <v>135</v>
      </c>
      <c r="H2412" s="41" t="s">
        <v>135</v>
      </c>
      <c r="I2412" s="41"/>
      <c r="P2412" s="5">
        <v>1</v>
      </c>
      <c r="Q2412" s="39" t="s">
        <v>3775</v>
      </c>
      <c r="DJ2412" s="5">
        <v>1</v>
      </c>
      <c r="DQ2412" s="5" t="s">
        <v>135</v>
      </c>
      <c r="DR2412" s="5" t="s">
        <v>1233</v>
      </c>
      <c r="DW2412" s="5" t="s">
        <v>135</v>
      </c>
      <c r="EG2412" s="42"/>
      <c r="EH2412" s="42"/>
      <c r="EI2412" s="42"/>
      <c r="EJ2412" s="42"/>
      <c r="EK2412" s="42"/>
      <c r="EL2412" s="42"/>
      <c r="EM2412" s="42"/>
    </row>
    <row r="2413" spans="1:143" ht="30">
      <c r="A2413" s="41"/>
      <c r="B2413" s="41"/>
      <c r="C2413" s="41"/>
      <c r="D2413" s="41" t="s">
        <v>2336</v>
      </c>
      <c r="E2413" s="42" t="s">
        <v>378</v>
      </c>
      <c r="F2413" s="41" t="s">
        <v>3776</v>
      </c>
      <c r="G2413" s="41" t="s">
        <v>135</v>
      </c>
      <c r="H2413" s="41"/>
      <c r="I2413" s="41"/>
      <c r="P2413" s="5">
        <v>1</v>
      </c>
      <c r="Q2413" s="39" t="s">
        <v>3777</v>
      </c>
      <c r="R2413" s="5">
        <v>1</v>
      </c>
      <c r="AI2413" s="5">
        <v>1</v>
      </c>
      <c r="CB2413" s="5">
        <v>1</v>
      </c>
      <c r="DQ2413" s="5" t="s">
        <v>135</v>
      </c>
      <c r="DR2413" s="5" t="s">
        <v>135</v>
      </c>
      <c r="DW2413" s="5" t="s">
        <v>135</v>
      </c>
      <c r="EG2413" s="42"/>
      <c r="EH2413" s="42"/>
      <c r="EI2413" s="42"/>
      <c r="EJ2413" s="42"/>
      <c r="EK2413" s="42"/>
      <c r="EL2413" s="42"/>
      <c r="EM2413" s="42"/>
    </row>
    <row r="2414" spans="1:143" ht="45">
      <c r="A2414" s="41"/>
      <c r="B2414" s="41"/>
      <c r="C2414" s="41"/>
      <c r="D2414" s="41" t="s">
        <v>2336</v>
      </c>
      <c r="E2414" s="42" t="s">
        <v>378</v>
      </c>
      <c r="F2414" s="41" t="s">
        <v>3778</v>
      </c>
      <c r="G2414" s="41" t="s">
        <v>135</v>
      </c>
      <c r="H2414" s="41" t="s">
        <v>135</v>
      </c>
      <c r="I2414" s="41"/>
      <c r="P2414" s="5">
        <v>1</v>
      </c>
      <c r="Q2414" s="39" t="s">
        <v>3779</v>
      </c>
      <c r="R2414" s="5">
        <v>1</v>
      </c>
      <c r="AI2414" s="5">
        <v>1</v>
      </c>
      <c r="CB2414" s="5">
        <v>1</v>
      </c>
      <c r="DQ2414" s="5" t="s">
        <v>135</v>
      </c>
      <c r="DR2414" s="5" t="s">
        <v>135</v>
      </c>
      <c r="DW2414" s="5" t="s">
        <v>135</v>
      </c>
      <c r="EG2414" s="42"/>
      <c r="EH2414" s="42"/>
      <c r="EI2414" s="42"/>
      <c r="EJ2414" s="42"/>
      <c r="EK2414" s="42"/>
      <c r="EL2414" s="42"/>
      <c r="EM2414" s="42"/>
    </row>
    <row r="2415" spans="1:143" ht="45">
      <c r="A2415" s="41"/>
      <c r="B2415" s="41"/>
      <c r="C2415" s="41"/>
      <c r="D2415" s="41" t="s">
        <v>165</v>
      </c>
      <c r="E2415" s="42" t="s">
        <v>165</v>
      </c>
      <c r="F2415" s="41" t="s">
        <v>3778</v>
      </c>
      <c r="G2415" s="41" t="s">
        <v>135</v>
      </c>
      <c r="H2415" s="41" t="s">
        <v>135</v>
      </c>
      <c r="I2415" s="41"/>
      <c r="P2415" s="5">
        <v>1</v>
      </c>
      <c r="Q2415" s="39" t="s">
        <v>3779</v>
      </c>
      <c r="R2415" s="5">
        <v>1</v>
      </c>
      <c r="AI2415" s="5">
        <v>1</v>
      </c>
      <c r="CB2415" s="5">
        <v>1</v>
      </c>
      <c r="DQ2415" s="5" t="s">
        <v>135</v>
      </c>
      <c r="DR2415" s="5" t="s">
        <v>135</v>
      </c>
      <c r="DW2415" s="5" t="s">
        <v>135</v>
      </c>
      <c r="EG2415" s="42"/>
      <c r="EH2415" s="42"/>
      <c r="EI2415" s="42"/>
      <c r="EJ2415" s="42"/>
      <c r="EK2415" s="42"/>
      <c r="EL2415" s="42"/>
      <c r="EM2415" s="42"/>
    </row>
    <row r="2416" spans="1:143" ht="45">
      <c r="A2416" s="41"/>
      <c r="B2416" s="41"/>
      <c r="C2416" s="41"/>
      <c r="D2416" s="41" t="s">
        <v>2337</v>
      </c>
      <c r="E2416" s="42" t="s">
        <v>378</v>
      </c>
      <c r="F2416" s="41" t="s">
        <v>3766</v>
      </c>
      <c r="G2416" s="41" t="s">
        <v>135</v>
      </c>
      <c r="H2416" s="41" t="s">
        <v>135</v>
      </c>
      <c r="I2416" s="41"/>
      <c r="P2416" s="5">
        <v>1</v>
      </c>
      <c r="Q2416" s="39" t="s">
        <v>3780</v>
      </c>
      <c r="DP2416" s="5">
        <v>1</v>
      </c>
      <c r="DQ2416" s="5" t="s">
        <v>135</v>
      </c>
      <c r="DR2416" s="5" t="s">
        <v>135</v>
      </c>
      <c r="DW2416" s="5" t="s">
        <v>135</v>
      </c>
      <c r="EG2416" s="42"/>
      <c r="EH2416" s="42"/>
      <c r="EI2416" s="42"/>
      <c r="EJ2416" s="42"/>
      <c r="EK2416" s="42"/>
      <c r="EL2416" s="42"/>
      <c r="EM2416" s="42"/>
    </row>
    <row r="2417" spans="1:143" ht="45">
      <c r="A2417" s="41"/>
      <c r="B2417" s="41"/>
      <c r="C2417" s="41"/>
      <c r="D2417" s="41" t="s">
        <v>527</v>
      </c>
      <c r="E2417" s="41" t="s">
        <v>1241</v>
      </c>
      <c r="F2417" s="41" t="s">
        <v>3766</v>
      </c>
      <c r="G2417" s="41" t="s">
        <v>135</v>
      </c>
      <c r="H2417" s="41" t="s">
        <v>135</v>
      </c>
      <c r="I2417" s="41"/>
      <c r="P2417" s="5">
        <v>1</v>
      </c>
      <c r="Q2417" s="39" t="s">
        <v>3780</v>
      </c>
      <c r="DP2417" s="5">
        <v>1</v>
      </c>
      <c r="DQ2417" s="5" t="s">
        <v>135</v>
      </c>
      <c r="DR2417" s="5" t="s">
        <v>135</v>
      </c>
      <c r="DW2417" s="5" t="s">
        <v>135</v>
      </c>
      <c r="EG2417" s="42"/>
      <c r="EH2417" s="42"/>
      <c r="EI2417" s="42"/>
      <c r="EJ2417" s="42"/>
      <c r="EK2417" s="42"/>
      <c r="EL2417" s="42"/>
      <c r="EM2417" s="42"/>
    </row>
    <row r="2418" spans="1:143" ht="45">
      <c r="A2418" s="41"/>
      <c r="B2418" s="41"/>
      <c r="C2418" s="41"/>
      <c r="D2418" s="41" t="s">
        <v>165</v>
      </c>
      <c r="E2418" s="42" t="s">
        <v>165</v>
      </c>
      <c r="F2418" s="41" t="s">
        <v>3766</v>
      </c>
      <c r="G2418" s="41" t="s">
        <v>135</v>
      </c>
      <c r="H2418" s="41" t="s">
        <v>135</v>
      </c>
      <c r="I2418" s="41"/>
      <c r="P2418" s="5">
        <v>1</v>
      </c>
      <c r="Q2418" s="39" t="s">
        <v>3780</v>
      </c>
      <c r="DP2418" s="5">
        <v>1</v>
      </c>
      <c r="DQ2418" s="5" t="s">
        <v>135</v>
      </c>
      <c r="DR2418" s="5" t="s">
        <v>135</v>
      </c>
      <c r="DW2418" s="5" t="s">
        <v>135</v>
      </c>
      <c r="EG2418" s="42"/>
      <c r="EH2418" s="42"/>
      <c r="EI2418" s="42"/>
      <c r="EJ2418" s="42"/>
      <c r="EK2418" s="42"/>
      <c r="EL2418" s="42"/>
      <c r="EM2418" s="42"/>
    </row>
    <row r="2419" spans="1:143" ht="45">
      <c r="A2419" s="41"/>
      <c r="B2419" s="41"/>
      <c r="C2419" s="41"/>
      <c r="D2419" s="41" t="s">
        <v>723</v>
      </c>
      <c r="E2419" s="42" t="s">
        <v>199</v>
      </c>
      <c r="F2419" s="41" t="s">
        <v>3766</v>
      </c>
      <c r="G2419" s="41" t="s">
        <v>135</v>
      </c>
      <c r="H2419" s="41" t="s">
        <v>135</v>
      </c>
      <c r="I2419" s="41"/>
      <c r="P2419" s="5">
        <v>1</v>
      </c>
      <c r="Q2419" s="39" t="s">
        <v>3780</v>
      </c>
      <c r="CK2419" s="42"/>
      <c r="DP2419" s="5">
        <v>1</v>
      </c>
      <c r="DQ2419" s="5" t="s">
        <v>135</v>
      </c>
      <c r="DR2419" s="5" t="s">
        <v>135</v>
      </c>
      <c r="DW2419" s="5" t="s">
        <v>135</v>
      </c>
      <c r="EG2419" s="42"/>
      <c r="EH2419" s="42"/>
      <c r="EI2419" s="42"/>
      <c r="EJ2419" s="42"/>
      <c r="EK2419" s="42"/>
      <c r="EL2419" s="42"/>
      <c r="EM2419" s="42"/>
    </row>
    <row r="2420" spans="1:143" ht="45">
      <c r="A2420" s="41"/>
      <c r="B2420" s="41"/>
      <c r="C2420" s="41"/>
      <c r="D2420" s="41" t="s">
        <v>527</v>
      </c>
      <c r="E2420" s="41" t="s">
        <v>1241</v>
      </c>
      <c r="F2420" s="41" t="s">
        <v>3766</v>
      </c>
      <c r="G2420" s="41" t="s">
        <v>135</v>
      </c>
      <c r="H2420" s="41" t="s">
        <v>135</v>
      </c>
      <c r="I2420" s="41"/>
      <c r="P2420" s="5">
        <v>1</v>
      </c>
      <c r="Q2420" s="39" t="s">
        <v>3781</v>
      </c>
      <c r="CK2420" s="42"/>
      <c r="DM2420" s="5">
        <v>1</v>
      </c>
      <c r="DQ2420" s="5" t="s">
        <v>1233</v>
      </c>
      <c r="DW2420" s="5" t="s">
        <v>135</v>
      </c>
      <c r="EG2420" s="42"/>
      <c r="EH2420" s="42"/>
      <c r="EI2420" s="42"/>
      <c r="EJ2420" s="42"/>
      <c r="EK2420" s="42"/>
      <c r="EL2420" s="42"/>
      <c r="EM2420" s="42"/>
    </row>
    <row r="2421" spans="1:143" ht="45">
      <c r="A2421" s="41"/>
      <c r="B2421" s="41"/>
      <c r="C2421" s="41"/>
      <c r="D2421" s="41" t="s">
        <v>314</v>
      </c>
      <c r="E2421" s="42" t="s">
        <v>199</v>
      </c>
      <c r="F2421" s="41" t="s">
        <v>3766</v>
      </c>
      <c r="G2421" s="41" t="s">
        <v>135</v>
      </c>
      <c r="H2421" s="41" t="s">
        <v>135</v>
      </c>
      <c r="I2421" s="41"/>
      <c r="P2421" s="5">
        <v>1</v>
      </c>
      <c r="Q2421" s="39" t="s">
        <v>3781</v>
      </c>
      <c r="CK2421" s="42"/>
      <c r="DM2421" s="5">
        <v>1</v>
      </c>
      <c r="DQ2421" s="5" t="s">
        <v>1233</v>
      </c>
      <c r="DW2421" s="5" t="s">
        <v>135</v>
      </c>
      <c r="EG2421" s="42"/>
      <c r="EH2421" s="42"/>
      <c r="EI2421" s="42"/>
      <c r="EJ2421" s="42"/>
      <c r="EK2421" s="42"/>
      <c r="EL2421" s="42"/>
      <c r="EM2421" s="42"/>
    </row>
    <row r="2422" spans="1:143" ht="60">
      <c r="A2422" s="41" t="s">
        <v>3782</v>
      </c>
      <c r="B2422" s="41">
        <v>43</v>
      </c>
      <c r="C2422" s="41">
        <v>43</v>
      </c>
      <c r="D2422" s="41" t="s">
        <v>3783</v>
      </c>
      <c r="E2422" s="42" t="s">
        <v>459</v>
      </c>
      <c r="F2422" s="41" t="s">
        <v>3784</v>
      </c>
      <c r="G2422" s="41"/>
      <c r="H2422" s="41" t="s">
        <v>135</v>
      </c>
      <c r="I2422" s="41" t="s">
        <v>135</v>
      </c>
      <c r="P2422" s="5">
        <v>14</v>
      </c>
      <c r="Q2422" s="39" t="s">
        <v>3785</v>
      </c>
      <c r="CB2422" s="5">
        <v>1</v>
      </c>
      <c r="CK2422" s="5">
        <v>13</v>
      </c>
      <c r="CQ2422" s="5">
        <v>6</v>
      </c>
      <c r="DQ2422" s="5" t="s">
        <v>135</v>
      </c>
      <c r="DR2422" s="5" t="s">
        <v>135</v>
      </c>
      <c r="DS2422" s="6">
        <v>43</v>
      </c>
      <c r="DT2422" s="6">
        <v>0</v>
      </c>
      <c r="DU2422" s="5">
        <v>26</v>
      </c>
      <c r="DX2422" s="5" t="s">
        <v>135</v>
      </c>
      <c r="EG2422" s="42"/>
      <c r="EH2422" s="42"/>
      <c r="EI2422" s="42"/>
      <c r="EJ2422" s="42"/>
      <c r="EK2422" s="42"/>
      <c r="EL2422" s="42"/>
      <c r="EM2422" s="42"/>
    </row>
    <row r="2423" spans="1:143" ht="45">
      <c r="A2423" s="41"/>
      <c r="B2423" s="41"/>
      <c r="C2423" s="41"/>
      <c r="D2423" s="41" t="s">
        <v>202</v>
      </c>
      <c r="E2423" s="42" t="s">
        <v>3208</v>
      </c>
      <c r="F2423" s="41" t="s">
        <v>3784</v>
      </c>
      <c r="G2423" s="41"/>
      <c r="H2423" s="41" t="s">
        <v>135</v>
      </c>
      <c r="I2423" s="41" t="s">
        <v>135</v>
      </c>
      <c r="P2423" s="5">
        <v>8</v>
      </c>
      <c r="Q2423" s="39" t="s">
        <v>3786</v>
      </c>
      <c r="CB2423" s="5">
        <v>3</v>
      </c>
      <c r="DM2423" s="5">
        <v>5</v>
      </c>
      <c r="DQ2423" s="5" t="s">
        <v>135</v>
      </c>
      <c r="DR2423" s="5" t="s">
        <v>135</v>
      </c>
      <c r="DX2423" s="5" t="s">
        <v>135</v>
      </c>
      <c r="EG2423" s="42"/>
      <c r="EH2423" s="42"/>
      <c r="EI2423" s="42"/>
      <c r="EJ2423" s="42"/>
      <c r="EK2423" s="42"/>
      <c r="EL2423" s="42"/>
      <c r="EM2423" s="42"/>
    </row>
    <row r="2424" spans="1:143" ht="45">
      <c r="A2424" s="41"/>
      <c r="B2424" s="41"/>
      <c r="C2424" s="41"/>
      <c r="D2424" s="41" t="s">
        <v>3787</v>
      </c>
      <c r="E2424" s="42" t="s">
        <v>3788</v>
      </c>
      <c r="F2424" s="41" t="s">
        <v>3784</v>
      </c>
      <c r="G2424" s="41"/>
      <c r="H2424" s="41" t="s">
        <v>135</v>
      </c>
      <c r="I2424" s="41" t="s">
        <v>135</v>
      </c>
      <c r="P2424" s="5">
        <v>7</v>
      </c>
      <c r="Q2424" s="39" t="s">
        <v>3789</v>
      </c>
      <c r="CB2424" s="5">
        <v>2</v>
      </c>
      <c r="CK2424" s="5">
        <v>2</v>
      </c>
      <c r="DM2424" s="5">
        <v>3</v>
      </c>
      <c r="DQ2424" s="5" t="s">
        <v>135</v>
      </c>
      <c r="DR2424" s="5" t="s">
        <v>135</v>
      </c>
      <c r="DX2424" s="5" t="s">
        <v>135</v>
      </c>
      <c r="EG2424" s="42"/>
      <c r="EH2424" s="42"/>
      <c r="EI2424" s="42"/>
      <c r="EJ2424" s="42"/>
      <c r="EK2424" s="42"/>
      <c r="EL2424" s="42"/>
      <c r="EM2424" s="42"/>
    </row>
    <row r="2425" spans="1:143" ht="45">
      <c r="A2425" s="41"/>
      <c r="B2425" s="41"/>
      <c r="C2425" s="41"/>
      <c r="D2425" s="41" t="s">
        <v>3790</v>
      </c>
      <c r="E2425" s="42" t="s">
        <v>3791</v>
      </c>
      <c r="F2425" s="41" t="s">
        <v>3784</v>
      </c>
      <c r="G2425" s="41"/>
      <c r="H2425" s="41" t="s">
        <v>135</v>
      </c>
      <c r="I2425" s="41" t="s">
        <v>135</v>
      </c>
      <c r="P2425" s="5">
        <v>6</v>
      </c>
      <c r="Q2425" s="39" t="s">
        <v>3792</v>
      </c>
      <c r="CB2425" s="5">
        <v>3</v>
      </c>
      <c r="CK2425" s="5">
        <v>1</v>
      </c>
      <c r="DM2425" s="5">
        <v>2</v>
      </c>
      <c r="DQ2425" s="5" t="s">
        <v>135</v>
      </c>
      <c r="DR2425" s="5" t="s">
        <v>135</v>
      </c>
      <c r="DX2425" s="5" t="s">
        <v>135</v>
      </c>
      <c r="EG2425" s="42"/>
      <c r="EH2425" s="42"/>
      <c r="EI2425" s="42"/>
      <c r="EJ2425" s="42"/>
      <c r="EK2425" s="42"/>
      <c r="EL2425" s="42"/>
      <c r="EM2425" s="42"/>
    </row>
    <row r="2426" spans="1:143" ht="45">
      <c r="A2426" s="41"/>
      <c r="B2426" s="41"/>
      <c r="C2426" s="41"/>
      <c r="D2426" s="41" t="s">
        <v>3793</v>
      </c>
      <c r="E2426" s="42" t="s">
        <v>1759</v>
      </c>
      <c r="F2426" s="41" t="s">
        <v>3784</v>
      </c>
      <c r="G2426" s="41"/>
      <c r="H2426" s="41" t="s">
        <v>135</v>
      </c>
      <c r="I2426" s="41" t="s">
        <v>135</v>
      </c>
      <c r="P2426" s="5">
        <v>6</v>
      </c>
      <c r="Q2426" s="39" t="s">
        <v>3794</v>
      </c>
      <c r="CB2426" s="5">
        <v>1</v>
      </c>
      <c r="CK2426" s="5">
        <v>5</v>
      </c>
      <c r="DQ2426" s="5" t="s">
        <v>135</v>
      </c>
      <c r="DR2426" s="5" t="s">
        <v>135</v>
      </c>
      <c r="DX2426" s="5" t="s">
        <v>135</v>
      </c>
      <c r="EG2426" s="42"/>
      <c r="EH2426" s="42"/>
      <c r="EI2426" s="42"/>
      <c r="EJ2426" s="42"/>
      <c r="EK2426" s="42"/>
      <c r="EL2426" s="42"/>
      <c r="EM2426" s="42"/>
    </row>
    <row r="2427" spans="1:143" ht="45">
      <c r="A2427" s="41"/>
      <c r="B2427" s="41"/>
      <c r="C2427" s="41"/>
      <c r="D2427" s="41" t="s">
        <v>3795</v>
      </c>
      <c r="E2427" s="42" t="s">
        <v>459</v>
      </c>
      <c r="F2427" s="41" t="s">
        <v>3784</v>
      </c>
      <c r="G2427" s="41"/>
      <c r="H2427" s="41" t="s">
        <v>135</v>
      </c>
      <c r="I2427" s="41" t="s">
        <v>135</v>
      </c>
      <c r="P2427" s="5">
        <v>4</v>
      </c>
      <c r="Q2427" s="39" t="s">
        <v>3796</v>
      </c>
      <c r="CK2427" s="5">
        <v>2</v>
      </c>
      <c r="DM2427" s="5">
        <v>2</v>
      </c>
      <c r="DQ2427" s="5" t="s">
        <v>135</v>
      </c>
      <c r="DR2427" s="5" t="s">
        <v>135</v>
      </c>
      <c r="DX2427" s="5" t="s">
        <v>135</v>
      </c>
      <c r="EG2427" s="42"/>
      <c r="EH2427" s="42"/>
      <c r="EI2427" s="42"/>
      <c r="EJ2427" s="42"/>
      <c r="EK2427" s="42"/>
      <c r="EL2427" s="42"/>
      <c r="EM2427" s="42"/>
    </row>
    <row r="2428" spans="1:143" ht="45">
      <c r="A2428" s="41"/>
      <c r="B2428" s="41"/>
      <c r="C2428" s="41"/>
      <c r="D2428" s="41" t="s">
        <v>2067</v>
      </c>
      <c r="E2428" s="42" t="s">
        <v>459</v>
      </c>
      <c r="F2428" s="41" t="s">
        <v>3784</v>
      </c>
      <c r="G2428" s="41"/>
      <c r="H2428" s="41" t="s">
        <v>135</v>
      </c>
      <c r="I2428" s="41" t="s">
        <v>135</v>
      </c>
      <c r="P2428" s="5">
        <v>3</v>
      </c>
      <c r="Q2428" s="39" t="s">
        <v>3797</v>
      </c>
      <c r="CK2428" s="5">
        <v>3</v>
      </c>
      <c r="DQ2428" s="5" t="s">
        <v>135</v>
      </c>
      <c r="DR2428" s="5" t="s">
        <v>135</v>
      </c>
      <c r="DX2428" s="5" t="s">
        <v>135</v>
      </c>
      <c r="EG2428" s="42"/>
      <c r="EH2428" s="42"/>
      <c r="EI2428" s="42"/>
      <c r="EJ2428" s="42"/>
      <c r="EK2428" s="42"/>
      <c r="EL2428" s="42"/>
      <c r="EM2428" s="42"/>
    </row>
    <row r="2429" spans="1:143" ht="45">
      <c r="A2429" s="41"/>
      <c r="B2429" s="41"/>
      <c r="C2429" s="41"/>
      <c r="D2429" s="41" t="s">
        <v>3798</v>
      </c>
      <c r="E2429" s="42" t="s">
        <v>145</v>
      </c>
      <c r="F2429" s="41" t="s">
        <v>3784</v>
      </c>
      <c r="G2429" s="41"/>
      <c r="H2429" s="41" t="s">
        <v>135</v>
      </c>
      <c r="I2429" s="41" t="s">
        <v>135</v>
      </c>
      <c r="P2429" s="5">
        <v>2</v>
      </c>
      <c r="Q2429" s="39" t="s">
        <v>3799</v>
      </c>
      <c r="DM2429" s="5">
        <v>2</v>
      </c>
      <c r="DQ2429" s="5" t="s">
        <v>135</v>
      </c>
      <c r="DR2429" s="5" t="s">
        <v>135</v>
      </c>
      <c r="DX2429" s="5" t="s">
        <v>135</v>
      </c>
      <c r="EG2429" s="42"/>
      <c r="EH2429" s="42"/>
      <c r="EI2429" s="42"/>
      <c r="EJ2429" s="42"/>
      <c r="EK2429" s="42"/>
      <c r="EL2429" s="42"/>
      <c r="EM2429" s="42"/>
    </row>
    <row r="2430" spans="1:143" ht="45">
      <c r="A2430" s="41"/>
      <c r="B2430" s="41"/>
      <c r="C2430" s="41"/>
      <c r="D2430" s="41" t="s">
        <v>3800</v>
      </c>
      <c r="E2430" s="42" t="s">
        <v>3801</v>
      </c>
      <c r="F2430" s="41" t="s">
        <v>3784</v>
      </c>
      <c r="G2430" s="41"/>
      <c r="H2430" s="41" t="s">
        <v>135</v>
      </c>
      <c r="I2430" s="41" t="s">
        <v>135</v>
      </c>
      <c r="P2430" s="5">
        <v>1</v>
      </c>
      <c r="Q2430" s="39" t="s">
        <v>3802</v>
      </c>
      <c r="CB2430" s="5">
        <v>1</v>
      </c>
      <c r="CJ2430" s="5">
        <v>1</v>
      </c>
      <c r="CU2430" s="5">
        <v>1</v>
      </c>
      <c r="DQ2430" s="5" t="s">
        <v>135</v>
      </c>
      <c r="DR2430" s="5" t="s">
        <v>135</v>
      </c>
      <c r="DX2430" s="5" t="s">
        <v>135</v>
      </c>
      <c r="EG2430" s="42"/>
      <c r="EH2430" s="42"/>
      <c r="EI2430" s="42"/>
      <c r="EJ2430" s="42"/>
      <c r="EK2430" s="42"/>
      <c r="EL2430" s="42"/>
      <c r="EM2430" s="42"/>
    </row>
    <row r="2431" spans="1:143" ht="45">
      <c r="A2431" s="41"/>
      <c r="B2431" s="41"/>
      <c r="C2431" s="41"/>
      <c r="D2431" s="41" t="s">
        <v>3803</v>
      </c>
      <c r="E2431" s="42" t="s">
        <v>204</v>
      </c>
      <c r="F2431" s="41" t="s">
        <v>3784</v>
      </c>
      <c r="G2431" s="41"/>
      <c r="H2431" s="41" t="s">
        <v>135</v>
      </c>
      <c r="I2431" s="41" t="s">
        <v>135</v>
      </c>
      <c r="P2431" s="5">
        <v>1</v>
      </c>
      <c r="Q2431" s="39" t="s">
        <v>3802</v>
      </c>
      <c r="CB2431" s="5">
        <v>1</v>
      </c>
      <c r="CJ2431" s="5">
        <v>1</v>
      </c>
      <c r="CU2431" s="5">
        <v>1</v>
      </c>
      <c r="DQ2431" s="5" t="s">
        <v>135</v>
      </c>
      <c r="DR2431" s="5" t="s">
        <v>135</v>
      </c>
      <c r="DX2431" s="5" t="s">
        <v>135</v>
      </c>
      <c r="EG2431" s="42"/>
      <c r="EH2431" s="42"/>
      <c r="EI2431" s="42"/>
      <c r="EJ2431" s="42"/>
      <c r="EK2431" s="42"/>
      <c r="EL2431" s="42"/>
      <c r="EM2431" s="42"/>
    </row>
    <row r="2432" spans="1:143" ht="90">
      <c r="A2432" s="46" t="s">
        <v>3804</v>
      </c>
      <c r="B2432" s="41">
        <v>13</v>
      </c>
      <c r="C2432" s="41">
        <v>13</v>
      </c>
      <c r="D2432" s="41" t="s">
        <v>3805</v>
      </c>
      <c r="E2432" s="42" t="s">
        <v>3806</v>
      </c>
      <c r="F2432" s="41" t="s">
        <v>3807</v>
      </c>
      <c r="G2432" s="41" t="s">
        <v>135</v>
      </c>
      <c r="H2432" s="41"/>
      <c r="I2432" s="41" t="s">
        <v>135</v>
      </c>
      <c r="P2432" s="5">
        <v>1</v>
      </c>
      <c r="Q2432" s="39" t="s">
        <v>3808</v>
      </c>
      <c r="R2432" s="5">
        <v>1</v>
      </c>
      <c r="U2432" s="5">
        <v>1</v>
      </c>
      <c r="V2432" s="5">
        <v>1</v>
      </c>
      <c r="AL2432" s="5">
        <v>1</v>
      </c>
      <c r="BH2432" s="5">
        <v>1</v>
      </c>
      <c r="BK2432" s="5">
        <v>1</v>
      </c>
      <c r="CB2432" s="5">
        <v>1</v>
      </c>
      <c r="CJ2432" s="5">
        <v>1</v>
      </c>
      <c r="CU2432" s="5">
        <v>1</v>
      </c>
      <c r="DQ2432" s="5" t="s">
        <v>1233</v>
      </c>
      <c r="DR2432" s="5" t="s">
        <v>1233</v>
      </c>
      <c r="DS2432" s="6">
        <v>13</v>
      </c>
      <c r="DT2432" s="6">
        <v>0</v>
      </c>
      <c r="DU2432" s="5">
        <v>9</v>
      </c>
      <c r="DW2432" s="5" t="s">
        <v>135</v>
      </c>
      <c r="EG2432" s="42"/>
      <c r="EH2432" s="42"/>
      <c r="EI2432" s="42"/>
      <c r="EJ2432" s="42"/>
      <c r="EK2432" s="42"/>
      <c r="EL2432" s="42"/>
      <c r="EM2432" s="42"/>
    </row>
    <row r="2433" spans="1:143" ht="45">
      <c r="A2433" s="41"/>
      <c r="B2433" s="41"/>
      <c r="C2433" s="41"/>
      <c r="D2433" s="41" t="s">
        <v>3809</v>
      </c>
      <c r="E2433" s="42" t="s">
        <v>3202</v>
      </c>
      <c r="F2433" s="41" t="s">
        <v>3807</v>
      </c>
      <c r="G2433" s="41" t="s">
        <v>135</v>
      </c>
      <c r="H2433" s="41"/>
      <c r="I2433" s="41" t="s">
        <v>135</v>
      </c>
      <c r="P2433" s="5">
        <v>1</v>
      </c>
      <c r="Q2433" s="39" t="s">
        <v>3808</v>
      </c>
      <c r="R2433" s="5">
        <v>1</v>
      </c>
      <c r="U2433" s="5">
        <v>1</v>
      </c>
      <c r="V2433" s="5">
        <v>1</v>
      </c>
      <c r="AL2433" s="5">
        <v>1</v>
      </c>
      <c r="BH2433" s="5">
        <v>1</v>
      </c>
      <c r="BK2433" s="5">
        <v>1</v>
      </c>
      <c r="CB2433" s="5">
        <v>1</v>
      </c>
      <c r="CJ2433" s="5">
        <v>1</v>
      </c>
      <c r="CU2433" s="5">
        <v>1</v>
      </c>
      <c r="DQ2433" s="5" t="s">
        <v>1233</v>
      </c>
      <c r="DR2433" s="5" t="s">
        <v>1233</v>
      </c>
      <c r="DW2433" s="5" t="s">
        <v>135</v>
      </c>
      <c r="EG2433" s="42"/>
      <c r="EH2433" s="42"/>
      <c r="EI2433" s="42"/>
      <c r="EJ2433" s="42"/>
      <c r="EK2433" s="42"/>
      <c r="EL2433" s="42"/>
      <c r="EM2433" s="42"/>
    </row>
    <row r="2434" spans="1:143" s="42" customFormat="1" ht="45">
      <c r="A2434" s="41"/>
      <c r="B2434" s="41"/>
      <c r="C2434" s="41"/>
      <c r="D2434" s="41" t="s">
        <v>325</v>
      </c>
      <c r="E2434" s="42" t="s">
        <v>3810</v>
      </c>
      <c r="F2434" s="41" t="s">
        <v>3807</v>
      </c>
      <c r="G2434" s="41" t="s">
        <v>135</v>
      </c>
      <c r="H2434" s="41"/>
      <c r="I2434" s="41" t="s">
        <v>135</v>
      </c>
      <c r="J2434" s="5"/>
      <c r="K2434" s="5"/>
      <c r="L2434" s="5"/>
      <c r="M2434" s="5"/>
      <c r="N2434" s="5"/>
      <c r="O2434" s="5"/>
      <c r="P2434" s="5">
        <v>1</v>
      </c>
      <c r="Q2434" s="39" t="s">
        <v>3808</v>
      </c>
      <c r="R2434" s="5">
        <v>1</v>
      </c>
      <c r="S2434" s="5"/>
      <c r="T2434" s="5"/>
      <c r="U2434" s="5">
        <v>1</v>
      </c>
      <c r="V2434" s="5">
        <v>1</v>
      </c>
      <c r="W2434" s="5"/>
      <c r="X2434" s="5"/>
      <c r="Y2434" s="5"/>
      <c r="Z2434" s="5"/>
      <c r="AA2434" s="5"/>
      <c r="AB2434" s="5"/>
      <c r="AC2434" s="5"/>
      <c r="AD2434" s="5"/>
      <c r="AE2434" s="5"/>
      <c r="AF2434" s="5"/>
      <c r="AG2434" s="5"/>
      <c r="AH2434" s="5"/>
      <c r="AI2434" s="5"/>
      <c r="AJ2434" s="5"/>
      <c r="AK2434" s="5"/>
      <c r="AL2434" s="5">
        <v>1</v>
      </c>
      <c r="AM2434" s="5"/>
      <c r="AN2434" s="5"/>
      <c r="AO2434" s="5"/>
      <c r="AP2434" s="5"/>
      <c r="AQ2434" s="5"/>
      <c r="AR2434" s="5"/>
      <c r="AS2434" s="5"/>
      <c r="AT2434" s="5"/>
      <c r="AU2434" s="5"/>
      <c r="AV2434" s="5"/>
      <c r="AW2434" s="5"/>
      <c r="AX2434" s="5"/>
      <c r="AY2434" s="5"/>
      <c r="AZ2434" s="5"/>
      <c r="BA2434" s="5"/>
      <c r="BB2434" s="5"/>
      <c r="BC2434" s="5"/>
      <c r="BD2434" s="5"/>
      <c r="BE2434" s="5"/>
      <c r="BF2434" s="5"/>
      <c r="BG2434" s="5"/>
      <c r="BH2434" s="5">
        <v>1</v>
      </c>
      <c r="BI2434" s="5"/>
      <c r="BJ2434" s="5"/>
      <c r="BK2434" s="5">
        <v>1</v>
      </c>
      <c r="BL2434" s="5"/>
      <c r="BM2434" s="5"/>
      <c r="BN2434" s="5"/>
      <c r="BO2434" s="5"/>
      <c r="BP2434" s="5"/>
      <c r="BQ2434" s="5"/>
      <c r="BR2434" s="5"/>
      <c r="BS2434" s="5"/>
      <c r="BT2434" s="5"/>
      <c r="BU2434" s="5"/>
      <c r="BV2434" s="5"/>
      <c r="BW2434" s="5"/>
      <c r="BX2434" s="5"/>
      <c r="BY2434" s="5"/>
      <c r="BZ2434" s="5"/>
      <c r="CA2434" s="5"/>
      <c r="CB2434" s="5">
        <v>1</v>
      </c>
      <c r="CC2434" s="5"/>
      <c r="CD2434" s="5"/>
      <c r="CE2434" s="5"/>
      <c r="CF2434" s="5"/>
      <c r="CG2434" s="5"/>
      <c r="CH2434" s="5"/>
      <c r="CI2434" s="5"/>
      <c r="CJ2434" s="5">
        <v>1</v>
      </c>
      <c r="CK2434" s="5"/>
      <c r="CL2434" s="5"/>
      <c r="CM2434" s="5"/>
      <c r="CN2434" s="5"/>
      <c r="CO2434" s="5"/>
      <c r="CP2434" s="5"/>
      <c r="CQ2434" s="5"/>
      <c r="CR2434" s="5"/>
      <c r="CS2434" s="5"/>
      <c r="CT2434" s="5"/>
      <c r="CU2434" s="5">
        <v>1</v>
      </c>
      <c r="CV2434" s="5"/>
      <c r="CW2434" s="5"/>
      <c r="CX2434" s="5"/>
      <c r="CY2434" s="5"/>
      <c r="CZ2434" s="5"/>
      <c r="DA2434" s="5"/>
      <c r="DB2434" s="5"/>
      <c r="DC2434" s="5"/>
      <c r="DD2434" s="5"/>
      <c r="DE2434" s="5"/>
      <c r="DF2434" s="5"/>
      <c r="DG2434" s="5"/>
      <c r="DH2434" s="5"/>
      <c r="DI2434" s="5"/>
      <c r="DJ2434" s="5"/>
      <c r="DK2434" s="5"/>
      <c r="DL2434" s="5"/>
      <c r="DM2434" s="5"/>
      <c r="DN2434" s="5"/>
      <c r="DO2434" s="5"/>
      <c r="DP2434" s="5"/>
      <c r="DQ2434" s="5" t="s">
        <v>1233</v>
      </c>
      <c r="DR2434" s="5" t="s">
        <v>1233</v>
      </c>
      <c r="DS2434" s="6"/>
      <c r="DT2434" s="6"/>
      <c r="DU2434" s="5"/>
      <c r="DV2434" s="5"/>
      <c r="DW2434" s="5" t="s">
        <v>135</v>
      </c>
      <c r="DX2434" s="5"/>
      <c r="DY2434" s="5"/>
      <c r="DZ2434" s="5"/>
      <c r="EA2434" s="5"/>
      <c r="EB2434" s="5"/>
      <c r="EC2434" s="5"/>
      <c r="ED2434" s="5"/>
      <c r="EE2434" s="5"/>
      <c r="EF2434" s="5"/>
    </row>
    <row r="2435" spans="1:143" s="42" customFormat="1" ht="45">
      <c r="A2435" s="41"/>
      <c r="B2435" s="41"/>
      <c r="C2435" s="41"/>
      <c r="D2435" s="41" t="s">
        <v>3811</v>
      </c>
      <c r="E2435" s="42" t="s">
        <v>1259</v>
      </c>
      <c r="F2435" s="41" t="s">
        <v>3807</v>
      </c>
      <c r="G2435" s="41" t="s">
        <v>135</v>
      </c>
      <c r="H2435" s="41"/>
      <c r="I2435" s="41" t="s">
        <v>135</v>
      </c>
      <c r="J2435" s="5">
        <v>1</v>
      </c>
      <c r="K2435" s="5">
        <v>1</v>
      </c>
      <c r="L2435" s="5"/>
      <c r="M2435" s="5"/>
      <c r="N2435" s="5"/>
      <c r="O2435" s="5"/>
      <c r="P2435" s="5">
        <v>1</v>
      </c>
      <c r="Q2435" s="39" t="s">
        <v>3808</v>
      </c>
      <c r="R2435" s="5">
        <v>1</v>
      </c>
      <c r="S2435" s="5"/>
      <c r="T2435" s="5"/>
      <c r="U2435" s="5">
        <v>1</v>
      </c>
      <c r="V2435" s="5">
        <v>1</v>
      </c>
      <c r="W2435" s="5"/>
      <c r="X2435" s="5"/>
      <c r="Y2435" s="5"/>
      <c r="Z2435" s="5"/>
      <c r="AA2435" s="5"/>
      <c r="AB2435" s="5"/>
      <c r="AC2435" s="5"/>
      <c r="AD2435" s="5"/>
      <c r="AE2435" s="5"/>
      <c r="AF2435" s="5"/>
      <c r="AG2435" s="5"/>
      <c r="AH2435" s="5"/>
      <c r="AI2435" s="5"/>
      <c r="AJ2435" s="5"/>
      <c r="AK2435" s="5"/>
      <c r="AL2435" s="5">
        <v>1</v>
      </c>
      <c r="AM2435" s="5"/>
      <c r="AN2435" s="5"/>
      <c r="AO2435" s="5"/>
      <c r="AP2435" s="5"/>
      <c r="AQ2435" s="5"/>
      <c r="AR2435" s="5"/>
      <c r="AS2435" s="5"/>
      <c r="AT2435" s="5"/>
      <c r="AU2435" s="5"/>
      <c r="AV2435" s="5"/>
      <c r="AW2435" s="5"/>
      <c r="AX2435" s="5"/>
      <c r="AY2435" s="5"/>
      <c r="AZ2435" s="5"/>
      <c r="BA2435" s="5"/>
      <c r="BB2435" s="5"/>
      <c r="BC2435" s="5"/>
      <c r="BD2435" s="5"/>
      <c r="BE2435" s="5"/>
      <c r="BF2435" s="5"/>
      <c r="BG2435" s="5"/>
      <c r="BH2435" s="5">
        <v>1</v>
      </c>
      <c r="BI2435" s="5"/>
      <c r="BJ2435" s="5"/>
      <c r="BK2435" s="5">
        <v>1</v>
      </c>
      <c r="BL2435" s="5"/>
      <c r="BM2435" s="5"/>
      <c r="BN2435" s="5"/>
      <c r="BO2435" s="5"/>
      <c r="BP2435" s="5"/>
      <c r="BQ2435" s="5"/>
      <c r="BR2435" s="5"/>
      <c r="BS2435" s="5"/>
      <c r="BT2435" s="5"/>
      <c r="BU2435" s="5"/>
      <c r="BV2435" s="5"/>
      <c r="BW2435" s="5"/>
      <c r="BX2435" s="5"/>
      <c r="BY2435" s="5"/>
      <c r="BZ2435" s="5"/>
      <c r="CA2435" s="5"/>
      <c r="CB2435" s="5">
        <v>1</v>
      </c>
      <c r="CC2435" s="5"/>
      <c r="CD2435" s="5"/>
      <c r="CE2435" s="5"/>
      <c r="CF2435" s="5"/>
      <c r="CG2435" s="5"/>
      <c r="CH2435" s="5"/>
      <c r="CI2435" s="5"/>
      <c r="CJ2435" s="5">
        <v>1</v>
      </c>
      <c r="CK2435" s="5"/>
      <c r="CL2435" s="5"/>
      <c r="CM2435" s="5"/>
      <c r="CN2435" s="5"/>
      <c r="CO2435" s="5"/>
      <c r="CP2435" s="5"/>
      <c r="CQ2435" s="5"/>
      <c r="CR2435" s="5"/>
      <c r="CS2435" s="5"/>
      <c r="CT2435" s="5"/>
      <c r="CU2435" s="5">
        <v>1</v>
      </c>
      <c r="CV2435" s="5"/>
      <c r="CW2435" s="5"/>
      <c r="CX2435" s="5"/>
      <c r="CY2435" s="5"/>
      <c r="CZ2435" s="5"/>
      <c r="DA2435" s="5"/>
      <c r="DB2435" s="5"/>
      <c r="DC2435" s="5"/>
      <c r="DD2435" s="5"/>
      <c r="DE2435" s="5"/>
      <c r="DF2435" s="5"/>
      <c r="DG2435" s="5"/>
      <c r="DH2435" s="5"/>
      <c r="DI2435" s="5"/>
      <c r="DJ2435" s="5"/>
      <c r="DK2435" s="5"/>
      <c r="DL2435" s="5"/>
      <c r="DM2435" s="5"/>
      <c r="DN2435" s="5"/>
      <c r="DO2435" s="5"/>
      <c r="DP2435" s="5"/>
      <c r="DQ2435" s="5" t="s">
        <v>1233</v>
      </c>
      <c r="DR2435" s="5" t="s">
        <v>1233</v>
      </c>
      <c r="DS2435" s="6"/>
      <c r="DT2435" s="6"/>
      <c r="DU2435" s="5"/>
      <c r="DV2435" s="5"/>
      <c r="DW2435" s="5" t="s">
        <v>135</v>
      </c>
      <c r="DX2435" s="5"/>
      <c r="DY2435" s="5"/>
      <c r="DZ2435" s="5"/>
      <c r="EA2435" s="5"/>
      <c r="EB2435" s="5"/>
      <c r="EC2435" s="5"/>
      <c r="ED2435" s="5"/>
      <c r="EE2435" s="5"/>
      <c r="EF2435" s="5"/>
    </row>
    <row r="2436" spans="1:143" ht="45">
      <c r="A2436" s="41"/>
      <c r="B2436" s="41"/>
      <c r="C2436" s="41"/>
      <c r="D2436" s="41" t="s">
        <v>3805</v>
      </c>
      <c r="E2436" s="42" t="s">
        <v>3806</v>
      </c>
      <c r="F2436" s="41" t="s">
        <v>3812</v>
      </c>
      <c r="G2436" s="41" t="s">
        <v>135</v>
      </c>
      <c r="H2436" s="41"/>
      <c r="I2436" s="41" t="s">
        <v>135</v>
      </c>
      <c r="P2436" s="5">
        <v>1</v>
      </c>
      <c r="Q2436" s="39" t="s">
        <v>3808</v>
      </c>
      <c r="R2436" s="5">
        <v>1</v>
      </c>
      <c r="U2436" s="5">
        <v>1</v>
      </c>
      <c r="V2436" s="5">
        <v>1</v>
      </c>
      <c r="AL2436" s="5">
        <v>1</v>
      </c>
      <c r="BH2436" s="5">
        <v>1</v>
      </c>
      <c r="BK2436" s="5">
        <v>1</v>
      </c>
      <c r="CB2436" s="5">
        <v>1</v>
      </c>
      <c r="CJ2436" s="5">
        <v>1</v>
      </c>
      <c r="CU2436" s="5">
        <v>1</v>
      </c>
      <c r="DQ2436" s="5" t="s">
        <v>1233</v>
      </c>
      <c r="DR2436" s="5" t="s">
        <v>1233</v>
      </c>
      <c r="DW2436" s="5" t="s">
        <v>135</v>
      </c>
      <c r="EG2436" s="42"/>
      <c r="EH2436" s="42"/>
      <c r="EI2436" s="42"/>
      <c r="EJ2436" s="42"/>
      <c r="EK2436" s="42"/>
      <c r="EL2436" s="42"/>
      <c r="EM2436" s="42"/>
    </row>
    <row r="2437" spans="1:143" s="42" customFormat="1" ht="45">
      <c r="A2437" s="41"/>
      <c r="B2437" s="41"/>
      <c r="C2437" s="41"/>
      <c r="D2437" s="41" t="s">
        <v>325</v>
      </c>
      <c r="E2437" s="42" t="s">
        <v>3810</v>
      </c>
      <c r="F2437" s="41" t="s">
        <v>3812</v>
      </c>
      <c r="G2437" s="41" t="s">
        <v>135</v>
      </c>
      <c r="H2437" s="41"/>
      <c r="I2437" s="41" t="s">
        <v>135</v>
      </c>
      <c r="J2437" s="5"/>
      <c r="K2437" s="5"/>
      <c r="L2437" s="5"/>
      <c r="M2437" s="5"/>
      <c r="N2437" s="5"/>
      <c r="O2437" s="5"/>
      <c r="P2437" s="5">
        <v>1</v>
      </c>
      <c r="Q2437" s="39" t="s">
        <v>3808</v>
      </c>
      <c r="R2437" s="5">
        <v>1</v>
      </c>
      <c r="S2437" s="5"/>
      <c r="T2437" s="5"/>
      <c r="U2437" s="5">
        <v>1</v>
      </c>
      <c r="V2437" s="5">
        <v>1</v>
      </c>
      <c r="W2437" s="5"/>
      <c r="X2437" s="5"/>
      <c r="Y2437" s="5"/>
      <c r="Z2437" s="5"/>
      <c r="AA2437" s="5"/>
      <c r="AB2437" s="5"/>
      <c r="AC2437" s="5"/>
      <c r="AD2437" s="5"/>
      <c r="AE2437" s="5"/>
      <c r="AF2437" s="5"/>
      <c r="AG2437" s="5"/>
      <c r="AH2437" s="5"/>
      <c r="AI2437" s="5"/>
      <c r="AJ2437" s="5"/>
      <c r="AK2437" s="5"/>
      <c r="AL2437" s="5">
        <v>1</v>
      </c>
      <c r="AM2437" s="5"/>
      <c r="AN2437" s="5"/>
      <c r="AO2437" s="5"/>
      <c r="AP2437" s="5"/>
      <c r="AQ2437" s="5"/>
      <c r="AR2437" s="5"/>
      <c r="AS2437" s="5"/>
      <c r="AT2437" s="5"/>
      <c r="AU2437" s="5"/>
      <c r="AV2437" s="5"/>
      <c r="AW2437" s="5"/>
      <c r="AX2437" s="5"/>
      <c r="AY2437" s="5"/>
      <c r="AZ2437" s="5"/>
      <c r="BA2437" s="5"/>
      <c r="BB2437" s="5"/>
      <c r="BC2437" s="5"/>
      <c r="BD2437" s="5"/>
      <c r="BE2437" s="5"/>
      <c r="BF2437" s="5"/>
      <c r="BG2437" s="5"/>
      <c r="BH2437" s="5">
        <v>1</v>
      </c>
      <c r="BI2437" s="5"/>
      <c r="BJ2437" s="5"/>
      <c r="BK2437" s="5">
        <v>1</v>
      </c>
      <c r="BL2437" s="5"/>
      <c r="BM2437" s="5"/>
      <c r="BN2437" s="5"/>
      <c r="BO2437" s="5"/>
      <c r="BP2437" s="5"/>
      <c r="BQ2437" s="5"/>
      <c r="BR2437" s="5"/>
      <c r="BS2437" s="5"/>
      <c r="BT2437" s="5"/>
      <c r="BU2437" s="5"/>
      <c r="BV2437" s="5"/>
      <c r="BW2437" s="5"/>
      <c r="BX2437" s="5"/>
      <c r="BY2437" s="5"/>
      <c r="BZ2437" s="5"/>
      <c r="CA2437" s="5"/>
      <c r="CB2437" s="5">
        <v>1</v>
      </c>
      <c r="CC2437" s="5"/>
      <c r="CD2437" s="5"/>
      <c r="CE2437" s="5"/>
      <c r="CF2437" s="5"/>
      <c r="CG2437" s="5"/>
      <c r="CH2437" s="5"/>
      <c r="CI2437" s="5"/>
      <c r="CJ2437" s="5">
        <v>1</v>
      </c>
      <c r="CK2437" s="5"/>
      <c r="CL2437" s="5"/>
      <c r="CM2437" s="5"/>
      <c r="CN2437" s="5"/>
      <c r="CO2437" s="5"/>
      <c r="CP2437" s="5"/>
      <c r="CQ2437" s="5"/>
      <c r="CR2437" s="5"/>
      <c r="CS2437" s="5"/>
      <c r="CT2437" s="5"/>
      <c r="CU2437" s="5">
        <v>1</v>
      </c>
      <c r="CV2437" s="5"/>
      <c r="CW2437" s="5"/>
      <c r="CX2437" s="5"/>
      <c r="CY2437" s="5"/>
      <c r="CZ2437" s="5"/>
      <c r="DA2437" s="5"/>
      <c r="DB2437" s="5"/>
      <c r="DC2437" s="5"/>
      <c r="DD2437" s="5"/>
      <c r="DE2437" s="5"/>
      <c r="DF2437" s="5"/>
      <c r="DG2437" s="5"/>
      <c r="DH2437" s="5"/>
      <c r="DI2437" s="5"/>
      <c r="DJ2437" s="5"/>
      <c r="DK2437" s="5"/>
      <c r="DL2437" s="5"/>
      <c r="DM2437" s="5"/>
      <c r="DN2437" s="5"/>
      <c r="DO2437" s="5"/>
      <c r="DP2437" s="5"/>
      <c r="DQ2437" s="5" t="s">
        <v>1233</v>
      </c>
      <c r="DR2437" s="5" t="s">
        <v>1233</v>
      </c>
      <c r="DS2437" s="6"/>
      <c r="DT2437" s="6"/>
      <c r="DU2437" s="5"/>
      <c r="DV2437" s="5"/>
      <c r="DW2437" s="5" t="s">
        <v>135</v>
      </c>
      <c r="DX2437" s="5"/>
      <c r="DY2437" s="5"/>
      <c r="DZ2437" s="5"/>
      <c r="EA2437" s="5"/>
      <c r="EB2437" s="5"/>
      <c r="EC2437" s="5"/>
      <c r="ED2437" s="5"/>
      <c r="EE2437" s="5"/>
      <c r="EF2437" s="5"/>
    </row>
    <row r="2438" spans="1:143" s="42" customFormat="1" ht="45">
      <c r="A2438" s="41"/>
      <c r="B2438" s="41"/>
      <c r="C2438" s="41"/>
      <c r="D2438" s="41" t="s">
        <v>1287</v>
      </c>
      <c r="E2438" s="42" t="s">
        <v>514</v>
      </c>
      <c r="F2438" s="41" t="s">
        <v>3812</v>
      </c>
      <c r="G2438" s="41" t="s">
        <v>135</v>
      </c>
      <c r="H2438" s="41"/>
      <c r="I2438" s="41" t="s">
        <v>135</v>
      </c>
      <c r="J2438" s="5"/>
      <c r="K2438" s="5"/>
      <c r="L2438" s="5"/>
      <c r="M2438" s="5"/>
      <c r="N2438" s="5"/>
      <c r="O2438" s="5"/>
      <c r="P2438" s="5">
        <v>1</v>
      </c>
      <c r="Q2438" s="39" t="s">
        <v>3808</v>
      </c>
      <c r="R2438" s="5">
        <v>1</v>
      </c>
      <c r="S2438" s="5"/>
      <c r="T2438" s="5"/>
      <c r="U2438" s="5">
        <v>1</v>
      </c>
      <c r="V2438" s="5">
        <v>1</v>
      </c>
      <c r="W2438" s="5"/>
      <c r="X2438" s="5"/>
      <c r="Y2438" s="5"/>
      <c r="Z2438" s="5"/>
      <c r="AA2438" s="5"/>
      <c r="AB2438" s="5"/>
      <c r="AC2438" s="5"/>
      <c r="AD2438" s="5"/>
      <c r="AE2438" s="5"/>
      <c r="AF2438" s="5"/>
      <c r="AG2438" s="5"/>
      <c r="AH2438" s="5"/>
      <c r="AI2438" s="5"/>
      <c r="AJ2438" s="5"/>
      <c r="AK2438" s="5"/>
      <c r="AL2438" s="5">
        <v>1</v>
      </c>
      <c r="AM2438" s="5"/>
      <c r="AN2438" s="5"/>
      <c r="AO2438" s="5"/>
      <c r="AP2438" s="5"/>
      <c r="AQ2438" s="5"/>
      <c r="AR2438" s="5"/>
      <c r="AS2438" s="5"/>
      <c r="AT2438" s="5"/>
      <c r="AU2438" s="5"/>
      <c r="AV2438" s="5"/>
      <c r="AW2438" s="5"/>
      <c r="AX2438" s="5"/>
      <c r="AY2438" s="5"/>
      <c r="AZ2438" s="5"/>
      <c r="BA2438" s="5"/>
      <c r="BB2438" s="5"/>
      <c r="BC2438" s="5"/>
      <c r="BD2438" s="5"/>
      <c r="BE2438" s="5"/>
      <c r="BF2438" s="5"/>
      <c r="BG2438" s="5"/>
      <c r="BH2438" s="5">
        <v>1</v>
      </c>
      <c r="BI2438" s="5"/>
      <c r="BJ2438" s="5"/>
      <c r="BK2438" s="5">
        <v>1</v>
      </c>
      <c r="BL2438" s="5"/>
      <c r="BM2438" s="5"/>
      <c r="BN2438" s="5"/>
      <c r="BO2438" s="5"/>
      <c r="BP2438" s="5"/>
      <c r="BQ2438" s="5"/>
      <c r="BR2438" s="5"/>
      <c r="BS2438" s="5"/>
      <c r="BT2438" s="5"/>
      <c r="BU2438" s="5"/>
      <c r="BV2438" s="5"/>
      <c r="BW2438" s="5"/>
      <c r="BX2438" s="5"/>
      <c r="BY2438" s="5"/>
      <c r="BZ2438" s="5"/>
      <c r="CA2438" s="5"/>
      <c r="CB2438" s="5">
        <v>1</v>
      </c>
      <c r="CC2438" s="5"/>
      <c r="CD2438" s="5"/>
      <c r="CE2438" s="5"/>
      <c r="CF2438" s="5"/>
      <c r="CG2438" s="5"/>
      <c r="CH2438" s="5"/>
      <c r="CI2438" s="5"/>
      <c r="CJ2438" s="5">
        <v>1</v>
      </c>
      <c r="CK2438" s="5"/>
      <c r="CL2438" s="5"/>
      <c r="CM2438" s="5"/>
      <c r="CN2438" s="5"/>
      <c r="CO2438" s="5"/>
      <c r="CP2438" s="5"/>
      <c r="CQ2438" s="5"/>
      <c r="CR2438" s="5"/>
      <c r="CS2438" s="5"/>
      <c r="CT2438" s="5"/>
      <c r="CU2438" s="5">
        <v>1</v>
      </c>
      <c r="CV2438" s="5"/>
      <c r="CW2438" s="5"/>
      <c r="CX2438" s="5"/>
      <c r="CY2438" s="5"/>
      <c r="CZ2438" s="5"/>
      <c r="DA2438" s="5"/>
      <c r="DB2438" s="5"/>
      <c r="DC2438" s="5"/>
      <c r="DD2438" s="5"/>
      <c r="DE2438" s="5"/>
      <c r="DF2438" s="5"/>
      <c r="DG2438" s="5"/>
      <c r="DH2438" s="5"/>
      <c r="DI2438" s="5"/>
      <c r="DJ2438" s="5"/>
      <c r="DK2438" s="5"/>
      <c r="DL2438" s="5"/>
      <c r="DM2438" s="5"/>
      <c r="DN2438" s="5"/>
      <c r="DO2438" s="5"/>
      <c r="DP2438" s="5"/>
      <c r="DQ2438" s="5" t="s">
        <v>1233</v>
      </c>
      <c r="DR2438" s="5" t="s">
        <v>1233</v>
      </c>
      <c r="DS2438" s="6"/>
      <c r="DT2438" s="6"/>
      <c r="DU2438" s="5"/>
      <c r="DV2438" s="5"/>
      <c r="DW2438" s="5" t="s">
        <v>135</v>
      </c>
      <c r="DX2438" s="5"/>
      <c r="DY2438" s="5"/>
      <c r="DZ2438" s="5"/>
      <c r="EA2438" s="5"/>
      <c r="EB2438" s="5"/>
      <c r="EC2438" s="5"/>
      <c r="ED2438" s="5"/>
      <c r="EE2438" s="5"/>
      <c r="EF2438" s="5"/>
    </row>
    <row r="2439" spans="1:143" ht="30">
      <c r="A2439" s="41"/>
      <c r="B2439" s="41"/>
      <c r="C2439" s="41"/>
      <c r="D2439" s="41" t="s">
        <v>3811</v>
      </c>
      <c r="E2439" s="42" t="s">
        <v>1259</v>
      </c>
      <c r="F2439" s="41" t="s">
        <v>3813</v>
      </c>
      <c r="G2439" s="41"/>
      <c r="H2439" s="41"/>
      <c r="I2439" s="41" t="s">
        <v>135</v>
      </c>
      <c r="J2439" s="5">
        <v>1</v>
      </c>
      <c r="K2439" s="5">
        <v>1</v>
      </c>
      <c r="P2439" s="5">
        <v>1</v>
      </c>
      <c r="Q2439" s="39" t="s">
        <v>3808</v>
      </c>
      <c r="R2439" s="5">
        <v>1</v>
      </c>
      <c r="U2439" s="5">
        <v>1</v>
      </c>
      <c r="V2439" s="5">
        <v>1</v>
      </c>
      <c r="AL2439" s="5">
        <v>1</v>
      </c>
      <c r="BH2439" s="5">
        <v>1</v>
      </c>
      <c r="BK2439" s="5">
        <v>1</v>
      </c>
      <c r="CB2439" s="5">
        <v>1</v>
      </c>
      <c r="CJ2439" s="5">
        <v>1</v>
      </c>
      <c r="CU2439" s="5">
        <v>1</v>
      </c>
      <c r="DQ2439" s="5" t="s">
        <v>135</v>
      </c>
      <c r="DR2439" s="5" t="s">
        <v>1233</v>
      </c>
      <c r="DW2439" s="5" t="s">
        <v>135</v>
      </c>
      <c r="EG2439" s="42"/>
      <c r="EH2439" s="42"/>
      <c r="EI2439" s="42"/>
      <c r="EJ2439" s="42"/>
      <c r="EK2439" s="42"/>
      <c r="EL2439" s="42"/>
      <c r="EM2439" s="42"/>
    </row>
    <row r="2440" spans="1:143" ht="30">
      <c r="A2440" s="41"/>
      <c r="B2440" s="41"/>
      <c r="C2440" s="41"/>
      <c r="D2440" s="41" t="s">
        <v>3305</v>
      </c>
      <c r="E2440" s="42" t="s">
        <v>978</v>
      </c>
      <c r="F2440" s="41" t="s">
        <v>3813</v>
      </c>
      <c r="G2440" s="41"/>
      <c r="H2440" s="41"/>
      <c r="I2440" s="41" t="s">
        <v>135</v>
      </c>
      <c r="P2440" s="5">
        <v>1</v>
      </c>
      <c r="Q2440" s="39" t="s">
        <v>3808</v>
      </c>
      <c r="R2440" s="5">
        <v>1</v>
      </c>
      <c r="U2440" s="5">
        <v>1</v>
      </c>
      <c r="V2440" s="5">
        <v>1</v>
      </c>
      <c r="AL2440" s="5">
        <v>1</v>
      </c>
      <c r="BH2440" s="5">
        <v>1</v>
      </c>
      <c r="BK2440" s="5">
        <v>1</v>
      </c>
      <c r="CB2440" s="5">
        <v>1</v>
      </c>
      <c r="CJ2440" s="5">
        <v>1</v>
      </c>
      <c r="CU2440" s="5">
        <v>1</v>
      </c>
      <c r="DQ2440" s="5" t="s">
        <v>135</v>
      </c>
      <c r="DR2440" s="5" t="s">
        <v>1233</v>
      </c>
      <c r="DW2440" s="5" t="s">
        <v>135</v>
      </c>
      <c r="EG2440" s="42"/>
      <c r="EH2440" s="42"/>
      <c r="EI2440" s="42"/>
      <c r="EJ2440" s="42"/>
      <c r="EK2440" s="42"/>
      <c r="EL2440" s="42"/>
      <c r="EM2440" s="42"/>
    </row>
    <row r="2441" spans="1:143" ht="45">
      <c r="A2441" s="41"/>
      <c r="B2441" s="41"/>
      <c r="C2441" s="41"/>
      <c r="D2441" s="41" t="s">
        <v>3814</v>
      </c>
      <c r="E2441" s="42" t="s">
        <v>186</v>
      </c>
      <c r="F2441" s="41" t="s">
        <v>3807</v>
      </c>
      <c r="G2441" s="41" t="s">
        <v>135</v>
      </c>
      <c r="H2441" s="41"/>
      <c r="I2441" s="41" t="s">
        <v>135</v>
      </c>
      <c r="P2441" s="5">
        <v>1</v>
      </c>
      <c r="Q2441" s="39" t="s">
        <v>3808</v>
      </c>
      <c r="R2441" s="5">
        <v>1</v>
      </c>
      <c r="U2441" s="5">
        <v>1</v>
      </c>
      <c r="V2441" s="5">
        <v>1</v>
      </c>
      <c r="AL2441" s="5">
        <v>1</v>
      </c>
      <c r="BH2441" s="5">
        <v>1</v>
      </c>
      <c r="BK2441" s="5">
        <v>1</v>
      </c>
      <c r="CB2441" s="5">
        <v>1</v>
      </c>
      <c r="CJ2441" s="5">
        <v>1</v>
      </c>
      <c r="CU2441" s="5">
        <v>1</v>
      </c>
      <c r="DQ2441" s="5" t="s">
        <v>135</v>
      </c>
      <c r="DR2441" s="5" t="s">
        <v>1233</v>
      </c>
      <c r="DW2441" s="5" t="s">
        <v>135</v>
      </c>
      <c r="EG2441" s="42"/>
      <c r="EH2441" s="42"/>
      <c r="EI2441" s="42"/>
      <c r="EJ2441" s="42"/>
      <c r="EK2441" s="42"/>
      <c r="EL2441" s="42"/>
      <c r="EM2441" s="42"/>
    </row>
    <row r="2442" spans="1:143" s="42" customFormat="1" ht="45">
      <c r="A2442" s="41"/>
      <c r="B2442" s="41"/>
      <c r="C2442" s="41"/>
      <c r="D2442" s="41" t="s">
        <v>815</v>
      </c>
      <c r="E2442" s="42" t="s">
        <v>1812</v>
      </c>
      <c r="F2442" s="41" t="s">
        <v>3807</v>
      </c>
      <c r="G2442" s="41" t="s">
        <v>135</v>
      </c>
      <c r="H2442" s="41"/>
      <c r="I2442" s="41" t="s">
        <v>135</v>
      </c>
      <c r="J2442" s="5"/>
      <c r="K2442" s="5"/>
      <c r="L2442" s="5"/>
      <c r="M2442" s="5"/>
      <c r="N2442" s="5"/>
      <c r="O2442" s="5"/>
      <c r="P2442" s="5">
        <v>1</v>
      </c>
      <c r="Q2442" s="39" t="s">
        <v>3808</v>
      </c>
      <c r="R2442" s="5">
        <v>1</v>
      </c>
      <c r="S2442" s="5"/>
      <c r="T2442" s="5"/>
      <c r="U2442" s="5">
        <v>1</v>
      </c>
      <c r="V2442" s="5">
        <v>1</v>
      </c>
      <c r="W2442" s="5"/>
      <c r="X2442" s="5"/>
      <c r="Y2442" s="5"/>
      <c r="Z2442" s="5"/>
      <c r="AA2442" s="5"/>
      <c r="AB2442" s="5"/>
      <c r="AC2442" s="5"/>
      <c r="AD2442" s="5"/>
      <c r="AE2442" s="5"/>
      <c r="AF2442" s="5"/>
      <c r="AG2442" s="5"/>
      <c r="AH2442" s="5"/>
      <c r="AI2442" s="5"/>
      <c r="AJ2442" s="5"/>
      <c r="AK2442" s="5"/>
      <c r="AL2442" s="5">
        <v>1</v>
      </c>
      <c r="AM2442" s="5"/>
      <c r="AN2442" s="5"/>
      <c r="AO2442" s="5"/>
      <c r="AP2442" s="5"/>
      <c r="AQ2442" s="5"/>
      <c r="AR2442" s="5"/>
      <c r="AS2442" s="5"/>
      <c r="AT2442" s="5"/>
      <c r="AU2442" s="5"/>
      <c r="AV2442" s="5"/>
      <c r="AW2442" s="5"/>
      <c r="AX2442" s="5"/>
      <c r="AY2442" s="5"/>
      <c r="AZ2442" s="5"/>
      <c r="BA2442" s="5"/>
      <c r="BB2442" s="5"/>
      <c r="BC2442" s="5"/>
      <c r="BD2442" s="5"/>
      <c r="BE2442" s="5"/>
      <c r="BF2442" s="5"/>
      <c r="BG2442" s="5"/>
      <c r="BH2442" s="5">
        <v>1</v>
      </c>
      <c r="BI2442" s="5"/>
      <c r="BJ2442" s="5"/>
      <c r="BK2442" s="5">
        <v>1</v>
      </c>
      <c r="BL2442" s="5"/>
      <c r="BM2442" s="5"/>
      <c r="BN2442" s="5"/>
      <c r="BO2442" s="5"/>
      <c r="BP2442" s="5"/>
      <c r="BQ2442" s="5"/>
      <c r="BR2442" s="5"/>
      <c r="BS2442" s="5"/>
      <c r="BT2442" s="5"/>
      <c r="BU2442" s="5"/>
      <c r="BV2442" s="5"/>
      <c r="BW2442" s="5"/>
      <c r="BX2442" s="5"/>
      <c r="BY2442" s="5"/>
      <c r="BZ2442" s="5"/>
      <c r="CA2442" s="5"/>
      <c r="CB2442" s="5">
        <v>1</v>
      </c>
      <c r="CC2442" s="5"/>
      <c r="CD2442" s="5"/>
      <c r="CE2442" s="5"/>
      <c r="CF2442" s="5"/>
      <c r="CG2442" s="5"/>
      <c r="CH2442" s="5"/>
      <c r="CI2442" s="5"/>
      <c r="CJ2442" s="5">
        <v>1</v>
      </c>
      <c r="CK2442" s="5"/>
      <c r="CL2442" s="5"/>
      <c r="CM2442" s="5"/>
      <c r="CN2442" s="5"/>
      <c r="CO2442" s="5"/>
      <c r="CP2442" s="5"/>
      <c r="CQ2442" s="5"/>
      <c r="CR2442" s="5"/>
      <c r="CS2442" s="5"/>
      <c r="CT2442" s="5"/>
      <c r="CU2442" s="5">
        <v>1</v>
      </c>
      <c r="CV2442" s="5"/>
      <c r="CW2442" s="5"/>
      <c r="CX2442" s="5"/>
      <c r="CY2442" s="5"/>
      <c r="CZ2442" s="5"/>
      <c r="DA2442" s="5"/>
      <c r="DB2442" s="5"/>
      <c r="DC2442" s="5"/>
      <c r="DD2442" s="5"/>
      <c r="DE2442" s="5"/>
      <c r="DF2442" s="5"/>
      <c r="DG2442" s="5"/>
      <c r="DH2442" s="5"/>
      <c r="DI2442" s="5"/>
      <c r="DJ2442" s="5"/>
      <c r="DK2442" s="5"/>
      <c r="DL2442" s="5"/>
      <c r="DM2442" s="5"/>
      <c r="DN2442" s="5"/>
      <c r="DO2442" s="5"/>
      <c r="DP2442" s="5"/>
      <c r="DQ2442" s="5" t="s">
        <v>135</v>
      </c>
      <c r="DR2442" s="5" t="s">
        <v>1233</v>
      </c>
      <c r="DS2442" s="6"/>
      <c r="DT2442" s="6"/>
      <c r="DU2442" s="5"/>
      <c r="DV2442" s="5"/>
      <c r="DW2442" s="5" t="s">
        <v>135</v>
      </c>
      <c r="DX2442" s="5"/>
      <c r="DY2442" s="5"/>
      <c r="DZ2442" s="5"/>
      <c r="EA2442" s="5"/>
      <c r="EB2442" s="5"/>
      <c r="EC2442" s="5"/>
      <c r="ED2442" s="5"/>
      <c r="EE2442" s="5"/>
      <c r="EF2442" s="5"/>
    </row>
    <row r="2443" spans="1:143" ht="45">
      <c r="A2443" s="41"/>
      <c r="B2443" s="41"/>
      <c r="C2443" s="41"/>
      <c r="D2443" s="41" t="s">
        <v>132</v>
      </c>
      <c r="E2443" s="42" t="s">
        <v>132</v>
      </c>
      <c r="F2443" s="41" t="s">
        <v>3807</v>
      </c>
      <c r="G2443" s="41" t="s">
        <v>135</v>
      </c>
      <c r="H2443" s="41"/>
      <c r="I2443" s="41" t="s">
        <v>135</v>
      </c>
      <c r="J2443" s="5">
        <v>1</v>
      </c>
      <c r="N2443" s="5">
        <v>1</v>
      </c>
      <c r="P2443" s="5">
        <v>1</v>
      </c>
      <c r="Q2443" s="39" t="s">
        <v>3808</v>
      </c>
      <c r="R2443" s="5">
        <v>1</v>
      </c>
      <c r="U2443" s="5">
        <v>1</v>
      </c>
      <c r="V2443" s="5">
        <v>1</v>
      </c>
      <c r="AL2443" s="5">
        <v>1</v>
      </c>
      <c r="BH2443" s="5">
        <v>1</v>
      </c>
      <c r="BK2443" s="5">
        <v>1</v>
      </c>
      <c r="CB2443" s="5">
        <v>1</v>
      </c>
      <c r="CJ2443" s="5">
        <v>1</v>
      </c>
      <c r="CU2443" s="5">
        <v>1</v>
      </c>
      <c r="DQ2443" s="5" t="s">
        <v>135</v>
      </c>
      <c r="DR2443" s="5" t="s">
        <v>1233</v>
      </c>
      <c r="DW2443" s="5" t="s">
        <v>135</v>
      </c>
      <c r="EG2443" s="42"/>
      <c r="EH2443" s="42"/>
      <c r="EI2443" s="42"/>
      <c r="EJ2443" s="42"/>
      <c r="EK2443" s="42"/>
      <c r="EL2443" s="42"/>
      <c r="EM2443" s="42"/>
    </row>
    <row r="2444" spans="1:143" ht="30">
      <c r="A2444" s="41"/>
      <c r="B2444" s="41"/>
      <c r="C2444" s="41"/>
      <c r="D2444" s="41" t="s">
        <v>3805</v>
      </c>
      <c r="E2444" s="42" t="s">
        <v>3806</v>
      </c>
      <c r="F2444" s="41" t="s">
        <v>3813</v>
      </c>
      <c r="G2444" s="41"/>
      <c r="H2444" s="41"/>
      <c r="I2444" s="41" t="s">
        <v>135</v>
      </c>
      <c r="P2444" s="5">
        <v>1</v>
      </c>
      <c r="Q2444" s="39" t="s">
        <v>3808</v>
      </c>
      <c r="R2444" s="5">
        <v>1</v>
      </c>
      <c r="U2444" s="5">
        <v>1</v>
      </c>
      <c r="V2444" s="5">
        <v>1</v>
      </c>
      <c r="AL2444" s="5">
        <v>1</v>
      </c>
      <c r="BH2444" s="5">
        <v>1</v>
      </c>
      <c r="BK2444" s="5">
        <v>1</v>
      </c>
      <c r="CB2444" s="5">
        <v>1</v>
      </c>
      <c r="CJ2444" s="5">
        <v>1</v>
      </c>
      <c r="CU2444" s="5">
        <v>1</v>
      </c>
      <c r="DQ2444" s="5" t="s">
        <v>1233</v>
      </c>
      <c r="DR2444" s="5" t="s">
        <v>1233</v>
      </c>
      <c r="DW2444" s="5" t="s">
        <v>135</v>
      </c>
      <c r="EG2444" s="42"/>
      <c r="EH2444" s="42"/>
      <c r="EI2444" s="42"/>
      <c r="EJ2444" s="42"/>
      <c r="EK2444" s="42"/>
      <c r="EL2444" s="42"/>
      <c r="EM2444" s="42"/>
    </row>
    <row r="2445" spans="1:143" ht="30">
      <c r="A2445" s="41"/>
      <c r="B2445" s="41"/>
      <c r="C2445" s="41"/>
      <c r="D2445" s="41" t="s">
        <v>3814</v>
      </c>
      <c r="E2445" s="42" t="s">
        <v>186</v>
      </c>
      <c r="F2445" s="41" t="s">
        <v>3813</v>
      </c>
      <c r="G2445" s="41"/>
      <c r="H2445" s="41"/>
      <c r="I2445" s="41" t="s">
        <v>135</v>
      </c>
      <c r="P2445" s="5">
        <v>1</v>
      </c>
      <c r="Q2445" s="39" t="s">
        <v>3808</v>
      </c>
      <c r="R2445" s="5">
        <v>1</v>
      </c>
      <c r="U2445" s="5">
        <v>1</v>
      </c>
      <c r="V2445" s="5">
        <v>1</v>
      </c>
      <c r="AL2445" s="5">
        <v>1</v>
      </c>
      <c r="BH2445" s="5">
        <v>1</v>
      </c>
      <c r="BK2445" s="5">
        <v>1</v>
      </c>
      <c r="CB2445" s="5">
        <v>1</v>
      </c>
      <c r="CJ2445" s="5">
        <v>1</v>
      </c>
      <c r="CU2445" s="5">
        <v>1</v>
      </c>
      <c r="DQ2445" s="5" t="s">
        <v>1233</v>
      </c>
      <c r="DR2445" s="5" t="s">
        <v>1233</v>
      </c>
      <c r="DW2445" s="5" t="s">
        <v>135</v>
      </c>
      <c r="EG2445" s="42"/>
      <c r="EH2445" s="42"/>
      <c r="EI2445" s="42"/>
      <c r="EJ2445" s="42"/>
      <c r="EK2445" s="42"/>
      <c r="EL2445" s="42"/>
      <c r="EM2445" s="42"/>
    </row>
    <row r="2446" spans="1:143" ht="30">
      <c r="A2446" s="41"/>
      <c r="B2446" s="41"/>
      <c r="C2446" s="41"/>
      <c r="D2446" s="41" t="s">
        <v>3815</v>
      </c>
      <c r="E2446" s="42" t="s">
        <v>194</v>
      </c>
      <c r="F2446" s="41" t="s">
        <v>3813</v>
      </c>
      <c r="G2446" s="41"/>
      <c r="H2446" s="41"/>
      <c r="I2446" s="41" t="s">
        <v>135</v>
      </c>
      <c r="P2446" s="5">
        <v>1</v>
      </c>
      <c r="Q2446" s="39" t="s">
        <v>3808</v>
      </c>
      <c r="R2446" s="5">
        <v>1</v>
      </c>
      <c r="U2446" s="5">
        <v>1</v>
      </c>
      <c r="V2446" s="5">
        <v>1</v>
      </c>
      <c r="AL2446" s="5">
        <v>1</v>
      </c>
      <c r="BH2446" s="5">
        <v>1</v>
      </c>
      <c r="BK2446" s="5">
        <v>1</v>
      </c>
      <c r="CB2446" s="5">
        <v>1</v>
      </c>
      <c r="CJ2446" s="5">
        <v>1</v>
      </c>
      <c r="CU2446" s="5">
        <v>1</v>
      </c>
      <c r="DQ2446" s="5" t="s">
        <v>1233</v>
      </c>
      <c r="DR2446" s="5" t="s">
        <v>1233</v>
      </c>
      <c r="DW2446" s="5" t="s">
        <v>135</v>
      </c>
      <c r="EG2446" s="42"/>
      <c r="EH2446" s="42"/>
      <c r="EI2446" s="42"/>
      <c r="EJ2446" s="42"/>
      <c r="EK2446" s="42"/>
      <c r="EL2446" s="42"/>
      <c r="EM2446" s="42"/>
    </row>
    <row r="2447" spans="1:143" ht="30">
      <c r="A2447" s="41"/>
      <c r="B2447" s="41"/>
      <c r="C2447" s="41"/>
      <c r="D2447" s="41" t="s">
        <v>157</v>
      </c>
      <c r="E2447" s="42" t="s">
        <v>157</v>
      </c>
      <c r="F2447" s="41" t="s">
        <v>3813</v>
      </c>
      <c r="G2447" s="41"/>
      <c r="H2447" s="41"/>
      <c r="I2447" s="41" t="s">
        <v>135</v>
      </c>
      <c r="P2447" s="5">
        <v>1</v>
      </c>
      <c r="Q2447" s="39" t="s">
        <v>3808</v>
      </c>
      <c r="R2447" s="5">
        <v>1</v>
      </c>
      <c r="U2447" s="5">
        <v>1</v>
      </c>
      <c r="V2447" s="5">
        <v>1</v>
      </c>
      <c r="AL2447" s="5">
        <v>1</v>
      </c>
      <c r="BH2447" s="5">
        <v>1</v>
      </c>
      <c r="BK2447" s="5">
        <v>1</v>
      </c>
      <c r="CB2447" s="5">
        <v>1</v>
      </c>
      <c r="CJ2447" s="5">
        <v>1</v>
      </c>
      <c r="CU2447" s="5">
        <v>1</v>
      </c>
      <c r="DQ2447" s="5" t="s">
        <v>1233</v>
      </c>
      <c r="DR2447" s="5" t="s">
        <v>1233</v>
      </c>
      <c r="DW2447" s="5" t="s">
        <v>135</v>
      </c>
      <c r="EG2447" s="42"/>
      <c r="EH2447" s="42"/>
      <c r="EI2447" s="42"/>
      <c r="EJ2447" s="42"/>
      <c r="EK2447" s="42"/>
      <c r="EL2447" s="42"/>
      <c r="EM2447" s="42"/>
    </row>
    <row r="2448" spans="1:143" ht="30">
      <c r="A2448" s="41"/>
      <c r="B2448" s="41"/>
      <c r="C2448" s="41"/>
      <c r="D2448" s="41" t="s">
        <v>3814</v>
      </c>
      <c r="E2448" s="42" t="s">
        <v>186</v>
      </c>
      <c r="F2448" s="41" t="s">
        <v>3813</v>
      </c>
      <c r="G2448" s="41"/>
      <c r="H2448" s="41"/>
      <c r="I2448" s="41" t="s">
        <v>135</v>
      </c>
      <c r="P2448" s="5">
        <v>1</v>
      </c>
      <c r="Q2448" s="39" t="s">
        <v>3808</v>
      </c>
      <c r="R2448" s="5">
        <v>1</v>
      </c>
      <c r="U2448" s="5">
        <v>1</v>
      </c>
      <c r="V2448" s="5">
        <v>1</v>
      </c>
      <c r="AL2448" s="5">
        <v>1</v>
      </c>
      <c r="BH2448" s="5">
        <v>1</v>
      </c>
      <c r="BK2448" s="5">
        <v>1</v>
      </c>
      <c r="CB2448" s="5">
        <v>1</v>
      </c>
      <c r="CJ2448" s="5">
        <v>1</v>
      </c>
      <c r="CU2448" s="5">
        <v>1</v>
      </c>
      <c r="DQ2448" s="5" t="s">
        <v>1233</v>
      </c>
      <c r="DR2448" s="5" t="s">
        <v>1233</v>
      </c>
      <c r="DW2448" s="5" t="s">
        <v>135</v>
      </c>
      <c r="EG2448" s="42"/>
      <c r="EH2448" s="42"/>
      <c r="EI2448" s="42"/>
      <c r="EJ2448" s="42"/>
      <c r="EK2448" s="42"/>
      <c r="EL2448" s="42"/>
      <c r="EM2448" s="42"/>
    </row>
    <row r="2449" spans="1:143" ht="30">
      <c r="A2449" s="41"/>
      <c r="B2449" s="41"/>
      <c r="C2449" s="41"/>
      <c r="D2449" s="41" t="s">
        <v>325</v>
      </c>
      <c r="E2449" s="42" t="s">
        <v>3810</v>
      </c>
      <c r="F2449" s="41" t="s">
        <v>3813</v>
      </c>
      <c r="G2449" s="41"/>
      <c r="H2449" s="41"/>
      <c r="I2449" s="41" t="s">
        <v>135</v>
      </c>
      <c r="P2449" s="5">
        <v>1</v>
      </c>
      <c r="Q2449" s="39" t="s">
        <v>3808</v>
      </c>
      <c r="R2449" s="5">
        <v>1</v>
      </c>
      <c r="U2449" s="5">
        <v>1</v>
      </c>
      <c r="V2449" s="5">
        <v>1</v>
      </c>
      <c r="AL2449" s="5">
        <v>1</v>
      </c>
      <c r="BH2449" s="5">
        <v>1</v>
      </c>
      <c r="BK2449" s="5">
        <v>1</v>
      </c>
      <c r="CB2449" s="5">
        <v>1</v>
      </c>
      <c r="CJ2449" s="5">
        <v>1</v>
      </c>
      <c r="CU2449" s="5">
        <v>1</v>
      </c>
      <c r="DQ2449" s="5" t="s">
        <v>1233</v>
      </c>
      <c r="DR2449" s="5" t="s">
        <v>1233</v>
      </c>
      <c r="DW2449" s="5" t="s">
        <v>135</v>
      </c>
      <c r="EG2449" s="42"/>
      <c r="EH2449" s="42"/>
      <c r="EI2449" s="42"/>
      <c r="EJ2449" s="42"/>
      <c r="EK2449" s="42"/>
      <c r="EL2449" s="42"/>
      <c r="EM2449" s="42"/>
    </row>
    <row r="2450" spans="1:143" ht="45">
      <c r="A2450" s="41"/>
      <c r="B2450" s="41"/>
      <c r="C2450" s="41"/>
      <c r="D2450" s="41" t="s">
        <v>3814</v>
      </c>
      <c r="E2450" s="42" t="s">
        <v>186</v>
      </c>
      <c r="F2450" s="41" t="s">
        <v>3812</v>
      </c>
      <c r="G2450" s="41" t="s">
        <v>135</v>
      </c>
      <c r="H2450" s="41"/>
      <c r="I2450" s="41" t="s">
        <v>135</v>
      </c>
      <c r="P2450" s="5">
        <v>1</v>
      </c>
      <c r="Q2450" s="39" t="s">
        <v>3808</v>
      </c>
      <c r="R2450" s="5">
        <v>1</v>
      </c>
      <c r="U2450" s="5">
        <v>1</v>
      </c>
      <c r="V2450" s="5">
        <v>1</v>
      </c>
      <c r="AL2450" s="5">
        <v>1</v>
      </c>
      <c r="BH2450" s="5">
        <v>1</v>
      </c>
      <c r="BK2450" s="5">
        <v>1</v>
      </c>
      <c r="CB2450" s="5">
        <v>1</v>
      </c>
      <c r="CJ2450" s="5">
        <v>1</v>
      </c>
      <c r="CU2450" s="5">
        <v>1</v>
      </c>
      <c r="DQ2450" s="5" t="s">
        <v>135</v>
      </c>
      <c r="DR2450" s="5" t="s">
        <v>1233</v>
      </c>
      <c r="DW2450" s="5" t="s">
        <v>135</v>
      </c>
      <c r="EG2450" s="42"/>
      <c r="EH2450" s="42"/>
      <c r="EI2450" s="42"/>
      <c r="EJ2450" s="42"/>
      <c r="EK2450" s="42"/>
      <c r="EL2450" s="42"/>
      <c r="EM2450" s="42"/>
    </row>
    <row r="2451" spans="1:143" ht="45">
      <c r="A2451" s="41"/>
      <c r="B2451" s="41"/>
      <c r="C2451" s="41"/>
      <c r="D2451" s="41" t="s">
        <v>3809</v>
      </c>
      <c r="E2451" s="42" t="s">
        <v>3202</v>
      </c>
      <c r="F2451" s="41" t="s">
        <v>3812</v>
      </c>
      <c r="G2451" s="41" t="s">
        <v>135</v>
      </c>
      <c r="H2451" s="41"/>
      <c r="I2451" s="41" t="s">
        <v>135</v>
      </c>
      <c r="P2451" s="5">
        <v>1</v>
      </c>
      <c r="Q2451" s="39" t="s">
        <v>3808</v>
      </c>
      <c r="R2451" s="5">
        <v>1</v>
      </c>
      <c r="U2451" s="5">
        <v>1</v>
      </c>
      <c r="V2451" s="5">
        <v>1</v>
      </c>
      <c r="AL2451" s="5">
        <v>1</v>
      </c>
      <c r="BH2451" s="5">
        <v>1</v>
      </c>
      <c r="BK2451" s="5">
        <v>1</v>
      </c>
      <c r="CB2451" s="5">
        <v>1</v>
      </c>
      <c r="CJ2451" s="5">
        <v>1</v>
      </c>
      <c r="CU2451" s="5">
        <v>1</v>
      </c>
      <c r="DQ2451" s="5" t="s">
        <v>135</v>
      </c>
      <c r="DR2451" s="5" t="s">
        <v>1233</v>
      </c>
      <c r="DW2451" s="5" t="s">
        <v>135</v>
      </c>
      <c r="EG2451" s="42"/>
      <c r="EH2451" s="42"/>
      <c r="EI2451" s="42"/>
      <c r="EJ2451" s="42"/>
      <c r="EK2451" s="42"/>
      <c r="EL2451" s="42"/>
      <c r="EM2451" s="42"/>
    </row>
    <row r="2452" spans="1:143" ht="45">
      <c r="A2452" s="41"/>
      <c r="B2452" s="41"/>
      <c r="C2452" s="41"/>
      <c r="D2452" s="41" t="s">
        <v>815</v>
      </c>
      <c r="E2452" s="42" t="s">
        <v>194</v>
      </c>
      <c r="F2452" s="41" t="s">
        <v>3812</v>
      </c>
      <c r="G2452" s="41" t="s">
        <v>135</v>
      </c>
      <c r="H2452" s="41"/>
      <c r="I2452" s="41" t="s">
        <v>135</v>
      </c>
      <c r="P2452" s="5">
        <v>1</v>
      </c>
      <c r="Q2452" s="39" t="s">
        <v>3808</v>
      </c>
      <c r="R2452" s="5">
        <v>1</v>
      </c>
      <c r="U2452" s="5">
        <v>1</v>
      </c>
      <c r="V2452" s="5">
        <v>1</v>
      </c>
      <c r="AL2452" s="5">
        <v>1</v>
      </c>
      <c r="BH2452" s="5">
        <v>1</v>
      </c>
      <c r="BK2452" s="5">
        <v>1</v>
      </c>
      <c r="CB2452" s="5">
        <v>1</v>
      </c>
      <c r="CJ2452" s="5">
        <v>1</v>
      </c>
      <c r="CU2452" s="5">
        <v>1</v>
      </c>
      <c r="DQ2452" s="5" t="s">
        <v>135</v>
      </c>
      <c r="DR2452" s="5" t="s">
        <v>1233</v>
      </c>
      <c r="DW2452" s="5" t="s">
        <v>135</v>
      </c>
      <c r="EG2452" s="42"/>
      <c r="EH2452" s="42"/>
      <c r="EI2452" s="42"/>
      <c r="EJ2452" s="42"/>
      <c r="EK2452" s="42"/>
      <c r="EL2452" s="42"/>
      <c r="EM2452" s="42"/>
    </row>
    <row r="2453" spans="1:143" ht="45">
      <c r="A2453" s="41"/>
      <c r="B2453" s="41"/>
      <c r="C2453" s="41"/>
      <c r="D2453" s="41" t="s">
        <v>3816</v>
      </c>
      <c r="E2453" s="42" t="s">
        <v>259</v>
      </c>
      <c r="F2453" s="41" t="s">
        <v>3812</v>
      </c>
      <c r="G2453" s="41" t="s">
        <v>135</v>
      </c>
      <c r="H2453" s="41"/>
      <c r="I2453" s="41" t="s">
        <v>135</v>
      </c>
      <c r="P2453" s="5">
        <v>1</v>
      </c>
      <c r="Q2453" s="39" t="s">
        <v>3808</v>
      </c>
      <c r="R2453" s="5">
        <v>1</v>
      </c>
      <c r="U2453" s="5">
        <v>1</v>
      </c>
      <c r="V2453" s="5">
        <v>1</v>
      </c>
      <c r="AL2453" s="5">
        <v>1</v>
      </c>
      <c r="BH2453" s="5">
        <v>1</v>
      </c>
      <c r="BK2453" s="5">
        <v>1</v>
      </c>
      <c r="CB2453" s="5">
        <v>1</v>
      </c>
      <c r="CJ2453" s="5">
        <v>1</v>
      </c>
      <c r="CU2453" s="5">
        <v>1</v>
      </c>
      <c r="DQ2453" s="5" t="s">
        <v>135</v>
      </c>
      <c r="DR2453" s="5" t="s">
        <v>1233</v>
      </c>
      <c r="DW2453" s="5" t="s">
        <v>135</v>
      </c>
      <c r="EG2453" s="42"/>
      <c r="EH2453" s="42"/>
      <c r="EI2453" s="42"/>
      <c r="EJ2453" s="42"/>
      <c r="EK2453" s="42"/>
      <c r="EL2453" s="42"/>
      <c r="EM2453" s="42"/>
    </row>
    <row r="2454" spans="1:143" ht="45">
      <c r="A2454" s="41"/>
      <c r="B2454" s="41"/>
      <c r="C2454" s="41"/>
      <c r="D2454" s="41" t="s">
        <v>157</v>
      </c>
      <c r="E2454" s="42" t="s">
        <v>157</v>
      </c>
      <c r="F2454" s="41" t="s">
        <v>3812</v>
      </c>
      <c r="G2454" s="41" t="s">
        <v>135</v>
      </c>
      <c r="H2454" s="41"/>
      <c r="I2454" s="41" t="s">
        <v>135</v>
      </c>
      <c r="P2454" s="5">
        <v>1</v>
      </c>
      <c r="Q2454" s="39" t="s">
        <v>3808</v>
      </c>
      <c r="R2454" s="5">
        <v>1</v>
      </c>
      <c r="U2454" s="5">
        <v>1</v>
      </c>
      <c r="V2454" s="5">
        <v>1</v>
      </c>
      <c r="AL2454" s="5">
        <v>1</v>
      </c>
      <c r="BH2454" s="5">
        <v>1</v>
      </c>
      <c r="BK2454" s="5">
        <v>1</v>
      </c>
      <c r="CB2454" s="5">
        <v>1</v>
      </c>
      <c r="CJ2454" s="5">
        <v>1</v>
      </c>
      <c r="CU2454" s="5">
        <v>1</v>
      </c>
      <c r="DQ2454" s="5" t="s">
        <v>135</v>
      </c>
      <c r="DR2454" s="5" t="s">
        <v>1233</v>
      </c>
      <c r="DW2454" s="5" t="s">
        <v>135</v>
      </c>
      <c r="EG2454" s="42"/>
      <c r="EH2454" s="42"/>
      <c r="EI2454" s="42"/>
      <c r="EJ2454" s="42"/>
      <c r="EK2454" s="42"/>
      <c r="EL2454" s="42"/>
      <c r="EM2454" s="42"/>
    </row>
    <row r="2455" spans="1:143" ht="45">
      <c r="A2455" s="41"/>
      <c r="B2455" s="41"/>
      <c r="C2455" s="41"/>
      <c r="D2455" s="41" t="s">
        <v>3809</v>
      </c>
      <c r="E2455" s="42" t="s">
        <v>3202</v>
      </c>
      <c r="F2455" s="41" t="s">
        <v>3807</v>
      </c>
      <c r="G2455" s="41" t="s">
        <v>135</v>
      </c>
      <c r="H2455" s="41"/>
      <c r="I2455" s="41" t="s">
        <v>135</v>
      </c>
      <c r="P2455" s="5">
        <v>1</v>
      </c>
      <c r="Q2455" s="39" t="s">
        <v>3808</v>
      </c>
      <c r="R2455" s="5">
        <v>1</v>
      </c>
      <c r="U2455" s="5">
        <v>1</v>
      </c>
      <c r="V2455" s="5">
        <v>1</v>
      </c>
      <c r="AL2455" s="5">
        <v>1</v>
      </c>
      <c r="BH2455" s="5">
        <v>1</v>
      </c>
      <c r="BK2455" s="5">
        <v>1</v>
      </c>
      <c r="CB2455" s="5">
        <v>1</v>
      </c>
      <c r="CJ2455" s="5">
        <v>1</v>
      </c>
      <c r="CU2455" s="5">
        <v>1</v>
      </c>
      <c r="DQ2455" s="5" t="s">
        <v>135</v>
      </c>
      <c r="DR2455" s="5" t="s">
        <v>1233</v>
      </c>
      <c r="DW2455" s="5" t="s">
        <v>135</v>
      </c>
      <c r="EG2455" s="42"/>
      <c r="EH2455" s="42"/>
      <c r="EI2455" s="42"/>
      <c r="EJ2455" s="42"/>
      <c r="EK2455" s="42"/>
      <c r="EL2455" s="42"/>
      <c r="EM2455" s="42"/>
    </row>
    <row r="2456" spans="1:143" ht="45">
      <c r="A2456" s="41"/>
      <c r="B2456" s="41"/>
      <c r="C2456" s="41"/>
      <c r="D2456" s="41" t="s">
        <v>325</v>
      </c>
      <c r="E2456" s="42" t="s">
        <v>259</v>
      </c>
      <c r="F2456" s="41" t="s">
        <v>3807</v>
      </c>
      <c r="G2456" s="41" t="s">
        <v>135</v>
      </c>
      <c r="H2456" s="41"/>
      <c r="I2456" s="41" t="s">
        <v>135</v>
      </c>
      <c r="P2456" s="5">
        <v>1</v>
      </c>
      <c r="Q2456" s="39" t="s">
        <v>3808</v>
      </c>
      <c r="R2456" s="5">
        <v>1</v>
      </c>
      <c r="U2456" s="5">
        <v>1</v>
      </c>
      <c r="V2456" s="5">
        <v>1</v>
      </c>
      <c r="AL2456" s="5">
        <v>1</v>
      </c>
      <c r="BH2456" s="5">
        <v>1</v>
      </c>
      <c r="BK2456" s="5">
        <v>1</v>
      </c>
      <c r="CB2456" s="5">
        <v>1</v>
      </c>
      <c r="CJ2456" s="5">
        <v>1</v>
      </c>
      <c r="CU2456" s="5">
        <v>1</v>
      </c>
      <c r="DQ2456" s="5" t="s">
        <v>135</v>
      </c>
      <c r="DR2456" s="5" t="s">
        <v>1233</v>
      </c>
      <c r="DW2456" s="5" t="s">
        <v>135</v>
      </c>
      <c r="EG2456" s="42"/>
      <c r="EH2456" s="42"/>
      <c r="EI2456" s="42"/>
      <c r="EJ2456" s="42"/>
      <c r="EK2456" s="42"/>
      <c r="EL2456" s="42"/>
      <c r="EM2456" s="42"/>
    </row>
    <row r="2457" spans="1:143" ht="45">
      <c r="A2457" s="41"/>
      <c r="B2457" s="41"/>
      <c r="C2457" s="41"/>
      <c r="D2457" s="41" t="s">
        <v>1287</v>
      </c>
      <c r="E2457" s="42" t="s">
        <v>514</v>
      </c>
      <c r="F2457" s="41" t="s">
        <v>3807</v>
      </c>
      <c r="G2457" s="41" t="s">
        <v>135</v>
      </c>
      <c r="H2457" s="41"/>
      <c r="I2457" s="41" t="s">
        <v>135</v>
      </c>
      <c r="P2457" s="5">
        <v>1</v>
      </c>
      <c r="Q2457" s="39" t="s">
        <v>3808</v>
      </c>
      <c r="R2457" s="5">
        <v>1</v>
      </c>
      <c r="U2457" s="5">
        <v>1</v>
      </c>
      <c r="V2457" s="5">
        <v>1</v>
      </c>
      <c r="AL2457" s="5">
        <v>1</v>
      </c>
      <c r="BH2457" s="5">
        <v>1</v>
      </c>
      <c r="BK2457" s="5">
        <v>1</v>
      </c>
      <c r="CB2457" s="5">
        <v>1</v>
      </c>
      <c r="CJ2457" s="5">
        <v>1</v>
      </c>
      <c r="CU2457" s="5">
        <v>1</v>
      </c>
      <c r="DQ2457" s="5" t="s">
        <v>135</v>
      </c>
      <c r="DR2457" s="5" t="s">
        <v>1233</v>
      </c>
      <c r="DW2457" s="5" t="s">
        <v>135</v>
      </c>
      <c r="EG2457" s="42"/>
      <c r="EH2457" s="42"/>
      <c r="EI2457" s="42"/>
      <c r="EJ2457" s="42"/>
      <c r="EK2457" s="42"/>
      <c r="EL2457" s="42"/>
      <c r="EM2457" s="42"/>
    </row>
    <row r="2458" spans="1:143" ht="45">
      <c r="A2458" s="41"/>
      <c r="B2458" s="41"/>
      <c r="C2458" s="41"/>
      <c r="D2458" s="41" t="s">
        <v>3814</v>
      </c>
      <c r="E2458" s="42" t="s">
        <v>186</v>
      </c>
      <c r="F2458" s="41" t="s">
        <v>3817</v>
      </c>
      <c r="G2458" s="41" t="s">
        <v>135</v>
      </c>
      <c r="H2458" s="41"/>
      <c r="I2458" s="41" t="s">
        <v>135</v>
      </c>
      <c r="P2458" s="5">
        <v>1</v>
      </c>
      <c r="Q2458" s="39" t="s">
        <v>3808</v>
      </c>
      <c r="R2458" s="5">
        <v>1</v>
      </c>
      <c r="U2458" s="5">
        <v>1</v>
      </c>
      <c r="V2458" s="5">
        <v>1</v>
      </c>
      <c r="AL2458" s="5">
        <v>1</v>
      </c>
      <c r="BH2458" s="5">
        <v>1</v>
      </c>
      <c r="BK2458" s="5">
        <v>1</v>
      </c>
      <c r="CB2458" s="5">
        <v>1</v>
      </c>
      <c r="CJ2458" s="5">
        <v>1</v>
      </c>
      <c r="CU2458" s="5">
        <v>1</v>
      </c>
      <c r="DQ2458" s="5" t="s">
        <v>135</v>
      </c>
      <c r="DR2458" s="5" t="s">
        <v>1233</v>
      </c>
      <c r="DW2458" s="5" t="s">
        <v>135</v>
      </c>
      <c r="EG2458" s="42"/>
      <c r="EH2458" s="42"/>
      <c r="EI2458" s="42"/>
      <c r="EJ2458" s="42"/>
      <c r="EK2458" s="42"/>
      <c r="EL2458" s="42"/>
      <c r="EM2458" s="42"/>
    </row>
    <row r="2459" spans="1:143" ht="45">
      <c r="A2459" s="41"/>
      <c r="B2459" s="41"/>
      <c r="C2459" s="41"/>
      <c r="D2459" s="41" t="s">
        <v>1208</v>
      </c>
      <c r="E2459" s="42" t="s">
        <v>1208</v>
      </c>
      <c r="F2459" s="41" t="s">
        <v>3817</v>
      </c>
      <c r="G2459" s="41" t="s">
        <v>135</v>
      </c>
      <c r="H2459" s="41"/>
      <c r="I2459" s="41" t="s">
        <v>135</v>
      </c>
      <c r="P2459" s="5">
        <v>1</v>
      </c>
      <c r="Q2459" s="39" t="s">
        <v>3808</v>
      </c>
      <c r="R2459" s="5">
        <v>1</v>
      </c>
      <c r="U2459" s="5">
        <v>1</v>
      </c>
      <c r="V2459" s="5">
        <v>1</v>
      </c>
      <c r="AL2459" s="5">
        <v>1</v>
      </c>
      <c r="BH2459" s="5">
        <v>1</v>
      </c>
      <c r="BK2459" s="5">
        <v>1</v>
      </c>
      <c r="CB2459" s="5">
        <v>1</v>
      </c>
      <c r="CJ2459" s="5">
        <v>1</v>
      </c>
      <c r="CU2459" s="5">
        <v>1</v>
      </c>
      <c r="DQ2459" s="5" t="s">
        <v>135</v>
      </c>
      <c r="DR2459" s="5" t="s">
        <v>1233</v>
      </c>
      <c r="DW2459" s="5" t="s">
        <v>135</v>
      </c>
      <c r="EG2459" s="42"/>
      <c r="EH2459" s="42"/>
      <c r="EI2459" s="42"/>
      <c r="EJ2459" s="42"/>
      <c r="EK2459" s="42"/>
      <c r="EL2459" s="42"/>
      <c r="EM2459" s="42"/>
    </row>
    <row r="2460" spans="1:143" ht="45">
      <c r="A2460" s="41"/>
      <c r="B2460" s="41"/>
      <c r="C2460" s="41"/>
      <c r="D2460" s="41" t="s">
        <v>3809</v>
      </c>
      <c r="E2460" s="42" t="s">
        <v>3202</v>
      </c>
      <c r="F2460" s="41" t="s">
        <v>3818</v>
      </c>
      <c r="G2460" s="41" t="s">
        <v>135</v>
      </c>
      <c r="H2460" s="41"/>
      <c r="I2460" s="41" t="s">
        <v>135</v>
      </c>
      <c r="P2460" s="5">
        <v>1</v>
      </c>
      <c r="Q2460" s="39" t="s">
        <v>3808</v>
      </c>
      <c r="R2460" s="5">
        <v>1</v>
      </c>
      <c r="U2460" s="5">
        <v>1</v>
      </c>
      <c r="V2460" s="5">
        <v>1</v>
      </c>
      <c r="AL2460" s="5">
        <v>1</v>
      </c>
      <c r="BH2460" s="5">
        <v>1</v>
      </c>
      <c r="BK2460" s="5">
        <v>1</v>
      </c>
      <c r="CB2460" s="5">
        <v>1</v>
      </c>
      <c r="CJ2460" s="5">
        <v>1</v>
      </c>
      <c r="CU2460" s="5">
        <v>1</v>
      </c>
      <c r="DQ2460" s="5" t="s">
        <v>1233</v>
      </c>
      <c r="DR2460" s="5" t="s">
        <v>1233</v>
      </c>
      <c r="DW2460" s="5" t="s">
        <v>135</v>
      </c>
      <c r="EG2460" s="42"/>
      <c r="EH2460" s="42"/>
      <c r="EI2460" s="42"/>
      <c r="EJ2460" s="42"/>
      <c r="EK2460" s="42"/>
      <c r="EL2460" s="42"/>
      <c r="EM2460" s="42"/>
    </row>
    <row r="2461" spans="1:143" ht="45">
      <c r="A2461" s="41"/>
      <c r="B2461" s="41"/>
      <c r="C2461" s="41"/>
      <c r="D2461" s="41" t="s">
        <v>325</v>
      </c>
      <c r="E2461" s="42" t="s">
        <v>259</v>
      </c>
      <c r="F2461" s="41" t="s">
        <v>3818</v>
      </c>
      <c r="G2461" s="41" t="s">
        <v>135</v>
      </c>
      <c r="H2461" s="41"/>
      <c r="I2461" s="41" t="s">
        <v>135</v>
      </c>
      <c r="P2461" s="5">
        <v>1</v>
      </c>
      <c r="Q2461" s="39" t="s">
        <v>3808</v>
      </c>
      <c r="R2461" s="5">
        <v>1</v>
      </c>
      <c r="U2461" s="5">
        <v>1</v>
      </c>
      <c r="V2461" s="5">
        <v>1</v>
      </c>
      <c r="AL2461" s="5">
        <v>1</v>
      </c>
      <c r="BH2461" s="5">
        <v>1</v>
      </c>
      <c r="BK2461" s="5">
        <v>1</v>
      </c>
      <c r="CB2461" s="5">
        <v>1</v>
      </c>
      <c r="CJ2461" s="5">
        <v>1</v>
      </c>
      <c r="CU2461" s="5">
        <v>1</v>
      </c>
      <c r="DQ2461" s="5" t="s">
        <v>1233</v>
      </c>
      <c r="DR2461" s="5" t="s">
        <v>1233</v>
      </c>
      <c r="DW2461" s="5" t="s">
        <v>135</v>
      </c>
      <c r="EG2461" s="42"/>
      <c r="EH2461" s="42"/>
      <c r="EI2461" s="42"/>
      <c r="EJ2461" s="42"/>
      <c r="EK2461" s="42"/>
      <c r="EL2461" s="42"/>
      <c r="EM2461" s="42"/>
    </row>
    <row r="2462" spans="1:143" ht="45">
      <c r="A2462" s="41"/>
      <c r="B2462" s="41"/>
      <c r="C2462" s="41"/>
      <c r="D2462" s="41" t="s">
        <v>157</v>
      </c>
      <c r="E2462" s="42" t="s">
        <v>157</v>
      </c>
      <c r="F2462" s="41" t="s">
        <v>3818</v>
      </c>
      <c r="G2462" s="41" t="s">
        <v>135</v>
      </c>
      <c r="H2462" s="41"/>
      <c r="I2462" s="41" t="s">
        <v>135</v>
      </c>
      <c r="P2462" s="5">
        <v>1</v>
      </c>
      <c r="Q2462" s="39" t="s">
        <v>3808</v>
      </c>
      <c r="R2462" s="5">
        <v>1</v>
      </c>
      <c r="U2462" s="5">
        <v>1</v>
      </c>
      <c r="V2462" s="5">
        <v>1</v>
      </c>
      <c r="AL2462" s="5">
        <v>1</v>
      </c>
      <c r="BH2462" s="5">
        <v>1</v>
      </c>
      <c r="BK2462" s="5">
        <v>1</v>
      </c>
      <c r="CB2462" s="5">
        <v>1</v>
      </c>
      <c r="CJ2462" s="5">
        <v>1</v>
      </c>
      <c r="CU2462" s="5">
        <v>1</v>
      </c>
      <c r="DQ2462" s="5" t="s">
        <v>1233</v>
      </c>
      <c r="DR2462" s="5" t="s">
        <v>1233</v>
      </c>
      <c r="DW2462" s="5" t="s">
        <v>135</v>
      </c>
      <c r="EG2462" s="42"/>
      <c r="EH2462" s="42"/>
      <c r="EI2462" s="42"/>
      <c r="EJ2462" s="42"/>
      <c r="EK2462" s="42"/>
      <c r="EL2462" s="42"/>
      <c r="EM2462" s="42"/>
    </row>
    <row r="2463" spans="1:143" ht="30">
      <c r="A2463" s="41"/>
      <c r="B2463" s="41"/>
      <c r="C2463" s="41"/>
      <c r="D2463" s="41" t="s">
        <v>3805</v>
      </c>
      <c r="E2463" s="42" t="s">
        <v>3806</v>
      </c>
      <c r="F2463" s="41" t="s">
        <v>3819</v>
      </c>
      <c r="G2463" s="41"/>
      <c r="H2463" s="41"/>
      <c r="I2463" s="41" t="s">
        <v>135</v>
      </c>
      <c r="P2463" s="5">
        <v>1</v>
      </c>
      <c r="Q2463" s="39" t="s">
        <v>3808</v>
      </c>
      <c r="R2463" s="5">
        <v>1</v>
      </c>
      <c r="U2463" s="5">
        <v>1</v>
      </c>
      <c r="V2463" s="5">
        <v>1</v>
      </c>
      <c r="AL2463" s="5">
        <v>1</v>
      </c>
      <c r="BH2463" s="5">
        <v>1</v>
      </c>
      <c r="BK2463" s="5">
        <v>1</v>
      </c>
      <c r="CB2463" s="5">
        <v>1</v>
      </c>
      <c r="CJ2463" s="5">
        <v>1</v>
      </c>
      <c r="CU2463" s="5">
        <v>1</v>
      </c>
      <c r="DQ2463" s="5" t="s">
        <v>135</v>
      </c>
      <c r="DR2463" s="5" t="s">
        <v>1233</v>
      </c>
      <c r="DW2463" s="5" t="s">
        <v>135</v>
      </c>
      <c r="EG2463" s="42"/>
      <c r="EH2463" s="42"/>
      <c r="EI2463" s="42"/>
      <c r="EJ2463" s="42"/>
      <c r="EK2463" s="42"/>
      <c r="EL2463" s="42"/>
      <c r="EM2463" s="42"/>
    </row>
    <row r="2464" spans="1:143" ht="30">
      <c r="A2464" s="41"/>
      <c r="B2464" s="41"/>
      <c r="C2464" s="41"/>
      <c r="D2464" s="41" t="s">
        <v>3814</v>
      </c>
      <c r="E2464" s="42" t="s">
        <v>186</v>
      </c>
      <c r="F2464" s="41" t="s">
        <v>3819</v>
      </c>
      <c r="G2464" s="41"/>
      <c r="H2464" s="41"/>
      <c r="I2464" s="41" t="s">
        <v>135</v>
      </c>
      <c r="P2464" s="5">
        <v>1</v>
      </c>
      <c r="Q2464" s="39" t="s">
        <v>3808</v>
      </c>
      <c r="R2464" s="5">
        <v>1</v>
      </c>
      <c r="U2464" s="5">
        <v>1</v>
      </c>
      <c r="V2464" s="5">
        <v>1</v>
      </c>
      <c r="AL2464" s="5">
        <v>1</v>
      </c>
      <c r="BH2464" s="5">
        <v>1</v>
      </c>
      <c r="BK2464" s="5">
        <v>1</v>
      </c>
      <c r="CB2464" s="5">
        <v>1</v>
      </c>
      <c r="CJ2464" s="5">
        <v>1</v>
      </c>
      <c r="CU2464" s="5">
        <v>1</v>
      </c>
      <c r="DQ2464" s="5" t="s">
        <v>135</v>
      </c>
      <c r="DR2464" s="5" t="s">
        <v>1233</v>
      </c>
      <c r="DW2464" s="5" t="s">
        <v>135</v>
      </c>
      <c r="EG2464" s="42"/>
      <c r="EH2464" s="42"/>
      <c r="EI2464" s="42"/>
      <c r="EJ2464" s="42"/>
      <c r="EK2464" s="42"/>
      <c r="EL2464" s="42"/>
      <c r="EM2464" s="42"/>
    </row>
    <row r="2465" spans="1:143" ht="30">
      <c r="A2465" s="41"/>
      <c r="B2465" s="41"/>
      <c r="C2465" s="41"/>
      <c r="D2465" s="41" t="s">
        <v>3820</v>
      </c>
      <c r="E2465" s="42" t="s">
        <v>3821</v>
      </c>
      <c r="F2465" s="41" t="s">
        <v>3819</v>
      </c>
      <c r="G2465" s="41"/>
      <c r="H2465" s="41"/>
      <c r="I2465" s="41" t="s">
        <v>135</v>
      </c>
      <c r="P2465" s="5">
        <v>1</v>
      </c>
      <c r="Q2465" s="39" t="s">
        <v>3808</v>
      </c>
      <c r="R2465" s="5">
        <v>1</v>
      </c>
      <c r="U2465" s="5">
        <v>1</v>
      </c>
      <c r="V2465" s="5">
        <v>1</v>
      </c>
      <c r="AL2465" s="5">
        <v>1</v>
      </c>
      <c r="BH2465" s="5">
        <v>1</v>
      </c>
      <c r="BK2465" s="5">
        <v>1</v>
      </c>
      <c r="CB2465" s="5">
        <v>1</v>
      </c>
      <c r="CJ2465" s="5">
        <v>1</v>
      </c>
      <c r="CU2465" s="5">
        <v>1</v>
      </c>
      <c r="DQ2465" s="5" t="s">
        <v>135</v>
      </c>
      <c r="DR2465" s="5" t="s">
        <v>1233</v>
      </c>
      <c r="DW2465" s="5" t="s">
        <v>135</v>
      </c>
      <c r="EG2465" s="42"/>
      <c r="EH2465" s="42"/>
      <c r="EI2465" s="42"/>
      <c r="EJ2465" s="42"/>
      <c r="EK2465" s="42"/>
      <c r="EL2465" s="42"/>
      <c r="EM2465" s="42"/>
    </row>
    <row r="2466" spans="1:143" ht="45">
      <c r="A2466" s="41"/>
      <c r="B2466" s="41"/>
      <c r="C2466" s="41"/>
      <c r="D2466" s="41" t="s">
        <v>3816</v>
      </c>
      <c r="E2466" s="42" t="s">
        <v>259</v>
      </c>
      <c r="F2466" s="41" t="s">
        <v>3818</v>
      </c>
      <c r="G2466" s="41" t="s">
        <v>135</v>
      </c>
      <c r="H2466" s="41"/>
      <c r="I2466" s="41" t="s">
        <v>135</v>
      </c>
      <c r="P2466" s="5">
        <v>1</v>
      </c>
      <c r="Q2466" s="39" t="s">
        <v>3808</v>
      </c>
      <c r="R2466" s="5">
        <v>1</v>
      </c>
      <c r="U2466" s="5">
        <v>1</v>
      </c>
      <c r="V2466" s="5">
        <v>1</v>
      </c>
      <c r="AL2466" s="5">
        <v>1</v>
      </c>
      <c r="BH2466" s="5">
        <v>1</v>
      </c>
      <c r="BK2466" s="5">
        <v>1</v>
      </c>
      <c r="CB2466" s="5">
        <v>1</v>
      </c>
      <c r="CJ2466" s="5">
        <v>1</v>
      </c>
      <c r="CU2466" s="5">
        <v>1</v>
      </c>
      <c r="DQ2466" s="5" t="s">
        <v>1233</v>
      </c>
      <c r="DR2466" s="5" t="s">
        <v>1233</v>
      </c>
      <c r="DW2466" s="5" t="s">
        <v>135</v>
      </c>
      <c r="EG2466" s="42"/>
      <c r="EH2466" s="42"/>
      <c r="EI2466" s="42"/>
      <c r="EJ2466" s="42"/>
      <c r="EK2466" s="42"/>
      <c r="EL2466" s="42"/>
      <c r="EM2466" s="42"/>
    </row>
    <row r="2467" spans="1:143" ht="45">
      <c r="A2467" s="41"/>
      <c r="B2467" s="41"/>
      <c r="C2467" s="41"/>
      <c r="D2467" s="41" t="s">
        <v>815</v>
      </c>
      <c r="E2467" s="42" t="s">
        <v>194</v>
      </c>
      <c r="F2467" s="41" t="s">
        <v>3818</v>
      </c>
      <c r="G2467" s="41" t="s">
        <v>135</v>
      </c>
      <c r="H2467" s="41"/>
      <c r="I2467" s="41" t="s">
        <v>135</v>
      </c>
      <c r="P2467" s="5">
        <v>1</v>
      </c>
      <c r="Q2467" s="39" t="s">
        <v>3808</v>
      </c>
      <c r="R2467" s="5">
        <v>1</v>
      </c>
      <c r="U2467" s="5">
        <v>1</v>
      </c>
      <c r="V2467" s="5">
        <v>1</v>
      </c>
      <c r="AL2467" s="5">
        <v>1</v>
      </c>
      <c r="BH2467" s="5">
        <v>1</v>
      </c>
      <c r="BK2467" s="5">
        <v>1</v>
      </c>
      <c r="CB2467" s="5">
        <v>1</v>
      </c>
      <c r="CJ2467" s="5">
        <v>1</v>
      </c>
      <c r="CU2467" s="5">
        <v>1</v>
      </c>
      <c r="DQ2467" s="5" t="s">
        <v>1233</v>
      </c>
      <c r="DR2467" s="5" t="s">
        <v>1233</v>
      </c>
      <c r="DW2467" s="5" t="s">
        <v>135</v>
      </c>
      <c r="EG2467" s="42"/>
      <c r="EH2467" s="42"/>
      <c r="EI2467" s="42"/>
      <c r="EJ2467" s="42"/>
      <c r="EK2467" s="42"/>
      <c r="EL2467" s="42"/>
      <c r="EM2467" s="42"/>
    </row>
    <row r="2468" spans="1:143" ht="45">
      <c r="A2468" s="41"/>
      <c r="B2468" s="41"/>
      <c r="C2468" s="41"/>
      <c r="D2468" s="41" t="s">
        <v>1206</v>
      </c>
      <c r="E2468" s="42" t="s">
        <v>577</v>
      </c>
      <c r="F2468" s="41" t="s">
        <v>3818</v>
      </c>
      <c r="G2468" s="41" t="s">
        <v>135</v>
      </c>
      <c r="H2468" s="41"/>
      <c r="I2468" s="41" t="s">
        <v>135</v>
      </c>
      <c r="P2468" s="5">
        <v>1</v>
      </c>
      <c r="Q2468" s="39" t="s">
        <v>3808</v>
      </c>
      <c r="R2468" s="5">
        <v>1</v>
      </c>
      <c r="U2468" s="5">
        <v>1</v>
      </c>
      <c r="V2468" s="5">
        <v>1</v>
      </c>
      <c r="AL2468" s="5">
        <v>1</v>
      </c>
      <c r="BH2468" s="5">
        <v>1</v>
      </c>
      <c r="BK2468" s="5">
        <v>1</v>
      </c>
      <c r="CB2468" s="5">
        <v>1</v>
      </c>
      <c r="CJ2468" s="5">
        <v>1</v>
      </c>
      <c r="CU2468" s="5">
        <v>1</v>
      </c>
      <c r="DQ2468" s="5" t="s">
        <v>1233</v>
      </c>
      <c r="DR2468" s="5" t="s">
        <v>1233</v>
      </c>
      <c r="DW2468" s="5" t="s">
        <v>135</v>
      </c>
      <c r="EG2468" s="42"/>
      <c r="EH2468" s="42"/>
      <c r="EI2468" s="42"/>
      <c r="EJ2468" s="42"/>
      <c r="EK2468" s="42"/>
      <c r="EL2468" s="42"/>
      <c r="EM2468" s="42"/>
    </row>
    <row r="2469" spans="1:143" ht="45">
      <c r="A2469" s="41"/>
      <c r="B2469" s="41"/>
      <c r="C2469" s="41"/>
      <c r="D2469" s="41" t="s">
        <v>3822</v>
      </c>
      <c r="E2469" s="42" t="s">
        <v>3211</v>
      </c>
      <c r="F2469" s="41" t="s">
        <v>3818</v>
      </c>
      <c r="G2469" s="41" t="s">
        <v>135</v>
      </c>
      <c r="H2469" s="41"/>
      <c r="I2469" s="41" t="s">
        <v>135</v>
      </c>
      <c r="P2469" s="5">
        <v>1</v>
      </c>
      <c r="Q2469" s="39" t="s">
        <v>3808</v>
      </c>
      <c r="R2469" s="5">
        <v>1</v>
      </c>
      <c r="U2469" s="5">
        <v>1</v>
      </c>
      <c r="V2469" s="5">
        <v>1</v>
      </c>
      <c r="AL2469" s="5">
        <v>1</v>
      </c>
      <c r="BH2469" s="5">
        <v>1</v>
      </c>
      <c r="BK2469" s="5">
        <v>1</v>
      </c>
      <c r="CB2469" s="5">
        <v>1</v>
      </c>
      <c r="CK2469" s="5">
        <v>1</v>
      </c>
      <c r="CL2469" s="5">
        <v>1</v>
      </c>
      <c r="CP2469" s="5">
        <v>1</v>
      </c>
      <c r="DQ2469" s="5" t="s">
        <v>1233</v>
      </c>
      <c r="DR2469" s="5" t="s">
        <v>1233</v>
      </c>
      <c r="DW2469" s="5" t="s">
        <v>135</v>
      </c>
      <c r="EG2469" s="42"/>
      <c r="EH2469" s="42"/>
      <c r="EI2469" s="42"/>
      <c r="EJ2469" s="42"/>
      <c r="EK2469" s="42"/>
      <c r="EL2469" s="42"/>
      <c r="EM2469" s="42"/>
    </row>
    <row r="2470" spans="1:143" ht="45">
      <c r="A2470" s="41"/>
      <c r="B2470" s="41"/>
      <c r="C2470" s="41"/>
      <c r="D2470" s="41" t="s">
        <v>2508</v>
      </c>
      <c r="E2470" s="42" t="s">
        <v>220</v>
      </c>
      <c r="F2470" s="41" t="s">
        <v>3818</v>
      </c>
      <c r="G2470" s="41" t="s">
        <v>135</v>
      </c>
      <c r="H2470" s="41"/>
      <c r="I2470" s="41" t="s">
        <v>135</v>
      </c>
      <c r="P2470" s="5">
        <v>1</v>
      </c>
      <c r="Q2470" s="39" t="s">
        <v>3808</v>
      </c>
      <c r="R2470" s="5">
        <v>1</v>
      </c>
      <c r="U2470" s="5">
        <v>1</v>
      </c>
      <c r="V2470" s="5">
        <v>1</v>
      </c>
      <c r="AL2470" s="5">
        <v>1</v>
      </c>
      <c r="BH2470" s="5">
        <v>1</v>
      </c>
      <c r="BK2470" s="5">
        <v>1</v>
      </c>
      <c r="CB2470" s="5">
        <v>1</v>
      </c>
      <c r="CK2470" s="5">
        <v>1</v>
      </c>
      <c r="CL2470" s="5">
        <v>1</v>
      </c>
      <c r="CP2470" s="5">
        <v>1</v>
      </c>
      <c r="DQ2470" s="5" t="s">
        <v>1233</v>
      </c>
      <c r="DR2470" s="5" t="s">
        <v>1233</v>
      </c>
      <c r="DW2470" s="5" t="s">
        <v>135</v>
      </c>
      <c r="EG2470" s="42"/>
      <c r="EH2470" s="42"/>
      <c r="EI2470" s="42"/>
      <c r="EJ2470" s="42"/>
      <c r="EK2470" s="42"/>
      <c r="EL2470" s="42"/>
      <c r="EM2470" s="42"/>
    </row>
    <row r="2471" spans="1:143" ht="45">
      <c r="A2471" s="41"/>
      <c r="B2471" s="41"/>
      <c r="C2471" s="41"/>
      <c r="D2471" s="41" t="s">
        <v>1287</v>
      </c>
      <c r="E2471" s="42" t="s">
        <v>514</v>
      </c>
      <c r="F2471" s="41" t="s">
        <v>3818</v>
      </c>
      <c r="G2471" s="41" t="s">
        <v>135</v>
      </c>
      <c r="H2471" s="41"/>
      <c r="I2471" s="41" t="s">
        <v>135</v>
      </c>
      <c r="P2471" s="5">
        <v>1</v>
      </c>
      <c r="Q2471" s="39" t="s">
        <v>3808</v>
      </c>
      <c r="R2471" s="5">
        <v>1</v>
      </c>
      <c r="U2471" s="5">
        <v>1</v>
      </c>
      <c r="V2471" s="5">
        <v>1</v>
      </c>
      <c r="AL2471" s="5">
        <v>1</v>
      </c>
      <c r="BH2471" s="5">
        <v>1</v>
      </c>
      <c r="BK2471" s="5">
        <v>1</v>
      </c>
      <c r="CB2471" s="5">
        <v>1</v>
      </c>
      <c r="DQ2471" s="5" t="s">
        <v>1233</v>
      </c>
      <c r="DR2471" s="5" t="s">
        <v>1233</v>
      </c>
      <c r="DW2471" s="5" t="s">
        <v>135</v>
      </c>
      <c r="EG2471" s="42"/>
      <c r="EH2471" s="42"/>
      <c r="EI2471" s="42"/>
      <c r="EJ2471" s="42"/>
      <c r="EK2471" s="42"/>
      <c r="EL2471" s="42"/>
      <c r="EM2471" s="42"/>
    </row>
    <row r="2472" spans="1:143" ht="120">
      <c r="A2472" s="46" t="s">
        <v>3823</v>
      </c>
      <c r="B2472" s="41">
        <v>2</v>
      </c>
      <c r="C2472" s="41">
        <v>2</v>
      </c>
      <c r="D2472" s="41" t="s">
        <v>799</v>
      </c>
      <c r="E2472" s="42" t="s">
        <v>2906</v>
      </c>
      <c r="F2472" s="41" t="s">
        <v>3824</v>
      </c>
      <c r="G2472" s="41"/>
      <c r="H2472" s="41" t="s">
        <v>135</v>
      </c>
      <c r="I2472" s="41"/>
      <c r="J2472" s="5">
        <v>1</v>
      </c>
      <c r="K2472" s="5">
        <v>1</v>
      </c>
      <c r="P2472" s="5">
        <v>1</v>
      </c>
      <c r="Q2472" s="39" t="s">
        <v>3825</v>
      </c>
      <c r="CK2472" s="5">
        <v>1</v>
      </c>
      <c r="CL2472" s="5">
        <v>1</v>
      </c>
      <c r="CP2472" s="5">
        <v>1</v>
      </c>
      <c r="DQ2472" s="5" t="s">
        <v>135</v>
      </c>
      <c r="DR2472" s="5" t="s">
        <v>1233</v>
      </c>
      <c r="DS2472" s="6">
        <v>2</v>
      </c>
      <c r="DT2472" s="6">
        <v>0</v>
      </c>
      <c r="DU2472" s="5">
        <v>0</v>
      </c>
      <c r="DW2472" s="5" t="s">
        <v>135</v>
      </c>
      <c r="EG2472" s="42"/>
      <c r="EH2472" s="42"/>
      <c r="EI2472" s="42"/>
      <c r="EJ2472" s="42"/>
      <c r="EK2472" s="42"/>
      <c r="EL2472" s="42"/>
      <c r="EM2472" s="42"/>
    </row>
    <row r="2473" spans="1:143" ht="120">
      <c r="A2473" s="41"/>
      <c r="B2473" s="41"/>
      <c r="C2473" s="41"/>
      <c r="D2473" s="41" t="s">
        <v>3826</v>
      </c>
      <c r="E2473" s="42" t="s">
        <v>1279</v>
      </c>
      <c r="F2473" s="41" t="s">
        <v>3824</v>
      </c>
      <c r="G2473" s="41"/>
      <c r="H2473" s="41" t="s">
        <v>135</v>
      </c>
      <c r="I2473" s="41"/>
      <c r="J2473" s="5">
        <v>1</v>
      </c>
      <c r="K2473" s="5">
        <v>1</v>
      </c>
      <c r="P2473" s="5">
        <v>1</v>
      </c>
      <c r="Q2473" s="39" t="s">
        <v>3825</v>
      </c>
      <c r="CK2473" s="5">
        <v>1</v>
      </c>
      <c r="CL2473" s="5">
        <v>1</v>
      </c>
      <c r="CP2473" s="5">
        <v>1</v>
      </c>
      <c r="DQ2473" s="5" t="s">
        <v>135</v>
      </c>
      <c r="DR2473" s="5" t="s">
        <v>1233</v>
      </c>
      <c r="DW2473" s="5" t="s">
        <v>135</v>
      </c>
      <c r="EG2473" s="42"/>
      <c r="EH2473" s="42"/>
      <c r="EI2473" s="42"/>
      <c r="EJ2473" s="42"/>
      <c r="EK2473" s="42"/>
      <c r="EL2473" s="42"/>
      <c r="EM2473" s="42"/>
    </row>
    <row r="2474" spans="1:143" ht="60">
      <c r="A2474" s="41"/>
      <c r="B2474" s="41"/>
      <c r="C2474" s="41"/>
      <c r="D2474" s="41" t="s">
        <v>3827</v>
      </c>
      <c r="E2474" s="42" t="s">
        <v>3436</v>
      </c>
      <c r="F2474" s="41" t="s">
        <v>2313</v>
      </c>
      <c r="G2474" s="41"/>
      <c r="H2474" s="41" t="s">
        <v>3828</v>
      </c>
      <c r="I2474" s="41"/>
      <c r="J2474" s="5">
        <v>1</v>
      </c>
      <c r="L2474" s="5">
        <v>1</v>
      </c>
      <c r="P2474" s="5">
        <v>1</v>
      </c>
      <c r="Q2474" s="39" t="s">
        <v>3829</v>
      </c>
      <c r="R2474" s="5">
        <v>1</v>
      </c>
      <c r="U2474" s="5">
        <v>1</v>
      </c>
      <c r="AL2474" s="5">
        <v>1</v>
      </c>
      <c r="BH2474" s="5">
        <v>1</v>
      </c>
      <c r="CB2474" s="5">
        <v>1</v>
      </c>
      <c r="CG2474" s="5">
        <v>1</v>
      </c>
      <c r="CH2474" s="5">
        <v>1</v>
      </c>
      <c r="DQ2474" s="5" t="s">
        <v>135</v>
      </c>
      <c r="DR2474" s="5" t="s">
        <v>135</v>
      </c>
      <c r="DW2474" s="5" t="s">
        <v>135</v>
      </c>
      <c r="EG2474" s="42"/>
      <c r="EH2474" s="42"/>
      <c r="EI2474" s="42"/>
      <c r="EJ2474" s="42"/>
      <c r="EK2474" s="42"/>
      <c r="EL2474" s="42"/>
      <c r="EM2474" s="42"/>
    </row>
    <row r="2475" spans="1:143" ht="60">
      <c r="A2475" s="41"/>
      <c r="B2475" s="41"/>
      <c r="C2475" s="41"/>
      <c r="D2475" s="41" t="s">
        <v>3830</v>
      </c>
      <c r="E2475" s="42" t="s">
        <v>3831</v>
      </c>
      <c r="F2475" s="41" t="s">
        <v>2313</v>
      </c>
      <c r="G2475" s="41"/>
      <c r="H2475" s="41" t="s">
        <v>3828</v>
      </c>
      <c r="I2475" s="41"/>
      <c r="P2475" s="5">
        <v>1</v>
      </c>
      <c r="Q2475" s="39" t="s">
        <v>3829</v>
      </c>
      <c r="R2475" s="5">
        <v>1</v>
      </c>
      <c r="U2475" s="5">
        <v>1</v>
      </c>
      <c r="AL2475" s="5">
        <v>1</v>
      </c>
      <c r="BH2475" s="5">
        <v>1</v>
      </c>
      <c r="CB2475" s="5">
        <v>1</v>
      </c>
      <c r="CG2475" s="5">
        <v>1</v>
      </c>
      <c r="CH2475" s="5">
        <v>1</v>
      </c>
      <c r="DQ2475" s="5" t="s">
        <v>135</v>
      </c>
      <c r="DR2475" s="5" t="s">
        <v>135</v>
      </c>
      <c r="DW2475" s="5" t="s">
        <v>135</v>
      </c>
      <c r="EG2475" s="42"/>
      <c r="EH2475" s="42"/>
      <c r="EI2475" s="42"/>
      <c r="EJ2475" s="42"/>
      <c r="EK2475" s="42"/>
      <c r="EL2475" s="42"/>
      <c r="EM2475" s="42"/>
    </row>
    <row r="2476" spans="1:143" ht="60">
      <c r="A2476" s="46" t="s">
        <v>3832</v>
      </c>
      <c r="B2476" s="41">
        <v>11</v>
      </c>
      <c r="C2476" s="41">
        <v>7</v>
      </c>
      <c r="D2476" s="41" t="s">
        <v>3833</v>
      </c>
      <c r="E2476" s="42" t="s">
        <v>3834</v>
      </c>
      <c r="F2476" s="41" t="s">
        <v>3835</v>
      </c>
      <c r="G2476" s="41" t="s">
        <v>135</v>
      </c>
      <c r="H2476" s="41"/>
      <c r="I2476" s="41"/>
      <c r="P2476" s="5">
        <v>1</v>
      </c>
      <c r="Q2476" s="39" t="s">
        <v>3836</v>
      </c>
      <c r="R2476" s="5">
        <v>1</v>
      </c>
      <c r="S2476" s="5">
        <v>1</v>
      </c>
      <c r="DQ2476" s="5" t="s">
        <v>1233</v>
      </c>
      <c r="DR2476" s="5" t="s">
        <v>1233</v>
      </c>
      <c r="DS2476" s="6">
        <v>11</v>
      </c>
      <c r="DT2476" s="6">
        <v>4</v>
      </c>
      <c r="DU2476" s="5">
        <v>7</v>
      </c>
      <c r="DW2476" s="5" t="s">
        <v>135</v>
      </c>
      <c r="EG2476" s="42"/>
      <c r="EH2476" s="42"/>
      <c r="EI2476" s="42"/>
      <c r="EJ2476" s="42"/>
      <c r="EK2476" s="42"/>
      <c r="EL2476" s="42"/>
      <c r="EM2476" s="42"/>
    </row>
    <row r="2477" spans="1:143" ht="30">
      <c r="A2477" s="41"/>
      <c r="B2477" s="41"/>
      <c r="C2477" s="41"/>
      <c r="D2477" s="41" t="s">
        <v>3837</v>
      </c>
      <c r="E2477" s="42" t="s">
        <v>978</v>
      </c>
      <c r="F2477" s="41" t="s">
        <v>3835</v>
      </c>
      <c r="G2477" s="41" t="s">
        <v>135</v>
      </c>
      <c r="H2477" s="41"/>
      <c r="I2477" s="41"/>
      <c r="P2477" s="5">
        <v>1</v>
      </c>
      <c r="Q2477" s="39" t="s">
        <v>3836</v>
      </c>
      <c r="R2477" s="5">
        <v>1</v>
      </c>
      <c r="S2477" s="5">
        <v>1</v>
      </c>
      <c r="DQ2477" s="5" t="s">
        <v>1233</v>
      </c>
      <c r="DR2477" s="5" t="s">
        <v>1233</v>
      </c>
      <c r="DW2477" s="5" t="s">
        <v>135</v>
      </c>
      <c r="EG2477" s="42"/>
      <c r="EH2477" s="42"/>
      <c r="EI2477" s="42"/>
      <c r="EJ2477" s="42"/>
      <c r="EK2477" s="42"/>
      <c r="EL2477" s="42"/>
      <c r="EM2477" s="42"/>
    </row>
    <row r="2478" spans="1:143" ht="30">
      <c r="A2478" s="41"/>
      <c r="B2478" s="41"/>
      <c r="C2478" s="41"/>
      <c r="D2478" s="41" t="s">
        <v>3838</v>
      </c>
      <c r="E2478" s="42" t="s">
        <v>1962</v>
      </c>
      <c r="F2478" s="41" t="s">
        <v>3835</v>
      </c>
      <c r="G2478" s="41" t="s">
        <v>135</v>
      </c>
      <c r="H2478" s="41"/>
      <c r="I2478" s="41"/>
      <c r="J2478" s="5">
        <v>1</v>
      </c>
      <c r="K2478" s="5">
        <v>1</v>
      </c>
      <c r="P2478" s="5">
        <v>1</v>
      </c>
      <c r="Q2478" s="39" t="s">
        <v>3836</v>
      </c>
      <c r="R2478" s="5">
        <v>1</v>
      </c>
      <c r="S2478" s="5">
        <v>1</v>
      </c>
      <c r="DQ2478" s="5" t="s">
        <v>1233</v>
      </c>
      <c r="DR2478" s="5" t="s">
        <v>1233</v>
      </c>
      <c r="DW2478" s="5" t="s">
        <v>135</v>
      </c>
      <c r="EG2478" s="42"/>
      <c r="EH2478" s="42"/>
      <c r="EI2478" s="42"/>
      <c r="EJ2478" s="42"/>
      <c r="EK2478" s="42"/>
      <c r="EL2478" s="42"/>
      <c r="EM2478" s="42"/>
    </row>
    <row r="2479" spans="1:143" ht="30">
      <c r="A2479" s="41"/>
      <c r="B2479" s="41"/>
      <c r="C2479" s="41"/>
      <c r="D2479" s="41" t="s">
        <v>3839</v>
      </c>
      <c r="E2479" s="42" t="s">
        <v>514</v>
      </c>
      <c r="F2479" s="41" t="s">
        <v>3840</v>
      </c>
      <c r="G2479" s="41" t="s">
        <v>135</v>
      </c>
      <c r="H2479" s="41"/>
      <c r="I2479" s="41"/>
      <c r="P2479" s="5">
        <v>1</v>
      </c>
      <c r="Q2479" s="39" t="s">
        <v>3841</v>
      </c>
      <c r="R2479" s="5">
        <v>1</v>
      </c>
      <c r="AA2479" s="5">
        <v>1</v>
      </c>
      <c r="AF2479" s="5">
        <v>1</v>
      </c>
      <c r="AH2479" s="5">
        <v>1</v>
      </c>
      <c r="DQ2479" s="5" t="s">
        <v>1233</v>
      </c>
      <c r="DR2479" s="5" t="s">
        <v>1233</v>
      </c>
      <c r="DW2479" s="5" t="s">
        <v>135</v>
      </c>
      <c r="EG2479" s="42"/>
      <c r="EH2479" s="42"/>
      <c r="EI2479" s="42"/>
      <c r="EJ2479" s="42"/>
      <c r="EK2479" s="42"/>
      <c r="EL2479" s="42"/>
      <c r="EM2479" s="42"/>
    </row>
    <row r="2480" spans="1:143" ht="30">
      <c r="A2480" s="41"/>
      <c r="B2480" s="41"/>
      <c r="C2480" s="41"/>
      <c r="D2480" s="41" t="s">
        <v>1796</v>
      </c>
      <c r="E2480" s="42" t="s">
        <v>199</v>
      </c>
      <c r="F2480" s="41" t="s">
        <v>3840</v>
      </c>
      <c r="G2480" s="41" t="s">
        <v>135</v>
      </c>
      <c r="H2480" s="41"/>
      <c r="I2480" s="41"/>
      <c r="P2480" s="5">
        <v>1</v>
      </c>
      <c r="Q2480" s="39" t="s">
        <v>3841</v>
      </c>
      <c r="R2480" s="5">
        <v>1</v>
      </c>
      <c r="AA2480" s="5">
        <v>1</v>
      </c>
      <c r="AF2480" s="5">
        <v>1</v>
      </c>
      <c r="AH2480" s="5">
        <v>1</v>
      </c>
      <c r="DQ2480" s="5" t="s">
        <v>1233</v>
      </c>
      <c r="DR2480" s="5" t="s">
        <v>1233</v>
      </c>
      <c r="DW2480" s="5" t="s">
        <v>135</v>
      </c>
      <c r="EG2480" s="42"/>
      <c r="EH2480" s="42"/>
      <c r="EI2480" s="42"/>
      <c r="EJ2480" s="42"/>
      <c r="EK2480" s="42"/>
      <c r="EL2480" s="42"/>
      <c r="EM2480" s="42"/>
    </row>
    <row r="2481" spans="1:143" ht="30">
      <c r="A2481" s="41"/>
      <c r="B2481" s="41"/>
      <c r="C2481" s="41"/>
      <c r="D2481" s="41" t="s">
        <v>3837</v>
      </c>
      <c r="E2481" s="42" t="s">
        <v>978</v>
      </c>
      <c r="F2481" s="41" t="s">
        <v>3840</v>
      </c>
      <c r="G2481" s="41" t="s">
        <v>135</v>
      </c>
      <c r="H2481" s="41"/>
      <c r="I2481" s="41"/>
      <c r="P2481" s="5">
        <v>1</v>
      </c>
      <c r="Q2481" s="39" t="s">
        <v>3841</v>
      </c>
      <c r="R2481" s="5">
        <v>1</v>
      </c>
      <c r="AA2481" s="5">
        <v>1</v>
      </c>
      <c r="AF2481" s="5">
        <v>1</v>
      </c>
      <c r="AH2481" s="5">
        <v>1</v>
      </c>
      <c r="DQ2481" s="5" t="s">
        <v>1233</v>
      </c>
      <c r="DR2481" s="5" t="s">
        <v>1233</v>
      </c>
      <c r="DW2481" s="5" t="s">
        <v>135</v>
      </c>
      <c r="EG2481" s="42"/>
      <c r="EH2481" s="42"/>
      <c r="EI2481" s="42"/>
      <c r="EJ2481" s="42"/>
      <c r="EK2481" s="42"/>
      <c r="EL2481" s="42"/>
      <c r="EM2481" s="42"/>
    </row>
    <row r="2482" spans="1:143" ht="30">
      <c r="A2482" s="41"/>
      <c r="B2482" s="41"/>
      <c r="C2482" s="41"/>
      <c r="D2482" s="41" t="s">
        <v>314</v>
      </c>
      <c r="E2482" s="42" t="s">
        <v>314</v>
      </c>
      <c r="F2482" s="41" t="s">
        <v>3840</v>
      </c>
      <c r="G2482" s="41" t="s">
        <v>135</v>
      </c>
      <c r="H2482" s="41"/>
      <c r="I2482" s="41"/>
      <c r="P2482" s="5">
        <v>1</v>
      </c>
      <c r="Q2482" s="39" t="s">
        <v>3841</v>
      </c>
      <c r="R2482" s="5">
        <v>1</v>
      </c>
      <c r="AA2482" s="5">
        <v>1</v>
      </c>
      <c r="AF2482" s="5">
        <v>1</v>
      </c>
      <c r="AH2482" s="5">
        <v>1</v>
      </c>
      <c r="DQ2482" s="5" t="s">
        <v>1233</v>
      </c>
      <c r="DR2482" s="5" t="s">
        <v>1233</v>
      </c>
      <c r="DW2482" s="5" t="s">
        <v>135</v>
      </c>
      <c r="EG2482" s="42"/>
      <c r="EH2482" s="42"/>
      <c r="EI2482" s="42"/>
      <c r="EJ2482" s="42"/>
      <c r="EK2482" s="42"/>
      <c r="EL2482" s="42"/>
      <c r="EM2482" s="42"/>
    </row>
    <row r="2483" spans="1:143" ht="30">
      <c r="A2483" s="41"/>
      <c r="B2483" s="41"/>
      <c r="C2483" s="41"/>
      <c r="D2483" s="41" t="s">
        <v>3842</v>
      </c>
      <c r="E2483" s="42" t="s">
        <v>3843</v>
      </c>
      <c r="F2483" s="41" t="s">
        <v>3844</v>
      </c>
      <c r="G2483" s="41" t="s">
        <v>135</v>
      </c>
      <c r="H2483" s="41"/>
      <c r="I2483" s="41"/>
      <c r="J2483" s="5">
        <v>1</v>
      </c>
      <c r="K2483" s="5">
        <v>1</v>
      </c>
      <c r="P2483" s="5">
        <v>1</v>
      </c>
      <c r="Q2483" s="39" t="s">
        <v>3845</v>
      </c>
      <c r="R2483" s="5">
        <v>1</v>
      </c>
      <c r="S2483" s="5">
        <v>1</v>
      </c>
      <c r="DQ2483" s="5" t="s">
        <v>1233</v>
      </c>
      <c r="DR2483" s="5" t="s">
        <v>1233</v>
      </c>
      <c r="DW2483" s="5" t="s">
        <v>135</v>
      </c>
      <c r="EG2483" s="42"/>
      <c r="EH2483" s="42"/>
      <c r="EI2483" s="42"/>
      <c r="EJ2483" s="42"/>
      <c r="EK2483" s="42"/>
      <c r="EL2483" s="42"/>
      <c r="EM2483" s="42"/>
    </row>
    <row r="2484" spans="1:143" ht="30">
      <c r="A2484" s="41"/>
      <c r="B2484" s="41"/>
      <c r="C2484" s="41"/>
      <c r="D2484" s="41" t="s">
        <v>314</v>
      </c>
      <c r="E2484" s="42" t="s">
        <v>314</v>
      </c>
      <c r="F2484" s="41" t="s">
        <v>3844</v>
      </c>
      <c r="G2484" s="41" t="s">
        <v>135</v>
      </c>
      <c r="H2484" s="41"/>
      <c r="I2484" s="41"/>
      <c r="P2484" s="5">
        <v>1</v>
      </c>
      <c r="Q2484" s="39" t="s">
        <v>3845</v>
      </c>
      <c r="R2484" s="5">
        <v>1</v>
      </c>
      <c r="S2484" s="5">
        <v>1</v>
      </c>
      <c r="DQ2484" s="5" t="s">
        <v>1233</v>
      </c>
      <c r="DR2484" s="5" t="s">
        <v>1233</v>
      </c>
      <c r="DW2484" s="5" t="s">
        <v>135</v>
      </c>
      <c r="EG2484" s="42"/>
      <c r="EH2484" s="42"/>
      <c r="EI2484" s="42"/>
      <c r="EJ2484" s="42"/>
      <c r="EK2484" s="42"/>
      <c r="EL2484" s="42"/>
      <c r="EM2484" s="42"/>
    </row>
    <row r="2485" spans="1:143" ht="30">
      <c r="A2485" s="41"/>
      <c r="B2485" s="41"/>
      <c r="C2485" s="41"/>
      <c r="D2485" s="41" t="s">
        <v>3267</v>
      </c>
      <c r="E2485" s="42" t="s">
        <v>182</v>
      </c>
      <c r="F2485" s="41" t="s">
        <v>3846</v>
      </c>
      <c r="G2485" s="41" t="s">
        <v>135</v>
      </c>
      <c r="H2485" s="41"/>
      <c r="I2485" s="41"/>
      <c r="P2485" s="5">
        <v>1</v>
      </c>
      <c r="Q2485" s="39" t="s">
        <v>3841</v>
      </c>
      <c r="R2485" s="5">
        <v>1</v>
      </c>
      <c r="AA2485" s="5">
        <v>1</v>
      </c>
      <c r="AF2485" s="5">
        <v>1</v>
      </c>
      <c r="AH2485" s="5">
        <v>1</v>
      </c>
      <c r="DQ2485" s="5" t="s">
        <v>1233</v>
      </c>
      <c r="DR2485" s="5" t="s">
        <v>1233</v>
      </c>
      <c r="DW2485" s="5" t="s">
        <v>135</v>
      </c>
      <c r="EG2485" s="42"/>
      <c r="EH2485" s="42"/>
      <c r="EI2485" s="42"/>
      <c r="EJ2485" s="42"/>
      <c r="EK2485" s="42"/>
      <c r="EL2485" s="42"/>
      <c r="EM2485" s="42"/>
    </row>
    <row r="2486" spans="1:143" ht="30">
      <c r="A2486" s="41"/>
      <c r="B2486" s="41"/>
      <c r="C2486" s="41"/>
      <c r="D2486" s="41" t="s">
        <v>3847</v>
      </c>
      <c r="E2486" s="42" t="s">
        <v>3503</v>
      </c>
      <c r="F2486" s="41" t="s">
        <v>3846</v>
      </c>
      <c r="G2486" s="41" t="s">
        <v>135</v>
      </c>
      <c r="H2486" s="41"/>
      <c r="I2486" s="41"/>
      <c r="P2486" s="5">
        <v>1</v>
      </c>
      <c r="Q2486" s="39" t="s">
        <v>3841</v>
      </c>
      <c r="R2486" s="5">
        <v>1</v>
      </c>
      <c r="AA2486" s="5">
        <v>1</v>
      </c>
      <c r="AF2486" s="5">
        <v>1</v>
      </c>
      <c r="AH2486" s="5">
        <v>1</v>
      </c>
      <c r="DQ2486" s="5" t="s">
        <v>1233</v>
      </c>
      <c r="DR2486" s="5" t="s">
        <v>1233</v>
      </c>
      <c r="DW2486" s="5" t="s">
        <v>135</v>
      </c>
      <c r="EG2486" s="42"/>
      <c r="EH2486" s="42"/>
      <c r="EI2486" s="42"/>
      <c r="EJ2486" s="42"/>
      <c r="EK2486" s="42"/>
      <c r="EL2486" s="42"/>
      <c r="EM2486" s="42"/>
    </row>
    <row r="2487" spans="1:143" ht="30">
      <c r="A2487" s="41"/>
      <c r="B2487" s="41"/>
      <c r="C2487" s="41"/>
      <c r="D2487" s="41" t="s">
        <v>3848</v>
      </c>
      <c r="E2487" s="42" t="s">
        <v>145</v>
      </c>
      <c r="F2487" s="41" t="s">
        <v>3846</v>
      </c>
      <c r="G2487" s="41" t="s">
        <v>135</v>
      </c>
      <c r="H2487" s="41"/>
      <c r="I2487" s="41"/>
      <c r="P2487" s="5">
        <v>1</v>
      </c>
      <c r="Q2487" s="39" t="s">
        <v>3841</v>
      </c>
      <c r="R2487" s="5">
        <v>1</v>
      </c>
      <c r="AA2487" s="5">
        <v>1</v>
      </c>
      <c r="AF2487" s="5">
        <v>1</v>
      </c>
      <c r="AH2487" s="5">
        <v>1</v>
      </c>
      <c r="DQ2487" s="5" t="s">
        <v>1233</v>
      </c>
      <c r="DR2487" s="5" t="s">
        <v>1233</v>
      </c>
      <c r="DW2487" s="5" t="s">
        <v>135</v>
      </c>
      <c r="EG2487" s="42"/>
      <c r="EH2487" s="42"/>
      <c r="EI2487" s="42"/>
      <c r="EJ2487" s="42"/>
      <c r="EK2487" s="42"/>
      <c r="EL2487" s="42"/>
      <c r="EM2487" s="42"/>
    </row>
    <row r="2488" spans="1:143" ht="30">
      <c r="A2488" s="41"/>
      <c r="B2488" s="41"/>
      <c r="C2488" s="41"/>
      <c r="D2488" s="41" t="s">
        <v>3849</v>
      </c>
      <c r="E2488" s="42" t="s">
        <v>1909</v>
      </c>
      <c r="F2488" s="41" t="s">
        <v>3846</v>
      </c>
      <c r="G2488" s="41" t="s">
        <v>135</v>
      </c>
      <c r="H2488" s="41"/>
      <c r="I2488" s="41"/>
      <c r="P2488" s="5">
        <v>1</v>
      </c>
      <c r="Q2488" s="39" t="s">
        <v>3841</v>
      </c>
      <c r="R2488" s="5">
        <v>1</v>
      </c>
      <c r="AA2488" s="5">
        <v>1</v>
      </c>
      <c r="AF2488" s="5">
        <v>1</v>
      </c>
      <c r="AH2488" s="5">
        <v>1</v>
      </c>
      <c r="DQ2488" s="5" t="s">
        <v>1233</v>
      </c>
      <c r="DR2488" s="5" t="s">
        <v>1233</v>
      </c>
      <c r="DW2488" s="5" t="s">
        <v>135</v>
      </c>
      <c r="EG2488" s="42"/>
      <c r="EH2488" s="42"/>
      <c r="EI2488" s="42"/>
      <c r="EJ2488" s="42"/>
      <c r="EK2488" s="42"/>
      <c r="EL2488" s="42"/>
      <c r="EM2488" s="42"/>
    </row>
    <row r="2489" spans="1:143" ht="30">
      <c r="A2489" s="41"/>
      <c r="B2489" s="41"/>
      <c r="C2489" s="41"/>
      <c r="D2489" s="41" t="s">
        <v>391</v>
      </c>
      <c r="E2489" s="42" t="s">
        <v>391</v>
      </c>
      <c r="F2489" s="41" t="s">
        <v>3846</v>
      </c>
      <c r="G2489" s="41" t="s">
        <v>135</v>
      </c>
      <c r="H2489" s="41"/>
      <c r="I2489" s="41"/>
      <c r="J2489" s="5">
        <v>1</v>
      </c>
      <c r="O2489" s="5">
        <v>1</v>
      </c>
      <c r="P2489" s="5">
        <v>1</v>
      </c>
      <c r="Q2489" s="39" t="s">
        <v>3841</v>
      </c>
      <c r="R2489" s="5">
        <v>1</v>
      </c>
      <c r="AA2489" s="5">
        <v>1</v>
      </c>
      <c r="AF2489" s="5">
        <v>1</v>
      </c>
      <c r="AH2489" s="5">
        <v>1</v>
      </c>
      <c r="DQ2489" s="5" t="s">
        <v>1233</v>
      </c>
      <c r="DR2489" s="5" t="s">
        <v>1233</v>
      </c>
      <c r="DW2489" s="5" t="s">
        <v>135</v>
      </c>
      <c r="EG2489" s="42"/>
      <c r="EH2489" s="42"/>
      <c r="EI2489" s="42"/>
      <c r="EJ2489" s="42"/>
      <c r="EK2489" s="42"/>
      <c r="EL2489" s="42"/>
      <c r="EM2489" s="42"/>
    </row>
    <row r="2490" spans="1:143" ht="30">
      <c r="A2490" s="41"/>
      <c r="B2490" s="41"/>
      <c r="C2490" s="41"/>
      <c r="D2490" s="41" t="s">
        <v>3850</v>
      </c>
      <c r="E2490" s="42" t="s">
        <v>186</v>
      </c>
      <c r="F2490" s="41" t="s">
        <v>3851</v>
      </c>
      <c r="G2490" s="41" t="s">
        <v>135</v>
      </c>
      <c r="H2490" s="41"/>
      <c r="I2490" s="41"/>
      <c r="P2490" s="5">
        <v>1</v>
      </c>
      <c r="Q2490" s="39" t="s">
        <v>3841</v>
      </c>
      <c r="R2490" s="5">
        <v>1</v>
      </c>
      <c r="AA2490" s="5">
        <v>1</v>
      </c>
      <c r="AF2490" s="5">
        <v>1</v>
      </c>
      <c r="AH2490" s="5">
        <v>1</v>
      </c>
      <c r="DQ2490" s="5" t="s">
        <v>1233</v>
      </c>
      <c r="DR2490" s="5" t="s">
        <v>1233</v>
      </c>
      <c r="DW2490" s="5" t="s">
        <v>135</v>
      </c>
      <c r="EG2490" s="42"/>
      <c r="EH2490" s="42"/>
      <c r="EI2490" s="42"/>
      <c r="EJ2490" s="42"/>
      <c r="EK2490" s="42"/>
      <c r="EL2490" s="42"/>
      <c r="EM2490" s="42"/>
    </row>
    <row r="2491" spans="1:143" ht="30">
      <c r="A2491" s="41"/>
      <c r="B2491" s="41"/>
      <c r="C2491" s="41"/>
      <c r="D2491" s="41" t="s">
        <v>3847</v>
      </c>
      <c r="E2491" s="42" t="s">
        <v>3503</v>
      </c>
      <c r="F2491" s="41" t="s">
        <v>3851</v>
      </c>
      <c r="G2491" s="41" t="s">
        <v>135</v>
      </c>
      <c r="H2491" s="41"/>
      <c r="I2491" s="41"/>
      <c r="P2491" s="5">
        <v>1</v>
      </c>
      <c r="Q2491" s="39" t="s">
        <v>3841</v>
      </c>
      <c r="R2491" s="5">
        <v>1</v>
      </c>
      <c r="AA2491" s="5">
        <v>1</v>
      </c>
      <c r="AF2491" s="5">
        <v>1</v>
      </c>
      <c r="AH2491" s="5">
        <v>1</v>
      </c>
      <c r="DQ2491" s="5" t="s">
        <v>1233</v>
      </c>
      <c r="DR2491" s="5" t="s">
        <v>1233</v>
      </c>
      <c r="DW2491" s="5" t="s">
        <v>135</v>
      </c>
      <c r="EG2491" s="42"/>
      <c r="EH2491" s="42"/>
      <c r="EI2491" s="42"/>
      <c r="EJ2491" s="42"/>
      <c r="EK2491" s="42"/>
      <c r="EL2491" s="42"/>
      <c r="EM2491" s="42"/>
    </row>
    <row r="2492" spans="1:143" ht="30">
      <c r="A2492" s="41"/>
      <c r="B2492" s="41"/>
      <c r="C2492" s="41"/>
      <c r="D2492" s="41" t="s">
        <v>3236</v>
      </c>
      <c r="E2492" s="42" t="s">
        <v>155</v>
      </c>
      <c r="F2492" s="41" t="s">
        <v>3852</v>
      </c>
      <c r="G2492" s="41" t="s">
        <v>135</v>
      </c>
      <c r="H2492" s="41"/>
      <c r="I2492" s="41"/>
      <c r="P2492" s="5">
        <v>1</v>
      </c>
      <c r="Q2492" s="39" t="s">
        <v>3841</v>
      </c>
      <c r="R2492" s="5">
        <v>1</v>
      </c>
      <c r="AA2492" s="5">
        <v>1</v>
      </c>
      <c r="AF2492" s="5">
        <v>1</v>
      </c>
      <c r="AH2492" s="5">
        <v>1</v>
      </c>
      <c r="DQ2492" s="5" t="s">
        <v>1233</v>
      </c>
      <c r="DR2492" s="5" t="s">
        <v>1233</v>
      </c>
      <c r="DW2492" s="5" t="s">
        <v>135</v>
      </c>
      <c r="EG2492" s="42"/>
      <c r="EH2492" s="42"/>
      <c r="EI2492" s="42"/>
      <c r="EJ2492" s="42"/>
      <c r="EK2492" s="42"/>
      <c r="EL2492" s="42"/>
      <c r="EM2492" s="42"/>
    </row>
    <row r="2493" spans="1:143" ht="30">
      <c r="A2493" s="41"/>
      <c r="B2493" s="41"/>
      <c r="C2493" s="41"/>
      <c r="D2493" s="41" t="s">
        <v>3850</v>
      </c>
      <c r="E2493" s="42" t="s">
        <v>186</v>
      </c>
      <c r="F2493" s="41" t="s">
        <v>3852</v>
      </c>
      <c r="G2493" s="41" t="s">
        <v>135</v>
      </c>
      <c r="H2493" s="41"/>
      <c r="I2493" s="41"/>
      <c r="P2493" s="5">
        <v>1</v>
      </c>
      <c r="Q2493" s="39" t="s">
        <v>3841</v>
      </c>
      <c r="R2493" s="5">
        <v>1</v>
      </c>
      <c r="AA2493" s="5">
        <v>1</v>
      </c>
      <c r="AF2493" s="5">
        <v>1</v>
      </c>
      <c r="AH2493" s="5">
        <v>1</v>
      </c>
      <c r="DQ2493" s="5" t="s">
        <v>1233</v>
      </c>
      <c r="DR2493" s="5" t="s">
        <v>1233</v>
      </c>
      <c r="DW2493" s="5" t="s">
        <v>135</v>
      </c>
      <c r="EG2493" s="42"/>
      <c r="EH2493" s="42"/>
      <c r="EI2493" s="42"/>
      <c r="EJ2493" s="42"/>
      <c r="EK2493" s="42"/>
      <c r="EL2493" s="42"/>
      <c r="EM2493" s="42"/>
    </row>
    <row r="2494" spans="1:143" ht="30">
      <c r="A2494" s="41"/>
      <c r="B2494" s="41"/>
      <c r="C2494" s="41"/>
      <c r="D2494" s="41" t="s">
        <v>3853</v>
      </c>
      <c r="E2494" s="42" t="s">
        <v>3854</v>
      </c>
      <c r="F2494" s="41" t="s">
        <v>3852</v>
      </c>
      <c r="G2494" s="41" t="s">
        <v>135</v>
      </c>
      <c r="H2494" s="41"/>
      <c r="I2494" s="41"/>
      <c r="P2494" s="5">
        <v>1</v>
      </c>
      <c r="Q2494" s="39" t="s">
        <v>3841</v>
      </c>
      <c r="R2494" s="5">
        <v>1</v>
      </c>
      <c r="AA2494" s="5">
        <v>1</v>
      </c>
      <c r="AF2494" s="5">
        <v>1</v>
      </c>
      <c r="AH2494" s="5">
        <v>1</v>
      </c>
      <c r="DQ2494" s="5" t="s">
        <v>1233</v>
      </c>
      <c r="DR2494" s="5" t="s">
        <v>1233</v>
      </c>
      <c r="DW2494" s="5" t="s">
        <v>135</v>
      </c>
      <c r="EG2494" s="42"/>
      <c r="EH2494" s="42"/>
      <c r="EI2494" s="42"/>
      <c r="EJ2494" s="42"/>
      <c r="EK2494" s="42"/>
      <c r="EL2494" s="42"/>
      <c r="EM2494" s="42"/>
    </row>
    <row r="2495" spans="1:143" ht="75">
      <c r="A2495" s="46" t="s">
        <v>3855</v>
      </c>
      <c r="B2495" s="41">
        <v>10</v>
      </c>
      <c r="C2495" s="41">
        <v>10</v>
      </c>
      <c r="D2495" s="41" t="s">
        <v>3856</v>
      </c>
      <c r="E2495" s="42" t="s">
        <v>3321</v>
      </c>
      <c r="F2495" s="41" t="s">
        <v>3857</v>
      </c>
      <c r="G2495" s="41" t="s">
        <v>135</v>
      </c>
      <c r="H2495" s="41" t="s">
        <v>787</v>
      </c>
      <c r="I2495" s="41" t="s">
        <v>135</v>
      </c>
      <c r="J2495" s="5">
        <v>1</v>
      </c>
      <c r="K2495" s="5">
        <v>1</v>
      </c>
      <c r="P2495" s="5">
        <v>1</v>
      </c>
      <c r="Q2495" s="39" t="s">
        <v>3858</v>
      </c>
      <c r="CB2495" s="5">
        <v>1</v>
      </c>
      <c r="CE2495" s="5">
        <v>1</v>
      </c>
      <c r="CF2495" s="5">
        <v>1</v>
      </c>
      <c r="DQ2495" s="5" t="s">
        <v>135</v>
      </c>
      <c r="DR2495" s="5" t="s">
        <v>1233</v>
      </c>
      <c r="DS2495" s="6">
        <v>10</v>
      </c>
      <c r="DT2495" s="6">
        <v>0</v>
      </c>
      <c r="DU2495" s="5">
        <v>10</v>
      </c>
      <c r="DX2495" s="5" t="s">
        <v>135</v>
      </c>
      <c r="EG2495" s="42"/>
      <c r="EH2495" s="42"/>
      <c r="EI2495" s="42"/>
      <c r="EJ2495" s="42"/>
      <c r="EK2495" s="42"/>
      <c r="EL2495" s="42"/>
      <c r="EM2495" s="42"/>
    </row>
    <row r="2496" spans="1:143" ht="60">
      <c r="A2496" s="41"/>
      <c r="B2496" s="41"/>
      <c r="C2496" s="41"/>
      <c r="D2496" s="41" t="s">
        <v>3859</v>
      </c>
      <c r="E2496" s="42" t="s">
        <v>204</v>
      </c>
      <c r="F2496" s="41" t="s">
        <v>3860</v>
      </c>
      <c r="G2496" s="41" t="s">
        <v>135</v>
      </c>
      <c r="H2496" s="41" t="s">
        <v>135</v>
      </c>
      <c r="I2496" s="41" t="s">
        <v>135</v>
      </c>
      <c r="P2496" s="5">
        <v>1</v>
      </c>
      <c r="Q2496" s="39" t="s">
        <v>3861</v>
      </c>
      <c r="CB2496" s="5">
        <v>1</v>
      </c>
      <c r="CE2496" s="5">
        <v>2</v>
      </c>
      <c r="CF2496" s="5">
        <v>1</v>
      </c>
      <c r="DQ2496" s="5" t="s">
        <v>135</v>
      </c>
      <c r="DR2496" s="5" t="s">
        <v>135</v>
      </c>
      <c r="DX2496" s="5" t="s">
        <v>135</v>
      </c>
      <c r="EG2496" s="42"/>
      <c r="EH2496" s="42"/>
      <c r="EI2496" s="42"/>
      <c r="EJ2496" s="42"/>
      <c r="EK2496" s="42"/>
      <c r="EL2496" s="42"/>
      <c r="EM2496" s="42"/>
    </row>
    <row r="2497" spans="1:143" ht="45">
      <c r="A2497" s="41"/>
      <c r="B2497" s="41"/>
      <c r="C2497" s="41"/>
      <c r="D2497" s="41" t="s">
        <v>3862</v>
      </c>
      <c r="E2497" s="42" t="s">
        <v>3210</v>
      </c>
      <c r="F2497" s="41" t="s">
        <v>3863</v>
      </c>
      <c r="G2497" s="41" t="s">
        <v>135</v>
      </c>
      <c r="H2497" s="41" t="s">
        <v>787</v>
      </c>
      <c r="I2497" s="41" t="s">
        <v>135</v>
      </c>
      <c r="P2497" s="5">
        <v>1</v>
      </c>
      <c r="Q2497" s="39" t="s">
        <v>3864</v>
      </c>
      <c r="BT2497" s="5">
        <v>1</v>
      </c>
      <c r="BZ2497" s="5">
        <v>1</v>
      </c>
      <c r="CB2497" s="5">
        <v>1</v>
      </c>
      <c r="CF2497" s="5">
        <v>1</v>
      </c>
      <c r="CK2497" s="5">
        <v>1</v>
      </c>
      <c r="CL2497" s="5">
        <v>1</v>
      </c>
      <c r="CN2497" s="5">
        <v>1</v>
      </c>
      <c r="DQ2497" s="5" t="s">
        <v>1233</v>
      </c>
      <c r="DR2497" s="5" t="s">
        <v>1233</v>
      </c>
      <c r="DX2497" s="5" t="s">
        <v>135</v>
      </c>
      <c r="EG2497" s="42"/>
      <c r="EH2497" s="42"/>
      <c r="EI2497" s="42"/>
      <c r="EJ2497" s="42"/>
      <c r="EK2497" s="42"/>
      <c r="EL2497" s="42"/>
      <c r="EM2497" s="42"/>
    </row>
    <row r="2498" spans="1:143" ht="60">
      <c r="A2498" s="41"/>
      <c r="B2498" s="41"/>
      <c r="C2498" s="41"/>
      <c r="D2498" s="41" t="s">
        <v>3862</v>
      </c>
      <c r="E2498" s="42" t="s">
        <v>3865</v>
      </c>
      <c r="F2498" s="41" t="s">
        <v>3866</v>
      </c>
      <c r="G2498" s="41" t="s">
        <v>135</v>
      </c>
      <c r="H2498" s="41" t="s">
        <v>135</v>
      </c>
      <c r="I2498" s="41" t="s">
        <v>135</v>
      </c>
      <c r="P2498" s="5">
        <v>1</v>
      </c>
      <c r="Q2498" s="39" t="s">
        <v>3867</v>
      </c>
      <c r="CB2498" s="5">
        <v>1</v>
      </c>
      <c r="CF2498" s="5">
        <v>1</v>
      </c>
      <c r="DQ2498" s="5" t="s">
        <v>1233</v>
      </c>
      <c r="DR2498" s="5" t="s">
        <v>1233</v>
      </c>
      <c r="DX2498" s="5" t="s">
        <v>135</v>
      </c>
      <c r="EG2498" s="42"/>
      <c r="EH2498" s="42"/>
      <c r="EI2498" s="42"/>
      <c r="EJ2498" s="42"/>
      <c r="EK2498" s="42"/>
      <c r="EL2498" s="42"/>
      <c r="EM2498" s="42"/>
    </row>
    <row r="2499" spans="1:143" ht="60">
      <c r="A2499" s="41"/>
      <c r="B2499" s="41"/>
      <c r="C2499" s="41"/>
      <c r="D2499" s="41" t="s">
        <v>3868</v>
      </c>
      <c r="E2499" s="42" t="s">
        <v>3869</v>
      </c>
      <c r="F2499" s="41" t="s">
        <v>3870</v>
      </c>
      <c r="G2499" s="41" t="s">
        <v>135</v>
      </c>
      <c r="H2499" s="41" t="s">
        <v>787</v>
      </c>
      <c r="I2499" s="41" t="s">
        <v>135</v>
      </c>
      <c r="P2499" s="5">
        <v>1</v>
      </c>
      <c r="Q2499" s="39" t="s">
        <v>3871</v>
      </c>
      <c r="BT2499" s="5">
        <v>2</v>
      </c>
      <c r="BZ2499" s="5">
        <v>1</v>
      </c>
      <c r="CA2499" s="5">
        <v>1</v>
      </c>
      <c r="CB2499" s="5">
        <v>1</v>
      </c>
      <c r="CF2499" s="5">
        <v>1</v>
      </c>
      <c r="DQ2499" s="5" t="s">
        <v>135</v>
      </c>
      <c r="DR2499" s="5" t="s">
        <v>1233</v>
      </c>
      <c r="DX2499" s="5" t="s">
        <v>135</v>
      </c>
      <c r="EG2499" s="42"/>
      <c r="EH2499" s="42"/>
      <c r="EI2499" s="42"/>
      <c r="EJ2499" s="42"/>
      <c r="EK2499" s="42"/>
      <c r="EL2499" s="42"/>
      <c r="EM2499" s="42"/>
    </row>
    <row r="2500" spans="1:143" ht="45">
      <c r="A2500" s="41"/>
      <c r="B2500" s="41"/>
      <c r="C2500" s="41"/>
      <c r="D2500" s="41" t="s">
        <v>3872</v>
      </c>
      <c r="E2500" s="42" t="s">
        <v>459</v>
      </c>
      <c r="F2500" s="41" t="s">
        <v>3873</v>
      </c>
      <c r="G2500" s="41" t="s">
        <v>135</v>
      </c>
      <c r="H2500" s="41" t="s">
        <v>787</v>
      </c>
      <c r="I2500" s="41" t="s">
        <v>135</v>
      </c>
      <c r="P2500" s="5">
        <v>1</v>
      </c>
      <c r="Q2500" s="39" t="s">
        <v>3874</v>
      </c>
      <c r="CB2500" s="5">
        <v>1</v>
      </c>
      <c r="CF2500" s="5">
        <v>1</v>
      </c>
      <c r="CK2500" s="5">
        <v>1</v>
      </c>
      <c r="CL2500" s="5">
        <v>1</v>
      </c>
      <c r="CN2500" s="5">
        <v>1</v>
      </c>
      <c r="DQ2500" s="5" t="s">
        <v>135</v>
      </c>
      <c r="DR2500" s="5" t="s">
        <v>1233</v>
      </c>
      <c r="DX2500" s="5" t="s">
        <v>135</v>
      </c>
      <c r="EG2500" s="42"/>
      <c r="EH2500" s="42"/>
      <c r="EI2500" s="42"/>
      <c r="EJ2500" s="42"/>
      <c r="EK2500" s="42"/>
      <c r="EL2500" s="42"/>
      <c r="EM2500" s="42"/>
    </row>
    <row r="2501" spans="1:143" ht="60">
      <c r="A2501" s="41"/>
      <c r="B2501" s="41"/>
      <c r="C2501" s="41"/>
      <c r="D2501" s="41" t="s">
        <v>3868</v>
      </c>
      <c r="E2501" s="42" t="s">
        <v>3869</v>
      </c>
      <c r="F2501" s="41" t="s">
        <v>3875</v>
      </c>
      <c r="G2501" s="41" t="s">
        <v>135</v>
      </c>
      <c r="H2501" s="41" t="s">
        <v>135</v>
      </c>
      <c r="I2501" s="41" t="s">
        <v>135</v>
      </c>
      <c r="P2501" s="5">
        <v>1</v>
      </c>
      <c r="Q2501" s="39" t="s">
        <v>3876</v>
      </c>
      <c r="AL2501" s="5">
        <v>1</v>
      </c>
      <c r="BR2501" s="5">
        <v>1</v>
      </c>
      <c r="CB2501" s="5">
        <v>1</v>
      </c>
      <c r="CC2501" s="5">
        <v>1</v>
      </c>
      <c r="CD2501" s="5">
        <v>1</v>
      </c>
      <c r="CF2501" s="5">
        <v>1</v>
      </c>
      <c r="CK2501" s="5">
        <v>1</v>
      </c>
      <c r="CL2501" s="5">
        <v>1</v>
      </c>
      <c r="CN2501" s="5">
        <v>1</v>
      </c>
      <c r="DQ2501" s="5" t="s">
        <v>1233</v>
      </c>
      <c r="DR2501" s="5" t="s">
        <v>1233</v>
      </c>
      <c r="DX2501" s="5" t="s">
        <v>135</v>
      </c>
      <c r="EG2501" s="42"/>
      <c r="EH2501" s="42"/>
      <c r="EI2501" s="42"/>
      <c r="EJ2501" s="42"/>
      <c r="EK2501" s="42"/>
      <c r="EL2501" s="42"/>
      <c r="EM2501" s="42"/>
    </row>
    <row r="2502" spans="1:143" ht="30">
      <c r="A2502" s="41"/>
      <c r="B2502" s="41"/>
      <c r="C2502" s="41"/>
      <c r="D2502" s="41" t="s">
        <v>199</v>
      </c>
      <c r="E2502" s="42" t="s">
        <v>199</v>
      </c>
      <c r="F2502" s="41" t="s">
        <v>3877</v>
      </c>
      <c r="G2502" s="41" t="s">
        <v>135</v>
      </c>
      <c r="H2502" s="41"/>
      <c r="I2502" s="41" t="s">
        <v>135</v>
      </c>
      <c r="P2502" s="5">
        <v>1</v>
      </c>
      <c r="Q2502" s="39" t="s">
        <v>3878</v>
      </c>
      <c r="BT2502" s="5">
        <v>1</v>
      </c>
      <c r="BZ2502" s="5">
        <v>1</v>
      </c>
      <c r="CB2502" s="5">
        <v>1</v>
      </c>
      <c r="CF2502" s="5">
        <v>1</v>
      </c>
      <c r="DQ2502" s="5" t="s">
        <v>135</v>
      </c>
      <c r="DR2502" s="5" t="s">
        <v>135</v>
      </c>
      <c r="DX2502" s="5" t="s">
        <v>135</v>
      </c>
      <c r="EG2502" s="42"/>
      <c r="EH2502" s="42"/>
      <c r="EI2502" s="42"/>
      <c r="EJ2502" s="42"/>
      <c r="EK2502" s="42"/>
      <c r="EL2502" s="42"/>
      <c r="EM2502" s="42"/>
    </row>
    <row r="2503" spans="1:143" ht="30">
      <c r="A2503" s="41"/>
      <c r="B2503" s="41"/>
      <c r="C2503" s="41"/>
      <c r="D2503" s="41" t="s">
        <v>3208</v>
      </c>
      <c r="E2503" s="42" t="s">
        <v>3208</v>
      </c>
      <c r="F2503" s="41" t="s">
        <v>3879</v>
      </c>
      <c r="G2503" s="41" t="s">
        <v>135</v>
      </c>
      <c r="H2503" s="41"/>
      <c r="I2503" s="41" t="s">
        <v>135</v>
      </c>
      <c r="P2503" s="5">
        <v>1</v>
      </c>
      <c r="Q2503" s="39" t="s">
        <v>3880</v>
      </c>
      <c r="BT2503" s="5">
        <v>1</v>
      </c>
      <c r="BZ2503" s="5">
        <v>1</v>
      </c>
      <c r="CB2503" s="5">
        <v>1</v>
      </c>
      <c r="CF2503" s="5">
        <v>1</v>
      </c>
      <c r="DQ2503" s="5" t="s">
        <v>135</v>
      </c>
      <c r="DR2503" s="5" t="s">
        <v>1233</v>
      </c>
      <c r="DX2503" s="5" t="s">
        <v>135</v>
      </c>
      <c r="EG2503" s="42"/>
      <c r="EH2503" s="42"/>
      <c r="EI2503" s="42"/>
      <c r="EJ2503" s="42"/>
      <c r="EK2503" s="42"/>
      <c r="EL2503" s="42"/>
      <c r="EM2503" s="42"/>
    </row>
    <row r="2504" spans="1:143" ht="60">
      <c r="A2504" s="41"/>
      <c r="B2504" s="41"/>
      <c r="C2504" s="41"/>
      <c r="D2504" s="41" t="s">
        <v>3881</v>
      </c>
      <c r="E2504" s="42" t="s">
        <v>251</v>
      </c>
      <c r="F2504" s="41" t="s">
        <v>3882</v>
      </c>
      <c r="G2504" s="41" t="s">
        <v>135</v>
      </c>
      <c r="H2504" s="41" t="s">
        <v>135</v>
      </c>
      <c r="I2504" s="41" t="s">
        <v>135</v>
      </c>
      <c r="J2504" s="5">
        <v>1</v>
      </c>
      <c r="K2504" s="5">
        <v>1</v>
      </c>
      <c r="P2504" s="5">
        <v>1</v>
      </c>
      <c r="Q2504" s="39" t="s">
        <v>3883</v>
      </c>
      <c r="BT2504" s="5">
        <v>1</v>
      </c>
      <c r="BZ2504" s="5">
        <v>1</v>
      </c>
      <c r="CA2504" s="5">
        <v>1</v>
      </c>
      <c r="CB2504" s="5">
        <v>1</v>
      </c>
      <c r="CF2504" s="5">
        <v>1</v>
      </c>
      <c r="DQ2504" s="5" t="s">
        <v>135</v>
      </c>
      <c r="DR2504" s="5" t="s">
        <v>1233</v>
      </c>
      <c r="DX2504" s="5" t="s">
        <v>135</v>
      </c>
      <c r="EG2504" s="42"/>
      <c r="EH2504" s="42"/>
      <c r="EI2504" s="42"/>
      <c r="EJ2504" s="42"/>
      <c r="EK2504" s="42"/>
      <c r="EL2504" s="42"/>
      <c r="EM2504" s="42"/>
    </row>
    <row r="2505" spans="1:143" ht="75">
      <c r="A2505" s="46" t="s">
        <v>3884</v>
      </c>
      <c r="B2505" s="41">
        <v>20</v>
      </c>
      <c r="C2505" s="41">
        <v>9</v>
      </c>
      <c r="D2505" s="41" t="s">
        <v>157</v>
      </c>
      <c r="E2505" s="42" t="s">
        <v>157</v>
      </c>
      <c r="F2505" s="41" t="s">
        <v>980</v>
      </c>
      <c r="G2505" s="41"/>
      <c r="H2505" s="41" t="s">
        <v>135</v>
      </c>
      <c r="I2505" s="41"/>
      <c r="P2505" s="5">
        <v>5</v>
      </c>
      <c r="Q2505" s="39" t="s">
        <v>3885</v>
      </c>
      <c r="AL2505" s="5">
        <v>5</v>
      </c>
      <c r="DQ2505" s="5" t="s">
        <v>1233</v>
      </c>
      <c r="DR2505" s="5" t="s">
        <v>1233</v>
      </c>
      <c r="DS2505" s="6">
        <v>20</v>
      </c>
      <c r="DT2505" s="6">
        <v>11</v>
      </c>
      <c r="DU2505" s="5">
        <v>0</v>
      </c>
      <c r="DW2505" s="5" t="s">
        <v>135</v>
      </c>
      <c r="EG2505" s="42"/>
      <c r="EH2505" s="42"/>
      <c r="EI2505" s="42"/>
      <c r="EJ2505" s="42"/>
      <c r="EK2505" s="42"/>
      <c r="EL2505" s="42"/>
      <c r="EM2505" s="42"/>
    </row>
    <row r="2506" spans="1:143" ht="30">
      <c r="A2506" s="41"/>
      <c r="B2506" s="41"/>
      <c r="C2506" s="41"/>
      <c r="D2506" s="41" t="s">
        <v>3886</v>
      </c>
      <c r="E2506" s="42" t="s">
        <v>3887</v>
      </c>
      <c r="F2506" s="41" t="s">
        <v>980</v>
      </c>
      <c r="G2506" s="41"/>
      <c r="H2506" s="41" t="s">
        <v>135</v>
      </c>
      <c r="I2506" s="41"/>
      <c r="P2506" s="5">
        <v>4</v>
      </c>
      <c r="Q2506" s="39" t="s">
        <v>3888</v>
      </c>
      <c r="R2506" s="5">
        <v>4</v>
      </c>
      <c r="AA2506" s="5">
        <v>4</v>
      </c>
      <c r="AH2506" s="5">
        <v>4</v>
      </c>
      <c r="DQ2506" s="5" t="s">
        <v>1233</v>
      </c>
      <c r="DR2506" s="5" t="s">
        <v>1233</v>
      </c>
      <c r="DW2506" s="5" t="s">
        <v>135</v>
      </c>
      <c r="EG2506" s="42"/>
      <c r="EH2506" s="42"/>
      <c r="EI2506" s="42"/>
      <c r="EJ2506" s="42"/>
      <c r="EK2506" s="42"/>
      <c r="EL2506" s="42"/>
      <c r="EM2506" s="42"/>
    </row>
    <row r="2507" spans="1:143" ht="105">
      <c r="A2507" s="46" t="s">
        <v>3889</v>
      </c>
      <c r="B2507" s="41">
        <v>1</v>
      </c>
      <c r="C2507" s="41">
        <v>1</v>
      </c>
      <c r="D2507" s="41" t="s">
        <v>3890</v>
      </c>
      <c r="E2507" s="42" t="s">
        <v>3891</v>
      </c>
      <c r="F2507" s="41" t="s">
        <v>3892</v>
      </c>
      <c r="G2507" s="41"/>
      <c r="H2507" s="41" t="s">
        <v>135</v>
      </c>
      <c r="I2507" s="41" t="s">
        <v>3893</v>
      </c>
      <c r="J2507" s="5">
        <v>1</v>
      </c>
      <c r="K2507" s="5">
        <v>1</v>
      </c>
      <c r="P2507" s="5">
        <v>1</v>
      </c>
      <c r="Q2507" s="39" t="s">
        <v>3894</v>
      </c>
      <c r="CB2507" s="5">
        <v>1</v>
      </c>
      <c r="CG2507" s="5">
        <v>1</v>
      </c>
      <c r="CH2507" s="5">
        <v>1</v>
      </c>
      <c r="CI2507" s="5">
        <v>1</v>
      </c>
      <c r="DQ2507" s="5" t="s">
        <v>1233</v>
      </c>
      <c r="DR2507" s="5" t="s">
        <v>1233</v>
      </c>
      <c r="DS2507" s="6">
        <v>1</v>
      </c>
      <c r="DT2507" s="6">
        <v>0</v>
      </c>
      <c r="DU2507" s="5">
        <v>1</v>
      </c>
      <c r="DV2507" s="5" t="s">
        <v>135</v>
      </c>
      <c r="DW2507" s="5" t="s">
        <v>135</v>
      </c>
      <c r="EG2507" s="42"/>
      <c r="EH2507" s="42"/>
      <c r="EI2507" s="42"/>
      <c r="EJ2507" s="42"/>
      <c r="EK2507" s="42"/>
      <c r="EL2507" s="42"/>
      <c r="EM2507" s="42"/>
    </row>
    <row r="2508" spans="1:143" ht="60">
      <c r="A2508" s="46" t="s">
        <v>3895</v>
      </c>
      <c r="B2508" s="41">
        <v>14</v>
      </c>
      <c r="C2508" s="41">
        <v>10</v>
      </c>
      <c r="D2508" s="41" t="s">
        <v>3896</v>
      </c>
      <c r="E2508" s="42" t="s">
        <v>3897</v>
      </c>
      <c r="F2508" s="41" t="s">
        <v>3898</v>
      </c>
      <c r="G2508" s="41" t="s">
        <v>135</v>
      </c>
      <c r="H2508" s="41" t="s">
        <v>135</v>
      </c>
      <c r="I2508" s="41"/>
      <c r="P2508" s="5">
        <v>1</v>
      </c>
      <c r="Q2508" s="39" t="s">
        <v>3899</v>
      </c>
      <c r="R2508" s="5">
        <v>1</v>
      </c>
      <c r="S2508" s="5">
        <v>1</v>
      </c>
      <c r="AA2508" s="5">
        <v>1</v>
      </c>
      <c r="DQ2508" s="5" t="s">
        <v>135</v>
      </c>
      <c r="DR2508" s="5" t="s">
        <v>1233</v>
      </c>
      <c r="DS2508" s="6">
        <v>14</v>
      </c>
      <c r="DT2508" s="6">
        <v>4</v>
      </c>
      <c r="DU2508" s="5">
        <v>14</v>
      </c>
      <c r="DX2508" s="5" t="s">
        <v>135</v>
      </c>
      <c r="EG2508" s="42"/>
      <c r="EH2508" s="42"/>
      <c r="EI2508" s="42"/>
      <c r="EJ2508" s="42"/>
      <c r="EK2508" s="42"/>
      <c r="EL2508" s="42"/>
      <c r="EM2508" s="42"/>
    </row>
    <row r="2509" spans="1:143" ht="45">
      <c r="A2509" s="41"/>
      <c r="B2509" s="41"/>
      <c r="C2509" s="41"/>
      <c r="D2509" s="41" t="s">
        <v>3900</v>
      </c>
      <c r="E2509" s="42" t="s">
        <v>432</v>
      </c>
      <c r="F2509" s="41" t="s">
        <v>3901</v>
      </c>
      <c r="G2509" s="41" t="s">
        <v>135</v>
      </c>
      <c r="H2509" s="41" t="s">
        <v>135</v>
      </c>
      <c r="I2509" s="41"/>
      <c r="P2509" s="5">
        <v>1</v>
      </c>
      <c r="Q2509" s="39" t="s">
        <v>3902</v>
      </c>
      <c r="R2509" s="5">
        <v>1</v>
      </c>
      <c r="S2509" s="5">
        <v>1</v>
      </c>
      <c r="AA2509" s="5">
        <v>1</v>
      </c>
      <c r="DQ2509" s="5" t="s">
        <v>135</v>
      </c>
      <c r="DR2509" s="5" t="s">
        <v>1233</v>
      </c>
      <c r="DX2509" s="5" t="s">
        <v>135</v>
      </c>
      <c r="EG2509" s="42"/>
      <c r="EH2509" s="42"/>
      <c r="EI2509" s="42"/>
      <c r="EJ2509" s="42"/>
      <c r="EK2509" s="42"/>
      <c r="EL2509" s="42"/>
      <c r="EM2509" s="42"/>
    </row>
    <row r="2510" spans="1:143" ht="45">
      <c r="A2510" s="41"/>
      <c r="B2510" s="41"/>
      <c r="C2510" s="41"/>
      <c r="D2510" s="41" t="s">
        <v>366</v>
      </c>
      <c r="E2510" s="42" t="s">
        <v>199</v>
      </c>
      <c r="F2510" s="41" t="s">
        <v>3901</v>
      </c>
      <c r="G2510" s="41" t="s">
        <v>135</v>
      </c>
      <c r="H2510" s="41" t="s">
        <v>135</v>
      </c>
      <c r="I2510" s="41"/>
      <c r="P2510" s="5">
        <v>1</v>
      </c>
      <c r="Q2510" s="39" t="s">
        <v>3902</v>
      </c>
      <c r="R2510" s="5">
        <v>1</v>
      </c>
      <c r="S2510" s="5">
        <v>1</v>
      </c>
      <c r="AA2510" s="5">
        <v>1</v>
      </c>
      <c r="DQ2510" s="5" t="s">
        <v>135</v>
      </c>
      <c r="DR2510" s="5" t="s">
        <v>1233</v>
      </c>
      <c r="DX2510" s="5" t="s">
        <v>135</v>
      </c>
      <c r="EG2510" s="42"/>
      <c r="EH2510" s="42"/>
      <c r="EI2510" s="42"/>
      <c r="EJ2510" s="42"/>
      <c r="EK2510" s="42"/>
      <c r="EL2510" s="42"/>
      <c r="EM2510" s="42"/>
    </row>
    <row r="2511" spans="1:143" ht="45">
      <c r="A2511" s="41"/>
      <c r="B2511" s="41"/>
      <c r="C2511" s="41"/>
      <c r="D2511" s="41" t="s">
        <v>3495</v>
      </c>
      <c r="E2511" s="42" t="s">
        <v>978</v>
      </c>
      <c r="F2511" s="41" t="s">
        <v>3901</v>
      </c>
      <c r="G2511" s="41" t="s">
        <v>135</v>
      </c>
      <c r="H2511" s="41" t="s">
        <v>135</v>
      </c>
      <c r="I2511" s="41"/>
      <c r="P2511" s="5">
        <v>1</v>
      </c>
      <c r="Q2511" s="39" t="s">
        <v>3902</v>
      </c>
      <c r="R2511" s="5">
        <v>1</v>
      </c>
      <c r="S2511" s="5">
        <v>1</v>
      </c>
      <c r="AA2511" s="5">
        <v>1</v>
      </c>
      <c r="DQ2511" s="5" t="s">
        <v>135</v>
      </c>
      <c r="DR2511" s="5" t="s">
        <v>1233</v>
      </c>
      <c r="DX2511" s="5" t="s">
        <v>135</v>
      </c>
      <c r="EG2511" s="42"/>
      <c r="EH2511" s="42"/>
      <c r="EI2511" s="42"/>
      <c r="EJ2511" s="42"/>
      <c r="EK2511" s="42"/>
      <c r="EL2511" s="42"/>
      <c r="EM2511" s="42"/>
    </row>
    <row r="2512" spans="1:143" ht="45">
      <c r="A2512" s="41"/>
      <c r="B2512" s="41"/>
      <c r="C2512" s="41"/>
      <c r="D2512" s="41" t="s">
        <v>3903</v>
      </c>
      <c r="E2512" s="42" t="s">
        <v>514</v>
      </c>
      <c r="F2512" s="41" t="s">
        <v>3901</v>
      </c>
      <c r="G2512" s="41" t="s">
        <v>135</v>
      </c>
      <c r="H2512" s="41" t="s">
        <v>135</v>
      </c>
      <c r="I2512" s="41"/>
      <c r="P2512" s="5">
        <v>1</v>
      </c>
      <c r="Q2512" s="39" t="s">
        <v>3902</v>
      </c>
      <c r="R2512" s="5">
        <v>1</v>
      </c>
      <c r="S2512" s="5">
        <v>1</v>
      </c>
      <c r="AA2512" s="5">
        <v>1</v>
      </c>
      <c r="DQ2512" s="5" t="s">
        <v>135</v>
      </c>
      <c r="DR2512" s="5" t="s">
        <v>1233</v>
      </c>
      <c r="DX2512" s="5" t="s">
        <v>135</v>
      </c>
      <c r="EG2512" s="42"/>
      <c r="EH2512" s="42"/>
      <c r="EI2512" s="42"/>
      <c r="EJ2512" s="42"/>
      <c r="EK2512" s="42"/>
      <c r="EL2512" s="42"/>
      <c r="EM2512" s="42"/>
    </row>
    <row r="2513" spans="1:143" ht="45">
      <c r="A2513" s="41"/>
      <c r="B2513" s="41"/>
      <c r="C2513" s="41"/>
      <c r="D2513" s="41" t="s">
        <v>3904</v>
      </c>
      <c r="E2513" s="42" t="s">
        <v>3113</v>
      </c>
      <c r="F2513" s="41" t="s">
        <v>3901</v>
      </c>
      <c r="G2513" s="41" t="s">
        <v>135</v>
      </c>
      <c r="H2513" s="41" t="s">
        <v>135</v>
      </c>
      <c r="I2513" s="41"/>
      <c r="P2513" s="5">
        <v>1</v>
      </c>
      <c r="Q2513" s="39" t="s">
        <v>3902</v>
      </c>
      <c r="R2513" s="5">
        <v>1</v>
      </c>
      <c r="S2513" s="5">
        <v>1</v>
      </c>
      <c r="AA2513" s="5">
        <v>1</v>
      </c>
      <c r="DQ2513" s="5" t="s">
        <v>135</v>
      </c>
      <c r="DR2513" s="5" t="s">
        <v>1233</v>
      </c>
      <c r="DX2513" s="5" t="s">
        <v>135</v>
      </c>
      <c r="EG2513" s="42"/>
      <c r="EH2513" s="42"/>
      <c r="EI2513" s="42"/>
      <c r="EJ2513" s="42"/>
      <c r="EK2513" s="42"/>
      <c r="EL2513" s="42"/>
      <c r="EM2513" s="42"/>
    </row>
    <row r="2514" spans="1:143" ht="45">
      <c r="A2514" s="41"/>
      <c r="B2514" s="41"/>
      <c r="C2514" s="41"/>
      <c r="D2514" s="41" t="s">
        <v>3905</v>
      </c>
      <c r="E2514" s="42" t="s">
        <v>3209</v>
      </c>
      <c r="F2514" s="41" t="s">
        <v>3906</v>
      </c>
      <c r="G2514" s="41" t="s">
        <v>135</v>
      </c>
      <c r="H2514" s="41" t="s">
        <v>135</v>
      </c>
      <c r="I2514" s="41"/>
      <c r="P2514" s="5">
        <v>1</v>
      </c>
      <c r="Q2514" s="39" t="s">
        <v>3907</v>
      </c>
      <c r="R2514" s="5">
        <v>1</v>
      </c>
      <c r="S2514" s="5">
        <v>1</v>
      </c>
      <c r="AA2514" s="5">
        <v>1</v>
      </c>
      <c r="DQ2514" s="5" t="s">
        <v>135</v>
      </c>
      <c r="DR2514" s="5" t="s">
        <v>1233</v>
      </c>
      <c r="DX2514" s="5" t="s">
        <v>135</v>
      </c>
      <c r="EG2514" s="42"/>
      <c r="EH2514" s="42"/>
      <c r="EI2514" s="42"/>
      <c r="EJ2514" s="42"/>
      <c r="EK2514" s="42"/>
      <c r="EL2514" s="42"/>
      <c r="EM2514" s="42"/>
    </row>
    <row r="2515" spans="1:143" ht="45">
      <c r="A2515" s="41"/>
      <c r="B2515" s="41"/>
      <c r="C2515" s="41"/>
      <c r="D2515" s="41" t="s">
        <v>3908</v>
      </c>
      <c r="E2515" s="42" t="s">
        <v>3088</v>
      </c>
      <c r="F2515" s="41" t="s">
        <v>3906</v>
      </c>
      <c r="G2515" s="41" t="s">
        <v>135</v>
      </c>
      <c r="H2515" s="41" t="s">
        <v>135</v>
      </c>
      <c r="I2515" s="41"/>
      <c r="P2515" s="5">
        <v>1</v>
      </c>
      <c r="Q2515" s="39" t="s">
        <v>3907</v>
      </c>
      <c r="R2515" s="5">
        <v>1</v>
      </c>
      <c r="S2515" s="5">
        <v>1</v>
      </c>
      <c r="AA2515" s="5">
        <v>1</v>
      </c>
      <c r="DQ2515" s="5" t="s">
        <v>135</v>
      </c>
      <c r="DR2515" s="5" t="s">
        <v>1233</v>
      </c>
      <c r="DX2515" s="5" t="s">
        <v>135</v>
      </c>
      <c r="EG2515" s="42"/>
      <c r="EH2515" s="42"/>
      <c r="EI2515" s="42"/>
      <c r="EJ2515" s="42"/>
      <c r="EK2515" s="42"/>
      <c r="EL2515" s="42"/>
      <c r="EM2515" s="42"/>
    </row>
    <row r="2516" spans="1:143" ht="45">
      <c r="A2516" s="41"/>
      <c r="B2516" s="41"/>
      <c r="C2516" s="41"/>
      <c r="D2516" s="41" t="s">
        <v>366</v>
      </c>
      <c r="E2516" s="42" t="s">
        <v>199</v>
      </c>
      <c r="F2516" s="41" t="s">
        <v>3909</v>
      </c>
      <c r="G2516" s="41" t="s">
        <v>135</v>
      </c>
      <c r="H2516" s="41" t="s">
        <v>135</v>
      </c>
      <c r="I2516" s="41"/>
      <c r="P2516" s="5">
        <v>1</v>
      </c>
      <c r="Q2516" s="39" t="s">
        <v>3910</v>
      </c>
      <c r="R2516" s="5">
        <v>1</v>
      </c>
      <c r="S2516" s="5">
        <v>1</v>
      </c>
      <c r="AA2516" s="5">
        <v>1</v>
      </c>
      <c r="DQ2516" s="5" t="s">
        <v>135</v>
      </c>
      <c r="DR2516" s="5" t="s">
        <v>1233</v>
      </c>
      <c r="DX2516" s="5" t="s">
        <v>135</v>
      </c>
      <c r="EG2516" s="42"/>
      <c r="EH2516" s="42"/>
      <c r="EI2516" s="42"/>
      <c r="EJ2516" s="42"/>
      <c r="EK2516" s="42"/>
      <c r="EL2516" s="42"/>
      <c r="EM2516" s="42"/>
    </row>
    <row r="2517" spans="1:143" ht="45">
      <c r="A2517" s="41"/>
      <c r="B2517" s="41"/>
      <c r="C2517" s="41"/>
      <c r="D2517" s="41" t="s">
        <v>3911</v>
      </c>
      <c r="E2517" s="42" t="s">
        <v>2355</v>
      </c>
      <c r="F2517" s="41" t="s">
        <v>3909</v>
      </c>
      <c r="G2517" s="41" t="s">
        <v>135</v>
      </c>
      <c r="H2517" s="41" t="s">
        <v>135</v>
      </c>
      <c r="I2517" s="41"/>
      <c r="J2517" s="5">
        <v>1</v>
      </c>
      <c r="K2517" s="5">
        <v>1</v>
      </c>
      <c r="P2517" s="5">
        <v>1</v>
      </c>
      <c r="Q2517" s="39" t="s">
        <v>3910</v>
      </c>
      <c r="R2517" s="5">
        <v>1</v>
      </c>
      <c r="S2517" s="5">
        <v>1</v>
      </c>
      <c r="AA2517" s="5">
        <v>1</v>
      </c>
      <c r="DQ2517" s="5" t="s">
        <v>135</v>
      </c>
      <c r="DR2517" s="5" t="s">
        <v>1233</v>
      </c>
      <c r="DX2517" s="5" t="s">
        <v>135</v>
      </c>
      <c r="EG2517" s="42"/>
      <c r="EH2517" s="42"/>
      <c r="EI2517" s="42"/>
      <c r="EJ2517" s="42"/>
      <c r="EK2517" s="42"/>
      <c r="EL2517" s="42"/>
      <c r="EM2517" s="42"/>
    </row>
    <row r="2518" spans="1:143" ht="45">
      <c r="A2518" s="41"/>
      <c r="B2518" s="41"/>
      <c r="C2518" s="41"/>
      <c r="D2518" s="41" t="s">
        <v>3912</v>
      </c>
      <c r="E2518" s="42" t="s">
        <v>3913</v>
      </c>
      <c r="F2518" s="41" t="s">
        <v>3914</v>
      </c>
      <c r="G2518" s="41" t="s">
        <v>135</v>
      </c>
      <c r="H2518" s="41" t="s">
        <v>135</v>
      </c>
      <c r="I2518" s="41"/>
      <c r="P2518" s="5">
        <v>1</v>
      </c>
      <c r="Q2518" s="39" t="s">
        <v>3915</v>
      </c>
      <c r="R2518" s="5">
        <v>1</v>
      </c>
      <c r="S2518" s="5">
        <v>1</v>
      </c>
      <c r="AA2518" s="5">
        <v>1</v>
      </c>
      <c r="AJ2518" s="5">
        <v>1</v>
      </c>
      <c r="DQ2518" s="5" t="s">
        <v>135</v>
      </c>
      <c r="DR2518" s="5" t="s">
        <v>1233</v>
      </c>
      <c r="DX2518" s="5" t="s">
        <v>135</v>
      </c>
      <c r="EG2518" s="42"/>
      <c r="EH2518" s="42"/>
      <c r="EI2518" s="42"/>
      <c r="EJ2518" s="42"/>
      <c r="EK2518" s="42"/>
      <c r="EL2518" s="42"/>
      <c r="EM2518" s="42"/>
    </row>
    <row r="2519" spans="1:143" ht="45">
      <c r="A2519" s="41"/>
      <c r="B2519" s="41"/>
      <c r="C2519" s="41"/>
      <c r="D2519" s="41" t="s">
        <v>755</v>
      </c>
      <c r="E2519" s="42" t="s">
        <v>443</v>
      </c>
      <c r="F2519" s="41" t="s">
        <v>3916</v>
      </c>
      <c r="G2519" s="41" t="s">
        <v>135</v>
      </c>
      <c r="H2519" s="41" t="s">
        <v>135</v>
      </c>
      <c r="I2519" s="41"/>
      <c r="P2519" s="5">
        <v>1</v>
      </c>
      <c r="Q2519" s="39" t="s">
        <v>3917</v>
      </c>
      <c r="R2519" s="5">
        <v>1</v>
      </c>
      <c r="S2519" s="5">
        <v>1</v>
      </c>
      <c r="T2519" s="5">
        <v>1</v>
      </c>
      <c r="AA2519" s="5">
        <v>1</v>
      </c>
      <c r="DQ2519" s="5" t="s">
        <v>135</v>
      </c>
      <c r="DR2519" s="5" t="s">
        <v>1233</v>
      </c>
      <c r="DX2519" s="5" t="s">
        <v>135</v>
      </c>
      <c r="EG2519" s="42"/>
      <c r="EH2519" s="42"/>
      <c r="EI2519" s="42"/>
      <c r="EJ2519" s="42"/>
      <c r="EK2519" s="42"/>
      <c r="EL2519" s="42"/>
      <c r="EM2519" s="42"/>
    </row>
    <row r="2520" spans="1:143" ht="45">
      <c r="A2520" s="41"/>
      <c r="B2520" s="41"/>
      <c r="C2520" s="41"/>
      <c r="D2520" s="41" t="s">
        <v>366</v>
      </c>
      <c r="E2520" s="42" t="s">
        <v>199</v>
      </c>
      <c r="F2520" s="41" t="s">
        <v>3918</v>
      </c>
      <c r="G2520" s="41" t="s">
        <v>135</v>
      </c>
      <c r="H2520" s="41" t="s">
        <v>135</v>
      </c>
      <c r="I2520" s="41"/>
      <c r="P2520" s="5">
        <v>1</v>
      </c>
      <c r="Q2520" s="39" t="s">
        <v>3919</v>
      </c>
      <c r="R2520" s="5">
        <v>1</v>
      </c>
      <c r="S2520" s="5">
        <v>1</v>
      </c>
      <c r="T2520" s="5">
        <v>1</v>
      </c>
      <c r="AA2520" s="5">
        <v>1</v>
      </c>
      <c r="AJ2520" s="5">
        <v>1</v>
      </c>
      <c r="DQ2520" s="5" t="s">
        <v>135</v>
      </c>
      <c r="DR2520" s="5" t="s">
        <v>1233</v>
      </c>
      <c r="DX2520" s="5" t="s">
        <v>135</v>
      </c>
      <c r="EG2520" s="42"/>
      <c r="EH2520" s="42"/>
      <c r="EI2520" s="42"/>
      <c r="EJ2520" s="42"/>
      <c r="EK2520" s="42"/>
      <c r="EL2520" s="42"/>
      <c r="EM2520" s="42"/>
    </row>
    <row r="2521" spans="1:143" ht="45">
      <c r="A2521" s="41"/>
      <c r="B2521" s="41"/>
      <c r="C2521" s="41"/>
      <c r="D2521" s="41" t="s">
        <v>3903</v>
      </c>
      <c r="E2521" s="42" t="s">
        <v>514</v>
      </c>
      <c r="F2521" s="41" t="s">
        <v>3918</v>
      </c>
      <c r="G2521" s="41" t="s">
        <v>135</v>
      </c>
      <c r="H2521" s="41" t="s">
        <v>135</v>
      </c>
      <c r="I2521" s="41"/>
      <c r="P2521" s="5">
        <v>1</v>
      </c>
      <c r="Q2521" s="39" t="s">
        <v>3919</v>
      </c>
      <c r="R2521" s="5">
        <v>1</v>
      </c>
      <c r="S2521" s="5">
        <v>1</v>
      </c>
      <c r="T2521" s="5">
        <v>1</v>
      </c>
      <c r="AA2521" s="5">
        <v>1</v>
      </c>
      <c r="AJ2521" s="5">
        <v>1</v>
      </c>
      <c r="DQ2521" s="5" t="s">
        <v>135</v>
      </c>
      <c r="DR2521" s="5" t="s">
        <v>1233</v>
      </c>
      <c r="DX2521" s="5" t="s">
        <v>135</v>
      </c>
      <c r="EG2521" s="42"/>
      <c r="EH2521" s="42"/>
      <c r="EI2521" s="42"/>
      <c r="EJ2521" s="42"/>
      <c r="EK2521" s="42"/>
      <c r="EL2521" s="42"/>
      <c r="EM2521" s="42"/>
    </row>
    <row r="2522" spans="1:143" ht="45">
      <c r="A2522" s="41"/>
      <c r="B2522" s="41"/>
      <c r="C2522" s="41"/>
      <c r="D2522" s="41" t="s">
        <v>3905</v>
      </c>
      <c r="E2522" s="42" t="s">
        <v>3209</v>
      </c>
      <c r="F2522" s="41" t="s">
        <v>3909</v>
      </c>
      <c r="G2522" s="41" t="s">
        <v>135</v>
      </c>
      <c r="H2522" s="41" t="s">
        <v>135</v>
      </c>
      <c r="I2522" s="41"/>
      <c r="P2522" s="5">
        <v>1</v>
      </c>
      <c r="Q2522" s="39" t="s">
        <v>3920</v>
      </c>
      <c r="R2522" s="5">
        <v>1</v>
      </c>
      <c r="S2522" s="5">
        <v>1</v>
      </c>
      <c r="AA2522" s="5">
        <v>1</v>
      </c>
      <c r="DQ2522" s="5" t="s">
        <v>135</v>
      </c>
      <c r="DR2522" s="5" t="s">
        <v>1233</v>
      </c>
      <c r="DX2522" s="5" t="s">
        <v>135</v>
      </c>
      <c r="EG2522" s="42"/>
      <c r="EH2522" s="42"/>
      <c r="EI2522" s="42"/>
      <c r="EJ2522" s="42"/>
      <c r="EK2522" s="42"/>
      <c r="EL2522" s="42"/>
      <c r="EM2522" s="42"/>
    </row>
    <row r="2523" spans="1:143" ht="45">
      <c r="A2523" s="41"/>
      <c r="B2523" s="41"/>
      <c r="C2523" s="41"/>
      <c r="D2523" s="41" t="s">
        <v>3921</v>
      </c>
      <c r="E2523" s="42" t="s">
        <v>3187</v>
      </c>
      <c r="F2523" s="41" t="s">
        <v>3906</v>
      </c>
      <c r="G2523" s="41" t="s">
        <v>135</v>
      </c>
      <c r="H2523" s="41" t="s">
        <v>135</v>
      </c>
      <c r="I2523" s="41"/>
      <c r="P2523" s="5">
        <v>1</v>
      </c>
      <c r="Q2523" s="39" t="s">
        <v>3922</v>
      </c>
      <c r="R2523" s="5">
        <v>1</v>
      </c>
      <c r="S2523" s="5">
        <v>1</v>
      </c>
      <c r="AA2523" s="5">
        <v>1</v>
      </c>
      <c r="DQ2523" s="5" t="s">
        <v>135</v>
      </c>
      <c r="DR2523" s="5" t="s">
        <v>1233</v>
      </c>
      <c r="DX2523" s="5" t="s">
        <v>135</v>
      </c>
      <c r="EG2523" s="42"/>
      <c r="EH2523" s="42"/>
      <c r="EI2523" s="42"/>
      <c r="EJ2523" s="42"/>
      <c r="EK2523" s="42"/>
      <c r="EL2523" s="42"/>
      <c r="EM2523" s="42"/>
    </row>
    <row r="2524" spans="1:143" ht="45">
      <c r="A2524" s="41"/>
      <c r="B2524" s="41"/>
      <c r="C2524" s="41"/>
      <c r="D2524" s="41" t="s">
        <v>3921</v>
      </c>
      <c r="E2524" s="42" t="s">
        <v>3187</v>
      </c>
      <c r="F2524" s="41" t="s">
        <v>3898</v>
      </c>
      <c r="G2524" s="41" t="s">
        <v>135</v>
      </c>
      <c r="H2524" s="41" t="s">
        <v>135</v>
      </c>
      <c r="I2524" s="41"/>
      <c r="P2524" s="5">
        <v>1</v>
      </c>
      <c r="Q2524" s="39" t="s">
        <v>3923</v>
      </c>
      <c r="R2524" s="5">
        <v>1</v>
      </c>
      <c r="S2524" s="5">
        <v>1</v>
      </c>
      <c r="AA2524" s="5">
        <v>1</v>
      </c>
      <c r="DQ2524" s="5" t="s">
        <v>135</v>
      </c>
      <c r="DR2524" s="5" t="s">
        <v>1233</v>
      </c>
      <c r="DX2524" s="5" t="s">
        <v>135</v>
      </c>
      <c r="EG2524" s="42"/>
      <c r="EH2524" s="42"/>
      <c r="EI2524" s="42"/>
      <c r="EJ2524" s="42"/>
      <c r="EK2524" s="42"/>
      <c r="EL2524" s="42"/>
      <c r="EM2524" s="42"/>
    </row>
    <row r="2525" spans="1:143" ht="75">
      <c r="A2525" s="46" t="s">
        <v>3924</v>
      </c>
      <c r="B2525" s="41">
        <v>2</v>
      </c>
      <c r="C2525" s="41">
        <v>1</v>
      </c>
      <c r="D2525" s="41" t="s">
        <v>3925</v>
      </c>
      <c r="E2525" s="42" t="s">
        <v>2906</v>
      </c>
      <c r="F2525" s="41" t="s">
        <v>3926</v>
      </c>
      <c r="G2525" s="41" t="s">
        <v>135</v>
      </c>
      <c r="H2525" s="41" t="s">
        <v>135</v>
      </c>
      <c r="I2525" s="41"/>
      <c r="P2525" s="5">
        <v>1</v>
      </c>
      <c r="Q2525" s="39" t="s">
        <v>3927</v>
      </c>
      <c r="CB2525" s="5">
        <v>1</v>
      </c>
      <c r="DQ2525" s="5" t="s">
        <v>135</v>
      </c>
      <c r="DR2525" s="5" t="s">
        <v>135</v>
      </c>
      <c r="DS2525" s="6">
        <v>2</v>
      </c>
      <c r="DT2525" s="6">
        <v>1</v>
      </c>
      <c r="DU2525" s="5">
        <v>1</v>
      </c>
      <c r="DW2525" s="5" t="s">
        <v>135</v>
      </c>
      <c r="EG2525" s="42"/>
      <c r="EH2525" s="42"/>
      <c r="EI2525" s="42"/>
      <c r="EJ2525" s="42"/>
      <c r="EK2525" s="42"/>
      <c r="EL2525" s="42"/>
      <c r="EM2525" s="42"/>
    </row>
    <row r="2526" spans="1:143" ht="75">
      <c r="A2526" s="41"/>
      <c r="B2526" s="41"/>
      <c r="C2526" s="41"/>
      <c r="D2526" s="41" t="s">
        <v>3928</v>
      </c>
      <c r="E2526" s="42" t="s">
        <v>978</v>
      </c>
      <c r="F2526" s="41" t="s">
        <v>3926</v>
      </c>
      <c r="G2526" s="41" t="s">
        <v>135</v>
      </c>
      <c r="H2526" s="41" t="s">
        <v>135</v>
      </c>
      <c r="I2526" s="41"/>
      <c r="P2526" s="5">
        <v>1</v>
      </c>
      <c r="Q2526" s="39" t="s">
        <v>3927</v>
      </c>
      <c r="CB2526" s="5">
        <v>1</v>
      </c>
      <c r="DQ2526" s="5" t="s">
        <v>135</v>
      </c>
      <c r="DR2526" s="5" t="s">
        <v>135</v>
      </c>
      <c r="DW2526" s="5" t="s">
        <v>135</v>
      </c>
      <c r="EG2526" s="42"/>
      <c r="EH2526" s="42"/>
      <c r="EI2526" s="42"/>
      <c r="EJ2526" s="42"/>
      <c r="EK2526" s="42"/>
      <c r="EL2526" s="42"/>
      <c r="EM2526" s="42"/>
    </row>
    <row r="2527" spans="1:143" ht="75">
      <c r="A2527" s="41"/>
      <c r="B2527" s="41"/>
      <c r="C2527" s="41"/>
      <c r="D2527" s="41" t="s">
        <v>3929</v>
      </c>
      <c r="E2527" s="42" t="s">
        <v>157</v>
      </c>
      <c r="F2527" s="41" t="s">
        <v>3926</v>
      </c>
      <c r="G2527" s="41" t="s">
        <v>135</v>
      </c>
      <c r="H2527" s="41" t="s">
        <v>135</v>
      </c>
      <c r="I2527" s="41"/>
      <c r="P2527" s="5">
        <v>1</v>
      </c>
      <c r="Q2527" s="39" t="s">
        <v>3927</v>
      </c>
      <c r="CB2527" s="5">
        <v>1</v>
      </c>
      <c r="DQ2527" s="5" t="s">
        <v>135</v>
      </c>
      <c r="DR2527" s="5" t="s">
        <v>135</v>
      </c>
      <c r="DW2527" s="5" t="s">
        <v>135</v>
      </c>
      <c r="EG2527" s="42"/>
      <c r="EH2527" s="42"/>
      <c r="EI2527" s="42"/>
      <c r="EJ2527" s="42"/>
      <c r="EK2527" s="42"/>
      <c r="EL2527" s="42"/>
      <c r="EM2527" s="42"/>
    </row>
    <row r="2528" spans="1:143" ht="75">
      <c r="A2528" s="41"/>
      <c r="B2528" s="41"/>
      <c r="C2528" s="41"/>
      <c r="D2528" s="41" t="s">
        <v>3930</v>
      </c>
      <c r="E2528" s="42" t="s">
        <v>3931</v>
      </c>
      <c r="F2528" s="41" t="s">
        <v>3926</v>
      </c>
      <c r="G2528" s="41" t="s">
        <v>135</v>
      </c>
      <c r="H2528" s="41" t="s">
        <v>135</v>
      </c>
      <c r="I2528" s="41"/>
      <c r="P2528" s="5">
        <v>1</v>
      </c>
      <c r="Q2528" s="39" t="s">
        <v>3927</v>
      </c>
      <c r="CB2528" s="5">
        <v>1</v>
      </c>
      <c r="DQ2528" s="5" t="s">
        <v>135</v>
      </c>
      <c r="DR2528" s="5" t="s">
        <v>135</v>
      </c>
      <c r="DW2528" s="5" t="s">
        <v>135</v>
      </c>
      <c r="EG2528" s="42"/>
      <c r="EH2528" s="42"/>
      <c r="EI2528" s="42"/>
      <c r="EJ2528" s="42"/>
      <c r="EK2528" s="42"/>
      <c r="EL2528" s="42"/>
      <c r="EM2528" s="42"/>
    </row>
    <row r="2529" spans="1:143" ht="75">
      <c r="A2529" s="46" t="s">
        <v>3932</v>
      </c>
      <c r="B2529" s="41">
        <v>16</v>
      </c>
      <c r="C2529" s="41"/>
      <c r="D2529" s="41" t="s">
        <v>3933</v>
      </c>
      <c r="E2529" s="40" t="s">
        <v>3934</v>
      </c>
      <c r="F2529" s="41" t="s">
        <v>3935</v>
      </c>
      <c r="G2529" s="41"/>
      <c r="H2529" s="41" t="s">
        <v>135</v>
      </c>
      <c r="I2529" s="41"/>
      <c r="M2529" s="5">
        <v>1</v>
      </c>
      <c r="P2529" s="5">
        <v>1</v>
      </c>
      <c r="Q2529" s="39" t="s">
        <v>3936</v>
      </c>
      <c r="R2529" s="5">
        <v>1</v>
      </c>
      <c r="AA2529" s="5">
        <v>1</v>
      </c>
      <c r="DQ2529" s="5" t="s">
        <v>1233</v>
      </c>
      <c r="DR2529" s="5" t="s">
        <v>1233</v>
      </c>
      <c r="DS2529" s="6">
        <v>16</v>
      </c>
      <c r="DT2529" s="6">
        <v>5</v>
      </c>
      <c r="DU2529" s="5">
        <v>6</v>
      </c>
      <c r="DX2529" s="5" t="s">
        <v>135</v>
      </c>
      <c r="EG2529" s="42"/>
      <c r="EH2529" s="42"/>
      <c r="EI2529" s="42"/>
      <c r="EJ2529" s="42"/>
      <c r="EK2529" s="42"/>
      <c r="EL2529" s="42"/>
      <c r="EM2529" s="42"/>
    </row>
    <row r="2530" spans="1:143" ht="30">
      <c r="A2530" s="41"/>
      <c r="B2530" s="41"/>
      <c r="C2530" s="41"/>
      <c r="D2530" s="41" t="s">
        <v>3937</v>
      </c>
      <c r="E2530" s="40" t="s">
        <v>3938</v>
      </c>
      <c r="F2530" s="41" t="s">
        <v>3935</v>
      </c>
      <c r="G2530" s="41"/>
      <c r="H2530" s="41" t="s">
        <v>135</v>
      </c>
      <c r="I2530" s="41"/>
      <c r="M2530" s="5">
        <v>1</v>
      </c>
      <c r="P2530" s="5">
        <v>1</v>
      </c>
      <c r="Q2530" s="39" t="s">
        <v>3939</v>
      </c>
      <c r="R2530" s="5">
        <v>1</v>
      </c>
      <c r="AA2530" s="5">
        <v>1</v>
      </c>
      <c r="DQ2530" s="5" t="s">
        <v>1233</v>
      </c>
      <c r="DR2530" s="5" t="s">
        <v>1233</v>
      </c>
      <c r="DX2530" s="5" t="s">
        <v>135</v>
      </c>
      <c r="EG2530" s="42"/>
      <c r="EH2530" s="42"/>
      <c r="EI2530" s="42"/>
      <c r="EJ2530" s="42"/>
      <c r="EK2530" s="42"/>
      <c r="EL2530" s="42"/>
      <c r="EM2530" s="42"/>
    </row>
    <row r="2531" spans="1:143" ht="30">
      <c r="A2531" s="41"/>
      <c r="B2531" s="41"/>
      <c r="C2531" s="41"/>
      <c r="D2531" s="41" t="s">
        <v>3940</v>
      </c>
      <c r="E2531" s="42" t="s">
        <v>3941</v>
      </c>
      <c r="F2531" s="41" t="s">
        <v>3935</v>
      </c>
      <c r="G2531" s="41"/>
      <c r="H2531" s="41" t="s">
        <v>135</v>
      </c>
      <c r="I2531" s="41"/>
      <c r="M2531" s="5">
        <v>1</v>
      </c>
      <c r="P2531" s="5">
        <v>1</v>
      </c>
      <c r="Q2531" s="39" t="s">
        <v>3942</v>
      </c>
      <c r="R2531" s="5">
        <v>1</v>
      </c>
      <c r="AA2531" s="5">
        <v>1</v>
      </c>
      <c r="DQ2531" s="5" t="s">
        <v>1233</v>
      </c>
      <c r="DR2531" s="5" t="s">
        <v>1233</v>
      </c>
      <c r="DX2531" s="5" t="s">
        <v>135</v>
      </c>
      <c r="EG2531" s="42"/>
      <c r="EH2531" s="42"/>
      <c r="EI2531" s="42"/>
      <c r="EJ2531" s="42"/>
      <c r="EK2531" s="42"/>
      <c r="EL2531" s="42"/>
      <c r="EM2531" s="42"/>
    </row>
    <row r="2532" spans="1:143" ht="30">
      <c r="A2532" s="41"/>
      <c r="B2532" s="41"/>
      <c r="C2532" s="41"/>
      <c r="D2532" s="41" t="s">
        <v>3943</v>
      </c>
      <c r="E2532" s="42" t="s">
        <v>3088</v>
      </c>
      <c r="F2532" s="41" t="s">
        <v>3935</v>
      </c>
      <c r="G2532" s="41"/>
      <c r="H2532" s="41" t="s">
        <v>135</v>
      </c>
      <c r="I2532" s="41"/>
      <c r="P2532" s="5">
        <v>1</v>
      </c>
      <c r="Q2532" s="39" t="s">
        <v>3944</v>
      </c>
      <c r="R2532" s="5">
        <v>1</v>
      </c>
      <c r="AA2532" s="5">
        <v>1</v>
      </c>
      <c r="AF2532" s="5">
        <v>1</v>
      </c>
      <c r="DQ2532" s="5" t="s">
        <v>1233</v>
      </c>
      <c r="DR2532" s="5" t="s">
        <v>1233</v>
      </c>
      <c r="DX2532" s="5" t="s">
        <v>135</v>
      </c>
      <c r="EG2532" s="42"/>
      <c r="EH2532" s="42"/>
      <c r="EI2532" s="42"/>
      <c r="EJ2532" s="42"/>
      <c r="EK2532" s="42"/>
      <c r="EL2532" s="42"/>
      <c r="EM2532" s="42"/>
    </row>
    <row r="2533" spans="1:143" ht="30">
      <c r="A2533" s="41"/>
      <c r="B2533" s="41"/>
      <c r="C2533" s="41"/>
      <c r="D2533" s="41" t="s">
        <v>3945</v>
      </c>
      <c r="E2533" s="42" t="s">
        <v>3946</v>
      </c>
      <c r="F2533" s="41" t="s">
        <v>3935</v>
      </c>
      <c r="G2533" s="41"/>
      <c r="H2533" s="41" t="s">
        <v>135</v>
      </c>
      <c r="I2533" s="41"/>
      <c r="M2533" s="5">
        <v>1</v>
      </c>
      <c r="P2533" s="5">
        <v>1</v>
      </c>
      <c r="Q2533" s="39" t="s">
        <v>3947</v>
      </c>
      <c r="R2533" s="5">
        <v>1</v>
      </c>
      <c r="AA2533" s="5">
        <v>1</v>
      </c>
      <c r="DQ2533" s="5" t="s">
        <v>1233</v>
      </c>
      <c r="DR2533" s="5" t="s">
        <v>1233</v>
      </c>
      <c r="DX2533" s="5" t="s">
        <v>135</v>
      </c>
      <c r="EG2533" s="42"/>
      <c r="EH2533" s="42"/>
      <c r="EI2533" s="42"/>
      <c r="EJ2533" s="42"/>
      <c r="EK2533" s="42"/>
      <c r="EL2533" s="42"/>
      <c r="EM2533" s="42"/>
    </row>
    <row r="2534" spans="1:143" ht="45">
      <c r="A2534" s="41"/>
      <c r="B2534" s="41"/>
      <c r="C2534" s="41"/>
      <c r="D2534" s="41" t="s">
        <v>3948</v>
      </c>
      <c r="E2534" s="42" t="s">
        <v>3949</v>
      </c>
      <c r="F2534" s="41" t="s">
        <v>3935</v>
      </c>
      <c r="G2534" s="41"/>
      <c r="H2534" s="41" t="s">
        <v>135</v>
      </c>
      <c r="I2534" s="41"/>
      <c r="M2534" s="5">
        <v>1</v>
      </c>
      <c r="P2534" s="5">
        <v>1</v>
      </c>
      <c r="Q2534" s="39" t="s">
        <v>3950</v>
      </c>
      <c r="R2534" s="5">
        <v>1</v>
      </c>
      <c r="AA2534" s="5">
        <v>1</v>
      </c>
      <c r="DQ2534" s="5" t="s">
        <v>135</v>
      </c>
      <c r="DR2534" s="5" t="s">
        <v>1233</v>
      </c>
      <c r="DX2534" s="5" t="s">
        <v>135</v>
      </c>
      <c r="EG2534" s="42"/>
      <c r="EH2534" s="42"/>
      <c r="EI2534" s="42"/>
      <c r="EJ2534" s="42"/>
      <c r="EK2534" s="42"/>
      <c r="EL2534" s="42"/>
      <c r="EM2534" s="42"/>
    </row>
    <row r="2535" spans="1:143" ht="45">
      <c r="A2535" s="41"/>
      <c r="B2535" s="41"/>
      <c r="C2535" s="41"/>
      <c r="D2535" s="41" t="s">
        <v>3951</v>
      </c>
      <c r="E2535" s="42" t="s">
        <v>3952</v>
      </c>
      <c r="F2535" s="41" t="s">
        <v>3935</v>
      </c>
      <c r="G2535" s="41"/>
      <c r="H2535" s="41" t="s">
        <v>135</v>
      </c>
      <c r="I2535" s="41"/>
      <c r="M2535" s="5">
        <v>1</v>
      </c>
      <c r="P2535" s="5">
        <v>1</v>
      </c>
      <c r="Q2535" s="39" t="s">
        <v>3953</v>
      </c>
      <c r="R2535" s="5">
        <v>1</v>
      </c>
      <c r="AA2535" s="5">
        <v>1</v>
      </c>
      <c r="DQ2535" s="5" t="s">
        <v>1233</v>
      </c>
      <c r="DR2535" s="5" t="s">
        <v>1233</v>
      </c>
      <c r="DX2535" s="5" t="s">
        <v>135</v>
      </c>
      <c r="EG2535" s="42"/>
      <c r="EH2535" s="42"/>
      <c r="EI2535" s="42"/>
      <c r="EJ2535" s="42"/>
      <c r="EK2535" s="42"/>
      <c r="EL2535" s="42"/>
      <c r="EM2535" s="42"/>
    </row>
    <row r="2536" spans="1:143" ht="30">
      <c r="A2536" s="41"/>
      <c r="B2536" s="41"/>
      <c r="C2536" s="41"/>
      <c r="D2536" s="41" t="s">
        <v>3954</v>
      </c>
      <c r="E2536" s="42" t="s">
        <v>3955</v>
      </c>
      <c r="F2536" s="41" t="s">
        <v>3935</v>
      </c>
      <c r="G2536" s="41"/>
      <c r="H2536" s="41" t="s">
        <v>135</v>
      </c>
      <c r="I2536" s="41"/>
      <c r="M2536" s="5">
        <v>1</v>
      </c>
      <c r="P2536" s="5">
        <v>1</v>
      </c>
      <c r="Q2536" s="39" t="s">
        <v>3956</v>
      </c>
      <c r="DK2536" s="5">
        <v>1</v>
      </c>
      <c r="DQ2536" s="5" t="s">
        <v>135</v>
      </c>
      <c r="DR2536" s="5" t="s">
        <v>1233</v>
      </c>
      <c r="DX2536" s="5" t="s">
        <v>135</v>
      </c>
      <c r="EG2536" s="42"/>
      <c r="EH2536" s="42"/>
      <c r="EI2536" s="42"/>
      <c r="EJ2536" s="42"/>
      <c r="EK2536" s="42"/>
      <c r="EL2536" s="42"/>
      <c r="EM2536" s="42"/>
    </row>
    <row r="2537" spans="1:143" ht="30">
      <c r="A2537" s="41"/>
      <c r="B2537" s="41"/>
      <c r="C2537" s="41"/>
      <c r="D2537" s="41" t="s">
        <v>3957</v>
      </c>
      <c r="E2537" s="42" t="s">
        <v>3955</v>
      </c>
      <c r="F2537" s="41" t="s">
        <v>3935</v>
      </c>
      <c r="G2537" s="41"/>
      <c r="H2537" s="41" t="s">
        <v>135</v>
      </c>
      <c r="I2537" s="41"/>
      <c r="M2537" s="5">
        <v>1</v>
      </c>
      <c r="P2537" s="5">
        <v>1</v>
      </c>
      <c r="Q2537" s="39" t="s">
        <v>3958</v>
      </c>
      <c r="R2537" s="5">
        <v>1</v>
      </c>
      <c r="AA2537" s="5">
        <v>1</v>
      </c>
      <c r="AH2537" s="5">
        <v>1</v>
      </c>
      <c r="DQ2537" s="5" t="s">
        <v>135</v>
      </c>
      <c r="DR2537" s="5" t="s">
        <v>1233</v>
      </c>
      <c r="DX2537" s="5" t="s">
        <v>135</v>
      </c>
      <c r="EG2537" s="42"/>
      <c r="EH2537" s="42"/>
      <c r="EI2537" s="42"/>
      <c r="EJ2537" s="42"/>
      <c r="EK2537" s="42"/>
      <c r="EL2537" s="42"/>
      <c r="EM2537" s="42"/>
    </row>
    <row r="2538" spans="1:143" ht="45">
      <c r="A2538" s="41"/>
      <c r="B2538" s="41"/>
      <c r="C2538" s="41"/>
      <c r="D2538" s="41" t="s">
        <v>3959</v>
      </c>
      <c r="E2538" s="40" t="s">
        <v>3960</v>
      </c>
      <c r="F2538" s="41" t="s">
        <v>3935</v>
      </c>
      <c r="G2538" s="41"/>
      <c r="H2538" s="41" t="s">
        <v>135</v>
      </c>
      <c r="I2538" s="41"/>
      <c r="M2538" s="5">
        <v>1</v>
      </c>
      <c r="P2538" s="5">
        <v>1</v>
      </c>
      <c r="Q2538" s="39" t="s">
        <v>3961</v>
      </c>
      <c r="R2538" s="5">
        <v>1</v>
      </c>
      <c r="AA2538" s="5">
        <v>1</v>
      </c>
      <c r="AH2538" s="5">
        <v>1</v>
      </c>
      <c r="DQ2538" s="5" t="s">
        <v>1233</v>
      </c>
      <c r="DR2538" s="5" t="s">
        <v>1233</v>
      </c>
      <c r="DX2538" s="5" t="s">
        <v>135</v>
      </c>
      <c r="EG2538" s="42"/>
      <c r="EH2538" s="42"/>
      <c r="EI2538" s="42"/>
      <c r="EJ2538" s="42"/>
      <c r="EK2538" s="42"/>
      <c r="EL2538" s="42"/>
      <c r="EM2538" s="42"/>
    </row>
    <row r="2539" spans="1:143" ht="30">
      <c r="A2539" s="41"/>
      <c r="B2539" s="41"/>
      <c r="C2539" s="41"/>
      <c r="D2539" s="41" t="s">
        <v>3962</v>
      </c>
      <c r="E2539" s="42" t="s">
        <v>3963</v>
      </c>
      <c r="F2539" s="41" t="s">
        <v>3935</v>
      </c>
      <c r="G2539" s="41"/>
      <c r="H2539" s="41" t="s">
        <v>135</v>
      </c>
      <c r="I2539" s="41"/>
      <c r="P2539" s="5">
        <v>1</v>
      </c>
      <c r="Q2539" s="39" t="s">
        <v>3964</v>
      </c>
      <c r="R2539" s="5">
        <v>1</v>
      </c>
      <c r="DQ2539" s="5" t="s">
        <v>1233</v>
      </c>
      <c r="DR2539" s="5" t="s">
        <v>1233</v>
      </c>
      <c r="DX2539" s="5" t="s">
        <v>135</v>
      </c>
      <c r="EG2539" s="42"/>
      <c r="EH2539" s="42"/>
      <c r="EI2539" s="42"/>
      <c r="EJ2539" s="42"/>
      <c r="EK2539" s="42"/>
      <c r="EL2539" s="42"/>
      <c r="EM2539" s="42"/>
    </row>
    <row r="2540" spans="1:143" ht="60">
      <c r="A2540" s="46" t="s">
        <v>3965</v>
      </c>
      <c r="B2540" s="41">
        <v>1</v>
      </c>
      <c r="C2540" s="41">
        <v>1</v>
      </c>
      <c r="D2540" s="41" t="s">
        <v>468</v>
      </c>
      <c r="E2540" s="42" t="s">
        <v>199</v>
      </c>
      <c r="F2540" s="41" t="s">
        <v>3966</v>
      </c>
      <c r="G2540" s="41"/>
      <c r="H2540" s="41" t="s">
        <v>787</v>
      </c>
      <c r="I2540" s="41"/>
      <c r="P2540" s="5">
        <v>1</v>
      </c>
      <c r="Q2540" s="39" t="s">
        <v>3967</v>
      </c>
      <c r="R2540" s="5">
        <v>1</v>
      </c>
      <c r="DQ2540" s="5" t="s">
        <v>1233</v>
      </c>
      <c r="DR2540" s="5" t="s">
        <v>1233</v>
      </c>
      <c r="DS2540" s="6">
        <v>1</v>
      </c>
      <c r="DT2540" s="6">
        <v>0</v>
      </c>
      <c r="DU2540" s="5">
        <v>0</v>
      </c>
      <c r="DW2540" s="5" t="s">
        <v>135</v>
      </c>
      <c r="EG2540" s="42"/>
      <c r="EH2540" s="42"/>
      <c r="EI2540" s="42"/>
      <c r="EJ2540" s="42"/>
      <c r="EK2540" s="42"/>
      <c r="EL2540" s="42"/>
      <c r="EM2540" s="42"/>
    </row>
    <row r="2541" spans="1:143">
      <c r="A2541" s="41"/>
      <c r="B2541" s="41"/>
      <c r="C2541" s="41"/>
      <c r="D2541" s="41" t="s">
        <v>366</v>
      </c>
      <c r="E2541" s="42" t="s">
        <v>199</v>
      </c>
      <c r="F2541" s="41" t="s">
        <v>3966</v>
      </c>
      <c r="G2541" s="41"/>
      <c r="H2541" s="41" t="s">
        <v>787</v>
      </c>
      <c r="I2541" s="41"/>
      <c r="P2541" s="5">
        <v>1</v>
      </c>
      <c r="Q2541" s="39" t="s">
        <v>3967</v>
      </c>
      <c r="R2541" s="5">
        <v>1</v>
      </c>
      <c r="DQ2541" s="5" t="s">
        <v>1233</v>
      </c>
      <c r="DR2541" s="5" t="s">
        <v>1233</v>
      </c>
      <c r="DW2541" s="5" t="s">
        <v>135</v>
      </c>
      <c r="EG2541" s="42"/>
      <c r="EH2541" s="42"/>
      <c r="EI2541" s="42"/>
      <c r="EJ2541" s="42"/>
      <c r="EK2541" s="42"/>
      <c r="EL2541" s="42"/>
      <c r="EM2541" s="42"/>
    </row>
    <row r="2542" spans="1:143" ht="90">
      <c r="A2542" s="46" t="s">
        <v>3968</v>
      </c>
      <c r="B2542" s="41">
        <v>34</v>
      </c>
      <c r="C2542" s="41">
        <v>32</v>
      </c>
      <c r="D2542" s="41" t="s">
        <v>3969</v>
      </c>
      <c r="E2542" s="42" t="s">
        <v>3970</v>
      </c>
      <c r="F2542" s="41" t="s">
        <v>1523</v>
      </c>
      <c r="G2542" s="41"/>
      <c r="H2542" s="41"/>
      <c r="I2542" s="41" t="s">
        <v>135</v>
      </c>
      <c r="J2542" s="5">
        <v>1</v>
      </c>
      <c r="K2542" s="5">
        <v>1</v>
      </c>
      <c r="P2542" s="5">
        <v>1</v>
      </c>
      <c r="Q2542" s="39" t="s">
        <v>3971</v>
      </c>
      <c r="CB2542" s="5">
        <v>1</v>
      </c>
      <c r="CC2542" s="5">
        <v>1</v>
      </c>
      <c r="DQ2542" s="5" t="s">
        <v>1233</v>
      </c>
      <c r="DR2542" s="5" t="s">
        <v>1233</v>
      </c>
      <c r="DS2542" s="6">
        <v>34</v>
      </c>
      <c r="DT2542" s="6">
        <v>2</v>
      </c>
      <c r="DU2542" s="5">
        <v>17</v>
      </c>
      <c r="DW2542" s="5" t="s">
        <v>135</v>
      </c>
      <c r="EG2542" s="42"/>
      <c r="EH2542" s="42"/>
      <c r="EI2542" s="42"/>
      <c r="EJ2542" s="42"/>
      <c r="EK2542" s="42"/>
      <c r="EL2542" s="42"/>
      <c r="EM2542" s="42"/>
    </row>
    <row r="2543" spans="1:143">
      <c r="A2543" s="41"/>
      <c r="B2543" s="41"/>
      <c r="C2543" s="41"/>
      <c r="D2543" s="41" t="s">
        <v>2187</v>
      </c>
      <c r="E2543" s="42" t="s">
        <v>2187</v>
      </c>
      <c r="F2543" s="41" t="s">
        <v>1523</v>
      </c>
      <c r="G2543" s="41"/>
      <c r="H2543" s="41"/>
      <c r="I2543" s="41" t="s">
        <v>135</v>
      </c>
      <c r="P2543" s="5">
        <v>1</v>
      </c>
      <c r="Q2543" s="39" t="s">
        <v>3972</v>
      </c>
      <c r="CB2543" s="5">
        <v>1</v>
      </c>
      <c r="DQ2543" s="5" t="s">
        <v>1233</v>
      </c>
      <c r="DR2543" s="5" t="s">
        <v>1233</v>
      </c>
      <c r="DW2543" s="5" t="s">
        <v>135</v>
      </c>
      <c r="EG2543" s="42"/>
      <c r="EH2543" s="42"/>
      <c r="EI2543" s="42"/>
      <c r="EJ2543" s="42"/>
      <c r="EK2543" s="42"/>
      <c r="EL2543" s="42"/>
      <c r="EM2543" s="42"/>
    </row>
    <row r="2544" spans="1:143" ht="30">
      <c r="A2544" s="41"/>
      <c r="B2544" s="41"/>
      <c r="C2544" s="41"/>
      <c r="D2544" s="41" t="s">
        <v>3973</v>
      </c>
      <c r="E2544" s="42" t="s">
        <v>217</v>
      </c>
      <c r="F2544" s="41" t="s">
        <v>1523</v>
      </c>
      <c r="G2544" s="41"/>
      <c r="H2544" s="41"/>
      <c r="I2544" s="41" t="s">
        <v>135</v>
      </c>
      <c r="J2544" s="5">
        <v>1</v>
      </c>
      <c r="K2544" s="5">
        <v>1</v>
      </c>
      <c r="P2544" s="5">
        <v>1</v>
      </c>
      <c r="Q2544" s="39" t="s">
        <v>3974</v>
      </c>
      <c r="CB2544" s="5">
        <v>1</v>
      </c>
      <c r="CD2544" s="5">
        <v>1</v>
      </c>
      <c r="CF2544" s="5">
        <v>1</v>
      </c>
      <c r="DQ2544" s="5" t="s">
        <v>135</v>
      </c>
      <c r="DR2544" s="5" t="s">
        <v>1233</v>
      </c>
      <c r="DW2544" s="5" t="s">
        <v>135</v>
      </c>
      <c r="EG2544" s="42"/>
      <c r="EH2544" s="42"/>
      <c r="EI2544" s="42"/>
      <c r="EJ2544" s="42"/>
      <c r="EK2544" s="42"/>
      <c r="EL2544" s="42"/>
      <c r="EM2544" s="42"/>
    </row>
    <row r="2545" spans="1:143" ht="30">
      <c r="A2545" s="41"/>
      <c r="B2545" s="41"/>
      <c r="C2545" s="41"/>
      <c r="D2545" s="41" t="s">
        <v>3975</v>
      </c>
      <c r="E2545" s="42" t="s">
        <v>157</v>
      </c>
      <c r="F2545" s="41" t="s">
        <v>1523</v>
      </c>
      <c r="G2545" s="41"/>
      <c r="H2545" s="41"/>
      <c r="I2545" s="41" t="s">
        <v>135</v>
      </c>
      <c r="J2545" s="5">
        <v>1</v>
      </c>
      <c r="K2545" s="5">
        <v>1</v>
      </c>
      <c r="P2545" s="5">
        <v>1</v>
      </c>
      <c r="Q2545" s="39" t="s">
        <v>3974</v>
      </c>
      <c r="CB2545" s="5">
        <v>1</v>
      </c>
      <c r="CD2545" s="5">
        <v>1</v>
      </c>
      <c r="CF2545" s="5">
        <v>1</v>
      </c>
      <c r="DQ2545" s="5" t="s">
        <v>135</v>
      </c>
      <c r="DR2545" s="5" t="s">
        <v>1233</v>
      </c>
      <c r="DW2545" s="5" t="s">
        <v>135</v>
      </c>
      <c r="EG2545" s="42"/>
      <c r="EH2545" s="42"/>
      <c r="EI2545" s="42"/>
      <c r="EJ2545" s="42"/>
      <c r="EK2545" s="42"/>
      <c r="EL2545" s="42"/>
      <c r="EM2545" s="42"/>
    </row>
    <row r="2546" spans="1:143" ht="30">
      <c r="A2546" s="41"/>
      <c r="B2546" s="41"/>
      <c r="C2546" s="41"/>
      <c r="D2546" s="41" t="s">
        <v>3976</v>
      </c>
      <c r="E2546" s="42" t="s">
        <v>3977</v>
      </c>
      <c r="F2546" s="41" t="s">
        <v>1523</v>
      </c>
      <c r="G2546" s="41"/>
      <c r="H2546" s="41"/>
      <c r="I2546" s="41" t="s">
        <v>135</v>
      </c>
      <c r="J2546" s="5">
        <v>1</v>
      </c>
      <c r="K2546" s="5">
        <v>1</v>
      </c>
      <c r="P2546" s="5">
        <v>1</v>
      </c>
      <c r="Q2546" s="39" t="s">
        <v>3974</v>
      </c>
      <c r="CB2546" s="5">
        <v>1</v>
      </c>
      <c r="CD2546" s="5">
        <v>1</v>
      </c>
      <c r="CF2546" s="5">
        <v>1</v>
      </c>
      <c r="CU2546" s="5">
        <v>1</v>
      </c>
      <c r="DQ2546" s="5" t="s">
        <v>135</v>
      </c>
      <c r="DR2546" s="5" t="s">
        <v>1233</v>
      </c>
      <c r="DW2546" s="5" t="s">
        <v>135</v>
      </c>
      <c r="EG2546" s="42"/>
      <c r="EH2546" s="42"/>
      <c r="EI2546" s="42"/>
      <c r="EJ2546" s="42"/>
      <c r="EK2546" s="42"/>
      <c r="EL2546" s="42"/>
      <c r="EM2546" s="42"/>
    </row>
    <row r="2547" spans="1:143">
      <c r="A2547" s="41"/>
      <c r="B2547" s="41"/>
      <c r="C2547" s="41"/>
      <c r="D2547" s="41" t="s">
        <v>3978</v>
      </c>
      <c r="E2547" s="42" t="s">
        <v>1409</v>
      </c>
      <c r="F2547" s="41" t="s">
        <v>1523</v>
      </c>
      <c r="G2547" s="41"/>
      <c r="H2547" s="41"/>
      <c r="I2547" s="41" t="s">
        <v>135</v>
      </c>
      <c r="P2547" s="5">
        <v>1</v>
      </c>
      <c r="Q2547" s="39" t="s">
        <v>3979</v>
      </c>
      <c r="AL2547" s="5">
        <v>1</v>
      </c>
      <c r="BR2547" s="5">
        <v>1</v>
      </c>
      <c r="CU2547" s="5">
        <v>1</v>
      </c>
      <c r="DQ2547" s="5" t="s">
        <v>1233</v>
      </c>
      <c r="DR2547" s="5" t="s">
        <v>1233</v>
      </c>
      <c r="DW2547" s="5" t="s">
        <v>135</v>
      </c>
      <c r="EG2547" s="42"/>
      <c r="EH2547" s="42"/>
      <c r="EI2547" s="42"/>
      <c r="EJ2547" s="42"/>
      <c r="EK2547" s="42"/>
      <c r="EL2547" s="42"/>
      <c r="EM2547" s="42"/>
    </row>
    <row r="2548" spans="1:143">
      <c r="A2548" s="41"/>
      <c r="B2548" s="41"/>
      <c r="C2548" s="41"/>
      <c r="D2548" s="41" t="s">
        <v>3980</v>
      </c>
      <c r="E2548" s="42" t="s">
        <v>165</v>
      </c>
      <c r="F2548" s="41" t="s">
        <v>1523</v>
      </c>
      <c r="G2548" s="41"/>
      <c r="H2548" s="41"/>
      <c r="I2548" s="41" t="s">
        <v>135</v>
      </c>
      <c r="J2548" s="5">
        <v>1</v>
      </c>
      <c r="K2548" s="5">
        <v>1</v>
      </c>
      <c r="P2548" s="5">
        <v>1</v>
      </c>
      <c r="Q2548" s="39" t="s">
        <v>3979</v>
      </c>
      <c r="AL2548" s="5">
        <v>1</v>
      </c>
      <c r="BR2548" s="5">
        <v>1</v>
      </c>
      <c r="DQ2548" s="5" t="s">
        <v>1233</v>
      </c>
      <c r="DR2548" s="5" t="s">
        <v>1233</v>
      </c>
      <c r="DW2548" s="5" t="s">
        <v>135</v>
      </c>
      <c r="EG2548" s="42"/>
      <c r="EH2548" s="42"/>
      <c r="EI2548" s="42"/>
      <c r="EJ2548" s="42"/>
      <c r="EK2548" s="42"/>
      <c r="EL2548" s="42"/>
      <c r="EM2548" s="42"/>
    </row>
    <row r="2549" spans="1:143" ht="30">
      <c r="A2549" s="41"/>
      <c r="B2549" s="41"/>
      <c r="C2549" s="41"/>
      <c r="D2549" s="41" t="s">
        <v>3981</v>
      </c>
      <c r="E2549" s="42" t="s">
        <v>3831</v>
      </c>
      <c r="F2549" s="41" t="s">
        <v>1523</v>
      </c>
      <c r="G2549" s="41"/>
      <c r="H2549" s="41"/>
      <c r="I2549" s="41" t="s">
        <v>135</v>
      </c>
      <c r="P2549" s="5">
        <v>1</v>
      </c>
      <c r="Q2549" s="39" t="s">
        <v>3982</v>
      </c>
      <c r="AL2549" s="5">
        <v>1</v>
      </c>
      <c r="BH2549" s="5">
        <v>1</v>
      </c>
      <c r="BK2549" s="5">
        <v>1</v>
      </c>
      <c r="DQ2549" s="5" t="s">
        <v>135</v>
      </c>
      <c r="DR2549" s="5" t="s">
        <v>1233</v>
      </c>
      <c r="DW2549" s="5" t="s">
        <v>135</v>
      </c>
      <c r="EG2549" s="42"/>
      <c r="EH2549" s="42"/>
      <c r="EI2549" s="42"/>
      <c r="EJ2549" s="42"/>
      <c r="EK2549" s="42"/>
      <c r="EL2549" s="42"/>
      <c r="EM2549" s="42"/>
    </row>
    <row r="2550" spans="1:143" ht="30">
      <c r="A2550" s="41"/>
      <c r="B2550" s="41"/>
      <c r="C2550" s="41"/>
      <c r="D2550" s="41" t="s">
        <v>157</v>
      </c>
      <c r="E2550" s="42" t="s">
        <v>157</v>
      </c>
      <c r="F2550" s="41" t="s">
        <v>1523</v>
      </c>
      <c r="G2550" s="41"/>
      <c r="H2550" s="41"/>
      <c r="I2550" s="41" t="s">
        <v>135</v>
      </c>
      <c r="P2550" s="5">
        <v>1</v>
      </c>
      <c r="Q2550" s="39" t="s">
        <v>3982</v>
      </c>
      <c r="AL2550" s="5">
        <v>1</v>
      </c>
      <c r="BH2550" s="5">
        <v>1</v>
      </c>
      <c r="BK2550" s="5">
        <v>1</v>
      </c>
      <c r="DQ2550" s="5" t="s">
        <v>135</v>
      </c>
      <c r="DR2550" s="5" t="s">
        <v>1233</v>
      </c>
      <c r="DW2550" s="5" t="s">
        <v>135</v>
      </c>
      <c r="EG2550" s="42"/>
      <c r="EH2550" s="42"/>
      <c r="EI2550" s="42"/>
      <c r="EJ2550" s="42"/>
      <c r="EK2550" s="42"/>
      <c r="EL2550" s="42"/>
      <c r="EM2550" s="42"/>
    </row>
    <row r="2551" spans="1:143">
      <c r="A2551" s="41"/>
      <c r="B2551" s="41"/>
      <c r="C2551" s="41"/>
      <c r="D2551" s="41" t="s">
        <v>3983</v>
      </c>
      <c r="E2551" s="42" t="s">
        <v>165</v>
      </c>
      <c r="F2551" s="41" t="s">
        <v>1523</v>
      </c>
      <c r="G2551" s="41"/>
      <c r="H2551" s="41"/>
      <c r="I2551" s="41" t="s">
        <v>135</v>
      </c>
      <c r="M2551" s="5">
        <v>1</v>
      </c>
      <c r="P2551" s="5">
        <v>1</v>
      </c>
      <c r="Q2551" s="39" t="s">
        <v>3979</v>
      </c>
      <c r="AL2551" s="5">
        <v>1</v>
      </c>
      <c r="BR2551" s="5">
        <v>1</v>
      </c>
      <c r="DQ2551" s="5" t="s">
        <v>135</v>
      </c>
      <c r="DR2551" s="5" t="s">
        <v>1233</v>
      </c>
      <c r="DW2551" s="5" t="s">
        <v>135</v>
      </c>
      <c r="EG2551" s="42"/>
      <c r="EH2551" s="42"/>
      <c r="EI2551" s="42"/>
      <c r="EJ2551" s="42"/>
      <c r="EK2551" s="42"/>
      <c r="EL2551" s="42"/>
      <c r="EM2551" s="42"/>
    </row>
    <row r="2552" spans="1:143">
      <c r="A2552" s="41"/>
      <c r="B2552" s="41"/>
      <c r="C2552" s="41"/>
      <c r="D2552" s="41" t="s">
        <v>157</v>
      </c>
      <c r="E2552" s="42" t="s">
        <v>157</v>
      </c>
      <c r="F2552" s="41" t="s">
        <v>1523</v>
      </c>
      <c r="G2552" s="41"/>
      <c r="H2552" s="41"/>
      <c r="I2552" s="41" t="s">
        <v>135</v>
      </c>
      <c r="P2552" s="5">
        <v>1</v>
      </c>
      <c r="Q2552" s="39" t="s">
        <v>3984</v>
      </c>
      <c r="AL2552" s="5">
        <v>1</v>
      </c>
      <c r="AN2552" s="5">
        <v>1</v>
      </c>
      <c r="DQ2552" s="5" t="s">
        <v>1233</v>
      </c>
      <c r="DR2552" s="5" t="s">
        <v>1233</v>
      </c>
      <c r="DW2552" s="5" t="s">
        <v>135</v>
      </c>
      <c r="EG2552" s="42"/>
      <c r="EH2552" s="42"/>
      <c r="EI2552" s="42"/>
      <c r="EJ2552" s="42"/>
      <c r="EK2552" s="42"/>
      <c r="EL2552" s="42"/>
      <c r="EM2552" s="42"/>
    </row>
    <row r="2553" spans="1:143">
      <c r="A2553" s="41"/>
      <c r="B2553" s="41"/>
      <c r="C2553" s="41"/>
      <c r="D2553" s="41" t="s">
        <v>1269</v>
      </c>
      <c r="E2553" s="42" t="s">
        <v>1269</v>
      </c>
      <c r="F2553" s="41" t="s">
        <v>1523</v>
      </c>
      <c r="G2553" s="41"/>
      <c r="H2553" s="41"/>
      <c r="I2553" s="41" t="s">
        <v>135</v>
      </c>
      <c r="P2553" s="5">
        <v>1</v>
      </c>
      <c r="Q2553" s="39" t="s">
        <v>3985</v>
      </c>
      <c r="R2553" s="5">
        <v>1</v>
      </c>
      <c r="DQ2553" s="5" t="s">
        <v>1233</v>
      </c>
      <c r="DR2553" s="5" t="s">
        <v>1233</v>
      </c>
      <c r="DW2553" s="5" t="s">
        <v>135</v>
      </c>
      <c r="EG2553" s="42"/>
      <c r="EH2553" s="42"/>
      <c r="EI2553" s="42"/>
      <c r="EJ2553" s="42"/>
      <c r="EK2553" s="42"/>
      <c r="EL2553" s="42"/>
      <c r="EM2553" s="42"/>
    </row>
    <row r="2554" spans="1:143">
      <c r="A2554" s="41"/>
      <c r="B2554" s="41"/>
      <c r="C2554" s="41"/>
      <c r="D2554" s="41" t="s">
        <v>3986</v>
      </c>
      <c r="E2554" s="42" t="s">
        <v>3987</v>
      </c>
      <c r="F2554" s="41" t="s">
        <v>1523</v>
      </c>
      <c r="G2554" s="41"/>
      <c r="H2554" s="41"/>
      <c r="I2554" s="41" t="s">
        <v>135</v>
      </c>
      <c r="M2554" s="5">
        <v>1</v>
      </c>
      <c r="P2554" s="5">
        <v>1</v>
      </c>
      <c r="Q2554" s="39" t="s">
        <v>3988</v>
      </c>
      <c r="DO2554" s="5">
        <v>1</v>
      </c>
      <c r="DQ2554" s="5" t="s">
        <v>135</v>
      </c>
      <c r="DR2554" s="5" t="s">
        <v>1233</v>
      </c>
      <c r="DW2554" s="5" t="s">
        <v>135</v>
      </c>
      <c r="EG2554" s="42"/>
      <c r="EH2554" s="42"/>
      <c r="EI2554" s="42"/>
      <c r="EJ2554" s="42"/>
      <c r="EK2554" s="42"/>
      <c r="EL2554" s="42"/>
      <c r="EM2554" s="42"/>
    </row>
    <row r="2555" spans="1:143">
      <c r="A2555" s="41"/>
      <c r="B2555" s="41"/>
      <c r="C2555" s="41"/>
      <c r="D2555" s="41" t="s">
        <v>378</v>
      </c>
      <c r="E2555" s="42" t="s">
        <v>378</v>
      </c>
      <c r="F2555" s="41" t="s">
        <v>1523</v>
      </c>
      <c r="G2555" s="41"/>
      <c r="H2555" s="41"/>
      <c r="I2555" s="41" t="s">
        <v>135</v>
      </c>
      <c r="P2555" s="5">
        <v>1</v>
      </c>
      <c r="Q2555" s="39" t="s">
        <v>3988</v>
      </c>
      <c r="DO2555" s="5">
        <v>1</v>
      </c>
      <c r="DQ2555" s="5" t="s">
        <v>135</v>
      </c>
      <c r="DR2555" s="5" t="s">
        <v>1233</v>
      </c>
      <c r="DW2555" s="5" t="s">
        <v>135</v>
      </c>
      <c r="EG2555" s="42"/>
      <c r="EH2555" s="42"/>
      <c r="EI2555" s="42"/>
      <c r="EJ2555" s="42"/>
      <c r="EK2555" s="42"/>
      <c r="EL2555" s="42"/>
      <c r="EM2555" s="42"/>
    </row>
    <row r="2556" spans="1:143">
      <c r="A2556" s="41"/>
      <c r="B2556" s="41"/>
      <c r="C2556" s="41"/>
      <c r="D2556" s="41" t="s">
        <v>1269</v>
      </c>
      <c r="E2556" s="42" t="s">
        <v>1269</v>
      </c>
      <c r="F2556" s="41" t="s">
        <v>1523</v>
      </c>
      <c r="G2556" s="41"/>
      <c r="H2556" s="41"/>
      <c r="I2556" s="41" t="s">
        <v>135</v>
      </c>
      <c r="P2556" s="5">
        <v>1</v>
      </c>
      <c r="Q2556" s="39" t="s">
        <v>3989</v>
      </c>
      <c r="R2556" s="5">
        <v>1</v>
      </c>
      <c r="S2556" s="5">
        <v>1</v>
      </c>
      <c r="AA2556" s="5">
        <v>1</v>
      </c>
      <c r="AF2556" s="5">
        <v>1</v>
      </c>
      <c r="DQ2556" s="5" t="s">
        <v>1233</v>
      </c>
      <c r="DR2556" s="5" t="s">
        <v>1233</v>
      </c>
      <c r="DW2556" s="5" t="s">
        <v>135</v>
      </c>
      <c r="EG2556" s="42"/>
      <c r="EH2556" s="42"/>
      <c r="EI2556" s="42"/>
      <c r="EJ2556" s="42"/>
      <c r="EK2556" s="42"/>
      <c r="EL2556" s="42"/>
      <c r="EM2556" s="42"/>
    </row>
    <row r="2557" spans="1:143">
      <c r="A2557" s="41"/>
      <c r="B2557" s="41"/>
      <c r="C2557" s="41"/>
      <c r="D2557" s="41" t="s">
        <v>165</v>
      </c>
      <c r="E2557" s="42" t="s">
        <v>165</v>
      </c>
      <c r="F2557" s="41" t="s">
        <v>1523</v>
      </c>
      <c r="G2557" s="41"/>
      <c r="H2557" s="41"/>
      <c r="I2557" s="41" t="s">
        <v>135</v>
      </c>
      <c r="P2557" s="5">
        <v>1</v>
      </c>
      <c r="Q2557" s="39" t="s">
        <v>3990</v>
      </c>
      <c r="AL2557" s="5">
        <v>1</v>
      </c>
      <c r="AN2557" s="5">
        <v>1</v>
      </c>
      <c r="AO2557" s="5">
        <v>1</v>
      </c>
      <c r="BT2557" s="5">
        <v>1</v>
      </c>
      <c r="BU2557" s="5">
        <v>1</v>
      </c>
      <c r="DQ2557" s="5" t="s">
        <v>1233</v>
      </c>
      <c r="DR2557" s="5" t="s">
        <v>1233</v>
      </c>
      <c r="DW2557" s="5" t="s">
        <v>135</v>
      </c>
      <c r="EG2557" s="42"/>
      <c r="EH2557" s="42"/>
      <c r="EI2557" s="42"/>
      <c r="EJ2557" s="42"/>
      <c r="EK2557" s="42"/>
      <c r="EL2557" s="42"/>
      <c r="EM2557" s="42"/>
    </row>
    <row r="2558" spans="1:143">
      <c r="A2558" s="41"/>
      <c r="B2558" s="41"/>
      <c r="C2558" s="41"/>
      <c r="D2558" s="41" t="s">
        <v>1269</v>
      </c>
      <c r="E2558" s="42" t="s">
        <v>1269</v>
      </c>
      <c r="F2558" s="41" t="s">
        <v>1523</v>
      </c>
      <c r="G2558" s="41"/>
      <c r="H2558" s="41"/>
      <c r="I2558" s="41" t="s">
        <v>135</v>
      </c>
      <c r="P2558" s="5">
        <v>1</v>
      </c>
      <c r="Q2558" s="39" t="s">
        <v>3991</v>
      </c>
      <c r="R2558" s="5">
        <v>1</v>
      </c>
      <c r="U2558" s="5">
        <v>1</v>
      </c>
      <c r="DQ2558" s="5" t="s">
        <v>135</v>
      </c>
      <c r="DR2558" s="5" t="s">
        <v>1233</v>
      </c>
      <c r="DW2558" s="5" t="s">
        <v>135</v>
      </c>
      <c r="EG2558" s="42"/>
      <c r="EH2558" s="42"/>
      <c r="EI2558" s="42"/>
      <c r="EJ2558" s="42"/>
      <c r="EK2558" s="42"/>
      <c r="EL2558" s="42"/>
      <c r="EM2558" s="42"/>
    </row>
    <row r="2559" spans="1:143" ht="45">
      <c r="A2559" s="41"/>
      <c r="B2559" s="41"/>
      <c r="C2559" s="41"/>
      <c r="D2559" s="41" t="s">
        <v>157</v>
      </c>
      <c r="E2559" s="42" t="s">
        <v>157</v>
      </c>
      <c r="F2559" s="41" t="s">
        <v>3992</v>
      </c>
      <c r="G2559" s="41"/>
      <c r="H2559" s="41" t="s">
        <v>135</v>
      </c>
      <c r="I2559" s="41" t="s">
        <v>135</v>
      </c>
      <c r="P2559" s="5">
        <v>1</v>
      </c>
      <c r="Q2559" s="39" t="s">
        <v>3993</v>
      </c>
      <c r="AL2559" s="5">
        <v>1</v>
      </c>
      <c r="DQ2559" s="5" t="s">
        <v>135</v>
      </c>
      <c r="DR2559" s="5" t="s">
        <v>1233</v>
      </c>
      <c r="DW2559" s="5" t="s">
        <v>135</v>
      </c>
      <c r="EG2559" s="42"/>
      <c r="EH2559" s="42"/>
      <c r="EI2559" s="42"/>
      <c r="EJ2559" s="42"/>
      <c r="EK2559" s="42"/>
      <c r="EL2559" s="42"/>
      <c r="EM2559" s="42"/>
    </row>
    <row r="2560" spans="1:143" ht="45">
      <c r="A2560" s="41"/>
      <c r="B2560" s="41"/>
      <c r="C2560" s="41"/>
      <c r="D2560" s="41" t="s">
        <v>272</v>
      </c>
      <c r="E2560" s="42" t="s">
        <v>204</v>
      </c>
      <c r="F2560" s="41" t="s">
        <v>3992</v>
      </c>
      <c r="G2560" s="41"/>
      <c r="H2560" s="41" t="s">
        <v>135</v>
      </c>
      <c r="I2560" s="41" t="s">
        <v>135</v>
      </c>
      <c r="P2560" s="5">
        <v>1</v>
      </c>
      <c r="Q2560" s="39" t="s">
        <v>3994</v>
      </c>
      <c r="AL2560" s="5">
        <v>1</v>
      </c>
      <c r="AV2560" s="5">
        <v>1</v>
      </c>
      <c r="DQ2560" s="5" t="s">
        <v>135</v>
      </c>
      <c r="DR2560" s="5" t="s">
        <v>135</v>
      </c>
      <c r="DW2560" s="5" t="s">
        <v>135</v>
      </c>
      <c r="EG2560" s="42"/>
      <c r="EH2560" s="42"/>
      <c r="EI2560" s="42"/>
      <c r="EJ2560" s="42"/>
      <c r="EK2560" s="42"/>
      <c r="EL2560" s="42"/>
      <c r="EM2560" s="42"/>
    </row>
    <row r="2561" spans="1:143" ht="45">
      <c r="A2561" s="41"/>
      <c r="B2561" s="41"/>
      <c r="C2561" s="41"/>
      <c r="D2561" s="41" t="s">
        <v>157</v>
      </c>
      <c r="E2561" s="42" t="s">
        <v>157</v>
      </c>
      <c r="F2561" s="41" t="s">
        <v>3992</v>
      </c>
      <c r="G2561" s="41"/>
      <c r="H2561" s="41" t="s">
        <v>135</v>
      </c>
      <c r="I2561" s="41" t="s">
        <v>135</v>
      </c>
      <c r="P2561" s="5">
        <v>1</v>
      </c>
      <c r="Q2561" s="39" t="s">
        <v>3995</v>
      </c>
      <c r="AL2561" s="5">
        <v>1</v>
      </c>
      <c r="DQ2561" s="5" t="s">
        <v>135</v>
      </c>
      <c r="DR2561" s="5" t="s">
        <v>1233</v>
      </c>
      <c r="DW2561" s="5" t="s">
        <v>135</v>
      </c>
      <c r="EG2561" s="42"/>
      <c r="EH2561" s="42"/>
      <c r="EI2561" s="42"/>
      <c r="EJ2561" s="42"/>
      <c r="EK2561" s="42"/>
      <c r="EL2561" s="42"/>
      <c r="EM2561" s="42"/>
    </row>
    <row r="2562" spans="1:143" ht="60">
      <c r="A2562" s="41"/>
      <c r="B2562" s="41"/>
      <c r="C2562" s="41"/>
      <c r="D2562" s="41" t="s">
        <v>3969</v>
      </c>
      <c r="E2562" s="42" t="s">
        <v>190</v>
      </c>
      <c r="F2562" s="41" t="s">
        <v>3992</v>
      </c>
      <c r="G2562" s="41"/>
      <c r="H2562" s="41" t="s">
        <v>135</v>
      </c>
      <c r="I2562" s="41" t="s">
        <v>135</v>
      </c>
      <c r="J2562" s="5">
        <v>1</v>
      </c>
      <c r="K2562" s="5">
        <v>1</v>
      </c>
      <c r="P2562" s="5">
        <v>1</v>
      </c>
      <c r="Q2562" s="39" t="s">
        <v>3996</v>
      </c>
      <c r="AL2562" s="5">
        <v>1</v>
      </c>
      <c r="BL2562" s="5">
        <v>1</v>
      </c>
      <c r="CB2562" s="5">
        <v>1</v>
      </c>
      <c r="CC2562" s="5">
        <v>1</v>
      </c>
      <c r="DQ2562" s="5" t="s">
        <v>135</v>
      </c>
      <c r="DR2562" s="5" t="s">
        <v>1233</v>
      </c>
      <c r="DW2562" s="5" t="s">
        <v>135</v>
      </c>
      <c r="EG2562" s="42"/>
      <c r="EH2562" s="42"/>
      <c r="EI2562" s="42"/>
      <c r="EJ2562" s="42"/>
      <c r="EK2562" s="42"/>
      <c r="EL2562" s="42"/>
      <c r="EM2562" s="42"/>
    </row>
    <row r="2563" spans="1:143" ht="45">
      <c r="A2563" s="41"/>
      <c r="B2563" s="41"/>
      <c r="C2563" s="41"/>
      <c r="D2563" s="41" t="s">
        <v>3997</v>
      </c>
      <c r="E2563" s="42" t="s">
        <v>190</v>
      </c>
      <c r="F2563" s="41" t="s">
        <v>3992</v>
      </c>
      <c r="G2563" s="41"/>
      <c r="H2563" s="41" t="s">
        <v>135</v>
      </c>
      <c r="I2563" s="41" t="s">
        <v>135</v>
      </c>
      <c r="J2563" s="5">
        <v>1</v>
      </c>
      <c r="K2563" s="5">
        <v>1</v>
      </c>
      <c r="P2563" s="5">
        <v>1</v>
      </c>
      <c r="Q2563" s="39" t="s">
        <v>3998</v>
      </c>
      <c r="CB2563" s="5">
        <v>1</v>
      </c>
      <c r="CD2563" s="5">
        <v>1</v>
      </c>
      <c r="CF2563" s="5">
        <v>1</v>
      </c>
      <c r="DQ2563" s="5" t="s">
        <v>135</v>
      </c>
      <c r="DR2563" s="5" t="s">
        <v>1233</v>
      </c>
      <c r="DW2563" s="5" t="s">
        <v>135</v>
      </c>
      <c r="EG2563" s="42"/>
      <c r="EH2563" s="42"/>
      <c r="EI2563" s="42"/>
      <c r="EJ2563" s="42"/>
      <c r="EK2563" s="42"/>
      <c r="EL2563" s="42"/>
      <c r="EM2563" s="42"/>
    </row>
    <row r="2564" spans="1:143" ht="45">
      <c r="A2564" s="41"/>
      <c r="B2564" s="41"/>
      <c r="C2564" s="41"/>
      <c r="D2564" s="41" t="s">
        <v>3999</v>
      </c>
      <c r="E2564" s="42" t="s">
        <v>165</v>
      </c>
      <c r="F2564" s="41" t="s">
        <v>3992</v>
      </c>
      <c r="G2564" s="41"/>
      <c r="H2564" s="41" t="s">
        <v>135</v>
      </c>
      <c r="I2564" s="41" t="s">
        <v>135</v>
      </c>
      <c r="J2564" s="5">
        <v>1</v>
      </c>
      <c r="K2564" s="5">
        <v>1</v>
      </c>
      <c r="P2564" s="5">
        <v>1</v>
      </c>
      <c r="Q2564" s="39" t="s">
        <v>4000</v>
      </c>
      <c r="AL2564" s="5">
        <v>1</v>
      </c>
      <c r="DQ2564" s="5" t="s">
        <v>135</v>
      </c>
      <c r="DR2564" s="5" t="s">
        <v>1233</v>
      </c>
      <c r="DW2564" s="5" t="s">
        <v>135</v>
      </c>
      <c r="EG2564" s="42"/>
      <c r="EH2564" s="42"/>
      <c r="EI2564" s="42"/>
      <c r="EJ2564" s="42"/>
      <c r="EK2564" s="42"/>
      <c r="EL2564" s="42"/>
      <c r="EM2564" s="42"/>
    </row>
    <row r="2565" spans="1:143" ht="45">
      <c r="A2565" s="41"/>
      <c r="B2565" s="41"/>
      <c r="C2565" s="41"/>
      <c r="D2565" s="41" t="s">
        <v>157</v>
      </c>
      <c r="E2565" s="42" t="s">
        <v>157</v>
      </c>
      <c r="F2565" s="41" t="s">
        <v>3992</v>
      </c>
      <c r="G2565" s="41"/>
      <c r="H2565" s="41" t="s">
        <v>135</v>
      </c>
      <c r="I2565" s="41" t="s">
        <v>135</v>
      </c>
      <c r="P2565" s="5">
        <v>1</v>
      </c>
      <c r="Q2565" s="39" t="s">
        <v>4000</v>
      </c>
      <c r="AL2565" s="5">
        <v>1</v>
      </c>
      <c r="DQ2565" s="5" t="s">
        <v>135</v>
      </c>
      <c r="DR2565" s="5" t="s">
        <v>1233</v>
      </c>
      <c r="DW2565" s="5" t="s">
        <v>135</v>
      </c>
      <c r="EG2565" s="42"/>
      <c r="EH2565" s="42"/>
      <c r="EI2565" s="42"/>
      <c r="EJ2565" s="42"/>
      <c r="EK2565" s="42"/>
      <c r="EL2565" s="42"/>
      <c r="EM2565" s="42"/>
    </row>
    <row r="2566" spans="1:143" ht="45">
      <c r="A2566" s="41"/>
      <c r="B2566" s="41"/>
      <c r="C2566" s="41"/>
      <c r="D2566" s="41" t="s">
        <v>4001</v>
      </c>
      <c r="E2566" s="42" t="s">
        <v>3977</v>
      </c>
      <c r="F2566" s="41" t="s">
        <v>3992</v>
      </c>
      <c r="G2566" s="41"/>
      <c r="H2566" s="41" t="s">
        <v>135</v>
      </c>
      <c r="I2566" s="41" t="s">
        <v>135</v>
      </c>
      <c r="J2566" s="5">
        <v>1</v>
      </c>
      <c r="K2566" s="5">
        <v>1</v>
      </c>
      <c r="P2566" s="5">
        <v>1</v>
      </c>
      <c r="Q2566" s="39" t="s">
        <v>4002</v>
      </c>
      <c r="AL2566" s="5">
        <v>1</v>
      </c>
      <c r="AV2566" s="5">
        <v>1</v>
      </c>
      <c r="BL2566" s="5">
        <v>1</v>
      </c>
      <c r="BR2566" s="5">
        <v>1</v>
      </c>
      <c r="DQ2566" s="5" t="s">
        <v>135</v>
      </c>
      <c r="DR2566" s="5" t="s">
        <v>1233</v>
      </c>
      <c r="DW2566" s="5" t="s">
        <v>135</v>
      </c>
      <c r="EG2566" s="42"/>
      <c r="EH2566" s="42"/>
      <c r="EI2566" s="42"/>
      <c r="EJ2566" s="42"/>
      <c r="EK2566" s="42"/>
      <c r="EL2566" s="42"/>
      <c r="EM2566" s="42"/>
    </row>
    <row r="2567" spans="1:143" ht="45">
      <c r="A2567" s="41"/>
      <c r="B2567" s="41"/>
      <c r="C2567" s="41"/>
      <c r="D2567" s="41" t="s">
        <v>1269</v>
      </c>
      <c r="E2567" s="42" t="s">
        <v>1269</v>
      </c>
      <c r="F2567" s="41" t="s">
        <v>3992</v>
      </c>
      <c r="G2567" s="41"/>
      <c r="H2567" s="41" t="s">
        <v>135</v>
      </c>
      <c r="I2567" s="41" t="s">
        <v>135</v>
      </c>
      <c r="P2567" s="5">
        <v>1</v>
      </c>
      <c r="Q2567" s="39" t="s">
        <v>4003</v>
      </c>
      <c r="R2567" s="5">
        <v>1</v>
      </c>
      <c r="DQ2567" s="5" t="s">
        <v>1233</v>
      </c>
      <c r="DR2567" s="5" t="s">
        <v>1233</v>
      </c>
      <c r="DW2567" s="5" t="s">
        <v>135</v>
      </c>
      <c r="EG2567" s="42"/>
      <c r="EH2567" s="42"/>
      <c r="EI2567" s="42"/>
      <c r="EJ2567" s="42"/>
      <c r="EK2567" s="42"/>
      <c r="EL2567" s="42"/>
      <c r="EM2567" s="42"/>
    </row>
    <row r="2568" spans="1:143" ht="45">
      <c r="A2568" s="41"/>
      <c r="B2568" s="41"/>
      <c r="C2568" s="41"/>
      <c r="D2568" s="41" t="s">
        <v>378</v>
      </c>
      <c r="E2568" s="42" t="s">
        <v>378</v>
      </c>
      <c r="F2568" s="41" t="s">
        <v>3992</v>
      </c>
      <c r="G2568" s="41"/>
      <c r="H2568" s="41" t="s">
        <v>135</v>
      </c>
      <c r="I2568" s="41" t="s">
        <v>135</v>
      </c>
      <c r="P2568" s="5">
        <v>1</v>
      </c>
      <c r="Q2568" s="39" t="s">
        <v>4004</v>
      </c>
      <c r="AL2568" s="5">
        <v>1</v>
      </c>
      <c r="AM2568" s="5">
        <v>1</v>
      </c>
      <c r="AN2568" s="5">
        <v>1</v>
      </c>
      <c r="AO2568" s="5">
        <v>1</v>
      </c>
      <c r="AP2568" s="5">
        <v>1</v>
      </c>
      <c r="AQ2568" s="5">
        <v>1</v>
      </c>
      <c r="AV2568" s="5">
        <v>1</v>
      </c>
      <c r="DQ2568" s="5" t="s">
        <v>135</v>
      </c>
      <c r="DR2568" s="5" t="s">
        <v>1233</v>
      </c>
      <c r="DW2568" s="5" t="s">
        <v>135</v>
      </c>
      <c r="EG2568" s="42"/>
      <c r="EH2568" s="42"/>
      <c r="EI2568" s="42"/>
      <c r="EJ2568" s="42"/>
      <c r="EK2568" s="42"/>
      <c r="EL2568" s="42"/>
      <c r="EM2568" s="42"/>
    </row>
    <row r="2569" spans="1:143" ht="45">
      <c r="A2569" s="41"/>
      <c r="B2569" s="41"/>
      <c r="C2569" s="41"/>
      <c r="D2569" s="41" t="s">
        <v>272</v>
      </c>
      <c r="E2569" s="42" t="s">
        <v>204</v>
      </c>
      <c r="F2569" s="41" t="s">
        <v>3992</v>
      </c>
      <c r="G2569" s="41"/>
      <c r="H2569" s="41" t="s">
        <v>135</v>
      </c>
      <c r="I2569" s="41" t="s">
        <v>135</v>
      </c>
      <c r="P2569" s="5">
        <v>1</v>
      </c>
      <c r="Q2569" s="39" t="s">
        <v>4005</v>
      </c>
      <c r="CB2569" s="5">
        <v>1</v>
      </c>
      <c r="DQ2569" s="5" t="s">
        <v>135</v>
      </c>
      <c r="DR2569" s="5" t="s">
        <v>135</v>
      </c>
      <c r="DW2569" s="5" t="s">
        <v>135</v>
      </c>
      <c r="EG2569" s="42"/>
      <c r="EH2569" s="42"/>
      <c r="EI2569" s="42"/>
      <c r="EJ2569" s="42"/>
      <c r="EK2569" s="42"/>
      <c r="EL2569" s="42"/>
      <c r="EM2569" s="42"/>
    </row>
    <row r="2570" spans="1:143" ht="45">
      <c r="A2570" s="41"/>
      <c r="B2570" s="41"/>
      <c r="C2570" s="41"/>
      <c r="D2570" s="41" t="s">
        <v>539</v>
      </c>
      <c r="E2570" s="42" t="s">
        <v>165</v>
      </c>
      <c r="F2570" s="41" t="s">
        <v>3992</v>
      </c>
      <c r="G2570" s="41"/>
      <c r="H2570" s="41" t="s">
        <v>135</v>
      </c>
      <c r="I2570" s="41" t="s">
        <v>135</v>
      </c>
      <c r="J2570" s="5">
        <v>1</v>
      </c>
      <c r="K2570" s="5">
        <v>1</v>
      </c>
      <c r="P2570" s="5">
        <v>1</v>
      </c>
      <c r="Q2570" s="39" t="s">
        <v>4006</v>
      </c>
      <c r="CB2570" s="5">
        <v>1</v>
      </c>
      <c r="DQ2570" s="5" t="s">
        <v>135</v>
      </c>
      <c r="DR2570" s="5" t="s">
        <v>1233</v>
      </c>
      <c r="DW2570" s="5" t="s">
        <v>135</v>
      </c>
      <c r="EG2570" s="42"/>
      <c r="EH2570" s="42"/>
      <c r="EI2570" s="42"/>
      <c r="EJ2570" s="42"/>
      <c r="EK2570" s="42"/>
      <c r="EL2570" s="42"/>
      <c r="EM2570" s="42"/>
    </row>
    <row r="2571" spans="1:143" ht="45">
      <c r="A2571" s="41"/>
      <c r="B2571" s="41"/>
      <c r="C2571" s="41"/>
      <c r="D2571" s="41" t="s">
        <v>4007</v>
      </c>
      <c r="E2571" s="42" t="s">
        <v>165</v>
      </c>
      <c r="F2571" s="41" t="s">
        <v>3992</v>
      </c>
      <c r="G2571" s="41"/>
      <c r="H2571" s="41" t="s">
        <v>135</v>
      </c>
      <c r="I2571" s="41" t="s">
        <v>135</v>
      </c>
      <c r="M2571" s="5">
        <v>1</v>
      </c>
      <c r="P2571" s="5">
        <v>1</v>
      </c>
      <c r="Q2571" s="39" t="s">
        <v>4008</v>
      </c>
      <c r="AL2571" s="5">
        <v>1</v>
      </c>
      <c r="DQ2571" s="5" t="s">
        <v>135</v>
      </c>
      <c r="DR2571" s="5" t="s">
        <v>1233</v>
      </c>
      <c r="DW2571" s="5" t="s">
        <v>135</v>
      </c>
      <c r="EG2571" s="42"/>
      <c r="EH2571" s="42"/>
      <c r="EI2571" s="42"/>
      <c r="EJ2571" s="42"/>
      <c r="EK2571" s="42"/>
      <c r="EL2571" s="42"/>
      <c r="EM2571" s="42"/>
    </row>
    <row r="2572" spans="1:143" ht="45">
      <c r="A2572" s="41"/>
      <c r="B2572" s="41"/>
      <c r="C2572" s="41"/>
      <c r="D2572" s="41" t="s">
        <v>378</v>
      </c>
      <c r="E2572" s="42" t="s">
        <v>378</v>
      </c>
      <c r="F2572" s="41" t="s">
        <v>3992</v>
      </c>
      <c r="G2572" s="41"/>
      <c r="H2572" s="41" t="s">
        <v>135</v>
      </c>
      <c r="I2572" s="41" t="s">
        <v>135</v>
      </c>
      <c r="P2572" s="5">
        <v>1</v>
      </c>
      <c r="Q2572" s="39" t="s">
        <v>4008</v>
      </c>
      <c r="AL2572" s="5">
        <v>1</v>
      </c>
      <c r="DQ2572" s="5" t="s">
        <v>135</v>
      </c>
      <c r="DR2572" s="5" t="s">
        <v>1233</v>
      </c>
      <c r="DW2572" s="5" t="s">
        <v>135</v>
      </c>
      <c r="EG2572" s="42"/>
      <c r="EH2572" s="42"/>
      <c r="EI2572" s="42"/>
      <c r="EJ2572" s="42"/>
      <c r="EK2572" s="42"/>
      <c r="EL2572" s="42"/>
      <c r="EM2572" s="42"/>
    </row>
    <row r="2573" spans="1:143" ht="45">
      <c r="A2573" s="41"/>
      <c r="B2573" s="41"/>
      <c r="C2573" s="41"/>
      <c r="D2573" s="41" t="s">
        <v>378</v>
      </c>
      <c r="E2573" s="42" t="s">
        <v>378</v>
      </c>
      <c r="F2573" s="41" t="s">
        <v>3992</v>
      </c>
      <c r="G2573" s="41"/>
      <c r="H2573" s="41" t="s">
        <v>135</v>
      </c>
      <c r="I2573" s="41" t="s">
        <v>135</v>
      </c>
      <c r="P2573" s="5">
        <v>1</v>
      </c>
      <c r="Q2573" s="39" t="s">
        <v>4009</v>
      </c>
      <c r="AL2573" s="5">
        <v>1</v>
      </c>
      <c r="BR2573" s="5">
        <v>1</v>
      </c>
      <c r="DQ2573" s="5" t="s">
        <v>135</v>
      </c>
      <c r="DR2573" s="5" t="s">
        <v>135</v>
      </c>
      <c r="DW2573" s="5" t="s">
        <v>135</v>
      </c>
      <c r="EG2573" s="42"/>
      <c r="EH2573" s="42"/>
      <c r="EI2573" s="42"/>
      <c r="EJ2573" s="42"/>
      <c r="EK2573" s="42"/>
      <c r="EL2573" s="42"/>
      <c r="EM2573" s="42"/>
    </row>
    <row r="2574" spans="1:143" s="42" customFormat="1" ht="30">
      <c r="A2574" s="41"/>
      <c r="B2574" s="41"/>
      <c r="C2574" s="41"/>
      <c r="D2574" s="41" t="s">
        <v>4010</v>
      </c>
      <c r="E2574" s="42" t="s">
        <v>165</v>
      </c>
      <c r="F2574" s="41" t="s">
        <v>4011</v>
      </c>
      <c r="G2574" s="41"/>
      <c r="H2574" s="41" t="s">
        <v>135</v>
      </c>
      <c r="I2574" s="41"/>
      <c r="J2574" s="5"/>
      <c r="K2574" s="5"/>
      <c r="L2574" s="5"/>
      <c r="M2574" s="5">
        <v>1</v>
      </c>
      <c r="N2574" s="5"/>
      <c r="O2574" s="5"/>
      <c r="P2574" s="5">
        <v>1</v>
      </c>
      <c r="Q2574" s="39" t="s">
        <v>4012</v>
      </c>
      <c r="R2574" s="5"/>
      <c r="S2574" s="5"/>
      <c r="T2574" s="5"/>
      <c r="U2574" s="5"/>
      <c r="V2574" s="5"/>
      <c r="W2574" s="5"/>
      <c r="X2574" s="5"/>
      <c r="Y2574" s="5"/>
      <c r="Z2574" s="5"/>
      <c r="AA2574" s="5"/>
      <c r="AB2574" s="5"/>
      <c r="AC2574" s="5"/>
      <c r="AD2574" s="5"/>
      <c r="AE2574" s="5"/>
      <c r="AF2574" s="5"/>
      <c r="AG2574" s="5"/>
      <c r="AH2574" s="5"/>
      <c r="AI2574" s="5"/>
      <c r="AJ2574" s="5"/>
      <c r="AK2574" s="5"/>
      <c r="AL2574" s="5">
        <v>1</v>
      </c>
      <c r="AM2574" s="5"/>
      <c r="AN2574" s="5"/>
      <c r="AO2574" s="5"/>
      <c r="AP2574" s="5"/>
      <c r="AQ2574" s="5"/>
      <c r="AR2574" s="5"/>
      <c r="AS2574" s="5"/>
      <c r="AT2574" s="5"/>
      <c r="AU2574" s="5"/>
      <c r="AV2574" s="5"/>
      <c r="AW2574" s="5"/>
      <c r="AX2574" s="5"/>
      <c r="AY2574" s="5"/>
      <c r="AZ2574" s="5"/>
      <c r="BA2574" s="5"/>
      <c r="BB2574" s="5"/>
      <c r="BC2574" s="5"/>
      <c r="BD2574" s="5"/>
      <c r="BE2574" s="5"/>
      <c r="BF2574" s="5"/>
      <c r="BG2574" s="5"/>
      <c r="BH2574" s="5"/>
      <c r="BI2574" s="5"/>
      <c r="BJ2574" s="5"/>
      <c r="BK2574" s="5"/>
      <c r="BL2574" s="5"/>
      <c r="BM2574" s="5"/>
      <c r="BN2574" s="5"/>
      <c r="BO2574" s="5"/>
      <c r="BP2574" s="5"/>
      <c r="BQ2574" s="5"/>
      <c r="BR2574" s="5">
        <v>1</v>
      </c>
      <c r="BS2574" s="5"/>
      <c r="BT2574" s="5"/>
      <c r="BU2574" s="5"/>
      <c r="BV2574" s="5"/>
      <c r="BW2574" s="5"/>
      <c r="BX2574" s="5"/>
      <c r="BY2574" s="5"/>
      <c r="BZ2574" s="5"/>
      <c r="CA2574" s="5"/>
      <c r="CB2574" s="5"/>
      <c r="CC2574" s="5"/>
      <c r="CD2574" s="5"/>
      <c r="CE2574" s="5"/>
      <c r="CF2574" s="5"/>
      <c r="CG2574" s="5"/>
      <c r="CH2574" s="5"/>
      <c r="CI2574" s="5"/>
      <c r="CJ2574" s="5"/>
      <c r="CK2574" s="5"/>
      <c r="CL2574" s="5"/>
      <c r="CM2574" s="5"/>
      <c r="CN2574" s="5"/>
      <c r="CO2574" s="5"/>
      <c r="CP2574" s="5"/>
      <c r="CQ2574" s="5"/>
      <c r="CR2574" s="5"/>
      <c r="CS2574" s="5"/>
      <c r="CT2574" s="5"/>
      <c r="CU2574" s="5">
        <v>1</v>
      </c>
      <c r="CV2574" s="5"/>
      <c r="CW2574" s="5"/>
      <c r="CX2574" s="5"/>
      <c r="CY2574" s="5"/>
      <c r="CZ2574" s="5"/>
      <c r="DA2574" s="5"/>
      <c r="DB2574" s="5"/>
      <c r="DC2574" s="5"/>
      <c r="DD2574" s="5"/>
      <c r="DE2574" s="5"/>
      <c r="DF2574" s="5"/>
      <c r="DG2574" s="5"/>
      <c r="DH2574" s="5"/>
      <c r="DI2574" s="5"/>
      <c r="DJ2574" s="5"/>
      <c r="DK2574" s="5"/>
      <c r="DL2574" s="5"/>
      <c r="DM2574" s="5"/>
      <c r="DN2574" s="5"/>
      <c r="DO2574" s="5"/>
      <c r="DP2574" s="5"/>
      <c r="DQ2574" s="5"/>
      <c r="DR2574" s="5"/>
      <c r="DS2574" s="6"/>
      <c r="DT2574" s="6"/>
      <c r="DU2574" s="5"/>
      <c r="DV2574" s="5"/>
      <c r="DW2574" s="5" t="s">
        <v>135</v>
      </c>
      <c r="DX2574" s="5"/>
      <c r="DY2574" s="5"/>
      <c r="DZ2574" s="5"/>
      <c r="EA2574" s="5"/>
      <c r="EB2574" s="5"/>
      <c r="EC2574" s="5"/>
      <c r="ED2574" s="5"/>
      <c r="EE2574" s="5"/>
      <c r="EF2574" s="5"/>
    </row>
    <row r="2575" spans="1:143" ht="45">
      <c r="A2575" s="41"/>
      <c r="B2575" s="41"/>
      <c r="C2575" s="41"/>
      <c r="D2575" s="41" t="s">
        <v>948</v>
      </c>
      <c r="E2575" s="42" t="s">
        <v>459</v>
      </c>
      <c r="F2575" s="41" t="s">
        <v>3992</v>
      </c>
      <c r="G2575" s="41"/>
      <c r="H2575" s="41" t="s">
        <v>135</v>
      </c>
      <c r="I2575" s="41" t="s">
        <v>135</v>
      </c>
      <c r="P2575" s="5">
        <v>1</v>
      </c>
      <c r="Q2575" s="39" t="s">
        <v>4013</v>
      </c>
      <c r="CU2575" s="5">
        <v>1</v>
      </c>
      <c r="DJ2575" s="5">
        <v>1</v>
      </c>
      <c r="DQ2575" s="5" t="s">
        <v>135</v>
      </c>
      <c r="DR2575" s="5" t="s">
        <v>1233</v>
      </c>
      <c r="DW2575" s="5" t="s">
        <v>135</v>
      </c>
      <c r="EG2575" s="42"/>
      <c r="EH2575" s="42"/>
      <c r="EI2575" s="42"/>
      <c r="EJ2575" s="42"/>
      <c r="EK2575" s="42"/>
      <c r="EL2575" s="42"/>
      <c r="EM2575" s="42"/>
    </row>
    <row r="2576" spans="1:143">
      <c r="A2576" s="41"/>
      <c r="B2576" s="41"/>
      <c r="C2576" s="41"/>
      <c r="D2576" s="41" t="s">
        <v>4014</v>
      </c>
      <c r="E2576" s="42" t="s">
        <v>159</v>
      </c>
      <c r="F2576" s="41" t="s">
        <v>4015</v>
      </c>
      <c r="G2576" s="41"/>
      <c r="H2576" s="41"/>
      <c r="I2576" s="41" t="s">
        <v>135</v>
      </c>
      <c r="P2576" s="5">
        <v>1</v>
      </c>
      <c r="Q2576" s="39" t="s">
        <v>4016</v>
      </c>
      <c r="CB2576" s="5">
        <v>1</v>
      </c>
      <c r="CC2576" s="5">
        <v>1</v>
      </c>
      <c r="CU2576" s="5">
        <v>1</v>
      </c>
      <c r="DQ2576" s="5" t="s">
        <v>135</v>
      </c>
      <c r="DR2576" s="5" t="s">
        <v>135</v>
      </c>
      <c r="DW2576" s="5" t="s">
        <v>135</v>
      </c>
      <c r="EG2576" s="42"/>
      <c r="EH2576" s="42"/>
      <c r="EI2576" s="42"/>
      <c r="EJ2576" s="42"/>
      <c r="EK2576" s="42"/>
      <c r="EL2576" s="42"/>
      <c r="EM2576" s="42"/>
    </row>
    <row r="2577" spans="1:143" ht="45">
      <c r="A2577" s="41"/>
      <c r="B2577" s="41"/>
      <c r="C2577" s="41"/>
      <c r="D2577" s="41" t="s">
        <v>378</v>
      </c>
      <c r="E2577" s="42" t="s">
        <v>378</v>
      </c>
      <c r="F2577" s="41" t="s">
        <v>3992</v>
      </c>
      <c r="G2577" s="41"/>
      <c r="H2577" s="41" t="s">
        <v>135</v>
      </c>
      <c r="I2577" s="41" t="s">
        <v>135</v>
      </c>
      <c r="P2577" s="5">
        <v>1</v>
      </c>
      <c r="Q2577" s="39" t="s">
        <v>4017</v>
      </c>
      <c r="R2577" s="5">
        <v>1</v>
      </c>
      <c r="T2577" s="5">
        <v>1</v>
      </c>
      <c r="AJ2577" s="5">
        <v>1</v>
      </c>
      <c r="DQ2577" s="5" t="s">
        <v>135</v>
      </c>
      <c r="DR2577" s="5" t="s">
        <v>1233</v>
      </c>
      <c r="DW2577" s="5" t="s">
        <v>135</v>
      </c>
      <c r="EG2577" s="42"/>
      <c r="EH2577" s="42"/>
      <c r="EI2577" s="42"/>
      <c r="EJ2577" s="42"/>
      <c r="EK2577" s="42"/>
      <c r="EL2577" s="42"/>
      <c r="EM2577" s="42"/>
    </row>
    <row r="2578" spans="1:143" ht="45">
      <c r="A2578" s="41"/>
      <c r="B2578" s="41"/>
      <c r="C2578" s="41"/>
      <c r="D2578" s="41" t="s">
        <v>4018</v>
      </c>
      <c r="E2578" s="42" t="s">
        <v>199</v>
      </c>
      <c r="F2578" s="41" t="s">
        <v>3992</v>
      </c>
      <c r="G2578" s="41"/>
      <c r="H2578" s="41" t="s">
        <v>135</v>
      </c>
      <c r="I2578" s="41" t="s">
        <v>135</v>
      </c>
      <c r="P2578" s="5">
        <v>1</v>
      </c>
      <c r="Q2578" s="39" t="s">
        <v>4017</v>
      </c>
      <c r="R2578" s="5">
        <v>1</v>
      </c>
      <c r="T2578" s="5">
        <v>1</v>
      </c>
      <c r="AJ2578" s="5">
        <v>1</v>
      </c>
      <c r="DQ2578" s="5" t="s">
        <v>135</v>
      </c>
      <c r="DR2578" s="5" t="s">
        <v>1233</v>
      </c>
      <c r="DW2578" s="5" t="s">
        <v>135</v>
      </c>
      <c r="EG2578" s="42"/>
      <c r="EH2578" s="42"/>
      <c r="EI2578" s="42"/>
      <c r="EJ2578" s="42"/>
      <c r="EK2578" s="42"/>
      <c r="EL2578" s="42"/>
      <c r="EM2578" s="42"/>
    </row>
    <row r="2579" spans="1:143" ht="45">
      <c r="A2579" s="41"/>
      <c r="B2579" s="41"/>
      <c r="C2579" s="41"/>
      <c r="D2579" s="41" t="s">
        <v>165</v>
      </c>
      <c r="E2579" s="42" t="s">
        <v>165</v>
      </c>
      <c r="F2579" s="41" t="s">
        <v>3992</v>
      </c>
      <c r="G2579" s="41"/>
      <c r="H2579" s="41" t="s">
        <v>135</v>
      </c>
      <c r="I2579" s="41" t="s">
        <v>135</v>
      </c>
      <c r="P2579" s="5">
        <v>1</v>
      </c>
      <c r="Q2579" s="39" t="s">
        <v>4019</v>
      </c>
      <c r="AL2579" s="5">
        <v>1</v>
      </c>
      <c r="AN2579" s="5">
        <v>1</v>
      </c>
      <c r="AP2579" s="5">
        <v>1</v>
      </c>
      <c r="AQ2579" s="5">
        <v>1</v>
      </c>
      <c r="AV2579" s="5">
        <v>1</v>
      </c>
      <c r="CU2579" s="5">
        <v>1</v>
      </c>
      <c r="DQ2579" s="5" t="s">
        <v>135</v>
      </c>
      <c r="DR2579" s="5" t="s">
        <v>1233</v>
      </c>
      <c r="DW2579" s="5" t="s">
        <v>135</v>
      </c>
      <c r="EG2579" s="42"/>
      <c r="EH2579" s="42"/>
      <c r="EI2579" s="42"/>
      <c r="EJ2579" s="42"/>
      <c r="EK2579" s="42"/>
      <c r="EL2579" s="42"/>
      <c r="EM2579" s="42"/>
    </row>
    <row r="2580" spans="1:143" ht="45">
      <c r="A2580" s="41"/>
      <c r="B2580" s="41"/>
      <c r="C2580" s="41"/>
      <c r="D2580" s="41" t="s">
        <v>1269</v>
      </c>
      <c r="E2580" s="42" t="s">
        <v>1269</v>
      </c>
      <c r="F2580" s="41" t="s">
        <v>3992</v>
      </c>
      <c r="G2580" s="41"/>
      <c r="H2580" s="41" t="s">
        <v>135</v>
      </c>
      <c r="I2580" s="41" t="s">
        <v>135</v>
      </c>
      <c r="P2580" s="5">
        <v>1</v>
      </c>
      <c r="Q2580" s="39" t="s">
        <v>4020</v>
      </c>
      <c r="R2580" s="5">
        <v>1</v>
      </c>
      <c r="AI2580" s="5">
        <v>1</v>
      </c>
      <c r="DQ2580" s="5" t="s">
        <v>135</v>
      </c>
      <c r="DR2580" s="5" t="s">
        <v>1233</v>
      </c>
      <c r="DW2580" s="5" t="s">
        <v>135</v>
      </c>
      <c r="EG2580" s="42"/>
      <c r="EH2580" s="42"/>
      <c r="EI2580" s="42"/>
      <c r="EJ2580" s="42"/>
      <c r="EK2580" s="42"/>
      <c r="EL2580" s="42"/>
      <c r="EM2580" s="42"/>
    </row>
    <row r="2581" spans="1:143" ht="45">
      <c r="A2581" s="41"/>
      <c r="B2581" s="41"/>
      <c r="C2581" s="41"/>
      <c r="D2581" s="41" t="s">
        <v>4010</v>
      </c>
      <c r="E2581" s="42" t="s">
        <v>165</v>
      </c>
      <c r="F2581" s="41" t="s">
        <v>3992</v>
      </c>
      <c r="G2581" s="41"/>
      <c r="H2581" s="41" t="s">
        <v>135</v>
      </c>
      <c r="I2581" s="41" t="s">
        <v>135</v>
      </c>
      <c r="M2581" s="5">
        <v>1</v>
      </c>
      <c r="P2581" s="5">
        <v>1</v>
      </c>
      <c r="Q2581" s="39" t="s">
        <v>4020</v>
      </c>
      <c r="R2581" s="5">
        <v>1</v>
      </c>
      <c r="AI2581" s="5">
        <v>1</v>
      </c>
      <c r="DQ2581" s="5" t="s">
        <v>135</v>
      </c>
      <c r="DR2581" s="5" t="s">
        <v>1233</v>
      </c>
      <c r="DW2581" s="5" t="s">
        <v>135</v>
      </c>
      <c r="EG2581" s="42"/>
      <c r="EH2581" s="42"/>
      <c r="EI2581" s="42"/>
      <c r="EJ2581" s="42"/>
      <c r="EK2581" s="42"/>
      <c r="EL2581" s="42"/>
      <c r="EM2581" s="42"/>
    </row>
    <row r="2582" spans="1:143" ht="30">
      <c r="A2582" s="41"/>
      <c r="B2582" s="41"/>
      <c r="C2582" s="41"/>
      <c r="D2582" s="41" t="s">
        <v>572</v>
      </c>
      <c r="E2582" s="42" t="s">
        <v>572</v>
      </c>
      <c r="F2582" s="41" t="s">
        <v>4021</v>
      </c>
      <c r="G2582" s="41"/>
      <c r="H2582" s="41" t="s">
        <v>135</v>
      </c>
      <c r="I2582" s="41"/>
      <c r="P2582" s="5">
        <v>1</v>
      </c>
      <c r="Q2582" s="39" t="s">
        <v>4022</v>
      </c>
      <c r="AL2582" s="5">
        <v>1</v>
      </c>
      <c r="CK2582" s="5">
        <v>14</v>
      </c>
      <c r="DQ2582" s="5" t="s">
        <v>135</v>
      </c>
      <c r="DR2582" s="5" t="s">
        <v>135</v>
      </c>
      <c r="DW2582" s="5" t="s">
        <v>135</v>
      </c>
      <c r="EG2582" s="42"/>
      <c r="EH2582" s="42"/>
      <c r="EI2582" s="42"/>
      <c r="EJ2582" s="42"/>
      <c r="EK2582" s="42"/>
      <c r="EL2582" s="42"/>
      <c r="EM2582" s="42"/>
    </row>
    <row r="2583" spans="1:143" ht="105">
      <c r="A2583" s="46" t="s">
        <v>4023</v>
      </c>
      <c r="B2583" s="41">
        <v>1</v>
      </c>
      <c r="C2583" s="41">
        <v>1</v>
      </c>
      <c r="D2583" s="41" t="s">
        <v>4024</v>
      </c>
      <c r="E2583" s="42" t="s">
        <v>324</v>
      </c>
      <c r="F2583" s="41" t="s">
        <v>4025</v>
      </c>
      <c r="G2583" s="41"/>
      <c r="H2583" s="41"/>
      <c r="I2583" s="41" t="s">
        <v>3550</v>
      </c>
      <c r="P2583" s="5">
        <v>1</v>
      </c>
      <c r="Q2583" s="39" t="s">
        <v>4026</v>
      </c>
      <c r="R2583" s="5">
        <v>1</v>
      </c>
      <c r="AA2583" s="5">
        <v>1</v>
      </c>
      <c r="AF2583" s="5">
        <v>1</v>
      </c>
      <c r="DQ2583" s="5" t="s">
        <v>1233</v>
      </c>
      <c r="DR2583" s="5" t="s">
        <v>1233</v>
      </c>
      <c r="DS2583" s="6">
        <v>1</v>
      </c>
      <c r="DT2583" s="6">
        <v>0</v>
      </c>
      <c r="DU2583" s="5">
        <v>1</v>
      </c>
      <c r="DV2583" s="5" t="s">
        <v>135</v>
      </c>
      <c r="DW2583" s="5" t="s">
        <v>135</v>
      </c>
      <c r="EG2583" s="42"/>
      <c r="EH2583" s="42"/>
      <c r="EI2583" s="42"/>
      <c r="EJ2583" s="42"/>
      <c r="EK2583" s="42"/>
      <c r="EL2583" s="42"/>
      <c r="EM2583" s="42"/>
    </row>
    <row r="2584" spans="1:143" ht="60">
      <c r="A2584" s="41"/>
      <c r="B2584" s="41"/>
      <c r="C2584" s="41"/>
      <c r="D2584" s="41" t="s">
        <v>401</v>
      </c>
      <c r="E2584" s="42" t="s">
        <v>155</v>
      </c>
      <c r="F2584" s="41" t="s">
        <v>4025</v>
      </c>
      <c r="G2584" s="41"/>
      <c r="H2584" s="41"/>
      <c r="I2584" s="41" t="s">
        <v>3550</v>
      </c>
      <c r="P2584" s="5">
        <v>1</v>
      </c>
      <c r="Q2584" s="39" t="s">
        <v>4026</v>
      </c>
      <c r="R2584" s="5">
        <v>1</v>
      </c>
      <c r="AA2584" s="5">
        <v>1</v>
      </c>
      <c r="AF2584" s="5">
        <v>1</v>
      </c>
      <c r="DQ2584" s="5" t="s">
        <v>1233</v>
      </c>
      <c r="DR2584" s="5" t="s">
        <v>1233</v>
      </c>
      <c r="DV2584" s="5" t="s">
        <v>135</v>
      </c>
      <c r="DW2584" s="5" t="s">
        <v>135</v>
      </c>
      <c r="EG2584" s="42"/>
      <c r="EH2584" s="42"/>
      <c r="EI2584" s="42"/>
      <c r="EJ2584" s="42"/>
      <c r="EK2584" s="42"/>
      <c r="EL2584" s="42"/>
      <c r="EM2584" s="42"/>
    </row>
    <row r="2585" spans="1:143" ht="270">
      <c r="A2585" s="46" t="s">
        <v>4027</v>
      </c>
      <c r="B2585" s="41">
        <v>123</v>
      </c>
      <c r="C2585" s="41">
        <v>58</v>
      </c>
      <c r="D2585" s="41" t="s">
        <v>4028</v>
      </c>
      <c r="E2585" s="42" t="s">
        <v>165</v>
      </c>
      <c r="F2585" s="41" t="s">
        <v>4029</v>
      </c>
      <c r="G2585" s="41"/>
      <c r="H2585" s="41" t="s">
        <v>4030</v>
      </c>
      <c r="I2585" s="41"/>
      <c r="J2585" s="5">
        <v>44</v>
      </c>
      <c r="K2585" s="5">
        <v>36</v>
      </c>
      <c r="L2585" s="5">
        <v>8</v>
      </c>
      <c r="M2585" s="5">
        <v>3</v>
      </c>
      <c r="P2585" s="5">
        <v>58</v>
      </c>
      <c r="Q2585" s="39" t="s">
        <v>4031</v>
      </c>
      <c r="R2585" s="5">
        <v>3</v>
      </c>
      <c r="T2585" s="5">
        <v>1</v>
      </c>
      <c r="AA2585" s="5">
        <v>2</v>
      </c>
      <c r="AL2585" s="5">
        <v>41</v>
      </c>
      <c r="CB2585" s="5">
        <v>14</v>
      </c>
      <c r="DQ2585" s="5" t="s">
        <v>135</v>
      </c>
      <c r="DR2585" s="5" t="s">
        <v>135</v>
      </c>
      <c r="DS2585" s="6">
        <v>123</v>
      </c>
      <c r="DT2585" s="6">
        <v>65</v>
      </c>
      <c r="DU2585" s="5" t="s">
        <v>4032</v>
      </c>
      <c r="DW2585" s="5" t="s">
        <v>135</v>
      </c>
      <c r="EG2585" s="42"/>
      <c r="EH2585" s="42"/>
      <c r="EI2585" s="42"/>
      <c r="EJ2585" s="42"/>
      <c r="EK2585" s="42"/>
      <c r="EL2585" s="42"/>
      <c r="EM2585" s="42"/>
    </row>
    <row r="2586" spans="1:143" ht="60">
      <c r="A2586" s="46" t="s">
        <v>4033</v>
      </c>
      <c r="B2586" s="41">
        <v>5</v>
      </c>
      <c r="C2586" s="41">
        <v>1</v>
      </c>
      <c r="D2586" s="41" t="s">
        <v>4034</v>
      </c>
      <c r="E2586" s="42" t="s">
        <v>4035</v>
      </c>
      <c r="F2586" s="41" t="s">
        <v>4036</v>
      </c>
      <c r="G2586" s="41"/>
      <c r="H2586" s="41" t="s">
        <v>787</v>
      </c>
      <c r="I2586" s="41"/>
      <c r="Q2586" s="39" t="s">
        <v>4037</v>
      </c>
      <c r="R2586" s="5">
        <v>1</v>
      </c>
      <c r="DQ2586" s="5" t="s">
        <v>135</v>
      </c>
      <c r="DR2586" s="5" t="s">
        <v>1233</v>
      </c>
      <c r="DS2586" s="6">
        <v>5</v>
      </c>
      <c r="DT2586" s="6">
        <v>4</v>
      </c>
      <c r="DU2586" s="5">
        <v>0</v>
      </c>
      <c r="DW2586" s="5" t="s">
        <v>135</v>
      </c>
      <c r="EG2586" s="42"/>
      <c r="EH2586" s="42"/>
      <c r="EI2586" s="42"/>
      <c r="EJ2586" s="42"/>
      <c r="EK2586" s="42"/>
      <c r="EL2586" s="42"/>
      <c r="EM2586" s="42"/>
    </row>
    <row r="2587" spans="1:143" ht="105">
      <c r="A2587" s="46" t="s">
        <v>4038</v>
      </c>
      <c r="B2587" s="41">
        <v>6</v>
      </c>
      <c r="C2587" s="41">
        <v>6</v>
      </c>
      <c r="D2587" s="41" t="s">
        <v>4039</v>
      </c>
      <c r="E2587" s="42" t="s">
        <v>3123</v>
      </c>
      <c r="F2587" s="41" t="s">
        <v>1523</v>
      </c>
      <c r="G2587" s="41"/>
      <c r="H2587" s="41"/>
      <c r="I2587" s="41" t="s">
        <v>135</v>
      </c>
      <c r="P2587" s="5">
        <v>2</v>
      </c>
      <c r="Q2587" s="39" t="s">
        <v>4040</v>
      </c>
      <c r="AL2587" s="5">
        <v>2</v>
      </c>
      <c r="AN2587" s="5">
        <v>2</v>
      </c>
      <c r="AQ2587" s="5">
        <v>2</v>
      </c>
      <c r="DQ2587" s="5" t="s">
        <v>1233</v>
      </c>
      <c r="DR2587" s="5" t="s">
        <v>1233</v>
      </c>
      <c r="DS2587" s="6">
        <v>6</v>
      </c>
      <c r="DT2587" s="6">
        <v>0</v>
      </c>
      <c r="DU2587" s="5">
        <v>6</v>
      </c>
      <c r="DX2587" s="5" t="s">
        <v>135</v>
      </c>
      <c r="EG2587" s="42"/>
      <c r="EH2587" s="42"/>
      <c r="EI2587" s="42"/>
      <c r="EJ2587" s="42"/>
      <c r="EK2587" s="42"/>
      <c r="EL2587" s="42"/>
      <c r="EM2587" s="42"/>
    </row>
    <row r="2588" spans="1:143">
      <c r="A2588" s="41"/>
      <c r="B2588" s="41"/>
      <c r="C2588" s="41"/>
      <c r="D2588" s="41" t="s">
        <v>157</v>
      </c>
      <c r="E2588" s="42" t="s">
        <v>157</v>
      </c>
      <c r="F2588" s="41" t="s">
        <v>1523</v>
      </c>
      <c r="G2588" s="41"/>
      <c r="H2588" s="41"/>
      <c r="I2588" s="41" t="s">
        <v>135</v>
      </c>
      <c r="P2588" s="5">
        <v>1</v>
      </c>
      <c r="Q2588" s="39" t="s">
        <v>4040</v>
      </c>
      <c r="AL2588" s="5">
        <v>1</v>
      </c>
      <c r="AN2588" s="5">
        <v>1</v>
      </c>
      <c r="AQ2588" s="5">
        <v>1</v>
      </c>
      <c r="DQ2588" s="5" t="s">
        <v>1233</v>
      </c>
      <c r="DR2588" s="5" t="s">
        <v>1233</v>
      </c>
      <c r="DX2588" s="5" t="s">
        <v>135</v>
      </c>
      <c r="EG2588" s="42"/>
      <c r="EH2588" s="42"/>
      <c r="EI2588" s="42"/>
      <c r="EJ2588" s="42"/>
      <c r="EK2588" s="42"/>
      <c r="EL2588" s="42"/>
      <c r="EM2588" s="42"/>
    </row>
    <row r="2589" spans="1:143">
      <c r="A2589" s="41"/>
      <c r="B2589" s="41"/>
      <c r="C2589" s="41"/>
      <c r="D2589" s="41" t="s">
        <v>4041</v>
      </c>
      <c r="E2589" s="42" t="s">
        <v>186</v>
      </c>
      <c r="F2589" s="41" t="s">
        <v>1523</v>
      </c>
      <c r="G2589" s="41"/>
      <c r="H2589" s="41"/>
      <c r="I2589" s="41" t="s">
        <v>135</v>
      </c>
      <c r="P2589" s="5">
        <v>3</v>
      </c>
      <c r="Q2589" s="39" t="s">
        <v>4040</v>
      </c>
      <c r="AL2589" s="5">
        <v>3</v>
      </c>
      <c r="AN2589" s="5">
        <v>3</v>
      </c>
      <c r="AQ2589" s="5">
        <v>3</v>
      </c>
      <c r="DQ2589" s="5" t="s">
        <v>1233</v>
      </c>
      <c r="DR2589" s="5" t="s">
        <v>1233</v>
      </c>
      <c r="DX2589" s="5" t="s">
        <v>135</v>
      </c>
      <c r="EG2589" s="42"/>
      <c r="EH2589" s="42"/>
      <c r="EI2589" s="42"/>
      <c r="EJ2589" s="42"/>
      <c r="EK2589" s="42"/>
      <c r="EL2589" s="42"/>
      <c r="EM2589" s="42"/>
    </row>
    <row r="2590" spans="1:143">
      <c r="A2590" s="41"/>
      <c r="B2590" s="41"/>
      <c r="C2590" s="41"/>
      <c r="D2590" s="41" t="s">
        <v>3209</v>
      </c>
      <c r="E2590" s="42" t="s">
        <v>3209</v>
      </c>
      <c r="F2590" s="41" t="s">
        <v>1523</v>
      </c>
      <c r="G2590" s="41"/>
      <c r="H2590" s="41"/>
      <c r="I2590" s="41" t="s">
        <v>135</v>
      </c>
      <c r="P2590" s="5">
        <v>1</v>
      </c>
      <c r="Q2590" s="39" t="s">
        <v>4040</v>
      </c>
      <c r="AL2590" s="5">
        <v>1</v>
      </c>
      <c r="AN2590" s="5">
        <v>1</v>
      </c>
      <c r="AQ2590" s="5">
        <v>1</v>
      </c>
      <c r="DQ2590" s="5" t="s">
        <v>1233</v>
      </c>
      <c r="DR2590" s="5" t="s">
        <v>1233</v>
      </c>
      <c r="DX2590" s="5" t="s">
        <v>135</v>
      </c>
      <c r="EG2590" s="42"/>
      <c r="EH2590" s="42"/>
      <c r="EI2590" s="42"/>
      <c r="EJ2590" s="42"/>
      <c r="EK2590" s="42"/>
      <c r="EL2590" s="42"/>
      <c r="EM2590" s="42"/>
    </row>
    <row r="2591" spans="1:143">
      <c r="A2591" s="41"/>
      <c r="B2591" s="41"/>
      <c r="C2591" s="41"/>
      <c r="D2591" s="41" t="s">
        <v>157</v>
      </c>
      <c r="E2591" s="42" t="s">
        <v>157</v>
      </c>
      <c r="F2591" s="41" t="s">
        <v>1523</v>
      </c>
      <c r="G2591" s="41"/>
      <c r="H2591" s="41"/>
      <c r="I2591" s="41" t="s">
        <v>135</v>
      </c>
      <c r="P2591" s="5">
        <v>1</v>
      </c>
      <c r="Q2591" s="39" t="s">
        <v>4040</v>
      </c>
      <c r="AL2591" s="5">
        <v>1</v>
      </c>
      <c r="AN2591" s="5">
        <v>1</v>
      </c>
      <c r="AQ2591" s="5">
        <v>1</v>
      </c>
      <c r="DQ2591" s="5" t="s">
        <v>135</v>
      </c>
      <c r="DR2591" s="5" t="s">
        <v>1233</v>
      </c>
      <c r="DX2591" s="5" t="s">
        <v>135</v>
      </c>
      <c r="EG2591" s="42"/>
      <c r="EH2591" s="42"/>
      <c r="EI2591" s="42"/>
      <c r="EJ2591" s="42"/>
      <c r="EK2591" s="42"/>
      <c r="EL2591" s="42"/>
      <c r="EM2591" s="42"/>
    </row>
    <row r="2592" spans="1:143" ht="60">
      <c r="A2592" s="46" t="s">
        <v>4042</v>
      </c>
      <c r="B2592" s="41">
        <v>8</v>
      </c>
      <c r="C2592" s="41">
        <v>4</v>
      </c>
      <c r="D2592" s="41" t="s">
        <v>4043</v>
      </c>
      <c r="E2592" s="42" t="s">
        <v>1920</v>
      </c>
      <c r="F2592" s="41" t="s">
        <v>4044</v>
      </c>
      <c r="G2592" s="41" t="s">
        <v>135</v>
      </c>
      <c r="H2592" s="41" t="s">
        <v>135</v>
      </c>
      <c r="I2592" s="41"/>
      <c r="J2592" s="5">
        <v>1</v>
      </c>
      <c r="K2592" s="5">
        <v>1</v>
      </c>
      <c r="P2592" s="5">
        <v>1</v>
      </c>
      <c r="Q2592" s="39" t="s">
        <v>4045</v>
      </c>
      <c r="R2592" s="5">
        <v>1</v>
      </c>
      <c r="S2592" s="5">
        <v>1</v>
      </c>
      <c r="DQ2592" s="5" t="s">
        <v>1233</v>
      </c>
      <c r="DR2592" s="5" t="s">
        <v>1233</v>
      </c>
      <c r="DS2592" s="6">
        <v>8</v>
      </c>
      <c r="DT2592" s="6">
        <v>4</v>
      </c>
      <c r="DU2592" s="5">
        <v>6</v>
      </c>
      <c r="DX2592" s="5" t="s">
        <v>135</v>
      </c>
      <c r="EG2592" s="42"/>
      <c r="EH2592" s="42"/>
      <c r="EI2592" s="42"/>
      <c r="EJ2592" s="42"/>
      <c r="EK2592" s="42"/>
      <c r="EL2592" s="42"/>
      <c r="EM2592" s="42"/>
    </row>
    <row r="2593" spans="1:143" ht="45">
      <c r="A2593" s="41"/>
      <c r="B2593" s="41"/>
      <c r="C2593" s="41"/>
      <c r="D2593" s="41" t="s">
        <v>4046</v>
      </c>
      <c r="E2593" s="42" t="s">
        <v>186</v>
      </c>
      <c r="F2593" s="41" t="s">
        <v>4044</v>
      </c>
      <c r="G2593" s="41" t="s">
        <v>135</v>
      </c>
      <c r="H2593" s="41" t="s">
        <v>135</v>
      </c>
      <c r="I2593" s="41"/>
      <c r="P2593" s="5">
        <v>1</v>
      </c>
      <c r="Q2593" s="39" t="s">
        <v>4047</v>
      </c>
      <c r="R2593" s="5">
        <v>1</v>
      </c>
      <c r="S2593" s="5">
        <v>1</v>
      </c>
      <c r="DQ2593" s="5" t="s">
        <v>1233</v>
      </c>
      <c r="DR2593" s="5" t="s">
        <v>1233</v>
      </c>
      <c r="DX2593" s="5" t="s">
        <v>135</v>
      </c>
      <c r="EG2593" s="42"/>
      <c r="EH2593" s="42"/>
      <c r="EI2593" s="42"/>
      <c r="EJ2593" s="42"/>
      <c r="EK2593" s="42"/>
      <c r="EL2593" s="42"/>
      <c r="EM2593" s="42"/>
    </row>
    <row r="2594" spans="1:143" ht="30">
      <c r="A2594" s="41"/>
      <c r="B2594" s="41"/>
      <c r="C2594" s="41"/>
      <c r="D2594" s="41" t="s">
        <v>4048</v>
      </c>
      <c r="E2594" s="42" t="s">
        <v>155</v>
      </c>
      <c r="F2594" s="41" t="s">
        <v>4044</v>
      </c>
      <c r="G2594" s="41" t="s">
        <v>135</v>
      </c>
      <c r="H2594" s="41" t="s">
        <v>135</v>
      </c>
      <c r="I2594" s="41"/>
      <c r="P2594" s="5">
        <v>1</v>
      </c>
      <c r="Q2594" s="39" t="s">
        <v>4049</v>
      </c>
      <c r="R2594" s="5">
        <v>1</v>
      </c>
      <c r="S2594" s="5">
        <v>1</v>
      </c>
      <c r="DQ2594" s="5" t="s">
        <v>1233</v>
      </c>
      <c r="DR2594" s="5" t="s">
        <v>1233</v>
      </c>
      <c r="DX2594" s="5" t="s">
        <v>135</v>
      </c>
      <c r="EG2594" s="42"/>
      <c r="EH2594" s="42"/>
      <c r="EI2594" s="42"/>
      <c r="EJ2594" s="42"/>
      <c r="EK2594" s="42"/>
      <c r="EL2594" s="42"/>
      <c r="EM2594" s="42"/>
    </row>
    <row r="2595" spans="1:143" ht="30">
      <c r="A2595" s="41"/>
      <c r="B2595" s="41"/>
      <c r="C2595" s="41"/>
      <c r="D2595" s="41" t="s">
        <v>4050</v>
      </c>
      <c r="E2595" s="42" t="s">
        <v>182</v>
      </c>
      <c r="F2595" s="41" t="s">
        <v>4044</v>
      </c>
      <c r="G2595" s="41" t="s">
        <v>135</v>
      </c>
      <c r="H2595" s="41" t="s">
        <v>135</v>
      </c>
      <c r="I2595" s="41"/>
      <c r="P2595" s="5">
        <v>1</v>
      </c>
      <c r="Q2595" s="39" t="s">
        <v>4049</v>
      </c>
      <c r="R2595" s="5">
        <v>1</v>
      </c>
      <c r="S2595" s="5">
        <v>1</v>
      </c>
      <c r="DQ2595" s="5" t="s">
        <v>1233</v>
      </c>
      <c r="DR2595" s="5" t="s">
        <v>1233</v>
      </c>
      <c r="DX2595" s="5" t="s">
        <v>135</v>
      </c>
      <c r="EG2595" s="42"/>
      <c r="EH2595" s="42"/>
      <c r="EI2595" s="42"/>
      <c r="EJ2595" s="42"/>
      <c r="EK2595" s="42"/>
      <c r="EL2595" s="42"/>
      <c r="EM2595" s="42"/>
    </row>
    <row r="2596" spans="1:143" ht="30">
      <c r="A2596" s="41"/>
      <c r="B2596" s="41"/>
      <c r="C2596" s="41"/>
      <c r="D2596" s="41" t="s">
        <v>157</v>
      </c>
      <c r="E2596" s="42" t="s">
        <v>157</v>
      </c>
      <c r="F2596" s="41" t="s">
        <v>4044</v>
      </c>
      <c r="G2596" s="41" t="s">
        <v>135</v>
      </c>
      <c r="H2596" s="41" t="s">
        <v>135</v>
      </c>
      <c r="I2596" s="41"/>
      <c r="P2596" s="5">
        <v>1</v>
      </c>
      <c r="Q2596" s="39" t="s">
        <v>4051</v>
      </c>
      <c r="R2596" s="5">
        <v>1</v>
      </c>
      <c r="S2596" s="5">
        <v>1</v>
      </c>
      <c r="T2596" s="5">
        <v>1</v>
      </c>
      <c r="DQ2596" s="5" t="s">
        <v>135</v>
      </c>
      <c r="DR2596" s="5" t="s">
        <v>1233</v>
      </c>
      <c r="DX2596" s="5" t="s">
        <v>135</v>
      </c>
      <c r="EG2596" s="42"/>
      <c r="EH2596" s="42"/>
      <c r="EI2596" s="42"/>
      <c r="EJ2596" s="42"/>
      <c r="EK2596" s="42"/>
      <c r="EL2596" s="42"/>
      <c r="EM2596" s="42"/>
    </row>
    <row r="2597" spans="1:143" ht="90">
      <c r="A2597" s="46" t="s">
        <v>4052</v>
      </c>
      <c r="B2597" s="41">
        <v>84</v>
      </c>
      <c r="C2597" s="41">
        <v>65</v>
      </c>
      <c r="D2597" s="41"/>
      <c r="G2597" s="41"/>
      <c r="H2597" s="41"/>
      <c r="I2597" s="41"/>
      <c r="P2597" s="105"/>
      <c r="Q2597" s="106"/>
      <c r="R2597" s="105"/>
      <c r="AL2597" s="105"/>
      <c r="DS2597" s="6">
        <v>84</v>
      </c>
      <c r="DT2597" s="6">
        <v>19</v>
      </c>
      <c r="DU2597" s="5">
        <v>29</v>
      </c>
      <c r="EG2597" s="42"/>
      <c r="EH2597" s="42"/>
      <c r="EI2597" s="42"/>
      <c r="EJ2597" s="42"/>
      <c r="EK2597" s="42"/>
      <c r="EL2597" s="42"/>
      <c r="EM2597" s="42"/>
    </row>
    <row r="2598" spans="1:143" ht="45">
      <c r="A2598" s="41"/>
      <c r="B2598" s="41"/>
      <c r="C2598" s="41"/>
      <c r="D2598" s="41" t="s">
        <v>251</v>
      </c>
      <c r="E2598" s="42" t="s">
        <v>251</v>
      </c>
      <c r="F2598" s="41" t="s">
        <v>4053</v>
      </c>
      <c r="G2598" s="41"/>
      <c r="H2598" s="41" t="s">
        <v>135</v>
      </c>
      <c r="I2598" s="41"/>
      <c r="J2598" s="5">
        <v>51</v>
      </c>
      <c r="K2598" s="5">
        <v>47</v>
      </c>
      <c r="L2598" s="5">
        <v>4</v>
      </c>
      <c r="P2598" s="105">
        <v>51</v>
      </c>
      <c r="Q2598" s="106" t="s">
        <v>4054</v>
      </c>
      <c r="R2598" s="105">
        <v>36</v>
      </c>
      <c r="AL2598" s="105">
        <v>15</v>
      </c>
      <c r="DQ2598" s="5" t="s">
        <v>135</v>
      </c>
      <c r="DR2598" s="5" t="s">
        <v>1233</v>
      </c>
      <c r="DW2598" s="5" t="s">
        <v>135</v>
      </c>
      <c r="EG2598" s="42"/>
      <c r="EH2598" s="42"/>
      <c r="EI2598" s="42"/>
      <c r="EJ2598" s="42"/>
      <c r="EK2598" s="42"/>
      <c r="EL2598" s="42"/>
      <c r="EM2598" s="42"/>
    </row>
    <row r="2599" spans="1:143" ht="45">
      <c r="A2599" s="41"/>
      <c r="B2599" s="41"/>
      <c r="C2599" s="41"/>
      <c r="D2599" s="41" t="s">
        <v>1025</v>
      </c>
      <c r="E2599" s="42" t="s">
        <v>1025</v>
      </c>
      <c r="F2599" s="41" t="s">
        <v>4053</v>
      </c>
      <c r="G2599" s="41"/>
      <c r="H2599" s="41" t="s">
        <v>135</v>
      </c>
      <c r="I2599" s="41"/>
      <c r="J2599" s="5">
        <v>32</v>
      </c>
      <c r="K2599" s="5">
        <v>25</v>
      </c>
      <c r="L2599" s="5">
        <v>7</v>
      </c>
      <c r="P2599" s="105">
        <v>32</v>
      </c>
      <c r="Q2599" s="106" t="s">
        <v>4055</v>
      </c>
      <c r="R2599" s="105">
        <v>22</v>
      </c>
      <c r="AL2599" s="105">
        <v>10</v>
      </c>
      <c r="DQ2599" s="5" t="s">
        <v>135</v>
      </c>
      <c r="DR2599" s="5" t="s">
        <v>1233</v>
      </c>
      <c r="DW2599" s="5" t="s">
        <v>135</v>
      </c>
      <c r="EG2599" s="42"/>
      <c r="EH2599" s="42"/>
      <c r="EI2599" s="42"/>
      <c r="EJ2599" s="42"/>
      <c r="EK2599" s="42"/>
      <c r="EL2599" s="42"/>
      <c r="EM2599" s="42"/>
    </row>
    <row r="2600" spans="1:143" ht="75">
      <c r="A2600" s="46" t="s">
        <v>4056</v>
      </c>
      <c r="B2600" s="41">
        <v>17</v>
      </c>
      <c r="C2600" s="41">
        <v>17</v>
      </c>
      <c r="D2600" s="41" t="s">
        <v>4057</v>
      </c>
      <c r="E2600" s="42" t="s">
        <v>4058</v>
      </c>
      <c r="F2600" s="41" t="s">
        <v>134</v>
      </c>
      <c r="G2600" s="41"/>
      <c r="H2600" s="41"/>
      <c r="I2600" s="41" t="s">
        <v>134</v>
      </c>
      <c r="P2600" s="5">
        <v>1</v>
      </c>
      <c r="Q2600" s="39" t="s">
        <v>4059</v>
      </c>
      <c r="R2600" s="5">
        <v>1</v>
      </c>
      <c r="AA2600" s="5">
        <v>1</v>
      </c>
      <c r="AF2600" s="5">
        <v>1</v>
      </c>
      <c r="AH2600" s="5">
        <v>1</v>
      </c>
      <c r="DQ2600" s="5" t="s">
        <v>1233</v>
      </c>
      <c r="DR2600" s="5" t="s">
        <v>1233</v>
      </c>
      <c r="DS2600" s="6">
        <v>17</v>
      </c>
      <c r="DT2600" s="6">
        <v>0</v>
      </c>
      <c r="DU2600" s="5">
        <v>17</v>
      </c>
      <c r="DV2600" s="5" t="s">
        <v>135</v>
      </c>
      <c r="EG2600" s="42"/>
      <c r="EH2600" s="42"/>
      <c r="EI2600" s="42"/>
      <c r="EJ2600" s="42"/>
      <c r="EK2600" s="42"/>
      <c r="EL2600" s="42"/>
      <c r="EM2600" s="42"/>
    </row>
    <row r="2601" spans="1:143">
      <c r="A2601" s="41"/>
      <c r="B2601" s="41"/>
      <c r="C2601" s="41"/>
      <c r="D2601" s="41" t="s">
        <v>4057</v>
      </c>
      <c r="E2601" s="42" t="s">
        <v>4058</v>
      </c>
      <c r="F2601" s="41" t="s">
        <v>134</v>
      </c>
      <c r="G2601" s="41"/>
      <c r="H2601" s="41"/>
      <c r="I2601" s="41" t="s">
        <v>134</v>
      </c>
      <c r="P2601" s="5">
        <v>1</v>
      </c>
      <c r="Q2601" s="39" t="s">
        <v>4060</v>
      </c>
      <c r="R2601" s="5">
        <v>1</v>
      </c>
      <c r="AA2601" s="5">
        <v>1</v>
      </c>
      <c r="AF2601" s="5">
        <v>1</v>
      </c>
      <c r="DQ2601" s="5" t="s">
        <v>135</v>
      </c>
      <c r="DR2601" s="5" t="s">
        <v>1233</v>
      </c>
      <c r="DV2601" s="5" t="s">
        <v>135</v>
      </c>
      <c r="EG2601" s="42"/>
      <c r="EH2601" s="42"/>
      <c r="EI2601" s="42"/>
      <c r="EJ2601" s="42"/>
      <c r="EK2601" s="42"/>
      <c r="EL2601" s="42"/>
      <c r="EM2601" s="42"/>
    </row>
    <row r="2602" spans="1:143">
      <c r="A2602" s="41"/>
      <c r="B2602" s="41"/>
      <c r="C2602" s="41"/>
      <c r="D2602" s="41" t="s">
        <v>4061</v>
      </c>
      <c r="E2602" s="42" t="s">
        <v>4058</v>
      </c>
      <c r="F2602" s="41" t="s">
        <v>134</v>
      </c>
      <c r="G2602" s="41"/>
      <c r="H2602" s="41"/>
      <c r="I2602" s="41" t="s">
        <v>134</v>
      </c>
      <c r="P2602" s="5">
        <v>1</v>
      </c>
      <c r="Q2602" s="39" t="s">
        <v>4062</v>
      </c>
      <c r="R2602" s="5">
        <v>1</v>
      </c>
      <c r="AA2602" s="5">
        <v>1</v>
      </c>
      <c r="AH2602" s="5">
        <v>1</v>
      </c>
      <c r="DQ2602" s="5" t="s">
        <v>1233</v>
      </c>
      <c r="DR2602" s="5" t="s">
        <v>1233</v>
      </c>
      <c r="DV2602" s="5" t="s">
        <v>135</v>
      </c>
      <c r="EG2602" s="42"/>
      <c r="EH2602" s="42"/>
      <c r="EI2602" s="42"/>
      <c r="EJ2602" s="42"/>
      <c r="EK2602" s="42"/>
      <c r="EL2602" s="42"/>
      <c r="EM2602" s="42"/>
    </row>
    <row r="2603" spans="1:143">
      <c r="A2603" s="41"/>
      <c r="B2603" s="41"/>
      <c r="C2603" s="41"/>
      <c r="D2603" s="41" t="s">
        <v>4057</v>
      </c>
      <c r="E2603" s="42" t="s">
        <v>4058</v>
      </c>
      <c r="F2603" s="41" t="s">
        <v>134</v>
      </c>
      <c r="G2603" s="41"/>
      <c r="H2603" s="41"/>
      <c r="I2603" s="41" t="s">
        <v>134</v>
      </c>
      <c r="P2603" s="5">
        <v>1</v>
      </c>
      <c r="Q2603" s="39" t="s">
        <v>4063</v>
      </c>
      <c r="R2603" s="5">
        <v>1</v>
      </c>
      <c r="AA2603" s="5">
        <v>1</v>
      </c>
      <c r="AF2603" s="5">
        <v>1</v>
      </c>
      <c r="AG2603" s="5">
        <v>1</v>
      </c>
      <c r="AH2603" s="5">
        <v>1</v>
      </c>
      <c r="DQ2603" s="5" t="s">
        <v>1233</v>
      </c>
      <c r="DR2603" s="5" t="s">
        <v>1233</v>
      </c>
      <c r="DV2603" s="5" t="s">
        <v>135</v>
      </c>
      <c r="EG2603" s="42"/>
      <c r="EH2603" s="42"/>
      <c r="EI2603" s="42"/>
      <c r="EJ2603" s="42"/>
      <c r="EK2603" s="42"/>
      <c r="EL2603" s="42"/>
      <c r="EM2603" s="42"/>
    </row>
    <row r="2604" spans="1:143" ht="30">
      <c r="A2604" s="41"/>
      <c r="B2604" s="41"/>
      <c r="C2604" s="41"/>
      <c r="D2604" s="41" t="s">
        <v>4064</v>
      </c>
      <c r="E2604" s="42" t="s">
        <v>595</v>
      </c>
      <c r="F2604" s="41" t="s">
        <v>134</v>
      </c>
      <c r="G2604" s="41"/>
      <c r="H2604" s="41"/>
      <c r="I2604" s="41" t="s">
        <v>134</v>
      </c>
      <c r="P2604" s="5">
        <v>1</v>
      </c>
      <c r="Q2604" s="39" t="s">
        <v>4060</v>
      </c>
      <c r="R2604" s="5">
        <v>1</v>
      </c>
      <c r="AA2604" s="5">
        <v>1</v>
      </c>
      <c r="AF2604" s="5">
        <v>1</v>
      </c>
      <c r="DQ2604" s="5" t="s">
        <v>1233</v>
      </c>
      <c r="DR2604" s="5" t="s">
        <v>1233</v>
      </c>
      <c r="DV2604" s="5" t="s">
        <v>135</v>
      </c>
      <c r="EG2604" s="42"/>
      <c r="EH2604" s="42"/>
      <c r="EI2604" s="42"/>
      <c r="EJ2604" s="42"/>
      <c r="EK2604" s="42"/>
      <c r="EL2604" s="42"/>
      <c r="EM2604" s="42"/>
    </row>
    <row r="2605" spans="1:143">
      <c r="A2605" s="41"/>
      <c r="B2605" s="41"/>
      <c r="C2605" s="41"/>
      <c r="D2605" s="41" t="s">
        <v>4065</v>
      </c>
      <c r="E2605" s="42" t="s">
        <v>182</v>
      </c>
      <c r="F2605" s="41" t="s">
        <v>134</v>
      </c>
      <c r="G2605" s="41"/>
      <c r="H2605" s="41"/>
      <c r="I2605" s="41" t="s">
        <v>134</v>
      </c>
      <c r="P2605" s="5">
        <v>1</v>
      </c>
      <c r="Q2605" s="39" t="s">
        <v>4062</v>
      </c>
      <c r="R2605" s="5">
        <v>1</v>
      </c>
      <c r="AA2605" s="5">
        <v>1</v>
      </c>
      <c r="AH2605" s="5">
        <v>1</v>
      </c>
      <c r="DQ2605" s="5" t="s">
        <v>1233</v>
      </c>
      <c r="DR2605" s="5" t="s">
        <v>1233</v>
      </c>
      <c r="DV2605" s="5" t="s">
        <v>135</v>
      </c>
      <c r="EG2605" s="42"/>
      <c r="EH2605" s="42"/>
      <c r="EI2605" s="42"/>
      <c r="EJ2605" s="42"/>
      <c r="EK2605" s="42"/>
      <c r="EL2605" s="42"/>
      <c r="EM2605" s="42"/>
    </row>
    <row r="2606" spans="1:143" ht="30">
      <c r="A2606" s="41"/>
      <c r="B2606" s="41"/>
      <c r="C2606" s="41"/>
      <c r="D2606" s="41" t="s">
        <v>4057</v>
      </c>
      <c r="E2606" s="42" t="s">
        <v>4058</v>
      </c>
      <c r="F2606" s="41" t="s">
        <v>4066</v>
      </c>
      <c r="G2606" s="41"/>
      <c r="H2606" s="41"/>
      <c r="I2606" s="41" t="s">
        <v>3550</v>
      </c>
      <c r="P2606" s="5">
        <v>1</v>
      </c>
      <c r="Q2606" s="39" t="s">
        <v>4067</v>
      </c>
      <c r="R2606" s="5">
        <v>1</v>
      </c>
      <c r="AA2606" s="5">
        <v>1</v>
      </c>
      <c r="AF2606" s="5">
        <v>1</v>
      </c>
      <c r="AG2606" s="5">
        <v>1</v>
      </c>
      <c r="DQ2606" s="5" t="s">
        <v>1233</v>
      </c>
      <c r="DR2606" s="5" t="s">
        <v>1233</v>
      </c>
      <c r="DV2606" s="5" t="s">
        <v>135</v>
      </c>
      <c r="EG2606" s="42"/>
      <c r="EH2606" s="42"/>
      <c r="EI2606" s="42"/>
      <c r="EJ2606" s="42"/>
      <c r="EK2606" s="42"/>
      <c r="EL2606" s="42"/>
      <c r="EM2606" s="42"/>
    </row>
    <row r="2607" spans="1:143" ht="30">
      <c r="A2607" s="41"/>
      <c r="B2607" s="41"/>
      <c r="C2607" s="41"/>
      <c r="D2607" s="41" t="s">
        <v>4068</v>
      </c>
      <c r="E2607" s="42" t="s">
        <v>4069</v>
      </c>
      <c r="F2607" s="41" t="s">
        <v>4070</v>
      </c>
      <c r="G2607" s="41"/>
      <c r="H2607" s="41"/>
      <c r="I2607" s="41" t="s">
        <v>3550</v>
      </c>
      <c r="P2607" s="5">
        <v>1</v>
      </c>
      <c r="Q2607" s="39" t="s">
        <v>4071</v>
      </c>
      <c r="R2607" s="5">
        <v>1</v>
      </c>
      <c r="AA2607" s="5">
        <v>1</v>
      </c>
      <c r="AF2607" s="5">
        <v>1</v>
      </c>
      <c r="AG2607" s="5">
        <v>1</v>
      </c>
      <c r="DQ2607" s="5" t="s">
        <v>1233</v>
      </c>
      <c r="DR2607" s="5" t="s">
        <v>1233</v>
      </c>
      <c r="DV2607" s="5" t="s">
        <v>135</v>
      </c>
      <c r="EG2607" s="42"/>
      <c r="EH2607" s="42"/>
      <c r="EI2607" s="42"/>
      <c r="EJ2607" s="42"/>
      <c r="EK2607" s="42"/>
      <c r="EL2607" s="42"/>
      <c r="EM2607" s="42"/>
    </row>
    <row r="2608" spans="1:143">
      <c r="A2608" s="41"/>
      <c r="B2608" s="41"/>
      <c r="C2608" s="41"/>
      <c r="D2608" s="41" t="s">
        <v>4072</v>
      </c>
      <c r="E2608" s="42" t="s">
        <v>4069</v>
      </c>
      <c r="F2608" s="41" t="s">
        <v>134</v>
      </c>
      <c r="G2608" s="41"/>
      <c r="H2608" s="41"/>
      <c r="I2608" s="41" t="s">
        <v>134</v>
      </c>
      <c r="P2608" s="5">
        <v>1</v>
      </c>
      <c r="Q2608" s="39" t="s">
        <v>4060</v>
      </c>
      <c r="R2608" s="5">
        <v>1</v>
      </c>
      <c r="AA2608" s="5">
        <v>1</v>
      </c>
      <c r="AF2608" s="5">
        <v>1</v>
      </c>
      <c r="DQ2608" s="5" t="s">
        <v>1233</v>
      </c>
      <c r="DR2608" s="5" t="s">
        <v>1233</v>
      </c>
      <c r="DV2608" s="5" t="s">
        <v>135</v>
      </c>
      <c r="EG2608" s="42"/>
      <c r="EH2608" s="42"/>
      <c r="EI2608" s="42"/>
      <c r="EJ2608" s="42"/>
      <c r="EK2608" s="42"/>
      <c r="EL2608" s="42"/>
      <c r="EM2608" s="42"/>
    </row>
    <row r="2609" spans="1:143" ht="30">
      <c r="A2609" s="41"/>
      <c r="B2609" s="41"/>
      <c r="C2609" s="41"/>
      <c r="D2609" s="41" t="s">
        <v>4073</v>
      </c>
      <c r="E2609" s="42" t="s">
        <v>4069</v>
      </c>
      <c r="F2609" s="41" t="s">
        <v>430</v>
      </c>
      <c r="G2609" s="41"/>
      <c r="H2609" s="41"/>
      <c r="I2609" s="41" t="s">
        <v>135</v>
      </c>
      <c r="P2609" s="5">
        <v>1</v>
      </c>
      <c r="Q2609" s="39" t="s">
        <v>4074</v>
      </c>
      <c r="R2609" s="5">
        <v>1</v>
      </c>
      <c r="AA2609" s="5">
        <v>1</v>
      </c>
      <c r="AG2609" s="5">
        <v>1</v>
      </c>
      <c r="DQ2609" s="5" t="s">
        <v>1233</v>
      </c>
      <c r="DR2609" s="5" t="s">
        <v>1233</v>
      </c>
      <c r="DW2609" s="5" t="s">
        <v>135</v>
      </c>
      <c r="EG2609" s="42"/>
      <c r="EH2609" s="42"/>
      <c r="EI2609" s="42"/>
      <c r="EJ2609" s="42"/>
      <c r="EK2609" s="42"/>
      <c r="EL2609" s="42"/>
      <c r="EM2609" s="42"/>
    </row>
    <row r="2610" spans="1:143">
      <c r="A2610" s="41"/>
      <c r="B2610" s="41"/>
      <c r="C2610" s="41"/>
      <c r="D2610" s="41" t="s">
        <v>4075</v>
      </c>
      <c r="E2610" s="42" t="s">
        <v>4069</v>
      </c>
      <c r="F2610" s="41" t="s">
        <v>134</v>
      </c>
      <c r="G2610" s="41"/>
      <c r="H2610" s="41"/>
      <c r="I2610" s="41" t="s">
        <v>134</v>
      </c>
      <c r="P2610" s="5">
        <v>1</v>
      </c>
      <c r="Q2610" s="39" t="s">
        <v>4060</v>
      </c>
      <c r="R2610" s="5">
        <v>1</v>
      </c>
      <c r="AA2610" s="5">
        <v>1</v>
      </c>
      <c r="AF2610" s="5">
        <v>1</v>
      </c>
      <c r="DQ2610" s="5" t="s">
        <v>1233</v>
      </c>
      <c r="DR2610" s="5" t="s">
        <v>1233</v>
      </c>
      <c r="DV2610" s="5" t="s">
        <v>135</v>
      </c>
      <c r="EG2610" s="42"/>
      <c r="EH2610" s="42"/>
      <c r="EI2610" s="42"/>
      <c r="EJ2610" s="42"/>
      <c r="EK2610" s="42"/>
      <c r="EL2610" s="42"/>
      <c r="EM2610" s="42"/>
    </row>
    <row r="2611" spans="1:143" ht="30">
      <c r="A2611" s="41"/>
      <c r="B2611" s="41"/>
      <c r="C2611" s="41"/>
      <c r="D2611" s="41" t="s">
        <v>4076</v>
      </c>
      <c r="E2611" s="42" t="s">
        <v>4077</v>
      </c>
      <c r="F2611" s="41" t="s">
        <v>134</v>
      </c>
      <c r="G2611" s="41"/>
      <c r="H2611" s="41"/>
      <c r="I2611" s="41" t="s">
        <v>134</v>
      </c>
      <c r="P2611" s="5">
        <v>1</v>
      </c>
      <c r="Q2611" s="39" t="s">
        <v>4078</v>
      </c>
      <c r="R2611" s="5">
        <v>1</v>
      </c>
      <c r="AA2611" s="5">
        <v>1</v>
      </c>
      <c r="AF2611" s="5">
        <v>1</v>
      </c>
      <c r="DQ2611" s="5" t="s">
        <v>1233</v>
      </c>
      <c r="DR2611" s="5" t="s">
        <v>1233</v>
      </c>
      <c r="DV2611" s="5" t="s">
        <v>135</v>
      </c>
      <c r="EG2611" s="42"/>
      <c r="EH2611" s="42"/>
      <c r="EI2611" s="42"/>
      <c r="EJ2611" s="42"/>
      <c r="EK2611" s="42"/>
      <c r="EL2611" s="42"/>
      <c r="EM2611" s="42"/>
    </row>
    <row r="2612" spans="1:143">
      <c r="A2612" s="41"/>
      <c r="B2612" s="41"/>
      <c r="C2612" s="41"/>
      <c r="D2612" s="41" t="s">
        <v>4079</v>
      </c>
      <c r="E2612" s="42" t="s">
        <v>4080</v>
      </c>
      <c r="F2612" s="41" t="s">
        <v>134</v>
      </c>
      <c r="G2612" s="41"/>
      <c r="H2612" s="41"/>
      <c r="I2612" s="41" t="s">
        <v>134</v>
      </c>
      <c r="P2612" s="5">
        <v>1</v>
      </c>
      <c r="Q2612" s="39" t="s">
        <v>4078</v>
      </c>
      <c r="R2612" s="5">
        <v>1</v>
      </c>
      <c r="AA2612" s="5">
        <v>1</v>
      </c>
      <c r="AF2612" s="5">
        <v>1</v>
      </c>
      <c r="DQ2612" s="5" t="s">
        <v>1233</v>
      </c>
      <c r="DR2612" s="5" t="s">
        <v>1233</v>
      </c>
      <c r="DV2612" s="5" t="s">
        <v>135</v>
      </c>
      <c r="EG2612" s="42"/>
      <c r="EH2612" s="42"/>
      <c r="EI2612" s="42"/>
      <c r="EJ2612" s="42"/>
      <c r="EK2612" s="42"/>
      <c r="EL2612" s="42"/>
      <c r="EM2612" s="42"/>
    </row>
    <row r="2613" spans="1:143">
      <c r="A2613" s="41"/>
      <c r="B2613" s="41"/>
      <c r="C2613" s="41"/>
      <c r="D2613" s="41" t="s">
        <v>4081</v>
      </c>
      <c r="E2613" s="42" t="s">
        <v>595</v>
      </c>
      <c r="F2613" s="41" t="s">
        <v>134</v>
      </c>
      <c r="G2613" s="41"/>
      <c r="H2613" s="41"/>
      <c r="I2613" s="41" t="s">
        <v>134</v>
      </c>
      <c r="P2613" s="5">
        <v>1</v>
      </c>
      <c r="Q2613" s="39" t="s">
        <v>4082</v>
      </c>
      <c r="R2613" s="5">
        <v>1</v>
      </c>
      <c r="AA2613" s="5">
        <v>1</v>
      </c>
      <c r="AH2613" s="5">
        <v>1</v>
      </c>
      <c r="DQ2613" s="5" t="s">
        <v>1233</v>
      </c>
      <c r="DR2613" s="5" t="s">
        <v>1233</v>
      </c>
      <c r="DV2613" s="5" t="s">
        <v>135</v>
      </c>
      <c r="EG2613" s="42"/>
      <c r="EH2613" s="42"/>
      <c r="EI2613" s="42"/>
      <c r="EJ2613" s="42"/>
      <c r="EK2613" s="42"/>
      <c r="EL2613" s="42"/>
      <c r="EM2613" s="42"/>
    </row>
    <row r="2614" spans="1:143">
      <c r="A2614" s="41"/>
      <c r="B2614" s="41"/>
      <c r="C2614" s="41"/>
      <c r="D2614" s="41" t="s">
        <v>4083</v>
      </c>
      <c r="E2614" s="42" t="s">
        <v>4058</v>
      </c>
      <c r="F2614" s="41" t="s">
        <v>134</v>
      </c>
      <c r="G2614" s="41"/>
      <c r="H2614" s="41"/>
      <c r="I2614" s="41" t="s">
        <v>134</v>
      </c>
      <c r="P2614" s="5">
        <v>1</v>
      </c>
      <c r="Q2614" s="39" t="s">
        <v>4060</v>
      </c>
      <c r="R2614" s="5">
        <v>1</v>
      </c>
      <c r="AA2614" s="5">
        <v>1</v>
      </c>
      <c r="AF2614" s="5">
        <v>1</v>
      </c>
      <c r="DQ2614" s="5" t="s">
        <v>1233</v>
      </c>
      <c r="DR2614" s="5" t="s">
        <v>1233</v>
      </c>
      <c r="DV2614" s="5" t="s">
        <v>135</v>
      </c>
      <c r="EG2614" s="42"/>
      <c r="EH2614" s="42"/>
      <c r="EI2614" s="42"/>
      <c r="EJ2614" s="42"/>
      <c r="EK2614" s="42"/>
      <c r="EL2614" s="42"/>
      <c r="EM2614" s="42"/>
    </row>
    <row r="2615" spans="1:143">
      <c r="A2615" s="41"/>
      <c r="B2615" s="41"/>
      <c r="C2615" s="41"/>
      <c r="D2615" s="41" t="s">
        <v>4084</v>
      </c>
      <c r="E2615" s="42" t="s">
        <v>4085</v>
      </c>
      <c r="F2615" s="41" t="s">
        <v>134</v>
      </c>
      <c r="G2615" s="41"/>
      <c r="H2615" s="41"/>
      <c r="I2615" s="41" t="s">
        <v>134</v>
      </c>
      <c r="P2615" s="5">
        <v>1</v>
      </c>
      <c r="Q2615" s="39" t="s">
        <v>4060</v>
      </c>
      <c r="R2615" s="5">
        <v>1</v>
      </c>
      <c r="AA2615" s="5">
        <v>1</v>
      </c>
      <c r="AF2615" s="5">
        <v>1</v>
      </c>
      <c r="DQ2615" s="5" t="s">
        <v>1233</v>
      </c>
      <c r="DR2615" s="5" t="s">
        <v>1233</v>
      </c>
      <c r="DV2615" s="5" t="s">
        <v>135</v>
      </c>
      <c r="EG2615" s="42"/>
      <c r="EH2615" s="42"/>
      <c r="EI2615" s="42"/>
      <c r="EJ2615" s="42"/>
      <c r="EK2615" s="42"/>
      <c r="EL2615" s="42"/>
      <c r="EM2615" s="42"/>
    </row>
    <row r="2616" spans="1:143">
      <c r="A2616" s="41"/>
      <c r="B2616" s="41"/>
      <c r="C2616" s="41"/>
      <c r="D2616" s="41" t="s">
        <v>4065</v>
      </c>
      <c r="E2616" s="42" t="s">
        <v>182</v>
      </c>
      <c r="F2616" s="41" t="s">
        <v>134</v>
      </c>
      <c r="G2616" s="41"/>
      <c r="H2616" s="41"/>
      <c r="I2616" s="41" t="s">
        <v>134</v>
      </c>
      <c r="P2616" s="5">
        <v>1</v>
      </c>
      <c r="Q2616" s="39" t="s">
        <v>4086</v>
      </c>
      <c r="R2616" s="5">
        <v>1</v>
      </c>
      <c r="AA2616" s="5">
        <v>1</v>
      </c>
      <c r="AH2616" s="5">
        <v>1</v>
      </c>
      <c r="DQ2616" s="5" t="s">
        <v>1233</v>
      </c>
      <c r="DR2616" s="5" t="s">
        <v>1233</v>
      </c>
      <c r="DV2616" s="5" t="s">
        <v>135</v>
      </c>
      <c r="EG2616" s="42"/>
      <c r="EH2616" s="42"/>
      <c r="EI2616" s="42"/>
      <c r="EJ2616" s="42"/>
      <c r="EK2616" s="42"/>
      <c r="EL2616" s="42"/>
      <c r="EM2616" s="42"/>
    </row>
    <row r="2617" spans="1:143" ht="30">
      <c r="A2617" s="41"/>
      <c r="B2617" s="41"/>
      <c r="C2617" s="41"/>
      <c r="D2617" s="41" t="s">
        <v>4087</v>
      </c>
      <c r="E2617" s="42" t="s">
        <v>595</v>
      </c>
      <c r="F2617" s="41" t="s">
        <v>134</v>
      </c>
      <c r="G2617" s="41"/>
      <c r="H2617" s="41"/>
      <c r="I2617" s="41" t="s">
        <v>134</v>
      </c>
      <c r="P2617" s="5">
        <v>1</v>
      </c>
      <c r="Q2617" s="39" t="s">
        <v>4078</v>
      </c>
      <c r="R2617" s="5">
        <v>1</v>
      </c>
      <c r="AA2617" s="5">
        <v>1</v>
      </c>
      <c r="AF2617" s="5">
        <v>1</v>
      </c>
      <c r="DQ2617" s="5" t="s">
        <v>1233</v>
      </c>
      <c r="DR2617" s="5" t="s">
        <v>1233</v>
      </c>
      <c r="DV2617" s="5" t="s">
        <v>135</v>
      </c>
      <c r="EG2617" s="42"/>
      <c r="EH2617" s="42"/>
      <c r="EI2617" s="42"/>
      <c r="EJ2617" s="42"/>
      <c r="EK2617" s="42"/>
      <c r="EL2617" s="42"/>
      <c r="EM2617" s="42"/>
    </row>
    <row r="2618" spans="1:143">
      <c r="A2618" s="41"/>
      <c r="B2618" s="41"/>
      <c r="C2618" s="41"/>
      <c r="D2618" s="41" t="s">
        <v>4088</v>
      </c>
      <c r="E2618" s="42" t="s">
        <v>4089</v>
      </c>
      <c r="F2618" s="41" t="s">
        <v>134</v>
      </c>
      <c r="G2618" s="41"/>
      <c r="H2618" s="41"/>
      <c r="I2618" s="41" t="s">
        <v>134</v>
      </c>
      <c r="P2618" s="5">
        <v>1</v>
      </c>
      <c r="Q2618" s="39" t="s">
        <v>4078</v>
      </c>
      <c r="R2618" s="5">
        <v>1</v>
      </c>
      <c r="AA2618" s="5">
        <v>1</v>
      </c>
      <c r="AF2618" s="5">
        <v>1</v>
      </c>
      <c r="DQ2618" s="5" t="s">
        <v>1233</v>
      </c>
      <c r="DR2618" s="5" t="s">
        <v>1233</v>
      </c>
      <c r="DV2618" s="5" t="s">
        <v>135</v>
      </c>
      <c r="EG2618" s="42"/>
      <c r="EH2618" s="42"/>
      <c r="EI2618" s="42"/>
      <c r="EJ2618" s="42"/>
      <c r="EK2618" s="42"/>
      <c r="EL2618" s="42"/>
      <c r="EM2618" s="42"/>
    </row>
    <row r="2619" spans="1:143">
      <c r="A2619" s="41"/>
      <c r="B2619" s="41"/>
      <c r="C2619" s="41"/>
      <c r="D2619" s="41" t="s">
        <v>4090</v>
      </c>
      <c r="E2619" s="42" t="s">
        <v>595</v>
      </c>
      <c r="F2619" s="41" t="s">
        <v>134</v>
      </c>
      <c r="G2619" s="41"/>
      <c r="H2619" s="41"/>
      <c r="I2619" s="41" t="s">
        <v>134</v>
      </c>
      <c r="P2619" s="5">
        <v>1</v>
      </c>
      <c r="Q2619" s="39" t="s">
        <v>4091</v>
      </c>
      <c r="R2619" s="5">
        <v>1</v>
      </c>
      <c r="AA2619" s="5">
        <v>1</v>
      </c>
      <c r="AG2619" s="5">
        <v>1</v>
      </c>
      <c r="DQ2619" s="5" t="s">
        <v>1233</v>
      </c>
      <c r="DR2619" s="5" t="s">
        <v>1233</v>
      </c>
      <c r="DV2619" s="5" t="s">
        <v>135</v>
      </c>
      <c r="EG2619" s="42"/>
      <c r="EH2619" s="42"/>
      <c r="EI2619" s="42"/>
      <c r="EJ2619" s="42"/>
      <c r="EK2619" s="42"/>
      <c r="EL2619" s="42"/>
      <c r="EM2619" s="42"/>
    </row>
    <row r="2620" spans="1:143">
      <c r="A2620" s="41"/>
      <c r="B2620" s="41"/>
      <c r="C2620" s="41"/>
      <c r="D2620" s="41" t="s">
        <v>4090</v>
      </c>
      <c r="E2620" s="42" t="s">
        <v>595</v>
      </c>
      <c r="F2620" s="41" t="s">
        <v>430</v>
      </c>
      <c r="G2620" s="41"/>
      <c r="H2620" s="41"/>
      <c r="I2620" s="41" t="s">
        <v>135</v>
      </c>
      <c r="P2620" s="5">
        <v>1</v>
      </c>
      <c r="Q2620" s="39" t="s">
        <v>4092</v>
      </c>
      <c r="R2620" s="5">
        <v>1</v>
      </c>
      <c r="AA2620" s="5">
        <v>1</v>
      </c>
      <c r="AF2620" s="5">
        <v>1</v>
      </c>
      <c r="DQ2620" s="5" t="s">
        <v>1233</v>
      </c>
      <c r="DR2620" s="5" t="s">
        <v>1233</v>
      </c>
      <c r="DW2620" s="5" t="s">
        <v>135</v>
      </c>
      <c r="EG2620" s="42"/>
      <c r="EH2620" s="42"/>
      <c r="EI2620" s="42"/>
      <c r="EJ2620" s="42"/>
      <c r="EK2620" s="42"/>
      <c r="EL2620" s="42"/>
      <c r="EM2620" s="42"/>
    </row>
    <row r="2621" spans="1:143">
      <c r="A2621" s="41"/>
      <c r="B2621" s="41"/>
      <c r="C2621" s="41"/>
      <c r="D2621" s="41" t="s">
        <v>4093</v>
      </c>
      <c r="E2621" s="42" t="s">
        <v>4069</v>
      </c>
      <c r="F2621" s="41" t="s">
        <v>430</v>
      </c>
      <c r="G2621" s="41"/>
      <c r="H2621" s="41"/>
      <c r="I2621" s="41" t="s">
        <v>135</v>
      </c>
      <c r="P2621" s="5">
        <v>1</v>
      </c>
      <c r="Q2621" s="39" t="s">
        <v>4094</v>
      </c>
      <c r="R2621" s="5">
        <v>1</v>
      </c>
      <c r="AA2621" s="5">
        <v>1</v>
      </c>
      <c r="AG2621" s="5">
        <v>1</v>
      </c>
      <c r="AH2621" s="5">
        <v>1</v>
      </c>
      <c r="DQ2621" s="5" t="s">
        <v>1233</v>
      </c>
      <c r="DR2621" s="5" t="s">
        <v>1233</v>
      </c>
      <c r="DW2621" s="5" t="s">
        <v>135</v>
      </c>
      <c r="EG2621" s="42"/>
      <c r="EH2621" s="42"/>
      <c r="EI2621" s="42"/>
      <c r="EJ2621" s="42"/>
      <c r="EK2621" s="42"/>
      <c r="EL2621" s="42"/>
      <c r="EM2621" s="42"/>
    </row>
    <row r="2622" spans="1:143">
      <c r="A2622" s="41"/>
      <c r="B2622" s="41"/>
      <c r="C2622" s="41"/>
      <c r="D2622" s="41" t="s">
        <v>4057</v>
      </c>
      <c r="E2622" s="42" t="s">
        <v>4058</v>
      </c>
      <c r="F2622" s="41" t="s">
        <v>134</v>
      </c>
      <c r="G2622" s="41"/>
      <c r="H2622" s="41"/>
      <c r="I2622" s="41" t="s">
        <v>134</v>
      </c>
      <c r="P2622" s="5">
        <v>1</v>
      </c>
      <c r="Q2622" s="39" t="s">
        <v>4062</v>
      </c>
      <c r="R2622" s="5">
        <v>1</v>
      </c>
      <c r="AA2622" s="5">
        <v>1</v>
      </c>
      <c r="AH2622" s="5">
        <v>1</v>
      </c>
      <c r="DQ2622" s="5" t="s">
        <v>1233</v>
      </c>
      <c r="DR2622" s="5" t="s">
        <v>1233</v>
      </c>
      <c r="DV2622" s="5" t="s">
        <v>135</v>
      </c>
      <c r="EG2622" s="42"/>
      <c r="EH2622" s="42"/>
      <c r="EI2622" s="42"/>
      <c r="EJ2622" s="42"/>
      <c r="EK2622" s="42"/>
      <c r="EL2622" s="42"/>
      <c r="EM2622" s="42"/>
    </row>
    <row r="2623" spans="1:143" ht="30">
      <c r="A2623" s="41"/>
      <c r="B2623" s="41"/>
      <c r="C2623" s="41"/>
      <c r="D2623" s="41" t="s">
        <v>4095</v>
      </c>
      <c r="E2623" s="42" t="s">
        <v>4069</v>
      </c>
      <c r="F2623" s="41" t="s">
        <v>134</v>
      </c>
      <c r="G2623" s="41"/>
      <c r="H2623" s="41"/>
      <c r="I2623" s="41" t="s">
        <v>134</v>
      </c>
      <c r="P2623" s="5">
        <v>1</v>
      </c>
      <c r="Q2623" s="39" t="s">
        <v>4096</v>
      </c>
      <c r="R2623" s="5">
        <v>1</v>
      </c>
      <c r="AA2623" s="5">
        <v>1</v>
      </c>
      <c r="AF2623" s="5">
        <v>1</v>
      </c>
      <c r="AG2623" s="5">
        <v>1</v>
      </c>
      <c r="AH2623" s="5">
        <v>1</v>
      </c>
      <c r="DQ2623" s="5" t="s">
        <v>1233</v>
      </c>
      <c r="DR2623" s="5" t="s">
        <v>1233</v>
      </c>
      <c r="DV2623" s="5" t="s">
        <v>135</v>
      </c>
      <c r="EG2623" s="42"/>
      <c r="EH2623" s="42"/>
      <c r="EI2623" s="42"/>
      <c r="EJ2623" s="42"/>
      <c r="EK2623" s="42"/>
      <c r="EL2623" s="42"/>
      <c r="EM2623" s="42"/>
    </row>
    <row r="2624" spans="1:143">
      <c r="A2624" s="41"/>
      <c r="B2624" s="41"/>
      <c r="C2624" s="41"/>
      <c r="D2624" s="41" t="s">
        <v>4097</v>
      </c>
      <c r="E2624" s="42" t="s">
        <v>4069</v>
      </c>
      <c r="F2624" s="41" t="s">
        <v>134</v>
      </c>
      <c r="G2624" s="41"/>
      <c r="H2624" s="41"/>
      <c r="I2624" s="41" t="s">
        <v>134</v>
      </c>
      <c r="P2624" s="5">
        <v>1</v>
      </c>
      <c r="Q2624" s="39" t="s">
        <v>4062</v>
      </c>
      <c r="R2624" s="5">
        <v>1</v>
      </c>
      <c r="AA2624" s="5">
        <v>1</v>
      </c>
      <c r="AH2624" s="5">
        <v>1</v>
      </c>
      <c r="DQ2624" s="5" t="s">
        <v>1233</v>
      </c>
      <c r="DR2624" s="5" t="s">
        <v>1233</v>
      </c>
      <c r="DV2624" s="5" t="s">
        <v>135</v>
      </c>
      <c r="EG2624" s="42"/>
      <c r="EH2624" s="42"/>
      <c r="EI2624" s="42"/>
      <c r="EJ2624" s="42"/>
      <c r="EK2624" s="42"/>
      <c r="EL2624" s="42"/>
      <c r="EM2624" s="42"/>
    </row>
    <row r="2625" spans="1:143" ht="30">
      <c r="A2625" s="41"/>
      <c r="B2625" s="41"/>
      <c r="C2625" s="41"/>
      <c r="D2625" s="41" t="s">
        <v>4098</v>
      </c>
      <c r="E2625" s="42" t="s">
        <v>4069</v>
      </c>
      <c r="F2625" s="41" t="s">
        <v>134</v>
      </c>
      <c r="G2625" s="41"/>
      <c r="H2625" s="41"/>
      <c r="I2625" s="41" t="s">
        <v>134</v>
      </c>
      <c r="P2625" s="5">
        <v>1</v>
      </c>
      <c r="Q2625" s="39" t="s">
        <v>4086</v>
      </c>
      <c r="R2625" s="5">
        <v>1</v>
      </c>
      <c r="AA2625" s="5">
        <v>1</v>
      </c>
      <c r="AF2625" s="5">
        <v>1</v>
      </c>
      <c r="AH2625" s="5">
        <v>1</v>
      </c>
      <c r="DQ2625" s="5" t="s">
        <v>1233</v>
      </c>
      <c r="DR2625" s="5" t="s">
        <v>1233</v>
      </c>
      <c r="DV2625" s="5" t="s">
        <v>135</v>
      </c>
      <c r="EG2625" s="42"/>
      <c r="EH2625" s="42"/>
      <c r="EI2625" s="42"/>
      <c r="EJ2625" s="42"/>
      <c r="EK2625" s="42"/>
      <c r="EL2625" s="42"/>
      <c r="EM2625" s="42"/>
    </row>
    <row r="2626" spans="1:143">
      <c r="A2626" s="41"/>
      <c r="B2626" s="41"/>
      <c r="C2626" s="41"/>
      <c r="D2626" s="41" t="s">
        <v>4099</v>
      </c>
      <c r="E2626" s="42" t="s">
        <v>4100</v>
      </c>
      <c r="F2626" s="41" t="s">
        <v>134</v>
      </c>
      <c r="G2626" s="41"/>
      <c r="H2626" s="41"/>
      <c r="I2626" s="41" t="s">
        <v>134</v>
      </c>
      <c r="P2626" s="5">
        <v>1</v>
      </c>
      <c r="Q2626" s="39" t="s">
        <v>4086</v>
      </c>
      <c r="R2626" s="5">
        <v>1</v>
      </c>
      <c r="AA2626" s="5">
        <v>1</v>
      </c>
      <c r="AF2626" s="5">
        <v>1</v>
      </c>
      <c r="AH2626" s="5">
        <v>1</v>
      </c>
      <c r="DQ2626" s="5" t="s">
        <v>1233</v>
      </c>
      <c r="DR2626" s="5" t="s">
        <v>1233</v>
      </c>
      <c r="DV2626" s="5" t="s">
        <v>135</v>
      </c>
      <c r="EG2626" s="42"/>
      <c r="EH2626" s="42"/>
      <c r="EI2626" s="42"/>
      <c r="EJ2626" s="42"/>
      <c r="EK2626" s="42"/>
      <c r="EL2626" s="42"/>
      <c r="EM2626" s="42"/>
    </row>
    <row r="2627" spans="1:143">
      <c r="A2627" s="41"/>
      <c r="B2627" s="41"/>
      <c r="C2627" s="41"/>
      <c r="D2627" s="41" t="s">
        <v>4101</v>
      </c>
      <c r="E2627" s="42" t="s">
        <v>155</v>
      </c>
      <c r="F2627" s="41" t="s">
        <v>134</v>
      </c>
      <c r="G2627" s="41"/>
      <c r="H2627" s="41"/>
      <c r="I2627" s="41" t="s">
        <v>134</v>
      </c>
      <c r="P2627" s="5">
        <v>6</v>
      </c>
      <c r="Q2627" s="39" t="s">
        <v>4102</v>
      </c>
      <c r="R2627" s="5">
        <v>6</v>
      </c>
      <c r="AA2627" s="5">
        <v>6</v>
      </c>
      <c r="AF2627" s="5">
        <v>6</v>
      </c>
      <c r="AG2627" s="5">
        <v>6</v>
      </c>
      <c r="AH2627" s="5">
        <v>6</v>
      </c>
      <c r="DQ2627" s="5" t="s">
        <v>1233</v>
      </c>
      <c r="DR2627" s="5" t="s">
        <v>1233</v>
      </c>
      <c r="DV2627" s="5" t="s">
        <v>135</v>
      </c>
      <c r="EG2627" s="42"/>
      <c r="EH2627" s="42"/>
      <c r="EI2627" s="42"/>
      <c r="EJ2627" s="42"/>
      <c r="EK2627" s="42"/>
      <c r="EL2627" s="42"/>
      <c r="EM2627" s="42"/>
    </row>
    <row r="2628" spans="1:143">
      <c r="A2628" s="41"/>
      <c r="B2628" s="41"/>
      <c r="C2628" s="41"/>
      <c r="D2628" s="41" t="s">
        <v>4101</v>
      </c>
      <c r="E2628" s="42" t="s">
        <v>155</v>
      </c>
      <c r="F2628" s="41" t="s">
        <v>430</v>
      </c>
      <c r="G2628" s="41"/>
      <c r="H2628" s="41"/>
      <c r="I2628" s="41" t="s">
        <v>135</v>
      </c>
      <c r="P2628" s="5">
        <v>1</v>
      </c>
      <c r="Q2628" s="39" t="s">
        <v>4103</v>
      </c>
      <c r="R2628" s="5">
        <v>1</v>
      </c>
      <c r="AA2628" s="5">
        <v>1</v>
      </c>
      <c r="AF2628" s="5">
        <v>1</v>
      </c>
      <c r="AG2628" s="5">
        <v>1</v>
      </c>
      <c r="AH2628" s="5">
        <v>1</v>
      </c>
      <c r="DQ2628" s="5" t="s">
        <v>1233</v>
      </c>
      <c r="DR2628" s="5" t="s">
        <v>1233</v>
      </c>
      <c r="DW2628" s="5" t="s">
        <v>135</v>
      </c>
      <c r="EG2628" s="42"/>
      <c r="EH2628" s="42"/>
      <c r="EI2628" s="42"/>
      <c r="EJ2628" s="42"/>
      <c r="EK2628" s="42"/>
      <c r="EL2628" s="42"/>
      <c r="EM2628" s="42"/>
    </row>
    <row r="2629" spans="1:143">
      <c r="A2629" s="41"/>
      <c r="B2629" s="41"/>
      <c r="C2629" s="41"/>
      <c r="D2629" s="41" t="s">
        <v>295</v>
      </c>
      <c r="E2629" s="42" t="s">
        <v>4104</v>
      </c>
      <c r="F2629" s="41" t="s">
        <v>134</v>
      </c>
      <c r="G2629" s="41"/>
      <c r="H2629" s="41"/>
      <c r="I2629" s="41" t="s">
        <v>134</v>
      </c>
      <c r="P2629" s="5">
        <v>4</v>
      </c>
      <c r="Q2629" s="39" t="s">
        <v>4102</v>
      </c>
      <c r="R2629" s="5">
        <v>4</v>
      </c>
      <c r="AA2629" s="5">
        <v>4</v>
      </c>
      <c r="AF2629" s="5">
        <v>4</v>
      </c>
      <c r="AG2629" s="5">
        <v>4</v>
      </c>
      <c r="AH2629" s="5">
        <v>4</v>
      </c>
      <c r="DQ2629" s="5" t="s">
        <v>1233</v>
      </c>
      <c r="DR2629" s="5" t="s">
        <v>1233</v>
      </c>
      <c r="DV2629" s="5" t="s">
        <v>135</v>
      </c>
      <c r="EG2629" s="42"/>
      <c r="EH2629" s="42"/>
      <c r="EI2629" s="42"/>
      <c r="EJ2629" s="42"/>
      <c r="EK2629" s="42"/>
      <c r="EL2629" s="42"/>
      <c r="EM2629" s="42"/>
    </row>
    <row r="2630" spans="1:143">
      <c r="A2630" s="41"/>
      <c r="B2630" s="41"/>
      <c r="C2630" s="41"/>
      <c r="D2630" s="41" t="s">
        <v>295</v>
      </c>
      <c r="E2630" s="42" t="s">
        <v>4104</v>
      </c>
      <c r="F2630" s="41" t="s">
        <v>430</v>
      </c>
      <c r="G2630" s="41"/>
      <c r="H2630" s="41"/>
      <c r="I2630" s="41" t="s">
        <v>135</v>
      </c>
      <c r="P2630" s="5">
        <v>2</v>
      </c>
      <c r="Q2630" s="39" t="s">
        <v>4103</v>
      </c>
      <c r="R2630" s="5">
        <v>2</v>
      </c>
      <c r="AA2630" s="5">
        <v>2</v>
      </c>
      <c r="AF2630" s="5">
        <v>2</v>
      </c>
      <c r="AG2630" s="5">
        <v>2</v>
      </c>
      <c r="AH2630" s="5">
        <v>2</v>
      </c>
      <c r="DQ2630" s="5" t="s">
        <v>1233</v>
      </c>
      <c r="DR2630" s="5" t="s">
        <v>1233</v>
      </c>
      <c r="DW2630" s="5" t="s">
        <v>135</v>
      </c>
      <c r="EG2630" s="42"/>
      <c r="EH2630" s="42"/>
      <c r="EI2630" s="42"/>
      <c r="EJ2630" s="42"/>
      <c r="EK2630" s="42"/>
      <c r="EL2630" s="42"/>
      <c r="EM2630" s="42"/>
    </row>
    <row r="2631" spans="1:143">
      <c r="A2631" s="41"/>
      <c r="B2631" s="41"/>
      <c r="C2631" s="41"/>
      <c r="D2631" s="41" t="s">
        <v>4105</v>
      </c>
      <c r="E2631" s="42" t="s">
        <v>3567</v>
      </c>
      <c r="F2631" s="41" t="s">
        <v>134</v>
      </c>
      <c r="G2631" s="41"/>
      <c r="H2631" s="41"/>
      <c r="I2631" s="41" t="s">
        <v>134</v>
      </c>
      <c r="P2631" s="5">
        <v>2</v>
      </c>
      <c r="Q2631" s="39" t="s">
        <v>4102</v>
      </c>
      <c r="R2631" s="5">
        <v>2</v>
      </c>
      <c r="AA2631" s="5">
        <v>2</v>
      </c>
      <c r="AF2631" s="5">
        <v>2</v>
      </c>
      <c r="AG2631" s="5">
        <v>2</v>
      </c>
      <c r="AH2631" s="5">
        <v>2</v>
      </c>
      <c r="DQ2631" s="5" t="s">
        <v>1233</v>
      </c>
      <c r="DR2631" s="5" t="s">
        <v>1233</v>
      </c>
      <c r="DV2631" s="5" t="s">
        <v>135</v>
      </c>
      <c r="EG2631" s="42"/>
      <c r="EH2631" s="42"/>
      <c r="EI2631" s="42"/>
      <c r="EJ2631" s="42"/>
      <c r="EK2631" s="42"/>
      <c r="EL2631" s="42"/>
      <c r="EM2631" s="42"/>
    </row>
    <row r="2632" spans="1:143">
      <c r="A2632" s="41"/>
      <c r="B2632" s="41"/>
      <c r="C2632" s="41"/>
      <c r="D2632" s="41" t="s">
        <v>4106</v>
      </c>
      <c r="E2632" s="42" t="s">
        <v>3567</v>
      </c>
      <c r="F2632" s="41" t="s">
        <v>134</v>
      </c>
      <c r="G2632" s="41"/>
      <c r="H2632" s="41"/>
      <c r="I2632" s="41" t="s">
        <v>134</v>
      </c>
      <c r="P2632" s="5">
        <v>2</v>
      </c>
      <c r="Q2632" s="39" t="s">
        <v>4102</v>
      </c>
      <c r="R2632" s="5">
        <v>2</v>
      </c>
      <c r="AA2632" s="5">
        <v>2</v>
      </c>
      <c r="AF2632" s="5">
        <v>2</v>
      </c>
      <c r="AG2632" s="5">
        <v>2</v>
      </c>
      <c r="AH2632" s="5">
        <v>2</v>
      </c>
      <c r="DQ2632" s="5" t="s">
        <v>1233</v>
      </c>
      <c r="DR2632" s="5" t="s">
        <v>1233</v>
      </c>
      <c r="DV2632" s="5" t="s">
        <v>135</v>
      </c>
      <c r="EG2632" s="42"/>
      <c r="EH2632" s="42"/>
      <c r="EI2632" s="42"/>
      <c r="EJ2632" s="42"/>
      <c r="EK2632" s="42"/>
      <c r="EL2632" s="42"/>
      <c r="EM2632" s="42"/>
    </row>
    <row r="2633" spans="1:143">
      <c r="A2633" s="41"/>
      <c r="B2633" s="41"/>
      <c r="C2633" s="41"/>
      <c r="D2633" s="41" t="s">
        <v>2543</v>
      </c>
      <c r="E2633" s="42" t="s">
        <v>186</v>
      </c>
      <c r="F2633" s="41" t="s">
        <v>134</v>
      </c>
      <c r="G2633" s="41"/>
      <c r="H2633" s="41"/>
      <c r="I2633" s="41" t="s">
        <v>134</v>
      </c>
      <c r="P2633" s="5">
        <v>3</v>
      </c>
      <c r="Q2633" s="39" t="s">
        <v>4102</v>
      </c>
      <c r="R2633" s="5">
        <v>3</v>
      </c>
      <c r="AA2633" s="5">
        <v>3</v>
      </c>
      <c r="AF2633" s="5">
        <v>3</v>
      </c>
      <c r="AG2633" s="5">
        <v>3</v>
      </c>
      <c r="AH2633" s="5">
        <v>3</v>
      </c>
      <c r="DQ2633" s="5" t="s">
        <v>1233</v>
      </c>
      <c r="DR2633" s="5" t="s">
        <v>1233</v>
      </c>
      <c r="DV2633" s="5" t="s">
        <v>135</v>
      </c>
      <c r="EG2633" s="42"/>
      <c r="EH2633" s="42"/>
      <c r="EI2633" s="42"/>
      <c r="EJ2633" s="42"/>
      <c r="EK2633" s="42"/>
      <c r="EL2633" s="42"/>
      <c r="EM2633" s="42"/>
    </row>
    <row r="2634" spans="1:143">
      <c r="A2634" s="41"/>
      <c r="B2634" s="41"/>
      <c r="C2634" s="41"/>
      <c r="D2634" s="41" t="s">
        <v>4107</v>
      </c>
      <c r="E2634" s="42" t="s">
        <v>4108</v>
      </c>
      <c r="F2634" s="41" t="s">
        <v>134</v>
      </c>
      <c r="G2634" s="41"/>
      <c r="H2634" s="41"/>
      <c r="I2634" s="41" t="s">
        <v>134</v>
      </c>
      <c r="P2634" s="5">
        <v>3</v>
      </c>
      <c r="Q2634" s="39" t="s">
        <v>4102</v>
      </c>
      <c r="R2634" s="5">
        <v>3</v>
      </c>
      <c r="AA2634" s="5">
        <v>3</v>
      </c>
      <c r="AF2634" s="5">
        <v>3</v>
      </c>
      <c r="AG2634" s="5">
        <v>3</v>
      </c>
      <c r="AH2634" s="5">
        <v>3</v>
      </c>
      <c r="DQ2634" s="5" t="s">
        <v>1233</v>
      </c>
      <c r="DR2634" s="5" t="s">
        <v>1233</v>
      </c>
      <c r="DV2634" s="5" t="s">
        <v>135</v>
      </c>
      <c r="EG2634" s="42"/>
      <c r="EH2634" s="42"/>
      <c r="EI2634" s="42"/>
      <c r="EJ2634" s="42"/>
      <c r="EK2634" s="42"/>
      <c r="EL2634" s="42"/>
      <c r="EM2634" s="42"/>
    </row>
    <row r="2635" spans="1:143">
      <c r="A2635" s="41"/>
      <c r="B2635" s="41"/>
      <c r="C2635" s="41"/>
      <c r="D2635" s="41" t="s">
        <v>4109</v>
      </c>
      <c r="E2635" s="42" t="s">
        <v>3631</v>
      </c>
      <c r="F2635" s="41" t="s">
        <v>134</v>
      </c>
      <c r="G2635" s="41"/>
      <c r="H2635" s="41"/>
      <c r="I2635" s="41" t="s">
        <v>134</v>
      </c>
      <c r="P2635" s="5">
        <v>1</v>
      </c>
      <c r="Q2635" s="39" t="s">
        <v>4102</v>
      </c>
      <c r="R2635" s="5">
        <v>1</v>
      </c>
      <c r="AA2635" s="5">
        <v>1</v>
      </c>
      <c r="AF2635" s="5">
        <v>1</v>
      </c>
      <c r="AG2635" s="5">
        <v>1</v>
      </c>
      <c r="AH2635" s="5">
        <v>1</v>
      </c>
      <c r="DQ2635" s="5" t="s">
        <v>1233</v>
      </c>
      <c r="DR2635" s="5" t="s">
        <v>1233</v>
      </c>
      <c r="DV2635" s="5" t="s">
        <v>135</v>
      </c>
      <c r="EG2635" s="42"/>
      <c r="EH2635" s="42"/>
      <c r="EI2635" s="42"/>
      <c r="EJ2635" s="42"/>
      <c r="EK2635" s="42"/>
      <c r="EL2635" s="42"/>
      <c r="EM2635" s="42"/>
    </row>
    <row r="2636" spans="1:143">
      <c r="A2636" s="41"/>
      <c r="B2636" s="41"/>
      <c r="C2636" s="41"/>
      <c r="D2636" s="41" t="s">
        <v>4110</v>
      </c>
      <c r="E2636" s="42" t="s">
        <v>4111</v>
      </c>
      <c r="F2636" s="41" t="s">
        <v>134</v>
      </c>
      <c r="G2636" s="41"/>
      <c r="H2636" s="41"/>
      <c r="I2636" s="41" t="s">
        <v>134</v>
      </c>
      <c r="P2636" s="5">
        <v>1</v>
      </c>
      <c r="Q2636" s="39" t="s">
        <v>4102</v>
      </c>
      <c r="R2636" s="5">
        <v>1</v>
      </c>
      <c r="AA2636" s="5">
        <v>1</v>
      </c>
      <c r="AF2636" s="5">
        <v>1</v>
      </c>
      <c r="AG2636" s="5">
        <v>1</v>
      </c>
      <c r="AH2636" s="5">
        <v>1</v>
      </c>
      <c r="DQ2636" s="5" t="s">
        <v>1233</v>
      </c>
      <c r="DR2636" s="5" t="s">
        <v>1233</v>
      </c>
      <c r="DV2636" s="5" t="s">
        <v>135</v>
      </c>
      <c r="EG2636" s="42"/>
      <c r="EH2636" s="42"/>
      <c r="EI2636" s="42"/>
      <c r="EJ2636" s="42"/>
      <c r="EK2636" s="42"/>
      <c r="EL2636" s="42"/>
      <c r="EM2636" s="42"/>
    </row>
    <row r="2637" spans="1:143">
      <c r="A2637" s="41"/>
      <c r="B2637" s="41"/>
      <c r="C2637" s="41"/>
      <c r="D2637" s="41" t="s">
        <v>4112</v>
      </c>
      <c r="E2637" s="42" t="s">
        <v>4113</v>
      </c>
      <c r="F2637" s="41" t="s">
        <v>134</v>
      </c>
      <c r="G2637" s="41"/>
      <c r="H2637" s="41"/>
      <c r="I2637" s="41" t="s">
        <v>134</v>
      </c>
      <c r="P2637" s="5">
        <v>2</v>
      </c>
      <c r="Q2637" s="39" t="s">
        <v>4102</v>
      </c>
      <c r="R2637" s="5">
        <v>2</v>
      </c>
      <c r="AA2637" s="5">
        <v>2</v>
      </c>
      <c r="AF2637" s="5">
        <v>2</v>
      </c>
      <c r="AG2637" s="5">
        <v>2</v>
      </c>
      <c r="AH2637" s="5">
        <v>2</v>
      </c>
      <c r="DQ2637" s="5" t="s">
        <v>1233</v>
      </c>
      <c r="DR2637" s="5" t="s">
        <v>1233</v>
      </c>
      <c r="DV2637" s="5" t="s">
        <v>135</v>
      </c>
      <c r="EG2637" s="42"/>
      <c r="EH2637" s="42"/>
      <c r="EI2637" s="42"/>
      <c r="EJ2637" s="42"/>
      <c r="EK2637" s="42"/>
      <c r="EL2637" s="42"/>
      <c r="EM2637" s="42"/>
    </row>
    <row r="2638" spans="1:143">
      <c r="A2638" s="41"/>
      <c r="B2638" s="41"/>
      <c r="C2638" s="41"/>
      <c r="D2638" s="41" t="s">
        <v>3104</v>
      </c>
      <c r="E2638" s="42" t="s">
        <v>978</v>
      </c>
      <c r="F2638" s="41" t="s">
        <v>134</v>
      </c>
      <c r="G2638" s="41"/>
      <c r="H2638" s="41"/>
      <c r="I2638" s="41" t="s">
        <v>134</v>
      </c>
      <c r="P2638" s="5">
        <v>2</v>
      </c>
      <c r="Q2638" s="39" t="s">
        <v>4102</v>
      </c>
      <c r="R2638" s="5">
        <v>2</v>
      </c>
      <c r="AA2638" s="5">
        <v>2</v>
      </c>
      <c r="AF2638" s="5">
        <v>2</v>
      </c>
      <c r="AG2638" s="5">
        <v>2</v>
      </c>
      <c r="AH2638" s="5">
        <v>2</v>
      </c>
      <c r="DQ2638" s="5" t="s">
        <v>1233</v>
      </c>
      <c r="DR2638" s="5" t="s">
        <v>1233</v>
      </c>
      <c r="DV2638" s="5" t="s">
        <v>135</v>
      </c>
      <c r="EG2638" s="42"/>
      <c r="EH2638" s="42"/>
      <c r="EI2638" s="42"/>
      <c r="EJ2638" s="42"/>
      <c r="EK2638" s="42"/>
      <c r="EL2638" s="42"/>
      <c r="EM2638" s="42"/>
    </row>
    <row r="2639" spans="1:143">
      <c r="A2639" s="41"/>
      <c r="B2639" s="41"/>
      <c r="C2639" s="41"/>
      <c r="D2639" s="41" t="s">
        <v>291</v>
      </c>
      <c r="E2639" s="42" t="s">
        <v>257</v>
      </c>
      <c r="F2639" s="41" t="s">
        <v>134</v>
      </c>
      <c r="G2639" s="41"/>
      <c r="H2639" s="41"/>
      <c r="I2639" s="41" t="s">
        <v>134</v>
      </c>
      <c r="P2639" s="5">
        <v>2</v>
      </c>
      <c r="Q2639" s="39" t="s">
        <v>4102</v>
      </c>
      <c r="R2639" s="5">
        <v>2</v>
      </c>
      <c r="AA2639" s="5">
        <v>2</v>
      </c>
      <c r="AF2639" s="5">
        <v>2</v>
      </c>
      <c r="AG2639" s="5">
        <v>2</v>
      </c>
      <c r="AH2639" s="5">
        <v>2</v>
      </c>
      <c r="DQ2639" s="5" t="s">
        <v>1233</v>
      </c>
      <c r="DR2639" s="5" t="s">
        <v>1233</v>
      </c>
      <c r="DV2639" s="5" t="s">
        <v>135</v>
      </c>
      <c r="EG2639" s="42"/>
      <c r="EH2639" s="42"/>
      <c r="EI2639" s="42"/>
      <c r="EJ2639" s="42"/>
      <c r="EK2639" s="42"/>
      <c r="EL2639" s="42"/>
      <c r="EM2639" s="42"/>
    </row>
    <row r="2640" spans="1:143">
      <c r="A2640" s="41"/>
      <c r="B2640" s="41"/>
      <c r="C2640" s="41"/>
      <c r="D2640" s="41" t="s">
        <v>4114</v>
      </c>
      <c r="E2640" s="42" t="s">
        <v>182</v>
      </c>
      <c r="F2640" s="41" t="s">
        <v>134</v>
      </c>
      <c r="G2640" s="41"/>
      <c r="H2640" s="41"/>
      <c r="I2640" s="41" t="s">
        <v>134</v>
      </c>
      <c r="P2640" s="5">
        <v>3</v>
      </c>
      <c r="Q2640" s="39" t="s">
        <v>4102</v>
      </c>
      <c r="R2640" s="5">
        <v>3</v>
      </c>
      <c r="AA2640" s="5">
        <v>3</v>
      </c>
      <c r="AF2640" s="5">
        <v>3</v>
      </c>
      <c r="AG2640" s="5">
        <v>3</v>
      </c>
      <c r="AH2640" s="5">
        <v>3</v>
      </c>
      <c r="DQ2640" s="5" t="s">
        <v>1233</v>
      </c>
      <c r="DR2640" s="5" t="s">
        <v>1233</v>
      </c>
      <c r="DV2640" s="5" t="s">
        <v>135</v>
      </c>
      <c r="EG2640" s="42"/>
      <c r="EH2640" s="42"/>
      <c r="EI2640" s="42"/>
      <c r="EJ2640" s="42"/>
      <c r="EK2640" s="42"/>
      <c r="EL2640" s="42"/>
      <c r="EM2640" s="42"/>
    </row>
    <row r="2641" spans="1:143" ht="105">
      <c r="A2641" s="46" t="s">
        <v>4115</v>
      </c>
      <c r="B2641" s="41">
        <v>1</v>
      </c>
      <c r="C2641" s="41">
        <v>1</v>
      </c>
      <c r="D2641" s="41" t="s">
        <v>4116</v>
      </c>
      <c r="E2641" s="42" t="s">
        <v>4117</v>
      </c>
      <c r="F2641" s="41" t="s">
        <v>4118</v>
      </c>
      <c r="G2641" s="41"/>
      <c r="H2641" s="41" t="s">
        <v>4119</v>
      </c>
      <c r="I2641" s="41"/>
      <c r="P2641" s="5">
        <v>1</v>
      </c>
      <c r="Q2641" s="39" t="s">
        <v>4120</v>
      </c>
      <c r="AL2641" s="5">
        <v>1</v>
      </c>
      <c r="AW2641" s="5">
        <v>1</v>
      </c>
      <c r="CB2641" s="5">
        <v>1</v>
      </c>
      <c r="CC2641" s="5">
        <v>1</v>
      </c>
      <c r="CK2641" s="5">
        <v>1</v>
      </c>
      <c r="DQ2641" s="5" t="s">
        <v>135</v>
      </c>
      <c r="DR2641" s="5" t="s">
        <v>1233</v>
      </c>
      <c r="DS2641" s="6">
        <v>1</v>
      </c>
      <c r="DT2641" s="6">
        <v>0</v>
      </c>
      <c r="DU2641" s="5">
        <v>0</v>
      </c>
      <c r="DX2641" s="5" t="s">
        <v>135</v>
      </c>
      <c r="EG2641" s="42"/>
      <c r="EH2641" s="42"/>
      <c r="EI2641" s="42"/>
      <c r="EJ2641" s="42"/>
      <c r="EK2641" s="42"/>
      <c r="EL2641" s="42"/>
      <c r="EM2641" s="42"/>
    </row>
    <row r="2642" spans="1:143" ht="105">
      <c r="A2642" s="41"/>
      <c r="B2642" s="41"/>
      <c r="C2642" s="41"/>
      <c r="D2642" s="41" t="s">
        <v>4121</v>
      </c>
      <c r="E2642" s="42" t="s">
        <v>4122</v>
      </c>
      <c r="F2642" s="41" t="s">
        <v>4118</v>
      </c>
      <c r="G2642" s="41"/>
      <c r="H2642" s="41" t="s">
        <v>4119</v>
      </c>
      <c r="I2642" s="41"/>
      <c r="P2642" s="5">
        <v>1</v>
      </c>
      <c r="Q2642" s="39" t="s">
        <v>4123</v>
      </c>
      <c r="AL2642" s="5">
        <v>1</v>
      </c>
      <c r="AW2642" s="5">
        <v>1</v>
      </c>
      <c r="CB2642" s="5">
        <v>1</v>
      </c>
      <c r="CC2642" s="5">
        <v>1</v>
      </c>
      <c r="CK2642" s="5">
        <v>2</v>
      </c>
      <c r="DQ2642" s="5" t="s">
        <v>135</v>
      </c>
      <c r="DR2642" s="5" t="s">
        <v>1233</v>
      </c>
      <c r="DX2642" s="5" t="s">
        <v>135</v>
      </c>
      <c r="EG2642" s="42"/>
      <c r="EH2642" s="42"/>
      <c r="EI2642" s="42"/>
      <c r="EJ2642" s="42"/>
      <c r="EK2642" s="42"/>
      <c r="EL2642" s="42"/>
      <c r="EM2642" s="42"/>
    </row>
    <row r="2643" spans="1:143" ht="105">
      <c r="A2643" s="41"/>
      <c r="B2643" s="41"/>
      <c r="C2643" s="41"/>
      <c r="D2643" s="41" t="s">
        <v>4124</v>
      </c>
      <c r="E2643" s="42" t="s">
        <v>4125</v>
      </c>
      <c r="F2643" s="41" t="s">
        <v>4118</v>
      </c>
      <c r="G2643" s="41"/>
      <c r="H2643" s="41" t="s">
        <v>4119</v>
      </c>
      <c r="I2643" s="41"/>
      <c r="J2643" s="5">
        <v>1</v>
      </c>
      <c r="N2643" s="5">
        <v>1</v>
      </c>
      <c r="P2643" s="5">
        <v>1</v>
      </c>
      <c r="Q2643" s="39" t="s">
        <v>4123</v>
      </c>
      <c r="AL2643" s="5">
        <v>1</v>
      </c>
      <c r="AW2643" s="5">
        <v>1</v>
      </c>
      <c r="CB2643" s="5">
        <v>1</v>
      </c>
      <c r="CC2643" s="5">
        <v>1</v>
      </c>
      <c r="CK2643" s="5">
        <v>1</v>
      </c>
      <c r="DQ2643" s="5" t="s">
        <v>135</v>
      </c>
      <c r="DR2643" s="5" t="s">
        <v>1233</v>
      </c>
      <c r="DX2643" s="5" t="s">
        <v>135</v>
      </c>
      <c r="EG2643" s="42"/>
      <c r="EH2643" s="42"/>
      <c r="EI2643" s="42"/>
      <c r="EJ2643" s="42"/>
      <c r="EK2643" s="42"/>
      <c r="EL2643" s="42"/>
      <c r="EM2643" s="42"/>
    </row>
    <row r="2644" spans="1:143" ht="75">
      <c r="A2644" s="46" t="s">
        <v>4126</v>
      </c>
      <c r="B2644" s="41">
        <v>13</v>
      </c>
      <c r="C2644" s="41">
        <v>6</v>
      </c>
      <c r="D2644" s="41" t="s">
        <v>3088</v>
      </c>
      <c r="E2644" s="42" t="s">
        <v>3088</v>
      </c>
      <c r="F2644" s="41" t="s">
        <v>4127</v>
      </c>
      <c r="G2644" s="41" t="s">
        <v>135</v>
      </c>
      <c r="H2644" s="41"/>
      <c r="I2644" s="41"/>
      <c r="P2644" s="5">
        <v>1</v>
      </c>
      <c r="Q2644" s="39" t="s">
        <v>4128</v>
      </c>
      <c r="CK2644" s="5">
        <v>1</v>
      </c>
      <c r="DQ2644" s="5" t="s">
        <v>135</v>
      </c>
      <c r="DR2644" s="5" t="s">
        <v>1233</v>
      </c>
      <c r="DS2644" s="6">
        <v>13</v>
      </c>
      <c r="DT2644" s="6">
        <v>7</v>
      </c>
      <c r="DU2644" s="5">
        <v>6</v>
      </c>
      <c r="DX2644" s="5" t="s">
        <v>135</v>
      </c>
      <c r="EG2644" s="42"/>
      <c r="EH2644" s="42"/>
      <c r="EI2644" s="42"/>
      <c r="EJ2644" s="42"/>
      <c r="EK2644" s="42"/>
      <c r="EL2644" s="42"/>
      <c r="EM2644" s="42"/>
    </row>
    <row r="2645" spans="1:143" ht="30">
      <c r="A2645" s="41"/>
      <c r="B2645" s="41"/>
      <c r="C2645" s="41"/>
      <c r="D2645" s="41" t="s">
        <v>4129</v>
      </c>
      <c r="E2645" s="42" t="s">
        <v>4130</v>
      </c>
      <c r="F2645" s="41" t="s">
        <v>4127</v>
      </c>
      <c r="G2645" s="41" t="s">
        <v>135</v>
      </c>
      <c r="H2645" s="41"/>
      <c r="I2645" s="41"/>
      <c r="P2645" s="5">
        <v>2</v>
      </c>
      <c r="Q2645" s="39" t="s">
        <v>4128</v>
      </c>
      <c r="CK2645" s="5">
        <v>2</v>
      </c>
      <c r="DQ2645" s="5" t="s">
        <v>1233</v>
      </c>
      <c r="DR2645" s="5" t="s">
        <v>1233</v>
      </c>
      <c r="DX2645" s="5" t="s">
        <v>135</v>
      </c>
      <c r="EG2645" s="42"/>
      <c r="EH2645" s="42"/>
      <c r="EI2645" s="42"/>
      <c r="EJ2645" s="42"/>
      <c r="EK2645" s="42"/>
      <c r="EL2645" s="42"/>
      <c r="EM2645" s="42"/>
    </row>
    <row r="2646" spans="1:143" ht="30">
      <c r="A2646" s="41"/>
      <c r="B2646" s="41"/>
      <c r="C2646" s="41"/>
      <c r="D2646" s="41" t="s">
        <v>4131</v>
      </c>
      <c r="E2646" s="42" t="s">
        <v>4132</v>
      </c>
      <c r="F2646" s="41" t="s">
        <v>4127</v>
      </c>
      <c r="G2646" s="41" t="s">
        <v>135</v>
      </c>
      <c r="H2646" s="41"/>
      <c r="I2646" s="41"/>
      <c r="P2646" s="5">
        <v>1</v>
      </c>
      <c r="Q2646" s="39" t="s">
        <v>4128</v>
      </c>
      <c r="CK2646" s="5">
        <v>1</v>
      </c>
      <c r="DQ2646" s="5" t="s">
        <v>1233</v>
      </c>
      <c r="DR2646" s="5" t="s">
        <v>1233</v>
      </c>
      <c r="DX2646" s="5" t="s">
        <v>135</v>
      </c>
      <c r="EG2646" s="42"/>
      <c r="EH2646" s="42"/>
      <c r="EI2646" s="42"/>
      <c r="EJ2646" s="42"/>
      <c r="EK2646" s="42"/>
      <c r="EL2646" s="42"/>
      <c r="EM2646" s="42"/>
    </row>
    <row r="2647" spans="1:143" ht="30">
      <c r="A2647" s="41"/>
      <c r="B2647" s="41"/>
      <c r="C2647" s="41"/>
      <c r="D2647" s="41" t="s">
        <v>186</v>
      </c>
      <c r="E2647" s="42" t="s">
        <v>186</v>
      </c>
      <c r="F2647" s="41" t="s">
        <v>4127</v>
      </c>
      <c r="G2647" s="41" t="s">
        <v>135</v>
      </c>
      <c r="H2647" s="41"/>
      <c r="I2647" s="41"/>
      <c r="P2647" s="5">
        <v>1</v>
      </c>
      <c r="Q2647" s="39" t="s">
        <v>4128</v>
      </c>
      <c r="CK2647" s="5">
        <v>1</v>
      </c>
      <c r="DQ2647" s="5" t="s">
        <v>135</v>
      </c>
      <c r="DR2647" s="5" t="s">
        <v>1233</v>
      </c>
      <c r="DX2647" s="5" t="s">
        <v>135</v>
      </c>
      <c r="EG2647" s="42"/>
      <c r="EH2647" s="42"/>
      <c r="EI2647" s="42"/>
      <c r="EJ2647" s="42"/>
      <c r="EK2647" s="42"/>
      <c r="EL2647" s="42"/>
      <c r="EM2647" s="42"/>
    </row>
    <row r="2648" spans="1:143" ht="30">
      <c r="A2648" s="41"/>
      <c r="B2648" s="41"/>
      <c r="C2648" s="41"/>
      <c r="D2648" s="41" t="s">
        <v>4133</v>
      </c>
      <c r="E2648" s="42" t="s">
        <v>4134</v>
      </c>
      <c r="F2648" s="41" t="s">
        <v>4127</v>
      </c>
      <c r="G2648" s="41" t="s">
        <v>135</v>
      </c>
      <c r="H2648" s="41"/>
      <c r="I2648" s="41"/>
      <c r="P2648" s="5">
        <v>2</v>
      </c>
      <c r="Q2648" s="39" t="s">
        <v>4128</v>
      </c>
      <c r="CK2648" s="5">
        <v>2</v>
      </c>
      <c r="DQ2648" s="5" t="s">
        <v>135</v>
      </c>
      <c r="DR2648" s="5" t="s">
        <v>1233</v>
      </c>
      <c r="DX2648" s="5" t="s">
        <v>135</v>
      </c>
      <c r="EG2648" s="42"/>
      <c r="EH2648" s="42"/>
      <c r="EI2648" s="42"/>
      <c r="EJ2648" s="42"/>
      <c r="EK2648" s="42"/>
      <c r="EL2648" s="42"/>
      <c r="EM2648" s="42"/>
    </row>
    <row r="2649" spans="1:143" ht="30">
      <c r="A2649" s="41"/>
      <c r="B2649" s="41"/>
      <c r="C2649" s="41"/>
      <c r="D2649" s="41" t="s">
        <v>3208</v>
      </c>
      <c r="E2649" s="42" t="s">
        <v>3208</v>
      </c>
      <c r="F2649" s="41" t="s">
        <v>4127</v>
      </c>
      <c r="G2649" s="41" t="s">
        <v>135</v>
      </c>
      <c r="H2649" s="41"/>
      <c r="I2649" s="41"/>
      <c r="P2649" s="5">
        <v>1</v>
      </c>
      <c r="Q2649" s="39" t="s">
        <v>4128</v>
      </c>
      <c r="CK2649" s="5">
        <v>1</v>
      </c>
      <c r="DQ2649" s="5" t="s">
        <v>135</v>
      </c>
      <c r="DR2649" s="5" t="s">
        <v>1233</v>
      </c>
      <c r="DX2649" s="5" t="s">
        <v>135</v>
      </c>
      <c r="EG2649" s="42"/>
      <c r="EH2649" s="42"/>
      <c r="EI2649" s="42"/>
      <c r="EJ2649" s="42"/>
      <c r="EK2649" s="42"/>
      <c r="EL2649" s="42"/>
      <c r="EM2649" s="42"/>
    </row>
    <row r="2650" spans="1:143" ht="30">
      <c r="A2650" s="41"/>
      <c r="B2650" s="41"/>
      <c r="C2650" s="41"/>
      <c r="D2650" s="41" t="s">
        <v>4636</v>
      </c>
      <c r="E2650" s="42" t="s">
        <v>169</v>
      </c>
      <c r="F2650" s="41" t="s">
        <v>4127</v>
      </c>
      <c r="G2650" s="41" t="s">
        <v>135</v>
      </c>
      <c r="H2650" s="41"/>
      <c r="I2650" s="41"/>
      <c r="J2650" s="5">
        <v>1</v>
      </c>
      <c r="K2650" s="5">
        <v>1</v>
      </c>
      <c r="P2650" s="5">
        <v>1</v>
      </c>
      <c r="Q2650" s="39" t="s">
        <v>4128</v>
      </c>
      <c r="CK2650" s="5">
        <v>1</v>
      </c>
      <c r="DQ2650" s="5" t="s">
        <v>1233</v>
      </c>
      <c r="DR2650" s="5" t="s">
        <v>1233</v>
      </c>
      <c r="DX2650" s="5" t="s">
        <v>135</v>
      </c>
      <c r="EG2650" s="42"/>
      <c r="EH2650" s="42"/>
      <c r="EI2650" s="42"/>
      <c r="EJ2650" s="42"/>
      <c r="EK2650" s="42"/>
      <c r="EL2650" s="42"/>
      <c r="EM2650" s="42"/>
    </row>
    <row r="2651" spans="1:143" ht="105">
      <c r="A2651" s="46" t="s">
        <v>4135</v>
      </c>
      <c r="B2651" s="41">
        <v>58</v>
      </c>
      <c r="C2651" s="41">
        <v>21</v>
      </c>
      <c r="D2651" s="41" t="s">
        <v>4136</v>
      </c>
      <c r="E2651" s="42" t="s">
        <v>220</v>
      </c>
      <c r="F2651" s="41" t="s">
        <v>4137</v>
      </c>
      <c r="G2651" s="41" t="s">
        <v>135</v>
      </c>
      <c r="H2651" s="41"/>
      <c r="I2651" s="41"/>
      <c r="J2651" s="5">
        <v>21</v>
      </c>
      <c r="K2651" s="5">
        <v>19</v>
      </c>
      <c r="L2651" s="5">
        <v>2</v>
      </c>
      <c r="P2651" s="5">
        <v>21</v>
      </c>
      <c r="Q2651" s="39" t="s">
        <v>4138</v>
      </c>
      <c r="R2651" s="5">
        <v>1</v>
      </c>
      <c r="S2651" s="5">
        <v>1</v>
      </c>
      <c r="AA2651" s="5">
        <v>1</v>
      </c>
      <c r="DQ2651" s="5" t="s">
        <v>135</v>
      </c>
      <c r="DR2651" s="5" t="s">
        <v>1233</v>
      </c>
      <c r="DS2651" s="6">
        <v>58</v>
      </c>
      <c r="DT2651" s="6">
        <v>37</v>
      </c>
      <c r="DU2651" s="5">
        <v>21</v>
      </c>
      <c r="DX2651" s="5" t="s">
        <v>135</v>
      </c>
      <c r="EG2651" s="42"/>
      <c r="EH2651" s="42"/>
      <c r="EI2651" s="42"/>
      <c r="EJ2651" s="42"/>
      <c r="EK2651" s="42"/>
      <c r="EL2651" s="42"/>
      <c r="EM2651" s="42"/>
    </row>
    <row r="2652" spans="1:143" ht="60">
      <c r="A2652" s="46" t="s">
        <v>4139</v>
      </c>
      <c r="B2652" s="41">
        <v>75</v>
      </c>
      <c r="C2652" s="41">
        <v>51</v>
      </c>
      <c r="D2652" s="41" t="s">
        <v>3208</v>
      </c>
      <c r="E2652" s="42" t="s">
        <v>3208</v>
      </c>
      <c r="F2652" s="41" t="s">
        <v>1785</v>
      </c>
      <c r="G2652" s="41"/>
      <c r="H2652" s="41" t="s">
        <v>135</v>
      </c>
      <c r="I2652" s="41"/>
      <c r="J2652" s="5">
        <v>51</v>
      </c>
      <c r="K2652" s="5">
        <v>40</v>
      </c>
      <c r="L2652" s="5">
        <v>4</v>
      </c>
      <c r="M2652" s="5">
        <v>8</v>
      </c>
      <c r="P2652" s="5">
        <v>51</v>
      </c>
      <c r="Q2652" s="39" t="s">
        <v>4140</v>
      </c>
      <c r="R2652" s="5">
        <v>10</v>
      </c>
      <c r="T2652" s="5">
        <v>2</v>
      </c>
      <c r="V2652" s="5">
        <v>4</v>
      </c>
      <c r="AA2652" s="5">
        <v>8</v>
      </c>
      <c r="AL2652" s="5">
        <v>4</v>
      </c>
      <c r="BK2652" s="5">
        <v>4</v>
      </c>
      <c r="CB2652" s="5">
        <v>22</v>
      </c>
      <c r="CC2652" s="5">
        <v>4</v>
      </c>
      <c r="CJ2652" s="5">
        <v>4</v>
      </c>
      <c r="DO2652" s="5">
        <v>15</v>
      </c>
      <c r="DQ2652" s="5" t="s">
        <v>135</v>
      </c>
      <c r="DR2652" s="5" t="s">
        <v>135</v>
      </c>
      <c r="DS2652" s="6">
        <v>75</v>
      </c>
      <c r="DT2652" s="6">
        <v>24</v>
      </c>
      <c r="DU2652" s="5">
        <v>0</v>
      </c>
      <c r="DW2652" s="5" t="s">
        <v>135</v>
      </c>
      <c r="EG2652" s="42"/>
      <c r="EH2652" s="42"/>
      <c r="EI2652" s="42"/>
      <c r="EJ2652" s="42"/>
      <c r="EK2652" s="42"/>
      <c r="EL2652" s="42"/>
      <c r="EM2652" s="42"/>
    </row>
    <row r="2653" spans="1:143" ht="120">
      <c r="A2653" s="46" t="s">
        <v>4141</v>
      </c>
      <c r="B2653" s="41">
        <v>50</v>
      </c>
      <c r="C2653" s="41">
        <v>50</v>
      </c>
      <c r="D2653" s="41" t="s">
        <v>4142</v>
      </c>
      <c r="E2653" s="42" t="s">
        <v>4143</v>
      </c>
      <c r="F2653" s="121" t="s">
        <v>4144</v>
      </c>
      <c r="G2653" s="41" t="s">
        <v>135</v>
      </c>
      <c r="H2653" s="41" t="s">
        <v>135</v>
      </c>
      <c r="I2653" s="41"/>
      <c r="J2653" s="5">
        <v>33</v>
      </c>
      <c r="K2653" s="5">
        <v>33</v>
      </c>
      <c r="P2653" s="5">
        <v>33</v>
      </c>
      <c r="Q2653" s="39" t="s">
        <v>4145</v>
      </c>
      <c r="R2653" s="5">
        <v>33</v>
      </c>
      <c r="AA2653" s="5">
        <v>33</v>
      </c>
      <c r="AH2653" s="5">
        <v>33</v>
      </c>
      <c r="DQ2653" s="5" t="s">
        <v>135</v>
      </c>
      <c r="DS2653" s="6">
        <v>50</v>
      </c>
      <c r="DT2653" s="6">
        <v>0</v>
      </c>
      <c r="DU2653" s="5">
        <v>50</v>
      </c>
      <c r="DX2653" s="5" t="s">
        <v>135</v>
      </c>
      <c r="EG2653" s="42"/>
      <c r="EH2653" s="42"/>
      <c r="EI2653" s="42"/>
      <c r="EJ2653" s="42"/>
      <c r="EK2653" s="42"/>
      <c r="EL2653" s="42"/>
      <c r="EM2653" s="42"/>
    </row>
    <row r="2654" spans="1:143" ht="120">
      <c r="A2654" s="41"/>
      <c r="B2654" s="41"/>
      <c r="C2654" s="41"/>
      <c r="D2654" s="41" t="s">
        <v>4146</v>
      </c>
      <c r="E2654" s="42" t="s">
        <v>419</v>
      </c>
      <c r="F2654" s="121" t="s">
        <v>4144</v>
      </c>
      <c r="G2654" s="41" t="s">
        <v>135</v>
      </c>
      <c r="H2654" s="41" t="s">
        <v>135</v>
      </c>
      <c r="I2654" s="41"/>
      <c r="J2654" s="5">
        <v>20</v>
      </c>
      <c r="L2654" s="5">
        <v>20</v>
      </c>
      <c r="P2654" s="5">
        <v>20</v>
      </c>
      <c r="Q2654" s="39" t="s">
        <v>4145</v>
      </c>
      <c r="R2654" s="5">
        <v>20</v>
      </c>
      <c r="AA2654" s="5">
        <v>20</v>
      </c>
      <c r="AH2654" s="5">
        <v>20</v>
      </c>
      <c r="DQ2654" s="5" t="s">
        <v>135</v>
      </c>
      <c r="DX2654" s="5" t="s">
        <v>135</v>
      </c>
      <c r="EG2654" s="42"/>
      <c r="EH2654" s="42"/>
      <c r="EI2654" s="42"/>
      <c r="EJ2654" s="42"/>
      <c r="EK2654" s="42"/>
      <c r="EL2654" s="42"/>
      <c r="EM2654" s="42"/>
    </row>
    <row r="2655" spans="1:143" ht="120">
      <c r="A2655" s="41"/>
      <c r="B2655" s="41"/>
      <c r="C2655" s="41"/>
      <c r="D2655" s="41" t="s">
        <v>4147</v>
      </c>
      <c r="E2655" s="42" t="s">
        <v>698</v>
      </c>
      <c r="F2655" s="121" t="s">
        <v>4144</v>
      </c>
      <c r="G2655" s="41" t="s">
        <v>135</v>
      </c>
      <c r="H2655" s="41" t="s">
        <v>135</v>
      </c>
      <c r="I2655" s="41"/>
      <c r="P2655" s="5">
        <v>25</v>
      </c>
      <c r="Q2655" s="39" t="s">
        <v>4145</v>
      </c>
      <c r="R2655" s="5">
        <v>25</v>
      </c>
      <c r="AA2655" s="5">
        <v>25</v>
      </c>
      <c r="AH2655" s="5">
        <v>25</v>
      </c>
      <c r="DQ2655" s="5" t="s">
        <v>135</v>
      </c>
      <c r="DX2655" s="5" t="s">
        <v>135</v>
      </c>
      <c r="EG2655" s="42"/>
      <c r="EH2655" s="42"/>
      <c r="EI2655" s="42"/>
      <c r="EJ2655" s="42"/>
      <c r="EK2655" s="42"/>
      <c r="EL2655" s="42"/>
      <c r="EM2655" s="42"/>
    </row>
    <row r="2656" spans="1:143" ht="120">
      <c r="A2656" s="41"/>
      <c r="B2656" s="41"/>
      <c r="C2656" s="41"/>
      <c r="D2656" s="41" t="s">
        <v>4148</v>
      </c>
      <c r="E2656" s="42" t="s">
        <v>569</v>
      </c>
      <c r="F2656" s="121" t="s">
        <v>4144</v>
      </c>
      <c r="G2656" s="41" t="s">
        <v>135</v>
      </c>
      <c r="H2656" s="41" t="s">
        <v>135</v>
      </c>
      <c r="I2656" s="41"/>
      <c r="J2656" s="5">
        <v>16</v>
      </c>
      <c r="L2656" s="5">
        <v>16</v>
      </c>
      <c r="P2656" s="5">
        <v>16</v>
      </c>
      <c r="Q2656" s="39" t="s">
        <v>4145</v>
      </c>
      <c r="R2656" s="5">
        <v>16</v>
      </c>
      <c r="AA2656" s="5">
        <v>16</v>
      </c>
      <c r="AH2656" s="5">
        <v>16</v>
      </c>
      <c r="DQ2656" s="5" t="s">
        <v>135</v>
      </c>
      <c r="DX2656" s="5" t="s">
        <v>135</v>
      </c>
      <c r="EG2656" s="42"/>
      <c r="EH2656" s="42"/>
      <c r="EI2656" s="42"/>
      <c r="EJ2656" s="42"/>
      <c r="EK2656" s="42"/>
      <c r="EL2656" s="42"/>
      <c r="EM2656" s="42"/>
    </row>
    <row r="2657" spans="1:143" ht="120">
      <c r="A2657" s="41"/>
      <c r="B2657" s="41"/>
      <c r="C2657" s="41"/>
      <c r="D2657" s="41" t="s">
        <v>4149</v>
      </c>
      <c r="E2657" s="42" t="s">
        <v>271</v>
      </c>
      <c r="F2657" s="121" t="s">
        <v>4144</v>
      </c>
      <c r="G2657" s="41" t="s">
        <v>135</v>
      </c>
      <c r="H2657" s="41" t="s">
        <v>135</v>
      </c>
      <c r="I2657" s="41"/>
      <c r="P2657" s="5">
        <v>8</v>
      </c>
      <c r="Q2657" s="39" t="s">
        <v>4145</v>
      </c>
      <c r="R2657" s="5">
        <v>8</v>
      </c>
      <c r="AA2657" s="5">
        <v>8</v>
      </c>
      <c r="AH2657" s="5">
        <v>8</v>
      </c>
      <c r="DQ2657" s="5" t="s">
        <v>135</v>
      </c>
      <c r="DX2657" s="5" t="s">
        <v>135</v>
      </c>
      <c r="EG2657" s="42"/>
      <c r="EH2657" s="42"/>
      <c r="EI2657" s="42"/>
      <c r="EJ2657" s="42"/>
      <c r="EK2657" s="42"/>
      <c r="EL2657" s="42"/>
      <c r="EM2657" s="42"/>
    </row>
    <row r="2658" spans="1:143" ht="120">
      <c r="A2658" s="41"/>
      <c r="B2658" s="41"/>
      <c r="C2658" s="41"/>
      <c r="D2658" s="41" t="s">
        <v>4150</v>
      </c>
      <c r="E2658" s="42" t="s">
        <v>698</v>
      </c>
      <c r="F2658" s="121" t="s">
        <v>4144</v>
      </c>
      <c r="G2658" s="41" t="s">
        <v>135</v>
      </c>
      <c r="H2658" s="41" t="s">
        <v>135</v>
      </c>
      <c r="I2658" s="41"/>
      <c r="P2658" s="5">
        <v>6</v>
      </c>
      <c r="Q2658" s="39" t="s">
        <v>4145</v>
      </c>
      <c r="R2658" s="5">
        <v>6</v>
      </c>
      <c r="AA2658" s="5">
        <v>6</v>
      </c>
      <c r="AH2658" s="5">
        <v>6</v>
      </c>
      <c r="DQ2658" s="5" t="s">
        <v>135</v>
      </c>
      <c r="DX2658" s="5" t="s">
        <v>135</v>
      </c>
      <c r="EG2658" s="42"/>
      <c r="EH2658" s="42"/>
      <c r="EI2658" s="42"/>
      <c r="EJ2658" s="42"/>
      <c r="EK2658" s="42"/>
      <c r="EL2658" s="42"/>
      <c r="EM2658" s="42"/>
    </row>
    <row r="2659" spans="1:143" ht="120">
      <c r="A2659" s="41"/>
      <c r="B2659" s="41"/>
      <c r="C2659" s="41"/>
      <c r="D2659" s="41" t="s">
        <v>4151</v>
      </c>
      <c r="E2659" s="42" t="s">
        <v>569</v>
      </c>
      <c r="F2659" s="121" t="s">
        <v>4144</v>
      </c>
      <c r="G2659" s="41" t="s">
        <v>135</v>
      </c>
      <c r="H2659" s="41" t="s">
        <v>135</v>
      </c>
      <c r="I2659" s="41"/>
      <c r="J2659" s="5">
        <v>5</v>
      </c>
      <c r="K2659" s="5">
        <v>5</v>
      </c>
      <c r="P2659" s="5">
        <v>5</v>
      </c>
      <c r="Q2659" s="39" t="s">
        <v>4145</v>
      </c>
      <c r="R2659" s="5">
        <v>5</v>
      </c>
      <c r="AA2659" s="5">
        <v>5</v>
      </c>
      <c r="AH2659" s="5">
        <v>5</v>
      </c>
      <c r="DQ2659" s="5" t="s">
        <v>135</v>
      </c>
      <c r="DX2659" s="5" t="s">
        <v>135</v>
      </c>
      <c r="EG2659" s="42"/>
      <c r="EH2659" s="42"/>
      <c r="EI2659" s="42"/>
      <c r="EJ2659" s="42"/>
      <c r="EK2659" s="42"/>
      <c r="EL2659" s="42"/>
      <c r="EM2659" s="42"/>
    </row>
    <row r="2660" spans="1:143" ht="120">
      <c r="A2660" s="41"/>
      <c r="B2660" s="41"/>
      <c r="C2660" s="41"/>
      <c r="D2660" s="41" t="s">
        <v>4152</v>
      </c>
      <c r="E2660" s="42" t="s">
        <v>4143</v>
      </c>
      <c r="F2660" s="121" t="s">
        <v>4144</v>
      </c>
      <c r="G2660" s="41" t="s">
        <v>135</v>
      </c>
      <c r="H2660" s="41" t="s">
        <v>135</v>
      </c>
      <c r="I2660" s="41"/>
      <c r="J2660" s="5">
        <v>8</v>
      </c>
      <c r="L2660" s="5">
        <v>8</v>
      </c>
      <c r="P2660" s="5">
        <v>8</v>
      </c>
      <c r="Q2660" s="39" t="s">
        <v>4145</v>
      </c>
      <c r="R2660" s="5">
        <v>8</v>
      </c>
      <c r="AA2660" s="5">
        <v>8</v>
      </c>
      <c r="AH2660" s="5">
        <v>8</v>
      </c>
      <c r="DQ2660" s="5" t="s">
        <v>135</v>
      </c>
      <c r="DX2660" s="5" t="s">
        <v>135</v>
      </c>
      <c r="EG2660" s="42"/>
      <c r="EH2660" s="42"/>
      <c r="EI2660" s="42"/>
      <c r="EJ2660" s="42"/>
      <c r="EK2660" s="42"/>
      <c r="EL2660" s="42"/>
      <c r="EM2660" s="42"/>
    </row>
    <row r="2661" spans="1:143" ht="120">
      <c r="A2661" s="41"/>
      <c r="B2661" s="41"/>
      <c r="C2661" s="41"/>
      <c r="D2661" s="41" t="s">
        <v>4153</v>
      </c>
      <c r="E2661" s="42" t="s">
        <v>419</v>
      </c>
      <c r="F2661" s="121" t="s">
        <v>4144</v>
      </c>
      <c r="G2661" s="41" t="s">
        <v>135</v>
      </c>
      <c r="H2661" s="41" t="s">
        <v>135</v>
      </c>
      <c r="I2661" s="41"/>
      <c r="J2661" s="5">
        <v>6</v>
      </c>
      <c r="K2661" s="5">
        <v>6</v>
      </c>
      <c r="P2661" s="5">
        <v>6</v>
      </c>
      <c r="Q2661" s="39" t="s">
        <v>4145</v>
      </c>
      <c r="R2661" s="5">
        <v>6</v>
      </c>
      <c r="AA2661" s="5">
        <v>6</v>
      </c>
      <c r="AH2661" s="5">
        <v>6</v>
      </c>
      <c r="DQ2661" s="5" t="s">
        <v>135</v>
      </c>
      <c r="DX2661" s="5" t="s">
        <v>135</v>
      </c>
      <c r="EG2661" s="42"/>
      <c r="EH2661" s="42"/>
      <c r="EI2661" s="42"/>
      <c r="EJ2661" s="42"/>
      <c r="EK2661" s="42"/>
      <c r="EL2661" s="42"/>
      <c r="EM2661" s="42"/>
    </row>
    <row r="2662" spans="1:143" ht="120">
      <c r="A2662" s="41"/>
      <c r="B2662" s="41"/>
      <c r="C2662" s="41"/>
      <c r="D2662" s="41" t="s">
        <v>4154</v>
      </c>
      <c r="E2662" s="42" t="s">
        <v>199</v>
      </c>
      <c r="F2662" s="121" t="s">
        <v>4144</v>
      </c>
      <c r="G2662" s="41" t="s">
        <v>135</v>
      </c>
      <c r="H2662" s="41" t="s">
        <v>135</v>
      </c>
      <c r="I2662" s="41"/>
      <c r="P2662" s="5">
        <v>11</v>
      </c>
      <c r="Q2662" s="39" t="s">
        <v>4145</v>
      </c>
      <c r="R2662" s="5">
        <v>11</v>
      </c>
      <c r="AA2662" s="5">
        <v>11</v>
      </c>
      <c r="AH2662" s="5">
        <v>11</v>
      </c>
      <c r="DQ2662" s="5" t="s">
        <v>135</v>
      </c>
      <c r="DX2662" s="5" t="s">
        <v>135</v>
      </c>
      <c r="EG2662" s="42"/>
      <c r="EH2662" s="42"/>
      <c r="EI2662" s="42"/>
      <c r="EJ2662" s="42"/>
      <c r="EK2662" s="42"/>
      <c r="EL2662" s="42"/>
      <c r="EM2662" s="42"/>
    </row>
    <row r="2663" spans="1:143" ht="120">
      <c r="A2663" s="41"/>
      <c r="B2663" s="41"/>
      <c r="C2663" s="41"/>
      <c r="D2663" s="41" t="s">
        <v>4155</v>
      </c>
      <c r="E2663" s="42" t="s">
        <v>324</v>
      </c>
      <c r="F2663" s="121" t="s">
        <v>4144</v>
      </c>
      <c r="G2663" s="41" t="s">
        <v>135</v>
      </c>
      <c r="H2663" s="41" t="s">
        <v>135</v>
      </c>
      <c r="I2663" s="41"/>
      <c r="P2663" s="5">
        <v>5</v>
      </c>
      <c r="Q2663" s="39" t="s">
        <v>4145</v>
      </c>
      <c r="R2663" s="5">
        <v>5</v>
      </c>
      <c r="AA2663" s="5">
        <v>5</v>
      </c>
      <c r="AH2663" s="5">
        <v>5</v>
      </c>
      <c r="DQ2663" s="5" t="s">
        <v>135</v>
      </c>
      <c r="DX2663" s="5" t="s">
        <v>135</v>
      </c>
      <c r="EG2663" s="42"/>
      <c r="EH2663" s="42"/>
      <c r="EI2663" s="42"/>
      <c r="EJ2663" s="42"/>
      <c r="EK2663" s="42"/>
      <c r="EL2663" s="42"/>
      <c r="EM2663" s="42"/>
    </row>
    <row r="2664" spans="1:143" ht="120">
      <c r="A2664" s="41"/>
      <c r="B2664" s="41"/>
      <c r="C2664" s="41"/>
      <c r="D2664" s="41" t="s">
        <v>4156</v>
      </c>
      <c r="E2664" s="42" t="s">
        <v>171</v>
      </c>
      <c r="F2664" s="121" t="s">
        <v>4144</v>
      </c>
      <c r="G2664" s="41" t="s">
        <v>135</v>
      </c>
      <c r="H2664" s="41" t="s">
        <v>135</v>
      </c>
      <c r="I2664" s="41"/>
      <c r="P2664" s="5">
        <v>5</v>
      </c>
      <c r="Q2664" s="39" t="s">
        <v>4145</v>
      </c>
      <c r="R2664" s="5">
        <v>5</v>
      </c>
      <c r="AA2664" s="5">
        <v>5</v>
      </c>
      <c r="AH2664" s="5">
        <v>5</v>
      </c>
      <c r="DQ2664" s="5" t="s">
        <v>135</v>
      </c>
      <c r="DX2664" s="5" t="s">
        <v>135</v>
      </c>
      <c r="EG2664" s="42"/>
      <c r="EH2664" s="42"/>
      <c r="EI2664" s="42"/>
      <c r="EJ2664" s="42"/>
      <c r="EK2664" s="42"/>
      <c r="EL2664" s="42"/>
      <c r="EM2664" s="42"/>
    </row>
    <row r="2665" spans="1:143" ht="120">
      <c r="A2665" s="41"/>
      <c r="B2665" s="41"/>
      <c r="C2665" s="41"/>
      <c r="D2665" s="41" t="s">
        <v>4157</v>
      </c>
      <c r="E2665" s="42" t="s">
        <v>4158</v>
      </c>
      <c r="F2665" s="121" t="s">
        <v>4144</v>
      </c>
      <c r="G2665" s="41" t="s">
        <v>135</v>
      </c>
      <c r="H2665" s="41" t="s">
        <v>135</v>
      </c>
      <c r="I2665" s="41"/>
      <c r="J2665" s="5">
        <v>5</v>
      </c>
      <c r="L2665" s="5">
        <v>5</v>
      </c>
      <c r="P2665" s="5">
        <v>5</v>
      </c>
      <c r="Q2665" s="39" t="s">
        <v>4145</v>
      </c>
      <c r="R2665" s="5">
        <v>5</v>
      </c>
      <c r="AA2665" s="5">
        <v>5</v>
      </c>
      <c r="AH2665" s="5">
        <v>5</v>
      </c>
      <c r="DQ2665" s="5" t="s">
        <v>135</v>
      </c>
      <c r="DX2665" s="5" t="s">
        <v>135</v>
      </c>
      <c r="EG2665" s="42"/>
      <c r="EH2665" s="42"/>
      <c r="EI2665" s="42"/>
      <c r="EJ2665" s="42"/>
      <c r="EK2665" s="42"/>
      <c r="EL2665" s="42"/>
      <c r="EM2665" s="42"/>
    </row>
    <row r="2666" spans="1:143" ht="120">
      <c r="A2666" s="41"/>
      <c r="B2666" s="41"/>
      <c r="C2666" s="41"/>
      <c r="D2666" s="41" t="s">
        <v>4159</v>
      </c>
      <c r="E2666" s="42" t="s">
        <v>324</v>
      </c>
      <c r="F2666" s="121" t="s">
        <v>4144</v>
      </c>
      <c r="G2666" s="41" t="s">
        <v>135</v>
      </c>
      <c r="H2666" s="41" t="s">
        <v>135</v>
      </c>
      <c r="I2666" s="41"/>
      <c r="P2666" s="5">
        <v>13</v>
      </c>
      <c r="Q2666" s="39" t="s">
        <v>4145</v>
      </c>
      <c r="R2666" s="5">
        <v>13</v>
      </c>
      <c r="AA2666" s="5">
        <v>13</v>
      </c>
      <c r="AH2666" s="5">
        <v>13</v>
      </c>
      <c r="DQ2666" s="5" t="s">
        <v>135</v>
      </c>
      <c r="DX2666" s="5" t="s">
        <v>135</v>
      </c>
      <c r="EG2666" s="42"/>
      <c r="EH2666" s="42"/>
      <c r="EI2666" s="42"/>
      <c r="EJ2666" s="42"/>
      <c r="EK2666" s="42"/>
      <c r="EL2666" s="42"/>
      <c r="EM2666" s="42"/>
    </row>
    <row r="2667" spans="1:143" ht="120">
      <c r="A2667" s="41"/>
      <c r="B2667" s="41"/>
      <c r="C2667" s="41"/>
      <c r="D2667" s="41" t="s">
        <v>4160</v>
      </c>
      <c r="E2667" s="40" t="s">
        <v>432</v>
      </c>
      <c r="F2667" s="121" t="s">
        <v>4144</v>
      </c>
      <c r="G2667" s="41" t="s">
        <v>135</v>
      </c>
      <c r="H2667" s="41" t="s">
        <v>135</v>
      </c>
      <c r="I2667" s="41"/>
      <c r="P2667" s="5">
        <v>7</v>
      </c>
      <c r="Q2667" s="39" t="s">
        <v>4145</v>
      </c>
      <c r="R2667" s="5">
        <v>7</v>
      </c>
      <c r="AA2667" s="5">
        <v>7</v>
      </c>
      <c r="AH2667" s="5">
        <v>7</v>
      </c>
      <c r="DQ2667" s="5" t="s">
        <v>135</v>
      </c>
      <c r="DX2667" s="5" t="s">
        <v>135</v>
      </c>
      <c r="EG2667" s="42"/>
      <c r="EH2667" s="42"/>
      <c r="EI2667" s="42"/>
      <c r="EJ2667" s="42"/>
      <c r="EK2667" s="42"/>
      <c r="EL2667" s="42"/>
      <c r="EM2667" s="42"/>
    </row>
    <row r="2668" spans="1:143" ht="120">
      <c r="A2668" s="41"/>
      <c r="B2668" s="41"/>
      <c r="C2668" s="41"/>
      <c r="D2668" s="41" t="s">
        <v>4161</v>
      </c>
      <c r="E2668" s="42" t="s">
        <v>199</v>
      </c>
      <c r="F2668" s="121" t="s">
        <v>4144</v>
      </c>
      <c r="G2668" s="41" t="s">
        <v>135</v>
      </c>
      <c r="H2668" s="41" t="s">
        <v>135</v>
      </c>
      <c r="I2668" s="41"/>
      <c r="P2668" s="5">
        <v>7</v>
      </c>
      <c r="Q2668" s="39" t="s">
        <v>4145</v>
      </c>
      <c r="R2668" s="5">
        <v>7</v>
      </c>
      <c r="AA2668" s="5">
        <v>7</v>
      </c>
      <c r="AH2668" s="5">
        <v>7</v>
      </c>
      <c r="DQ2668" s="5" t="s">
        <v>135</v>
      </c>
      <c r="DX2668" s="5" t="s">
        <v>135</v>
      </c>
      <c r="EG2668" s="42"/>
      <c r="EH2668" s="42"/>
      <c r="EI2668" s="42"/>
      <c r="EJ2668" s="42"/>
      <c r="EK2668" s="42"/>
      <c r="EL2668" s="42"/>
      <c r="EM2668" s="42"/>
    </row>
    <row r="2669" spans="1:143" ht="120">
      <c r="A2669" s="41"/>
      <c r="B2669" s="41"/>
      <c r="C2669" s="41"/>
      <c r="D2669" s="41" t="s">
        <v>4162</v>
      </c>
      <c r="E2669" s="42" t="s">
        <v>324</v>
      </c>
      <c r="F2669" s="121" t="s">
        <v>4144</v>
      </c>
      <c r="G2669" s="41" t="s">
        <v>135</v>
      </c>
      <c r="H2669" s="41" t="s">
        <v>135</v>
      </c>
      <c r="I2669" s="41"/>
      <c r="P2669" s="5">
        <v>7</v>
      </c>
      <c r="Q2669" s="39" t="s">
        <v>4145</v>
      </c>
      <c r="R2669" s="5">
        <v>7</v>
      </c>
      <c r="AA2669" s="5">
        <v>7</v>
      </c>
      <c r="AH2669" s="5">
        <v>7</v>
      </c>
      <c r="DQ2669" s="5" t="s">
        <v>135</v>
      </c>
      <c r="DX2669" s="5" t="s">
        <v>135</v>
      </c>
      <c r="EG2669" s="42"/>
      <c r="EH2669" s="42"/>
      <c r="EI2669" s="42"/>
      <c r="EJ2669" s="42"/>
      <c r="EK2669" s="42"/>
      <c r="EL2669" s="42"/>
      <c r="EM2669" s="42"/>
    </row>
    <row r="2670" spans="1:143" ht="120">
      <c r="A2670" s="41"/>
      <c r="B2670" s="41"/>
      <c r="C2670" s="41"/>
      <c r="D2670" s="41" t="s">
        <v>391</v>
      </c>
      <c r="E2670" s="42" t="s">
        <v>391</v>
      </c>
      <c r="F2670" s="121" t="s">
        <v>4144</v>
      </c>
      <c r="G2670" s="41" t="s">
        <v>135</v>
      </c>
      <c r="H2670" s="41" t="s">
        <v>135</v>
      </c>
      <c r="I2670" s="41"/>
      <c r="J2670" s="5">
        <v>9</v>
      </c>
      <c r="O2670" s="5">
        <v>9</v>
      </c>
      <c r="P2670" s="5">
        <v>9</v>
      </c>
      <c r="Q2670" s="39" t="s">
        <v>4145</v>
      </c>
      <c r="R2670" s="5">
        <v>9</v>
      </c>
      <c r="AA2670" s="5">
        <v>9</v>
      </c>
      <c r="AH2670" s="5">
        <v>9</v>
      </c>
      <c r="DQ2670" s="5" t="s">
        <v>135</v>
      </c>
      <c r="DX2670" s="5" t="s">
        <v>135</v>
      </c>
      <c r="EG2670" s="42"/>
      <c r="EH2670" s="42"/>
      <c r="EI2670" s="42"/>
      <c r="EJ2670" s="42"/>
      <c r="EK2670" s="42"/>
      <c r="EL2670" s="42"/>
      <c r="EM2670" s="42"/>
    </row>
    <row r="2671" spans="1:143" ht="120">
      <c r="A2671" s="41"/>
      <c r="B2671" s="41"/>
      <c r="C2671" s="41"/>
      <c r="D2671" s="41" t="s">
        <v>4163</v>
      </c>
      <c r="E2671" s="42" t="s">
        <v>892</v>
      </c>
      <c r="F2671" s="121" t="s">
        <v>4144</v>
      </c>
      <c r="G2671" s="41" t="s">
        <v>135</v>
      </c>
      <c r="H2671" s="41" t="s">
        <v>135</v>
      </c>
      <c r="I2671" s="41"/>
      <c r="J2671" s="5">
        <v>2</v>
      </c>
      <c r="L2671" s="5">
        <v>2</v>
      </c>
      <c r="P2671" s="5">
        <v>2</v>
      </c>
      <c r="Q2671" s="39" t="s">
        <v>4145</v>
      </c>
      <c r="R2671" s="5">
        <v>2</v>
      </c>
      <c r="AA2671" s="5">
        <v>2</v>
      </c>
      <c r="AH2671" s="5">
        <v>2</v>
      </c>
      <c r="DQ2671" s="5" t="s">
        <v>135</v>
      </c>
      <c r="DX2671" s="5" t="s">
        <v>135</v>
      </c>
      <c r="EG2671" s="42"/>
      <c r="EH2671" s="42"/>
      <c r="EI2671" s="42"/>
      <c r="EJ2671" s="42"/>
      <c r="EK2671" s="42"/>
      <c r="EL2671" s="42"/>
      <c r="EM2671" s="42"/>
    </row>
    <row r="2672" spans="1:143" ht="120">
      <c r="A2672" s="41"/>
      <c r="B2672" s="41"/>
      <c r="C2672" s="41"/>
      <c r="D2672" s="41" t="s">
        <v>4164</v>
      </c>
      <c r="E2672" s="42" t="s">
        <v>157</v>
      </c>
      <c r="F2672" s="121" t="s">
        <v>4144</v>
      </c>
      <c r="G2672" s="41" t="s">
        <v>135</v>
      </c>
      <c r="H2672" s="41" t="s">
        <v>135</v>
      </c>
      <c r="I2672" s="41"/>
      <c r="P2672" s="5">
        <v>1</v>
      </c>
      <c r="Q2672" s="39" t="s">
        <v>4145</v>
      </c>
      <c r="R2672" s="5">
        <v>1</v>
      </c>
      <c r="AA2672" s="5">
        <v>1</v>
      </c>
      <c r="AH2672" s="5">
        <v>1</v>
      </c>
      <c r="DQ2672" s="5" t="s">
        <v>135</v>
      </c>
      <c r="DX2672" s="5" t="s">
        <v>135</v>
      </c>
      <c r="EG2672" s="42"/>
      <c r="EH2672" s="42"/>
      <c r="EI2672" s="42"/>
      <c r="EJ2672" s="42"/>
      <c r="EK2672" s="42"/>
      <c r="EL2672" s="42"/>
      <c r="EM2672" s="42"/>
    </row>
    <row r="2673" spans="1:143" ht="120">
      <c r="A2673" s="41"/>
      <c r="B2673" s="41"/>
      <c r="C2673" s="41"/>
      <c r="D2673" s="41" t="s">
        <v>4165</v>
      </c>
      <c r="E2673" s="42" t="s">
        <v>171</v>
      </c>
      <c r="F2673" s="121" t="s">
        <v>4144</v>
      </c>
      <c r="G2673" s="41" t="s">
        <v>135</v>
      </c>
      <c r="H2673" s="41" t="s">
        <v>135</v>
      </c>
      <c r="I2673" s="41"/>
      <c r="P2673" s="5">
        <v>3</v>
      </c>
      <c r="Q2673" s="39" t="s">
        <v>4145</v>
      </c>
      <c r="R2673" s="5">
        <v>3</v>
      </c>
      <c r="AA2673" s="5">
        <v>3</v>
      </c>
      <c r="AH2673" s="5">
        <v>3</v>
      </c>
      <c r="DQ2673" s="5" t="s">
        <v>135</v>
      </c>
      <c r="DX2673" s="5" t="s">
        <v>135</v>
      </c>
      <c r="EG2673" s="42"/>
      <c r="EH2673" s="42"/>
      <c r="EI2673" s="42"/>
      <c r="EJ2673" s="42"/>
      <c r="EK2673" s="42"/>
      <c r="EL2673" s="42"/>
      <c r="EM2673" s="42"/>
    </row>
    <row r="2674" spans="1:143" ht="120">
      <c r="A2674" s="41"/>
      <c r="B2674" s="41"/>
      <c r="C2674" s="41"/>
      <c r="D2674" s="41" t="s">
        <v>4166</v>
      </c>
      <c r="E2674" s="42" t="s">
        <v>892</v>
      </c>
      <c r="F2674" s="121" t="s">
        <v>4144</v>
      </c>
      <c r="G2674" s="41" t="s">
        <v>135</v>
      </c>
      <c r="H2674" s="41" t="s">
        <v>135</v>
      </c>
      <c r="I2674" s="41"/>
      <c r="J2674" s="5">
        <v>1</v>
      </c>
      <c r="K2674" s="5">
        <v>1</v>
      </c>
      <c r="P2674" s="5">
        <v>1</v>
      </c>
      <c r="Q2674" s="39" t="s">
        <v>4145</v>
      </c>
      <c r="R2674" s="5">
        <v>1</v>
      </c>
      <c r="AA2674" s="5">
        <v>1</v>
      </c>
      <c r="AH2674" s="5">
        <v>1</v>
      </c>
      <c r="DQ2674" s="5" t="s">
        <v>135</v>
      </c>
      <c r="DX2674" s="5" t="s">
        <v>135</v>
      </c>
      <c r="EG2674" s="42"/>
      <c r="EH2674" s="42"/>
      <c r="EI2674" s="42"/>
      <c r="EJ2674" s="42"/>
      <c r="EK2674" s="42"/>
      <c r="EL2674" s="42"/>
      <c r="EM2674" s="42"/>
    </row>
    <row r="2675" spans="1:143" ht="120">
      <c r="A2675" s="41"/>
      <c r="B2675" s="41"/>
      <c r="C2675" s="41"/>
      <c r="D2675" s="41" t="s">
        <v>4167</v>
      </c>
      <c r="E2675" s="42" t="s">
        <v>4158</v>
      </c>
      <c r="F2675" s="121" t="s">
        <v>4144</v>
      </c>
      <c r="G2675" s="41" t="s">
        <v>135</v>
      </c>
      <c r="H2675" s="41" t="s">
        <v>135</v>
      </c>
      <c r="I2675" s="41"/>
      <c r="J2675" s="5">
        <v>1</v>
      </c>
      <c r="K2675" s="5">
        <v>1</v>
      </c>
      <c r="P2675" s="5">
        <v>1</v>
      </c>
      <c r="Q2675" s="39" t="s">
        <v>4145</v>
      </c>
      <c r="R2675" s="5">
        <v>1</v>
      </c>
      <c r="AA2675" s="5">
        <v>1</v>
      </c>
      <c r="AH2675" s="5">
        <v>1</v>
      </c>
      <c r="DQ2675" s="5" t="s">
        <v>135</v>
      </c>
      <c r="DX2675" s="5" t="s">
        <v>135</v>
      </c>
      <c r="EG2675" s="42"/>
      <c r="EH2675" s="42"/>
      <c r="EI2675" s="42"/>
      <c r="EJ2675" s="42"/>
      <c r="EK2675" s="42"/>
      <c r="EL2675" s="42"/>
      <c r="EM2675" s="42"/>
    </row>
    <row r="2676" spans="1:143" ht="120">
      <c r="A2676" s="41"/>
      <c r="B2676" s="41"/>
      <c r="C2676" s="41"/>
      <c r="D2676" s="41" t="s">
        <v>4168</v>
      </c>
      <c r="E2676" s="42" t="s">
        <v>419</v>
      </c>
      <c r="F2676" s="121" t="s">
        <v>4144</v>
      </c>
      <c r="G2676" s="41" t="s">
        <v>135</v>
      </c>
      <c r="H2676" s="41" t="s">
        <v>135</v>
      </c>
      <c r="I2676" s="41"/>
      <c r="M2676" s="5">
        <v>3</v>
      </c>
      <c r="P2676" s="5">
        <v>3</v>
      </c>
      <c r="Q2676" s="39" t="s">
        <v>4145</v>
      </c>
      <c r="R2676" s="5">
        <v>3</v>
      </c>
      <c r="AA2676" s="5">
        <v>3</v>
      </c>
      <c r="AH2676" s="5">
        <v>3</v>
      </c>
      <c r="DQ2676" s="5" t="s">
        <v>135</v>
      </c>
      <c r="DX2676" s="5" t="s">
        <v>135</v>
      </c>
      <c r="EG2676" s="42"/>
      <c r="EH2676" s="42"/>
      <c r="EI2676" s="42"/>
      <c r="EJ2676" s="42"/>
      <c r="EK2676" s="42"/>
      <c r="EL2676" s="42"/>
      <c r="EM2676" s="42"/>
    </row>
    <row r="2677" spans="1:143" ht="120">
      <c r="A2677" s="41"/>
      <c r="B2677" s="41"/>
      <c r="C2677" s="41"/>
      <c r="D2677" s="41" t="s">
        <v>4169</v>
      </c>
      <c r="E2677" s="42" t="s">
        <v>4170</v>
      </c>
      <c r="F2677" s="121" t="s">
        <v>4144</v>
      </c>
      <c r="G2677" s="41" t="s">
        <v>135</v>
      </c>
      <c r="H2677" s="41" t="s">
        <v>135</v>
      </c>
      <c r="I2677" s="41"/>
      <c r="M2677" s="5">
        <v>3</v>
      </c>
      <c r="P2677" s="5">
        <v>3</v>
      </c>
      <c r="Q2677" s="39" t="s">
        <v>4145</v>
      </c>
      <c r="R2677" s="5">
        <v>3</v>
      </c>
      <c r="AA2677" s="5">
        <v>3</v>
      </c>
      <c r="AH2677" s="5">
        <v>3</v>
      </c>
      <c r="DQ2677" s="5" t="s">
        <v>135</v>
      </c>
      <c r="DX2677" s="5" t="s">
        <v>135</v>
      </c>
      <c r="EG2677" s="42"/>
      <c r="EH2677" s="42"/>
      <c r="EI2677" s="42"/>
      <c r="EJ2677" s="42"/>
      <c r="EK2677" s="42"/>
      <c r="EL2677" s="42"/>
      <c r="EM2677" s="42"/>
    </row>
    <row r="2678" spans="1:143" ht="120">
      <c r="A2678" s="41"/>
      <c r="B2678" s="41"/>
      <c r="C2678" s="41"/>
      <c r="D2678" s="41" t="s">
        <v>4171</v>
      </c>
      <c r="E2678" s="42" t="s">
        <v>1213</v>
      </c>
      <c r="F2678" s="121" t="s">
        <v>4144</v>
      </c>
      <c r="G2678" s="41" t="s">
        <v>135</v>
      </c>
      <c r="H2678" s="41" t="s">
        <v>135</v>
      </c>
      <c r="I2678" s="41"/>
      <c r="P2678" s="5">
        <v>1</v>
      </c>
      <c r="Q2678" s="39" t="s">
        <v>4145</v>
      </c>
      <c r="R2678" s="5">
        <v>1</v>
      </c>
      <c r="AA2678" s="5">
        <v>1</v>
      </c>
      <c r="AH2678" s="5">
        <v>1</v>
      </c>
      <c r="DQ2678" s="5" t="s">
        <v>135</v>
      </c>
      <c r="DX2678" s="5" t="s">
        <v>135</v>
      </c>
      <c r="EG2678" s="42"/>
      <c r="EH2678" s="42"/>
      <c r="EI2678" s="42"/>
      <c r="EJ2678" s="42"/>
      <c r="EK2678" s="42"/>
      <c r="EL2678" s="42"/>
      <c r="EM2678" s="42"/>
    </row>
    <row r="2679" spans="1:143" ht="120">
      <c r="A2679" s="41"/>
      <c r="B2679" s="41"/>
      <c r="C2679" s="41"/>
      <c r="D2679" s="41" t="s">
        <v>4172</v>
      </c>
      <c r="E2679" s="42" t="s">
        <v>194</v>
      </c>
      <c r="F2679" s="121" t="s">
        <v>4144</v>
      </c>
      <c r="G2679" s="41" t="s">
        <v>135</v>
      </c>
      <c r="H2679" s="41" t="s">
        <v>135</v>
      </c>
      <c r="I2679" s="41"/>
      <c r="P2679" s="5">
        <v>1</v>
      </c>
      <c r="Q2679" s="39" t="s">
        <v>4145</v>
      </c>
      <c r="R2679" s="5">
        <v>1</v>
      </c>
      <c r="AA2679" s="5">
        <v>1</v>
      </c>
      <c r="AH2679" s="5">
        <v>1</v>
      </c>
      <c r="DQ2679" s="5" t="s">
        <v>135</v>
      </c>
      <c r="DX2679" s="5" t="s">
        <v>135</v>
      </c>
      <c r="EG2679" s="42"/>
      <c r="EH2679" s="42"/>
      <c r="EI2679" s="42"/>
      <c r="EJ2679" s="42"/>
      <c r="EK2679" s="42"/>
      <c r="EL2679" s="42"/>
      <c r="EM2679" s="42"/>
    </row>
    <row r="2680" spans="1:143" ht="120">
      <c r="A2680" s="41"/>
      <c r="B2680" s="41"/>
      <c r="C2680" s="41"/>
      <c r="D2680" s="41" t="s">
        <v>4173</v>
      </c>
      <c r="E2680" s="42" t="s">
        <v>577</v>
      </c>
      <c r="F2680" s="121" t="s">
        <v>4144</v>
      </c>
      <c r="G2680" s="41" t="s">
        <v>135</v>
      </c>
      <c r="H2680" s="41" t="s">
        <v>135</v>
      </c>
      <c r="I2680" s="41"/>
      <c r="P2680" s="5">
        <v>1</v>
      </c>
      <c r="Q2680" s="39" t="s">
        <v>4145</v>
      </c>
      <c r="R2680" s="5">
        <v>1</v>
      </c>
      <c r="AA2680" s="5">
        <v>1</v>
      </c>
      <c r="AH2680" s="5">
        <v>1</v>
      </c>
      <c r="DQ2680" s="5" t="s">
        <v>135</v>
      </c>
      <c r="DX2680" s="5" t="s">
        <v>135</v>
      </c>
      <c r="EG2680" s="42"/>
      <c r="EH2680" s="42"/>
      <c r="EI2680" s="42"/>
      <c r="EJ2680" s="42"/>
      <c r="EK2680" s="42"/>
      <c r="EL2680" s="42"/>
      <c r="EM2680" s="42"/>
    </row>
    <row r="2681" spans="1:143" ht="75">
      <c r="A2681" s="46" t="s">
        <v>4174</v>
      </c>
      <c r="B2681" s="41">
        <v>1</v>
      </c>
      <c r="C2681" s="41">
        <v>1</v>
      </c>
      <c r="D2681" s="41" t="s">
        <v>3357</v>
      </c>
      <c r="E2681" s="42" t="s">
        <v>199</v>
      </c>
      <c r="F2681" s="41" t="s">
        <v>4175</v>
      </c>
      <c r="G2681" s="41"/>
      <c r="H2681" s="41" t="s">
        <v>135</v>
      </c>
      <c r="I2681" s="41"/>
      <c r="P2681" s="5">
        <v>1</v>
      </c>
      <c r="Q2681" s="39" t="s">
        <v>4176</v>
      </c>
      <c r="R2681" s="5">
        <v>1</v>
      </c>
      <c r="AI2681" s="5">
        <v>1</v>
      </c>
      <c r="DS2681" s="6">
        <v>1</v>
      </c>
      <c r="DT2681" s="6">
        <v>0</v>
      </c>
      <c r="DU2681" s="5">
        <v>0</v>
      </c>
      <c r="DW2681" s="5" t="s">
        <v>135</v>
      </c>
      <c r="EG2681" s="42"/>
      <c r="EH2681" s="42"/>
      <c r="EI2681" s="42"/>
      <c r="EJ2681" s="42"/>
      <c r="EK2681" s="42"/>
      <c r="EL2681" s="42"/>
      <c r="EM2681" s="42"/>
    </row>
    <row r="2682" spans="1:143" ht="75">
      <c r="A2682" s="41"/>
      <c r="B2682" s="41"/>
      <c r="C2682" s="41"/>
      <c r="D2682" s="41" t="s">
        <v>4177</v>
      </c>
      <c r="E2682" s="42" t="s">
        <v>391</v>
      </c>
      <c r="F2682" s="41" t="s">
        <v>4175</v>
      </c>
      <c r="G2682" s="41"/>
      <c r="H2682" s="41" t="s">
        <v>135</v>
      </c>
      <c r="I2682" s="41"/>
      <c r="J2682" s="5">
        <v>1</v>
      </c>
      <c r="O2682" s="5">
        <v>1</v>
      </c>
      <c r="P2682" s="5">
        <v>1</v>
      </c>
      <c r="Q2682" s="39" t="s">
        <v>4176</v>
      </c>
      <c r="R2682" s="5">
        <v>1</v>
      </c>
      <c r="AI2682" s="5">
        <v>1</v>
      </c>
      <c r="DW2682" s="5" t="s">
        <v>135</v>
      </c>
      <c r="EG2682" s="42"/>
      <c r="EH2682" s="42"/>
      <c r="EI2682" s="42"/>
      <c r="EJ2682" s="42"/>
      <c r="EK2682" s="42"/>
      <c r="EL2682" s="42"/>
      <c r="EM2682" s="42"/>
    </row>
    <row r="2683" spans="1:143" ht="75">
      <c r="A2683" s="41"/>
      <c r="B2683" s="41"/>
      <c r="C2683" s="41"/>
      <c r="D2683" s="41" t="s">
        <v>4178</v>
      </c>
      <c r="E2683" s="42" t="s">
        <v>3085</v>
      </c>
      <c r="F2683" s="41" t="s">
        <v>4175</v>
      </c>
      <c r="G2683" s="41"/>
      <c r="H2683" s="41" t="s">
        <v>135</v>
      </c>
      <c r="I2683" s="41"/>
      <c r="P2683" s="5">
        <v>1</v>
      </c>
      <c r="Q2683" s="39" t="s">
        <v>4176</v>
      </c>
      <c r="R2683" s="5">
        <v>1</v>
      </c>
      <c r="AI2683" s="5">
        <v>1</v>
      </c>
      <c r="DW2683" s="5" t="s">
        <v>135</v>
      </c>
      <c r="EG2683" s="42"/>
      <c r="EH2683" s="42"/>
      <c r="EI2683" s="42"/>
      <c r="EJ2683" s="42"/>
      <c r="EK2683" s="42"/>
      <c r="EL2683" s="42"/>
      <c r="EM2683" s="42"/>
    </row>
    <row r="2684" spans="1:143" ht="90">
      <c r="A2684" s="46" t="s">
        <v>4179</v>
      </c>
      <c r="B2684" s="41">
        <v>15</v>
      </c>
      <c r="C2684" s="41">
        <v>15</v>
      </c>
      <c r="D2684" s="41" t="s">
        <v>4180</v>
      </c>
      <c r="E2684" s="41" t="s">
        <v>4180</v>
      </c>
      <c r="F2684" s="121" t="s">
        <v>4181</v>
      </c>
      <c r="G2684" s="41" t="s">
        <v>135</v>
      </c>
      <c r="H2684" s="41" t="s">
        <v>135</v>
      </c>
      <c r="I2684" s="41"/>
      <c r="P2684" s="5">
        <v>1</v>
      </c>
      <c r="Q2684" s="39" t="s">
        <v>4182</v>
      </c>
      <c r="R2684" s="5">
        <v>1</v>
      </c>
      <c r="S2684" s="5">
        <v>1</v>
      </c>
      <c r="AJ2684" s="5">
        <v>1</v>
      </c>
      <c r="DS2684" s="6">
        <v>15</v>
      </c>
      <c r="DT2684" s="6">
        <v>0</v>
      </c>
      <c r="DU2684" s="5">
        <v>6</v>
      </c>
      <c r="DX2684" s="5" t="s">
        <v>135</v>
      </c>
      <c r="EG2684" s="42"/>
      <c r="EH2684" s="42"/>
      <c r="EI2684" s="42"/>
      <c r="EJ2684" s="42"/>
      <c r="EK2684" s="42"/>
      <c r="EL2684" s="42"/>
      <c r="EM2684" s="42"/>
    </row>
    <row r="2685" spans="1:143" ht="75">
      <c r="A2685" s="41"/>
      <c r="B2685" s="41"/>
      <c r="C2685" s="41"/>
      <c r="D2685" s="41" t="s">
        <v>4183</v>
      </c>
      <c r="E2685" s="42" t="s">
        <v>290</v>
      </c>
      <c r="F2685" s="121" t="s">
        <v>4181</v>
      </c>
      <c r="G2685" s="41" t="s">
        <v>135</v>
      </c>
      <c r="H2685" s="41" t="s">
        <v>135</v>
      </c>
      <c r="I2685" s="41"/>
      <c r="P2685" s="5">
        <v>1</v>
      </c>
      <c r="Q2685" s="39" t="s">
        <v>4182</v>
      </c>
      <c r="R2685" s="5">
        <v>1</v>
      </c>
      <c r="S2685" s="5">
        <v>1</v>
      </c>
      <c r="AJ2685" s="5">
        <v>1</v>
      </c>
      <c r="DX2685" s="5" t="s">
        <v>135</v>
      </c>
      <c r="EG2685" s="42"/>
      <c r="EH2685" s="42"/>
      <c r="EI2685" s="42"/>
      <c r="EJ2685" s="42"/>
      <c r="EK2685" s="42"/>
      <c r="EL2685" s="42"/>
      <c r="EM2685" s="42"/>
    </row>
    <row r="2686" spans="1:143" ht="75">
      <c r="A2686" s="41"/>
      <c r="B2686" s="41"/>
      <c r="C2686" s="41"/>
      <c r="D2686" s="41" t="s">
        <v>4184</v>
      </c>
      <c r="E2686" s="42" t="s">
        <v>132</v>
      </c>
      <c r="F2686" s="121" t="s">
        <v>4181</v>
      </c>
      <c r="G2686" s="41" t="s">
        <v>135</v>
      </c>
      <c r="H2686" s="41" t="s">
        <v>135</v>
      </c>
      <c r="I2686" s="41"/>
      <c r="J2686" s="5">
        <v>1</v>
      </c>
      <c r="N2686" s="5">
        <v>1</v>
      </c>
      <c r="P2686" s="5">
        <v>1</v>
      </c>
      <c r="Q2686" s="39" t="s">
        <v>4182</v>
      </c>
      <c r="R2686" s="5">
        <v>1</v>
      </c>
      <c r="S2686" s="5">
        <v>1</v>
      </c>
      <c r="AJ2686" s="5">
        <v>1</v>
      </c>
      <c r="DX2686" s="5" t="s">
        <v>135</v>
      </c>
      <c r="EG2686" s="42"/>
      <c r="EH2686" s="42"/>
      <c r="EI2686" s="42"/>
      <c r="EJ2686" s="42"/>
      <c r="EK2686" s="42"/>
      <c r="EL2686" s="42"/>
      <c r="EM2686" s="42"/>
    </row>
    <row r="2687" spans="1:143" ht="75">
      <c r="A2687" s="41"/>
      <c r="B2687" s="41"/>
      <c r="C2687" s="41"/>
      <c r="D2687" s="41" t="s">
        <v>4185</v>
      </c>
      <c r="E2687" s="42" t="s">
        <v>4186</v>
      </c>
      <c r="F2687" s="121" t="s">
        <v>4181</v>
      </c>
      <c r="G2687" s="41" t="s">
        <v>135</v>
      </c>
      <c r="H2687" s="41" t="s">
        <v>135</v>
      </c>
      <c r="I2687" s="41"/>
      <c r="J2687" s="5">
        <v>1</v>
      </c>
      <c r="N2687" s="5">
        <v>1</v>
      </c>
      <c r="P2687" s="5">
        <v>1</v>
      </c>
      <c r="Q2687" s="39" t="s">
        <v>4182</v>
      </c>
      <c r="R2687" s="5">
        <v>1</v>
      </c>
      <c r="S2687" s="5">
        <v>1</v>
      </c>
      <c r="AJ2687" s="5">
        <v>1</v>
      </c>
      <c r="DX2687" s="5" t="s">
        <v>135</v>
      </c>
      <c r="EG2687" s="42"/>
      <c r="EH2687" s="42"/>
      <c r="EI2687" s="42"/>
      <c r="EJ2687" s="42"/>
      <c r="EK2687" s="42"/>
      <c r="EL2687" s="42"/>
      <c r="EM2687" s="42"/>
    </row>
    <row r="2688" spans="1:143" ht="75">
      <c r="A2688" s="41"/>
      <c r="B2688" s="41"/>
      <c r="C2688" s="41"/>
      <c r="D2688" s="41" t="s">
        <v>4594</v>
      </c>
      <c r="E2688" s="42" t="s">
        <v>4608</v>
      </c>
      <c r="F2688" s="121" t="s">
        <v>4181</v>
      </c>
      <c r="G2688" s="41" t="s">
        <v>135</v>
      </c>
      <c r="H2688" s="41" t="s">
        <v>135</v>
      </c>
      <c r="I2688" s="41"/>
      <c r="J2688" s="5">
        <v>1</v>
      </c>
      <c r="N2688" s="5">
        <v>1</v>
      </c>
      <c r="P2688" s="5">
        <v>1</v>
      </c>
      <c r="Q2688" s="39" t="s">
        <v>4182</v>
      </c>
      <c r="R2688" s="5">
        <v>1</v>
      </c>
      <c r="S2688" s="5">
        <v>1</v>
      </c>
      <c r="AJ2688" s="5">
        <v>1</v>
      </c>
      <c r="DX2688" s="5" t="s">
        <v>135</v>
      </c>
      <c r="EG2688" s="42"/>
      <c r="EH2688" s="42"/>
      <c r="EI2688" s="42"/>
      <c r="EJ2688" s="42"/>
      <c r="EK2688" s="42"/>
      <c r="EL2688" s="42"/>
      <c r="EM2688" s="42"/>
    </row>
    <row r="2689" spans="1:143" ht="75">
      <c r="A2689" s="41"/>
      <c r="B2689" s="41"/>
      <c r="C2689" s="41"/>
      <c r="D2689" s="41" t="s">
        <v>4184</v>
      </c>
      <c r="E2689" s="42" t="s">
        <v>132</v>
      </c>
      <c r="F2689" s="121" t="s">
        <v>4181</v>
      </c>
      <c r="G2689" s="41" t="s">
        <v>135</v>
      </c>
      <c r="H2689" s="41" t="s">
        <v>135</v>
      </c>
      <c r="I2689" s="41"/>
      <c r="J2689" s="5">
        <v>1</v>
      </c>
      <c r="N2689" s="5">
        <v>1</v>
      </c>
      <c r="P2689" s="5">
        <v>1</v>
      </c>
      <c r="Q2689" s="39" t="s">
        <v>4182</v>
      </c>
      <c r="R2689" s="5">
        <v>1</v>
      </c>
      <c r="S2689" s="5">
        <v>1</v>
      </c>
      <c r="AJ2689" s="5">
        <v>1</v>
      </c>
      <c r="DX2689" s="5" t="s">
        <v>135</v>
      </c>
      <c r="EG2689" s="42"/>
      <c r="EH2689" s="42"/>
      <c r="EI2689" s="42"/>
      <c r="EJ2689" s="42"/>
      <c r="EK2689" s="42"/>
      <c r="EL2689" s="42"/>
      <c r="EM2689" s="42"/>
    </row>
    <row r="2690" spans="1:143" ht="75">
      <c r="A2690" s="41"/>
      <c r="B2690" s="41"/>
      <c r="C2690" s="41"/>
      <c r="D2690" s="41" t="s">
        <v>4180</v>
      </c>
      <c r="E2690" s="41" t="s">
        <v>4180</v>
      </c>
      <c r="F2690" s="121" t="s">
        <v>4181</v>
      </c>
      <c r="G2690" s="41" t="s">
        <v>135</v>
      </c>
      <c r="H2690" s="41" t="s">
        <v>135</v>
      </c>
      <c r="I2690" s="41"/>
      <c r="P2690" s="5">
        <v>1</v>
      </c>
      <c r="Q2690" s="39" t="s">
        <v>4182</v>
      </c>
      <c r="R2690" s="5">
        <v>1</v>
      </c>
      <c r="S2690" s="5">
        <v>1</v>
      </c>
      <c r="AJ2690" s="5">
        <v>1</v>
      </c>
      <c r="DX2690" s="5" t="s">
        <v>135</v>
      </c>
      <c r="EG2690" s="42"/>
      <c r="EH2690" s="42"/>
      <c r="EI2690" s="42"/>
      <c r="EJ2690" s="42"/>
      <c r="EK2690" s="42"/>
      <c r="EL2690" s="42"/>
      <c r="EM2690" s="42"/>
    </row>
    <row r="2691" spans="1:143" ht="45">
      <c r="A2691" s="41"/>
      <c r="B2691" s="41"/>
      <c r="C2691" s="41"/>
      <c r="D2691" s="41" t="s">
        <v>288</v>
      </c>
      <c r="E2691" s="42" t="s">
        <v>408</v>
      </c>
      <c r="F2691" s="41" t="s">
        <v>980</v>
      </c>
      <c r="G2691" s="41"/>
      <c r="H2691" s="41" t="s">
        <v>135</v>
      </c>
      <c r="I2691" s="41"/>
      <c r="P2691" s="5">
        <v>1</v>
      </c>
      <c r="Q2691" s="39" t="s">
        <v>4187</v>
      </c>
      <c r="R2691" s="5">
        <v>1</v>
      </c>
      <c r="S2691" s="5">
        <v>1</v>
      </c>
      <c r="AJ2691" s="5">
        <v>1</v>
      </c>
      <c r="DX2691" s="5" t="s">
        <v>135</v>
      </c>
      <c r="EG2691" s="42"/>
      <c r="EH2691" s="42"/>
      <c r="EI2691" s="42"/>
      <c r="EJ2691" s="42"/>
      <c r="EK2691" s="42"/>
      <c r="EL2691" s="42"/>
      <c r="EM2691" s="42"/>
    </row>
    <row r="2692" spans="1:143" ht="45">
      <c r="A2692" s="41"/>
      <c r="B2692" s="41"/>
      <c r="C2692" s="41"/>
      <c r="D2692" s="41" t="s">
        <v>4184</v>
      </c>
      <c r="E2692" s="42" t="s">
        <v>4188</v>
      </c>
      <c r="F2692" s="41" t="s">
        <v>980</v>
      </c>
      <c r="G2692" s="41"/>
      <c r="H2692" s="41" t="s">
        <v>135</v>
      </c>
      <c r="I2692" s="41"/>
      <c r="J2692" s="5">
        <v>1</v>
      </c>
      <c r="N2692" s="5">
        <v>1</v>
      </c>
      <c r="P2692" s="5">
        <v>1</v>
      </c>
      <c r="Q2692" s="39" t="s">
        <v>4187</v>
      </c>
      <c r="R2692" s="5">
        <v>1</v>
      </c>
      <c r="S2692" s="5">
        <v>1</v>
      </c>
      <c r="AJ2692" s="5">
        <v>1</v>
      </c>
      <c r="DX2692" s="5" t="s">
        <v>135</v>
      </c>
      <c r="EG2692" s="42"/>
      <c r="EH2692" s="42"/>
      <c r="EI2692" s="42"/>
      <c r="EJ2692" s="42"/>
      <c r="EK2692" s="42"/>
      <c r="EL2692" s="42"/>
      <c r="EM2692" s="42"/>
    </row>
    <row r="2693" spans="1:143" ht="45">
      <c r="A2693" s="41"/>
      <c r="B2693" s="41"/>
      <c r="C2693" s="41"/>
      <c r="D2693" s="41" t="s">
        <v>4594</v>
      </c>
      <c r="E2693" s="42" t="s">
        <v>4608</v>
      </c>
      <c r="F2693" s="41" t="s">
        <v>980</v>
      </c>
      <c r="G2693" s="41"/>
      <c r="H2693" s="41" t="s">
        <v>135</v>
      </c>
      <c r="I2693" s="41"/>
      <c r="J2693" s="5">
        <v>1</v>
      </c>
      <c r="N2693" s="5">
        <v>1</v>
      </c>
      <c r="P2693" s="5">
        <v>1</v>
      </c>
      <c r="Q2693" s="39" t="s">
        <v>4187</v>
      </c>
      <c r="R2693" s="5">
        <v>1</v>
      </c>
      <c r="S2693" s="5">
        <v>1</v>
      </c>
      <c r="AJ2693" s="5">
        <v>1</v>
      </c>
      <c r="DX2693" s="5" t="s">
        <v>135</v>
      </c>
      <c r="EG2693" s="42"/>
      <c r="EH2693" s="42"/>
      <c r="EI2693" s="42"/>
      <c r="EJ2693" s="42"/>
      <c r="EK2693" s="42"/>
      <c r="EL2693" s="42"/>
      <c r="EM2693" s="42"/>
    </row>
    <row r="2694" spans="1:143" ht="60">
      <c r="A2694" s="41"/>
      <c r="B2694" s="41"/>
      <c r="C2694" s="41"/>
      <c r="D2694" s="41" t="s">
        <v>4189</v>
      </c>
      <c r="E2694" s="42" t="s">
        <v>204</v>
      </c>
      <c r="F2694" s="121" t="s">
        <v>4181</v>
      </c>
      <c r="G2694" s="41" t="s">
        <v>135</v>
      </c>
      <c r="H2694" s="41" t="s">
        <v>135</v>
      </c>
      <c r="I2694" s="41"/>
      <c r="P2694" s="5">
        <v>1</v>
      </c>
      <c r="Q2694" s="39" t="s">
        <v>4190</v>
      </c>
      <c r="R2694" s="5">
        <v>1</v>
      </c>
      <c r="S2694" s="5">
        <v>1</v>
      </c>
      <c r="AJ2694" s="5">
        <v>1</v>
      </c>
      <c r="DX2694" s="5" t="s">
        <v>135</v>
      </c>
      <c r="EG2694" s="42"/>
      <c r="EH2694" s="42"/>
      <c r="EI2694" s="42"/>
      <c r="EJ2694" s="42"/>
      <c r="EK2694" s="42"/>
      <c r="EL2694" s="42"/>
      <c r="EM2694" s="42"/>
    </row>
    <row r="2695" spans="1:143" ht="60">
      <c r="A2695" s="41"/>
      <c r="B2695" s="41"/>
      <c r="C2695" s="41"/>
      <c r="D2695" s="41" t="s">
        <v>4184</v>
      </c>
      <c r="E2695" s="42" t="s">
        <v>132</v>
      </c>
      <c r="F2695" s="121" t="s">
        <v>4181</v>
      </c>
      <c r="G2695" s="41" t="s">
        <v>135</v>
      </c>
      <c r="H2695" s="41" t="s">
        <v>135</v>
      </c>
      <c r="I2695" s="41"/>
      <c r="J2695" s="5">
        <v>1</v>
      </c>
      <c r="N2695" s="5">
        <v>1</v>
      </c>
      <c r="P2695" s="5">
        <v>1</v>
      </c>
      <c r="Q2695" s="39" t="s">
        <v>4190</v>
      </c>
      <c r="R2695" s="5">
        <v>1</v>
      </c>
      <c r="S2695" s="5">
        <v>1</v>
      </c>
      <c r="AJ2695" s="5">
        <v>1</v>
      </c>
      <c r="DX2695" s="5" t="s">
        <v>135</v>
      </c>
      <c r="EG2695" s="42"/>
      <c r="EH2695" s="42"/>
      <c r="EI2695" s="42"/>
      <c r="EJ2695" s="42"/>
      <c r="EK2695" s="42"/>
      <c r="EL2695" s="42"/>
      <c r="EM2695" s="42"/>
    </row>
    <row r="2696" spans="1:143" ht="60">
      <c r="A2696" s="41"/>
      <c r="B2696" s="41"/>
      <c r="C2696" s="41"/>
      <c r="D2696" s="41" t="s">
        <v>4594</v>
      </c>
      <c r="E2696" s="42" t="s">
        <v>4608</v>
      </c>
      <c r="F2696" s="121" t="s">
        <v>4181</v>
      </c>
      <c r="G2696" s="41" t="s">
        <v>135</v>
      </c>
      <c r="H2696" s="41" t="s">
        <v>135</v>
      </c>
      <c r="I2696" s="41"/>
      <c r="J2696" s="5">
        <v>1</v>
      </c>
      <c r="N2696" s="5">
        <v>1</v>
      </c>
      <c r="P2696" s="5">
        <v>1</v>
      </c>
      <c r="Q2696" s="39" t="s">
        <v>4190</v>
      </c>
      <c r="R2696" s="5">
        <v>1</v>
      </c>
      <c r="S2696" s="5">
        <v>1</v>
      </c>
      <c r="AJ2696" s="5">
        <v>1</v>
      </c>
      <c r="DX2696" s="5" t="s">
        <v>135</v>
      </c>
      <c r="EG2696" s="42"/>
      <c r="EH2696" s="42"/>
      <c r="EI2696" s="42"/>
      <c r="EJ2696" s="42"/>
      <c r="EK2696" s="42"/>
      <c r="EL2696" s="42"/>
      <c r="EM2696" s="42"/>
    </row>
    <row r="2697" spans="1:143" ht="45">
      <c r="A2697" s="41"/>
      <c r="B2697" s="41"/>
      <c r="C2697" s="41"/>
      <c r="D2697" s="41" t="s">
        <v>288</v>
      </c>
      <c r="E2697" s="42" t="s">
        <v>408</v>
      </c>
      <c r="F2697" s="41" t="s">
        <v>980</v>
      </c>
      <c r="G2697" s="41"/>
      <c r="H2697" s="41" t="s">
        <v>135</v>
      </c>
      <c r="I2697" s="41"/>
      <c r="P2697" s="5">
        <v>1</v>
      </c>
      <c r="Q2697" s="39" t="s">
        <v>4187</v>
      </c>
      <c r="R2697" s="5">
        <v>1</v>
      </c>
      <c r="S2697" s="5">
        <v>1</v>
      </c>
      <c r="AJ2697" s="5">
        <v>1</v>
      </c>
      <c r="DX2697" s="5" t="s">
        <v>135</v>
      </c>
      <c r="EG2697" s="42"/>
      <c r="EH2697" s="42"/>
      <c r="EI2697" s="42"/>
      <c r="EJ2697" s="42"/>
      <c r="EK2697" s="42"/>
      <c r="EL2697" s="42"/>
      <c r="EM2697" s="42"/>
    </row>
    <row r="2698" spans="1:143" ht="45">
      <c r="A2698" s="41"/>
      <c r="B2698" s="41"/>
      <c r="C2698" s="41"/>
      <c r="D2698" s="41" t="s">
        <v>4183</v>
      </c>
      <c r="E2698" s="42" t="s">
        <v>290</v>
      </c>
      <c r="F2698" s="41" t="s">
        <v>980</v>
      </c>
      <c r="G2698" s="41"/>
      <c r="H2698" s="41" t="s">
        <v>135</v>
      </c>
      <c r="I2698" s="41"/>
      <c r="P2698" s="5">
        <v>1</v>
      </c>
      <c r="Q2698" s="39" t="s">
        <v>4187</v>
      </c>
      <c r="R2698" s="5">
        <v>1</v>
      </c>
      <c r="S2698" s="5">
        <v>1</v>
      </c>
      <c r="AJ2698" s="5">
        <v>1</v>
      </c>
      <c r="DX2698" s="5" t="s">
        <v>135</v>
      </c>
      <c r="EG2698" s="42"/>
      <c r="EH2698" s="42"/>
      <c r="EI2698" s="42"/>
      <c r="EJ2698" s="42"/>
      <c r="EK2698" s="42"/>
      <c r="EL2698" s="42"/>
      <c r="EM2698" s="42"/>
    </row>
    <row r="2699" spans="1:143" ht="45">
      <c r="A2699" s="41"/>
      <c r="B2699" s="41"/>
      <c r="C2699" s="41"/>
      <c r="D2699" s="41" t="s">
        <v>4184</v>
      </c>
      <c r="E2699" s="42" t="s">
        <v>132</v>
      </c>
      <c r="F2699" s="41" t="s">
        <v>980</v>
      </c>
      <c r="G2699" s="41"/>
      <c r="H2699" s="41" t="s">
        <v>135</v>
      </c>
      <c r="I2699" s="41"/>
      <c r="J2699" s="5">
        <v>1</v>
      </c>
      <c r="N2699" s="5">
        <v>1</v>
      </c>
      <c r="P2699" s="5">
        <v>1</v>
      </c>
      <c r="Q2699" s="39" t="s">
        <v>4187</v>
      </c>
      <c r="R2699" s="5">
        <v>1</v>
      </c>
      <c r="S2699" s="5">
        <v>1</v>
      </c>
      <c r="AJ2699" s="5">
        <v>1</v>
      </c>
      <c r="DX2699" s="5" t="s">
        <v>135</v>
      </c>
      <c r="EG2699" s="42"/>
      <c r="EH2699" s="42"/>
      <c r="EI2699" s="42"/>
      <c r="EJ2699" s="42"/>
      <c r="EK2699" s="42"/>
      <c r="EL2699" s="42"/>
      <c r="EM2699" s="42"/>
    </row>
    <row r="2700" spans="1:143" ht="60">
      <c r="A2700" s="41"/>
      <c r="B2700" s="41"/>
      <c r="C2700" s="41"/>
      <c r="D2700" s="41" t="s">
        <v>4189</v>
      </c>
      <c r="E2700" s="42" t="s">
        <v>204</v>
      </c>
      <c r="F2700" s="121" t="s">
        <v>4181</v>
      </c>
      <c r="G2700" s="41" t="s">
        <v>135</v>
      </c>
      <c r="H2700" s="41" t="s">
        <v>135</v>
      </c>
      <c r="I2700" s="41"/>
      <c r="P2700" s="5">
        <v>1</v>
      </c>
      <c r="Q2700" s="39" t="s">
        <v>4191</v>
      </c>
      <c r="R2700" s="5">
        <v>1</v>
      </c>
      <c r="S2700" s="5">
        <v>1</v>
      </c>
      <c r="AJ2700" s="5">
        <v>1</v>
      </c>
      <c r="DX2700" s="5" t="s">
        <v>135</v>
      </c>
      <c r="EG2700" s="42"/>
      <c r="EH2700" s="42"/>
      <c r="EI2700" s="42"/>
      <c r="EJ2700" s="42"/>
      <c r="EK2700" s="42"/>
      <c r="EL2700" s="42"/>
      <c r="EM2700" s="42"/>
    </row>
    <row r="2701" spans="1:143" ht="60">
      <c r="A2701" s="41"/>
      <c r="B2701" s="41"/>
      <c r="C2701" s="41"/>
      <c r="D2701" s="41" t="s">
        <v>4192</v>
      </c>
      <c r="E2701" s="42" t="s">
        <v>290</v>
      </c>
      <c r="F2701" s="121" t="s">
        <v>4181</v>
      </c>
      <c r="G2701" s="41" t="s">
        <v>135</v>
      </c>
      <c r="H2701" s="41" t="s">
        <v>135</v>
      </c>
      <c r="I2701" s="41"/>
      <c r="P2701" s="5">
        <v>1</v>
      </c>
      <c r="Q2701" s="39" t="s">
        <v>4191</v>
      </c>
      <c r="R2701" s="5">
        <v>1</v>
      </c>
      <c r="S2701" s="5">
        <v>1</v>
      </c>
      <c r="AJ2701" s="5">
        <v>1</v>
      </c>
      <c r="DX2701" s="5" t="s">
        <v>135</v>
      </c>
      <c r="EG2701" s="42"/>
      <c r="EH2701" s="42"/>
      <c r="EI2701" s="42"/>
      <c r="EJ2701" s="42"/>
      <c r="EK2701" s="42"/>
      <c r="EL2701" s="42"/>
      <c r="EM2701" s="42"/>
    </row>
    <row r="2702" spans="1:143" ht="60">
      <c r="A2702" s="41"/>
      <c r="B2702" s="41"/>
      <c r="C2702" s="41"/>
      <c r="D2702" s="41" t="s">
        <v>4184</v>
      </c>
      <c r="E2702" s="42" t="s">
        <v>132</v>
      </c>
      <c r="F2702" s="121" t="s">
        <v>4181</v>
      </c>
      <c r="G2702" s="41" t="s">
        <v>135</v>
      </c>
      <c r="H2702" s="41" t="s">
        <v>135</v>
      </c>
      <c r="I2702" s="41"/>
      <c r="J2702" s="5">
        <v>1</v>
      </c>
      <c r="N2702" s="5">
        <v>1</v>
      </c>
      <c r="P2702" s="5">
        <v>1</v>
      </c>
      <c r="Q2702" s="39" t="s">
        <v>4191</v>
      </c>
      <c r="R2702" s="5">
        <v>1</v>
      </c>
      <c r="S2702" s="5">
        <v>1</v>
      </c>
      <c r="AJ2702" s="5">
        <v>1</v>
      </c>
      <c r="DX2702" s="5" t="s">
        <v>135</v>
      </c>
      <c r="EG2702" s="42"/>
      <c r="EH2702" s="42"/>
      <c r="EI2702" s="42"/>
      <c r="EJ2702" s="42"/>
      <c r="EK2702" s="42"/>
      <c r="EL2702" s="42"/>
      <c r="EM2702" s="42"/>
    </row>
    <row r="2703" spans="1:143" ht="60">
      <c r="A2703" s="41"/>
      <c r="B2703" s="41"/>
      <c r="C2703" s="41"/>
      <c r="D2703" s="41" t="s">
        <v>4594</v>
      </c>
      <c r="E2703" s="42" t="s">
        <v>4608</v>
      </c>
      <c r="F2703" s="121" t="s">
        <v>4181</v>
      </c>
      <c r="G2703" s="41" t="s">
        <v>135</v>
      </c>
      <c r="H2703" s="41" t="s">
        <v>135</v>
      </c>
      <c r="I2703" s="41"/>
      <c r="J2703" s="5">
        <v>1</v>
      </c>
      <c r="N2703" s="5">
        <v>1</v>
      </c>
      <c r="P2703" s="5">
        <v>1</v>
      </c>
      <c r="Q2703" s="39" t="s">
        <v>4191</v>
      </c>
      <c r="R2703" s="5">
        <v>1</v>
      </c>
      <c r="S2703" s="5">
        <v>1</v>
      </c>
      <c r="AJ2703" s="5">
        <v>1</v>
      </c>
      <c r="DX2703" s="5" t="s">
        <v>135</v>
      </c>
      <c r="EG2703" s="42"/>
      <c r="EH2703" s="42"/>
      <c r="EI2703" s="42"/>
      <c r="EJ2703" s="42"/>
      <c r="EK2703" s="42"/>
      <c r="EL2703" s="42"/>
      <c r="EM2703" s="42"/>
    </row>
    <row r="2704" spans="1:143" ht="45">
      <c r="A2704" s="41"/>
      <c r="B2704" s="41"/>
      <c r="C2704" s="41"/>
      <c r="D2704" s="41" t="s">
        <v>4193</v>
      </c>
      <c r="E2704" s="41" t="s">
        <v>4193</v>
      </c>
      <c r="F2704" s="41" t="s">
        <v>980</v>
      </c>
      <c r="G2704" s="41"/>
      <c r="H2704" s="41" t="s">
        <v>135</v>
      </c>
      <c r="I2704" s="41"/>
      <c r="P2704" s="5">
        <v>1</v>
      </c>
      <c r="Q2704" s="39" t="s">
        <v>4194</v>
      </c>
      <c r="R2704" s="5">
        <v>1</v>
      </c>
      <c r="S2704" s="5">
        <v>1</v>
      </c>
      <c r="AJ2704" s="5">
        <v>1</v>
      </c>
      <c r="DX2704" s="5" t="s">
        <v>135</v>
      </c>
      <c r="EG2704" s="42"/>
      <c r="EH2704" s="42"/>
      <c r="EI2704" s="42"/>
      <c r="EJ2704" s="42"/>
      <c r="EK2704" s="42"/>
      <c r="EL2704" s="42"/>
      <c r="EM2704" s="42"/>
    </row>
    <row r="2705" spans="1:143" ht="45">
      <c r="A2705" s="41"/>
      <c r="B2705" s="41"/>
      <c r="C2705" s="41"/>
      <c r="D2705" s="41" t="s">
        <v>4184</v>
      </c>
      <c r="E2705" s="42" t="s">
        <v>132</v>
      </c>
      <c r="F2705" s="41" t="s">
        <v>980</v>
      </c>
      <c r="G2705" s="41"/>
      <c r="H2705" s="41" t="s">
        <v>135</v>
      </c>
      <c r="I2705" s="41"/>
      <c r="J2705" s="5">
        <v>1</v>
      </c>
      <c r="N2705" s="5">
        <v>1</v>
      </c>
      <c r="P2705" s="5">
        <v>1</v>
      </c>
      <c r="Q2705" s="39" t="s">
        <v>4194</v>
      </c>
      <c r="R2705" s="5">
        <v>1</v>
      </c>
      <c r="S2705" s="5">
        <v>1</v>
      </c>
      <c r="AJ2705" s="5">
        <v>1</v>
      </c>
      <c r="DX2705" s="5" t="s">
        <v>135</v>
      </c>
      <c r="EG2705" s="42"/>
      <c r="EH2705" s="42"/>
      <c r="EI2705" s="42"/>
      <c r="EJ2705" s="42"/>
      <c r="EK2705" s="42"/>
      <c r="EL2705" s="42"/>
      <c r="EM2705" s="42"/>
    </row>
    <row r="2706" spans="1:143" ht="45">
      <c r="A2706" s="41"/>
      <c r="B2706" s="41"/>
      <c r="C2706" s="41"/>
      <c r="D2706" s="41" t="s">
        <v>4185</v>
      </c>
      <c r="E2706" s="42" t="s">
        <v>4186</v>
      </c>
      <c r="F2706" s="41" t="s">
        <v>980</v>
      </c>
      <c r="G2706" s="41"/>
      <c r="H2706" s="41" t="s">
        <v>135</v>
      </c>
      <c r="I2706" s="41"/>
      <c r="J2706" s="5">
        <v>1</v>
      </c>
      <c r="N2706" s="5">
        <v>1</v>
      </c>
      <c r="P2706" s="5">
        <v>1</v>
      </c>
      <c r="Q2706" s="39" t="s">
        <v>4194</v>
      </c>
      <c r="R2706" s="5">
        <v>1</v>
      </c>
      <c r="S2706" s="5">
        <v>1</v>
      </c>
      <c r="AJ2706" s="5">
        <v>1</v>
      </c>
      <c r="DX2706" s="5" t="s">
        <v>135</v>
      </c>
      <c r="EG2706" s="42"/>
      <c r="EH2706" s="42"/>
      <c r="EI2706" s="42"/>
      <c r="EJ2706" s="42"/>
      <c r="EK2706" s="42"/>
      <c r="EL2706" s="42"/>
      <c r="EM2706" s="42"/>
    </row>
    <row r="2707" spans="1:143" ht="45">
      <c r="A2707" s="41"/>
      <c r="B2707" s="41"/>
      <c r="C2707" s="41"/>
      <c r="D2707" s="41" t="s">
        <v>4594</v>
      </c>
      <c r="E2707" s="42" t="s">
        <v>4608</v>
      </c>
      <c r="F2707" s="41" t="s">
        <v>980</v>
      </c>
      <c r="G2707" s="41"/>
      <c r="H2707" s="41" t="s">
        <v>135</v>
      </c>
      <c r="I2707" s="41"/>
      <c r="J2707" s="5">
        <v>1</v>
      </c>
      <c r="N2707" s="5">
        <v>1</v>
      </c>
      <c r="P2707" s="5">
        <v>1</v>
      </c>
      <c r="Q2707" s="39" t="s">
        <v>4194</v>
      </c>
      <c r="R2707" s="5">
        <v>1</v>
      </c>
      <c r="S2707" s="5">
        <v>1</v>
      </c>
      <c r="AJ2707" s="5">
        <v>1</v>
      </c>
      <c r="DX2707" s="5" t="s">
        <v>135</v>
      </c>
      <c r="EG2707" s="42"/>
      <c r="EH2707" s="42"/>
      <c r="EI2707" s="42"/>
      <c r="EJ2707" s="42"/>
      <c r="EK2707" s="42"/>
      <c r="EL2707" s="42"/>
      <c r="EM2707" s="42"/>
    </row>
    <row r="2708" spans="1:143" ht="45">
      <c r="A2708" s="41"/>
      <c r="B2708" s="41"/>
      <c r="C2708" s="41"/>
      <c r="D2708" s="41" t="s">
        <v>4189</v>
      </c>
      <c r="E2708" s="42" t="s">
        <v>204</v>
      </c>
      <c r="F2708" s="41" t="s">
        <v>980</v>
      </c>
      <c r="G2708" s="41"/>
      <c r="H2708" s="41" t="s">
        <v>135</v>
      </c>
      <c r="I2708" s="41"/>
      <c r="P2708" s="5">
        <v>1</v>
      </c>
      <c r="Q2708" s="39" t="s">
        <v>4195</v>
      </c>
      <c r="R2708" s="5">
        <v>1</v>
      </c>
      <c r="AG2708" s="5">
        <v>1</v>
      </c>
      <c r="DX2708" s="5" t="s">
        <v>135</v>
      </c>
      <c r="EG2708" s="42"/>
      <c r="EH2708" s="42"/>
      <c r="EI2708" s="42"/>
      <c r="EJ2708" s="42"/>
      <c r="EK2708" s="42"/>
      <c r="EL2708" s="42"/>
      <c r="EM2708" s="42"/>
    </row>
    <row r="2709" spans="1:143" ht="45">
      <c r="A2709" s="41"/>
      <c r="B2709" s="41"/>
      <c r="C2709" s="41"/>
      <c r="D2709" s="41" t="s">
        <v>4196</v>
      </c>
      <c r="E2709" s="42" t="s">
        <v>232</v>
      </c>
      <c r="F2709" s="41" t="s">
        <v>980</v>
      </c>
      <c r="G2709" s="41"/>
      <c r="H2709" s="41" t="s">
        <v>135</v>
      </c>
      <c r="I2709" s="41"/>
      <c r="P2709" s="5">
        <v>1</v>
      </c>
      <c r="Q2709" s="39" t="s">
        <v>4195</v>
      </c>
      <c r="R2709" s="5">
        <v>1</v>
      </c>
      <c r="AG2709" s="5">
        <v>1</v>
      </c>
      <c r="DX2709" s="5" t="s">
        <v>135</v>
      </c>
      <c r="EG2709" s="42"/>
      <c r="EH2709" s="42"/>
      <c r="EI2709" s="42"/>
      <c r="EJ2709" s="42"/>
      <c r="EK2709" s="42"/>
      <c r="EL2709" s="42"/>
      <c r="EM2709" s="42"/>
    </row>
    <row r="2710" spans="1:143" ht="45">
      <c r="A2710" s="41"/>
      <c r="B2710" s="41"/>
      <c r="C2710" s="41"/>
      <c r="D2710" s="41" t="s">
        <v>4184</v>
      </c>
      <c r="E2710" s="42" t="s">
        <v>4188</v>
      </c>
      <c r="F2710" s="41" t="s">
        <v>980</v>
      </c>
      <c r="G2710" s="41"/>
      <c r="H2710" s="41" t="s">
        <v>135</v>
      </c>
      <c r="I2710" s="41"/>
      <c r="J2710" s="5">
        <v>1</v>
      </c>
      <c r="N2710" s="5">
        <v>1</v>
      </c>
      <c r="P2710" s="5">
        <v>1</v>
      </c>
      <c r="Q2710" s="39" t="s">
        <v>4195</v>
      </c>
      <c r="R2710" s="5">
        <v>1</v>
      </c>
      <c r="AG2710" s="5">
        <v>1</v>
      </c>
      <c r="DX2710" s="5" t="s">
        <v>135</v>
      </c>
      <c r="EG2710" s="42"/>
      <c r="EH2710" s="42"/>
      <c r="EI2710" s="42"/>
      <c r="EJ2710" s="42"/>
      <c r="EK2710" s="42"/>
      <c r="EL2710" s="42"/>
      <c r="EM2710" s="42"/>
    </row>
    <row r="2711" spans="1:143" ht="45">
      <c r="A2711" s="41"/>
      <c r="B2711" s="41"/>
      <c r="C2711" s="41"/>
      <c r="D2711" s="41" t="s">
        <v>4594</v>
      </c>
      <c r="E2711" s="42" t="s">
        <v>4608</v>
      </c>
      <c r="F2711" s="41" t="s">
        <v>980</v>
      </c>
      <c r="G2711" s="41"/>
      <c r="H2711" s="41" t="s">
        <v>135</v>
      </c>
      <c r="I2711" s="41"/>
      <c r="J2711" s="5">
        <v>1</v>
      </c>
      <c r="N2711" s="5">
        <v>1</v>
      </c>
      <c r="P2711" s="5">
        <v>1</v>
      </c>
      <c r="Q2711" s="39" t="s">
        <v>4195</v>
      </c>
      <c r="R2711" s="5">
        <v>1</v>
      </c>
      <c r="AG2711" s="5">
        <v>1</v>
      </c>
      <c r="DX2711" s="5" t="s">
        <v>135</v>
      </c>
      <c r="EG2711" s="42"/>
      <c r="EH2711" s="42"/>
      <c r="EI2711" s="42"/>
      <c r="EJ2711" s="42"/>
      <c r="EK2711" s="42"/>
      <c r="EL2711" s="42"/>
      <c r="EM2711" s="42"/>
    </row>
    <row r="2712" spans="1:143" ht="60">
      <c r="A2712" s="41"/>
      <c r="B2712" s="41"/>
      <c r="C2712" s="41"/>
      <c r="D2712" s="41" t="s">
        <v>4180</v>
      </c>
      <c r="E2712" s="41" t="s">
        <v>4180</v>
      </c>
      <c r="F2712" s="41" t="s">
        <v>980</v>
      </c>
      <c r="G2712" s="41"/>
      <c r="H2712" s="41" t="s">
        <v>135</v>
      </c>
      <c r="I2712" s="41"/>
      <c r="P2712" s="5">
        <v>1</v>
      </c>
      <c r="Q2712" s="39" t="s">
        <v>4197</v>
      </c>
      <c r="R2712" s="5">
        <v>1</v>
      </c>
      <c r="AG2712" s="5">
        <v>1</v>
      </c>
      <c r="AK2712" s="5">
        <v>1</v>
      </c>
      <c r="DX2712" s="5" t="s">
        <v>135</v>
      </c>
      <c r="EG2712" s="42"/>
      <c r="EH2712" s="42"/>
      <c r="EI2712" s="42"/>
      <c r="EJ2712" s="42"/>
      <c r="EK2712" s="42"/>
      <c r="EL2712" s="42"/>
      <c r="EM2712" s="42"/>
    </row>
    <row r="2713" spans="1:143" ht="60">
      <c r="A2713" s="41"/>
      <c r="B2713" s="41"/>
      <c r="C2713" s="41"/>
      <c r="D2713" s="41" t="s">
        <v>4184</v>
      </c>
      <c r="E2713" s="42" t="s">
        <v>132</v>
      </c>
      <c r="F2713" s="41" t="s">
        <v>980</v>
      </c>
      <c r="G2713" s="41"/>
      <c r="H2713" s="41" t="s">
        <v>135</v>
      </c>
      <c r="I2713" s="41"/>
      <c r="J2713" s="5">
        <v>1</v>
      </c>
      <c r="N2713" s="5">
        <v>1</v>
      </c>
      <c r="P2713" s="5">
        <v>1</v>
      </c>
      <c r="Q2713" s="39" t="s">
        <v>4197</v>
      </c>
      <c r="R2713" s="5">
        <v>1</v>
      </c>
      <c r="AG2713" s="5">
        <v>1</v>
      </c>
      <c r="AK2713" s="5">
        <v>1</v>
      </c>
      <c r="DX2713" s="5" t="s">
        <v>135</v>
      </c>
      <c r="EG2713" s="42"/>
      <c r="EH2713" s="42"/>
      <c r="EI2713" s="42"/>
      <c r="EJ2713" s="42"/>
      <c r="EK2713" s="42"/>
      <c r="EL2713" s="42"/>
      <c r="EM2713" s="42"/>
    </row>
    <row r="2714" spans="1:143" ht="60">
      <c r="A2714" s="41"/>
      <c r="B2714" s="41"/>
      <c r="C2714" s="41"/>
      <c r="D2714" s="41" t="s">
        <v>4594</v>
      </c>
      <c r="E2714" s="42" t="s">
        <v>4608</v>
      </c>
      <c r="F2714" s="41" t="s">
        <v>980</v>
      </c>
      <c r="G2714" s="41"/>
      <c r="H2714" s="41" t="s">
        <v>135</v>
      </c>
      <c r="I2714" s="41"/>
      <c r="J2714" s="5">
        <v>1</v>
      </c>
      <c r="N2714" s="5">
        <v>1</v>
      </c>
      <c r="P2714" s="5">
        <v>1</v>
      </c>
      <c r="Q2714" s="39" t="s">
        <v>4197</v>
      </c>
      <c r="R2714" s="5">
        <v>1</v>
      </c>
      <c r="AG2714" s="5">
        <v>1</v>
      </c>
      <c r="AK2714" s="5">
        <v>1</v>
      </c>
      <c r="DX2714" s="5" t="s">
        <v>135</v>
      </c>
      <c r="EG2714" s="42"/>
      <c r="EH2714" s="42"/>
      <c r="EI2714" s="42"/>
      <c r="EJ2714" s="42"/>
      <c r="EK2714" s="42"/>
      <c r="EL2714" s="42"/>
      <c r="EM2714" s="42"/>
    </row>
    <row r="2715" spans="1:143" ht="45">
      <c r="A2715" s="41"/>
      <c r="B2715" s="41"/>
      <c r="C2715" s="41"/>
      <c r="D2715" s="41" t="s">
        <v>288</v>
      </c>
      <c r="E2715" s="42" t="s">
        <v>408</v>
      </c>
      <c r="F2715" s="41" t="s">
        <v>980</v>
      </c>
      <c r="G2715" s="41"/>
      <c r="H2715" s="41" t="s">
        <v>135</v>
      </c>
      <c r="I2715" s="41"/>
      <c r="P2715" s="5">
        <v>1</v>
      </c>
      <c r="Q2715" s="39" t="s">
        <v>4194</v>
      </c>
      <c r="R2715" s="5">
        <v>1</v>
      </c>
      <c r="S2715" s="5">
        <v>1</v>
      </c>
      <c r="AJ2715" s="5">
        <v>1</v>
      </c>
      <c r="DX2715" s="5" t="s">
        <v>135</v>
      </c>
      <c r="EG2715" s="42"/>
      <c r="EH2715" s="42"/>
      <c r="EI2715" s="42"/>
      <c r="EJ2715" s="42"/>
      <c r="EK2715" s="42"/>
      <c r="EL2715" s="42"/>
      <c r="EM2715" s="42"/>
    </row>
    <row r="2716" spans="1:143" ht="45">
      <c r="A2716" s="41"/>
      <c r="B2716" s="41"/>
      <c r="C2716" s="41"/>
      <c r="D2716" s="41" t="s">
        <v>4198</v>
      </c>
      <c r="E2716" s="42" t="s">
        <v>419</v>
      </c>
      <c r="F2716" s="41" t="s">
        <v>980</v>
      </c>
      <c r="G2716" s="41"/>
      <c r="H2716" s="41" t="s">
        <v>135</v>
      </c>
      <c r="I2716" s="41"/>
      <c r="J2716" s="5">
        <v>1</v>
      </c>
      <c r="K2716" s="5">
        <v>1</v>
      </c>
      <c r="P2716" s="5">
        <v>1</v>
      </c>
      <c r="Q2716" s="39" t="s">
        <v>4194</v>
      </c>
      <c r="R2716" s="5">
        <v>1</v>
      </c>
      <c r="S2716" s="5">
        <v>1</v>
      </c>
      <c r="AJ2716" s="5">
        <v>1</v>
      </c>
      <c r="DX2716" s="5" t="s">
        <v>135</v>
      </c>
      <c r="EG2716" s="42"/>
      <c r="EH2716" s="42"/>
      <c r="EI2716" s="42"/>
      <c r="EJ2716" s="42"/>
      <c r="EK2716" s="42"/>
      <c r="EL2716" s="42"/>
      <c r="EM2716" s="42"/>
    </row>
    <row r="2717" spans="1:143" ht="45">
      <c r="A2717" s="41"/>
      <c r="B2717" s="41"/>
      <c r="C2717" s="41"/>
      <c r="D2717" s="41" t="s">
        <v>4184</v>
      </c>
      <c r="E2717" s="42" t="s">
        <v>132</v>
      </c>
      <c r="F2717" s="41" t="s">
        <v>980</v>
      </c>
      <c r="G2717" s="41"/>
      <c r="H2717" s="41" t="s">
        <v>135</v>
      </c>
      <c r="I2717" s="41"/>
      <c r="J2717" s="5">
        <v>1</v>
      </c>
      <c r="N2717" s="5">
        <v>1</v>
      </c>
      <c r="P2717" s="5">
        <v>1</v>
      </c>
      <c r="Q2717" s="39" t="s">
        <v>4194</v>
      </c>
      <c r="R2717" s="5">
        <v>1</v>
      </c>
      <c r="S2717" s="5">
        <v>1</v>
      </c>
      <c r="AJ2717" s="5">
        <v>1</v>
      </c>
      <c r="DX2717" s="5" t="s">
        <v>135</v>
      </c>
      <c r="EG2717" s="42"/>
      <c r="EH2717" s="42"/>
      <c r="EI2717" s="42"/>
      <c r="EJ2717" s="42"/>
      <c r="EK2717" s="42"/>
      <c r="EL2717" s="42"/>
      <c r="EM2717" s="42"/>
    </row>
    <row r="2718" spans="1:143" ht="45">
      <c r="A2718" s="41"/>
      <c r="B2718" s="41"/>
      <c r="C2718" s="41"/>
      <c r="D2718" s="41" t="s">
        <v>4594</v>
      </c>
      <c r="E2718" s="42" t="s">
        <v>4608</v>
      </c>
      <c r="F2718" s="41" t="s">
        <v>980</v>
      </c>
      <c r="G2718" s="41"/>
      <c r="H2718" s="41" t="s">
        <v>135</v>
      </c>
      <c r="I2718" s="41"/>
      <c r="J2718" s="5">
        <v>1</v>
      </c>
      <c r="N2718" s="5">
        <v>1</v>
      </c>
      <c r="P2718" s="5">
        <v>1</v>
      </c>
      <c r="Q2718" s="39" t="s">
        <v>4194</v>
      </c>
      <c r="R2718" s="5">
        <v>1</v>
      </c>
      <c r="S2718" s="5">
        <v>1</v>
      </c>
      <c r="AJ2718" s="5">
        <v>1</v>
      </c>
      <c r="DX2718" s="5" t="s">
        <v>135</v>
      </c>
      <c r="EG2718" s="42"/>
      <c r="EH2718" s="42"/>
      <c r="EI2718" s="42"/>
      <c r="EJ2718" s="42"/>
      <c r="EK2718" s="42"/>
      <c r="EL2718" s="42"/>
      <c r="EM2718" s="42"/>
    </row>
    <row r="2719" spans="1:143" ht="45">
      <c r="A2719" s="41"/>
      <c r="B2719" s="41"/>
      <c r="C2719" s="41"/>
      <c r="D2719" s="41" t="s">
        <v>4184</v>
      </c>
      <c r="E2719" s="42" t="s">
        <v>132</v>
      </c>
      <c r="F2719" s="41" t="s">
        <v>980</v>
      </c>
      <c r="G2719" s="41"/>
      <c r="H2719" s="41" t="s">
        <v>135</v>
      </c>
      <c r="I2719" s="41"/>
      <c r="J2719" s="5">
        <v>1</v>
      </c>
      <c r="N2719" s="5">
        <v>1</v>
      </c>
      <c r="P2719" s="5">
        <v>1</v>
      </c>
      <c r="Q2719" s="39" t="s">
        <v>4199</v>
      </c>
      <c r="R2719" s="5">
        <v>1</v>
      </c>
      <c r="S2719" s="5">
        <v>1</v>
      </c>
      <c r="AJ2719" s="5">
        <v>1</v>
      </c>
      <c r="DX2719" s="5" t="s">
        <v>135</v>
      </c>
      <c r="EG2719" s="42"/>
      <c r="EH2719" s="42"/>
      <c r="EI2719" s="42"/>
      <c r="EJ2719" s="42"/>
      <c r="EK2719" s="42"/>
      <c r="EL2719" s="42"/>
      <c r="EM2719" s="42"/>
    </row>
    <row r="2720" spans="1:143" ht="45">
      <c r="A2720" s="41"/>
      <c r="B2720" s="41"/>
      <c r="C2720" s="41"/>
      <c r="D2720" s="41" t="s">
        <v>4594</v>
      </c>
      <c r="E2720" s="42" t="s">
        <v>4608</v>
      </c>
      <c r="F2720" s="41" t="s">
        <v>980</v>
      </c>
      <c r="G2720" s="41"/>
      <c r="H2720" s="41" t="s">
        <v>135</v>
      </c>
      <c r="I2720" s="41"/>
      <c r="J2720" s="5">
        <v>1</v>
      </c>
      <c r="N2720" s="5">
        <v>1</v>
      </c>
      <c r="P2720" s="5">
        <v>1</v>
      </c>
      <c r="Q2720" s="39" t="s">
        <v>4199</v>
      </c>
      <c r="R2720" s="5">
        <v>1</v>
      </c>
      <c r="S2720" s="5">
        <v>1</v>
      </c>
      <c r="AJ2720" s="5">
        <v>1</v>
      </c>
      <c r="DX2720" s="5" t="s">
        <v>135</v>
      </c>
      <c r="EG2720" s="42"/>
      <c r="EH2720" s="42"/>
      <c r="EI2720" s="42"/>
      <c r="EJ2720" s="42"/>
      <c r="EK2720" s="42"/>
      <c r="EL2720" s="42"/>
      <c r="EM2720" s="42"/>
    </row>
    <row r="2721" spans="1:143" ht="60">
      <c r="A2721" s="41"/>
      <c r="B2721" s="41"/>
      <c r="C2721" s="41"/>
      <c r="D2721" s="41" t="s">
        <v>288</v>
      </c>
      <c r="E2721" s="42" t="s">
        <v>408</v>
      </c>
      <c r="F2721" s="121" t="s">
        <v>4181</v>
      </c>
      <c r="G2721" s="41" t="s">
        <v>135</v>
      </c>
      <c r="H2721" s="41" t="s">
        <v>135</v>
      </c>
      <c r="I2721" s="41"/>
      <c r="P2721" s="5">
        <v>1</v>
      </c>
      <c r="Q2721" s="39" t="s">
        <v>4200</v>
      </c>
      <c r="R2721" s="5">
        <v>1</v>
      </c>
      <c r="S2721" s="5">
        <v>1</v>
      </c>
      <c r="AJ2721" s="5">
        <v>1</v>
      </c>
      <c r="DX2721" s="5" t="s">
        <v>135</v>
      </c>
      <c r="EG2721" s="42"/>
      <c r="EH2721" s="42"/>
      <c r="EI2721" s="42"/>
      <c r="EJ2721" s="42"/>
      <c r="EK2721" s="42"/>
      <c r="EL2721" s="42"/>
      <c r="EM2721" s="42"/>
    </row>
    <row r="2722" spans="1:143" ht="60">
      <c r="A2722" s="41"/>
      <c r="B2722" s="41"/>
      <c r="C2722" s="41"/>
      <c r="D2722" s="41" t="s">
        <v>4201</v>
      </c>
      <c r="E2722" s="42" t="s">
        <v>324</v>
      </c>
      <c r="F2722" s="121" t="s">
        <v>4181</v>
      </c>
      <c r="G2722" s="41" t="s">
        <v>135</v>
      </c>
      <c r="H2722" s="41" t="s">
        <v>135</v>
      </c>
      <c r="I2722" s="41"/>
      <c r="P2722" s="5">
        <v>1</v>
      </c>
      <c r="Q2722" s="39" t="s">
        <v>4200</v>
      </c>
      <c r="R2722" s="5">
        <v>1</v>
      </c>
      <c r="S2722" s="5">
        <v>1</v>
      </c>
      <c r="AJ2722" s="5">
        <v>1</v>
      </c>
      <c r="DX2722" s="5" t="s">
        <v>135</v>
      </c>
      <c r="EG2722" s="42"/>
      <c r="EH2722" s="42"/>
      <c r="EI2722" s="42"/>
      <c r="EJ2722" s="42"/>
      <c r="EK2722" s="42"/>
      <c r="EL2722" s="42"/>
      <c r="EM2722" s="42"/>
    </row>
    <row r="2723" spans="1:143" ht="60">
      <c r="A2723" s="41"/>
      <c r="B2723" s="41"/>
      <c r="C2723" s="41"/>
      <c r="D2723" s="41" t="s">
        <v>4202</v>
      </c>
      <c r="E2723" s="42" t="s">
        <v>171</v>
      </c>
      <c r="F2723" s="121" t="s">
        <v>4181</v>
      </c>
      <c r="G2723" s="41" t="s">
        <v>135</v>
      </c>
      <c r="H2723" s="41" t="s">
        <v>135</v>
      </c>
      <c r="I2723" s="41"/>
      <c r="P2723" s="5">
        <v>1</v>
      </c>
      <c r="Q2723" s="39" t="s">
        <v>4200</v>
      </c>
      <c r="R2723" s="5">
        <v>1</v>
      </c>
      <c r="S2723" s="5">
        <v>1</v>
      </c>
      <c r="AJ2723" s="5">
        <v>1</v>
      </c>
      <c r="DX2723" s="5" t="s">
        <v>135</v>
      </c>
      <c r="EG2723" s="42"/>
      <c r="EH2723" s="42"/>
      <c r="EI2723" s="42"/>
      <c r="EJ2723" s="42"/>
      <c r="EK2723" s="42"/>
      <c r="EL2723" s="42"/>
      <c r="EM2723" s="42"/>
    </row>
    <row r="2724" spans="1:143" ht="60">
      <c r="A2724" s="41"/>
      <c r="B2724" s="41"/>
      <c r="C2724" s="41"/>
      <c r="D2724" s="41" t="s">
        <v>4180</v>
      </c>
      <c r="E2724" s="41" t="s">
        <v>4180</v>
      </c>
      <c r="F2724" s="121" t="s">
        <v>4181</v>
      </c>
      <c r="G2724" s="41" t="s">
        <v>135</v>
      </c>
      <c r="H2724" s="41" t="s">
        <v>135</v>
      </c>
      <c r="I2724" s="41"/>
      <c r="P2724" s="5">
        <v>1</v>
      </c>
      <c r="Q2724" s="39" t="s">
        <v>4203</v>
      </c>
      <c r="R2724" s="5">
        <v>1</v>
      </c>
      <c r="S2724" s="5">
        <v>1</v>
      </c>
      <c r="AJ2724" s="5">
        <v>1</v>
      </c>
      <c r="DX2724" s="5" t="s">
        <v>135</v>
      </c>
      <c r="EG2724" s="42"/>
      <c r="EH2724" s="42"/>
      <c r="EI2724" s="42"/>
      <c r="EJ2724" s="42"/>
      <c r="EK2724" s="42"/>
      <c r="EL2724" s="42"/>
      <c r="EM2724" s="42"/>
    </row>
    <row r="2725" spans="1:143" ht="60">
      <c r="A2725" s="41"/>
      <c r="B2725" s="41"/>
      <c r="C2725" s="41"/>
      <c r="D2725" s="41" t="s">
        <v>4183</v>
      </c>
      <c r="E2725" s="42" t="s">
        <v>290</v>
      </c>
      <c r="F2725" s="121" t="s">
        <v>4181</v>
      </c>
      <c r="G2725" s="41" t="s">
        <v>135</v>
      </c>
      <c r="H2725" s="41" t="s">
        <v>135</v>
      </c>
      <c r="I2725" s="41"/>
      <c r="P2725" s="5">
        <v>1</v>
      </c>
      <c r="Q2725" s="39" t="s">
        <v>4203</v>
      </c>
      <c r="R2725" s="5">
        <v>1</v>
      </c>
      <c r="S2725" s="5">
        <v>1</v>
      </c>
      <c r="AJ2725" s="5">
        <v>1</v>
      </c>
      <c r="DX2725" s="5" t="s">
        <v>135</v>
      </c>
      <c r="EG2725" s="42"/>
      <c r="EH2725" s="42"/>
      <c r="EI2725" s="42"/>
      <c r="EJ2725" s="42"/>
      <c r="EK2725" s="42"/>
      <c r="EL2725" s="42"/>
      <c r="EM2725" s="42"/>
    </row>
    <row r="2726" spans="1:143" ht="60">
      <c r="A2726" s="41"/>
      <c r="B2726" s="41"/>
      <c r="C2726" s="41"/>
      <c r="D2726" s="41" t="s">
        <v>4204</v>
      </c>
      <c r="E2726" s="42" t="s">
        <v>4205</v>
      </c>
      <c r="F2726" s="121" t="s">
        <v>4181</v>
      </c>
      <c r="G2726" s="41" t="s">
        <v>135</v>
      </c>
      <c r="H2726" s="41" t="s">
        <v>135</v>
      </c>
      <c r="I2726" s="41"/>
      <c r="P2726" s="5">
        <v>1</v>
      </c>
      <c r="Q2726" s="39" t="s">
        <v>4203</v>
      </c>
      <c r="R2726" s="5">
        <v>1</v>
      </c>
      <c r="S2726" s="5">
        <v>1</v>
      </c>
      <c r="AJ2726" s="5">
        <v>1</v>
      </c>
      <c r="DQ2726" s="5" t="s">
        <v>135</v>
      </c>
      <c r="DX2726" s="5" t="s">
        <v>135</v>
      </c>
      <c r="EG2726" s="42"/>
      <c r="EH2726" s="42"/>
      <c r="EI2726" s="42"/>
      <c r="EJ2726" s="42"/>
      <c r="EK2726" s="42"/>
      <c r="EL2726" s="42"/>
      <c r="EM2726" s="42"/>
    </row>
    <row r="2727" spans="1:143" ht="60">
      <c r="A2727" s="41"/>
      <c r="B2727" s="41"/>
      <c r="C2727" s="41"/>
      <c r="D2727" s="41" t="s">
        <v>4206</v>
      </c>
      <c r="E2727" s="42" t="s">
        <v>432</v>
      </c>
      <c r="F2727" s="121" t="s">
        <v>4181</v>
      </c>
      <c r="G2727" s="41" t="s">
        <v>135</v>
      </c>
      <c r="H2727" s="41" t="s">
        <v>135</v>
      </c>
      <c r="I2727" s="41"/>
      <c r="P2727" s="5">
        <v>1</v>
      </c>
      <c r="Q2727" s="39" t="s">
        <v>4203</v>
      </c>
      <c r="R2727" s="5">
        <v>1</v>
      </c>
      <c r="S2727" s="5">
        <v>1</v>
      </c>
      <c r="AJ2727" s="5">
        <v>1</v>
      </c>
      <c r="DQ2727" s="5" t="s">
        <v>135</v>
      </c>
      <c r="DX2727" s="5" t="s">
        <v>135</v>
      </c>
      <c r="EG2727" s="42"/>
      <c r="EH2727" s="42"/>
      <c r="EI2727" s="42"/>
      <c r="EJ2727" s="42"/>
      <c r="EK2727" s="42"/>
      <c r="EL2727" s="42"/>
      <c r="EM2727" s="42"/>
    </row>
    <row r="2728" spans="1:143" ht="60">
      <c r="A2728" s="41"/>
      <c r="B2728" s="41"/>
      <c r="C2728" s="41"/>
      <c r="D2728" s="41" t="s">
        <v>4201</v>
      </c>
      <c r="E2728" s="42" t="s">
        <v>324</v>
      </c>
      <c r="F2728" s="121" t="s">
        <v>4181</v>
      </c>
      <c r="G2728" s="41" t="s">
        <v>135</v>
      </c>
      <c r="H2728" s="41" t="s">
        <v>135</v>
      </c>
      <c r="I2728" s="41"/>
      <c r="P2728" s="5">
        <v>1</v>
      </c>
      <c r="Q2728" s="39" t="s">
        <v>4203</v>
      </c>
      <c r="R2728" s="5">
        <v>1</v>
      </c>
      <c r="S2728" s="5">
        <v>1</v>
      </c>
      <c r="AJ2728" s="5">
        <v>1</v>
      </c>
      <c r="DQ2728" s="5" t="s">
        <v>135</v>
      </c>
      <c r="DX2728" s="5" t="s">
        <v>135</v>
      </c>
      <c r="EG2728" s="42"/>
      <c r="EH2728" s="42"/>
      <c r="EI2728" s="42"/>
      <c r="EJ2728" s="42"/>
      <c r="EK2728" s="42"/>
      <c r="EL2728" s="42"/>
      <c r="EM2728" s="42"/>
    </row>
    <row r="2729" spans="1:143" ht="60">
      <c r="A2729" s="41"/>
      <c r="B2729" s="41"/>
      <c r="C2729" s="41"/>
      <c r="D2729" s="41" t="s">
        <v>4204</v>
      </c>
      <c r="E2729" s="42" t="s">
        <v>4205</v>
      </c>
      <c r="F2729" s="121" t="s">
        <v>4181</v>
      </c>
      <c r="G2729" s="41" t="s">
        <v>135</v>
      </c>
      <c r="H2729" s="41" t="s">
        <v>135</v>
      </c>
      <c r="I2729" s="41"/>
      <c r="P2729" s="5">
        <v>1</v>
      </c>
      <c r="Q2729" s="39" t="s">
        <v>4207</v>
      </c>
      <c r="R2729" s="5">
        <v>1</v>
      </c>
      <c r="AK2729" s="5">
        <v>1</v>
      </c>
      <c r="DX2729" s="5" t="s">
        <v>135</v>
      </c>
      <c r="EG2729" s="42"/>
      <c r="EH2729" s="42"/>
      <c r="EI2729" s="42"/>
      <c r="EJ2729" s="42"/>
      <c r="EK2729" s="42"/>
      <c r="EL2729" s="42"/>
      <c r="EM2729" s="42"/>
    </row>
    <row r="2730" spans="1:143" ht="60">
      <c r="A2730" s="41"/>
      <c r="B2730" s="41"/>
      <c r="C2730" s="41"/>
      <c r="D2730" s="41" t="s">
        <v>4183</v>
      </c>
      <c r="E2730" s="42" t="s">
        <v>290</v>
      </c>
      <c r="F2730" s="121" t="s">
        <v>4181</v>
      </c>
      <c r="G2730" s="41" t="s">
        <v>135</v>
      </c>
      <c r="H2730" s="41" t="s">
        <v>135</v>
      </c>
      <c r="I2730" s="41"/>
      <c r="P2730" s="5">
        <v>1</v>
      </c>
      <c r="Q2730" s="39" t="s">
        <v>4207</v>
      </c>
      <c r="R2730" s="5">
        <v>1</v>
      </c>
      <c r="AK2730" s="5">
        <v>1</v>
      </c>
      <c r="DX2730" s="5" t="s">
        <v>135</v>
      </c>
      <c r="EG2730" s="42"/>
      <c r="EH2730" s="42"/>
      <c r="EI2730" s="42"/>
      <c r="EJ2730" s="42"/>
      <c r="EK2730" s="42"/>
      <c r="EL2730" s="42"/>
      <c r="EM2730" s="42"/>
    </row>
    <row r="2731" spans="1:143" ht="90">
      <c r="A2731" s="46" t="s">
        <v>4208</v>
      </c>
      <c r="B2731" s="41">
        <v>22</v>
      </c>
      <c r="C2731" s="41">
        <v>5</v>
      </c>
      <c r="D2731" s="41" t="s">
        <v>186</v>
      </c>
      <c r="E2731" s="42" t="s">
        <v>408</v>
      </c>
      <c r="F2731" s="41" t="s">
        <v>980</v>
      </c>
      <c r="G2731" s="41"/>
      <c r="H2731" s="41" t="s">
        <v>135</v>
      </c>
      <c r="I2731" s="41"/>
      <c r="P2731" s="5">
        <v>1</v>
      </c>
      <c r="Q2731" s="39" t="s">
        <v>4209</v>
      </c>
      <c r="R2731" s="5">
        <v>1</v>
      </c>
      <c r="S2731" s="5">
        <v>1</v>
      </c>
      <c r="DS2731" s="6">
        <v>22</v>
      </c>
      <c r="DT2731" s="6">
        <v>17</v>
      </c>
      <c r="DU2731" s="5">
        <v>4</v>
      </c>
      <c r="DX2731" s="5" t="s">
        <v>135</v>
      </c>
      <c r="EG2731" s="42"/>
      <c r="EH2731" s="42"/>
      <c r="EI2731" s="42"/>
      <c r="EJ2731" s="42"/>
      <c r="EK2731" s="42"/>
      <c r="EL2731" s="42"/>
      <c r="EM2731" s="42"/>
    </row>
    <row r="2732" spans="1:143" ht="30">
      <c r="A2732" s="41"/>
      <c r="B2732" s="41"/>
      <c r="C2732" s="41"/>
      <c r="D2732" s="41" t="s">
        <v>4210</v>
      </c>
      <c r="E2732" s="42" t="s">
        <v>838</v>
      </c>
      <c r="F2732" s="41" t="s">
        <v>980</v>
      </c>
      <c r="G2732" s="41"/>
      <c r="H2732" s="41" t="s">
        <v>135</v>
      </c>
      <c r="I2732" s="41"/>
      <c r="J2732" s="5">
        <v>1</v>
      </c>
      <c r="N2732" s="5">
        <v>1</v>
      </c>
      <c r="P2732" s="5">
        <v>1</v>
      </c>
      <c r="Q2732" s="39" t="s">
        <v>4209</v>
      </c>
      <c r="R2732" s="5">
        <v>1</v>
      </c>
      <c r="S2732" s="5">
        <v>1</v>
      </c>
      <c r="DX2732" s="5" t="s">
        <v>135</v>
      </c>
      <c r="EG2732" s="42"/>
      <c r="EH2732" s="42"/>
      <c r="EI2732" s="42"/>
      <c r="EJ2732" s="42"/>
      <c r="EK2732" s="42"/>
      <c r="EL2732" s="42"/>
      <c r="EM2732" s="42"/>
    </row>
    <row r="2733" spans="1:143" ht="75">
      <c r="A2733" s="41"/>
      <c r="B2733" s="41"/>
      <c r="C2733" s="41"/>
      <c r="D2733" s="41" t="s">
        <v>3088</v>
      </c>
      <c r="E2733" s="41" t="s">
        <v>3088</v>
      </c>
      <c r="F2733" s="41" t="s">
        <v>4211</v>
      </c>
      <c r="G2733" s="41" t="s">
        <v>135</v>
      </c>
      <c r="H2733" s="41"/>
      <c r="I2733" s="41" t="s">
        <v>135</v>
      </c>
      <c r="P2733" s="5">
        <v>1</v>
      </c>
      <c r="Q2733" s="39" t="s">
        <v>4212</v>
      </c>
      <c r="R2733" s="5">
        <v>1</v>
      </c>
      <c r="S2733" s="5">
        <v>1</v>
      </c>
      <c r="DX2733" s="5" t="s">
        <v>135</v>
      </c>
      <c r="EG2733" s="42"/>
      <c r="EH2733" s="42"/>
      <c r="EI2733" s="42"/>
      <c r="EJ2733" s="42"/>
      <c r="EK2733" s="42"/>
      <c r="EL2733" s="42"/>
      <c r="EM2733" s="42"/>
    </row>
    <row r="2734" spans="1:143" ht="75">
      <c r="A2734" s="41"/>
      <c r="B2734" s="41"/>
      <c r="C2734" s="41"/>
      <c r="D2734" s="41" t="s">
        <v>4210</v>
      </c>
      <c r="E2734" s="42" t="s">
        <v>838</v>
      </c>
      <c r="F2734" s="41" t="s">
        <v>4211</v>
      </c>
      <c r="G2734" s="41" t="s">
        <v>135</v>
      </c>
      <c r="H2734" s="41" t="s">
        <v>135</v>
      </c>
      <c r="I2734" s="41" t="s">
        <v>135</v>
      </c>
      <c r="J2734" s="5">
        <v>1</v>
      </c>
      <c r="N2734" s="5">
        <v>1</v>
      </c>
      <c r="P2734" s="5">
        <v>1</v>
      </c>
      <c r="Q2734" s="39" t="s">
        <v>4212</v>
      </c>
      <c r="R2734" s="5">
        <v>1</v>
      </c>
      <c r="S2734" s="5">
        <v>1</v>
      </c>
      <c r="DX2734" s="5" t="s">
        <v>135</v>
      </c>
      <c r="EG2734" s="42"/>
      <c r="EH2734" s="42"/>
      <c r="EI2734" s="42"/>
      <c r="EJ2734" s="42"/>
      <c r="EK2734" s="42"/>
      <c r="EL2734" s="42"/>
      <c r="EM2734" s="42"/>
    </row>
    <row r="2735" spans="1:143" ht="75">
      <c r="A2735" s="41"/>
      <c r="B2735" s="41"/>
      <c r="C2735" s="41"/>
      <c r="D2735" s="41" t="s">
        <v>3088</v>
      </c>
      <c r="E2735" s="41" t="s">
        <v>3088</v>
      </c>
      <c r="F2735" s="41" t="s">
        <v>4213</v>
      </c>
      <c r="G2735" s="41" t="s">
        <v>135</v>
      </c>
      <c r="H2735" s="41" t="s">
        <v>135</v>
      </c>
      <c r="I2735" s="41"/>
      <c r="P2735" s="5">
        <v>1</v>
      </c>
      <c r="Q2735" s="39" t="s">
        <v>4214</v>
      </c>
      <c r="R2735" s="5">
        <v>1</v>
      </c>
      <c r="S2735" s="5">
        <v>1</v>
      </c>
      <c r="DX2735" s="5" t="s">
        <v>135</v>
      </c>
      <c r="EG2735" s="42"/>
      <c r="EH2735" s="42"/>
      <c r="EI2735" s="42"/>
      <c r="EJ2735" s="42"/>
      <c r="EK2735" s="42"/>
      <c r="EL2735" s="42"/>
      <c r="EM2735" s="42"/>
    </row>
    <row r="2736" spans="1:143" ht="75">
      <c r="A2736" s="41"/>
      <c r="B2736" s="41"/>
      <c r="C2736" s="41"/>
      <c r="D2736" s="41" t="s">
        <v>4210</v>
      </c>
      <c r="E2736" s="42" t="s">
        <v>838</v>
      </c>
      <c r="F2736" s="41" t="s">
        <v>4213</v>
      </c>
      <c r="G2736" s="41" t="s">
        <v>135</v>
      </c>
      <c r="H2736" s="41" t="s">
        <v>135</v>
      </c>
      <c r="I2736" s="41"/>
      <c r="J2736" s="5">
        <v>1</v>
      </c>
      <c r="N2736" s="5">
        <v>1</v>
      </c>
      <c r="P2736" s="5">
        <v>1</v>
      </c>
      <c r="Q2736" s="39" t="s">
        <v>4214</v>
      </c>
      <c r="R2736" s="5">
        <v>1</v>
      </c>
      <c r="S2736" s="5">
        <v>1</v>
      </c>
      <c r="DX2736" s="5" t="s">
        <v>135</v>
      </c>
      <c r="EG2736" s="42"/>
      <c r="EH2736" s="42"/>
      <c r="EI2736" s="42"/>
      <c r="EJ2736" s="42"/>
      <c r="EK2736" s="42"/>
      <c r="EL2736" s="42"/>
      <c r="EM2736" s="42"/>
    </row>
    <row r="2737" spans="1:143" ht="75">
      <c r="A2737" s="41"/>
      <c r="B2737" s="41"/>
      <c r="C2737" s="41"/>
      <c r="D2737" s="41" t="s">
        <v>186</v>
      </c>
      <c r="E2737" s="42" t="s">
        <v>408</v>
      </c>
      <c r="F2737" s="41" t="s">
        <v>4211</v>
      </c>
      <c r="G2737" s="41" t="s">
        <v>135</v>
      </c>
      <c r="H2737" s="41" t="s">
        <v>135</v>
      </c>
      <c r="I2737" s="41" t="s">
        <v>135</v>
      </c>
      <c r="P2737" s="5">
        <v>1</v>
      </c>
      <c r="Q2737" s="39" t="s">
        <v>4215</v>
      </c>
      <c r="R2737" s="5">
        <v>1</v>
      </c>
      <c r="S2737" s="5">
        <v>1</v>
      </c>
      <c r="DX2737" s="5" t="s">
        <v>135</v>
      </c>
      <c r="EG2737" s="42"/>
      <c r="EH2737" s="42"/>
      <c r="EI2737" s="42"/>
      <c r="EJ2737" s="42"/>
      <c r="EK2737" s="42"/>
      <c r="EL2737" s="42"/>
      <c r="EM2737" s="42"/>
    </row>
    <row r="2738" spans="1:143" ht="75">
      <c r="A2738" s="41"/>
      <c r="B2738" s="41"/>
      <c r="C2738" s="41"/>
      <c r="D2738" s="41" t="s">
        <v>4216</v>
      </c>
      <c r="E2738" s="42" t="s">
        <v>199</v>
      </c>
      <c r="F2738" s="41" t="s">
        <v>4211</v>
      </c>
      <c r="G2738" s="41" t="s">
        <v>135</v>
      </c>
      <c r="H2738" s="41" t="s">
        <v>135</v>
      </c>
      <c r="I2738" s="41" t="s">
        <v>135</v>
      </c>
      <c r="P2738" s="5">
        <v>1</v>
      </c>
      <c r="Q2738" s="39" t="s">
        <v>4215</v>
      </c>
      <c r="R2738" s="5">
        <v>1</v>
      </c>
      <c r="S2738" s="5">
        <v>1</v>
      </c>
      <c r="DX2738" s="5" t="s">
        <v>135</v>
      </c>
      <c r="EG2738" s="42"/>
      <c r="EH2738" s="42"/>
      <c r="EI2738" s="42"/>
      <c r="EJ2738" s="42"/>
      <c r="EK2738" s="42"/>
      <c r="EL2738" s="42"/>
      <c r="EM2738" s="42"/>
    </row>
    <row r="2739" spans="1:143" ht="75">
      <c r="A2739" s="41"/>
      <c r="B2739" s="41"/>
      <c r="C2739" s="41"/>
      <c r="D2739" s="41" t="s">
        <v>3088</v>
      </c>
      <c r="E2739" s="41" t="s">
        <v>3088</v>
      </c>
      <c r="F2739" s="41" t="s">
        <v>4211</v>
      </c>
      <c r="G2739" s="41"/>
      <c r="H2739" s="41" t="s">
        <v>135</v>
      </c>
      <c r="I2739" s="41"/>
      <c r="P2739" s="5">
        <v>1</v>
      </c>
      <c r="Q2739" s="39" t="s">
        <v>4217</v>
      </c>
      <c r="R2739" s="5">
        <v>1</v>
      </c>
      <c r="S2739" s="5">
        <v>1</v>
      </c>
      <c r="DX2739" s="5" t="s">
        <v>135</v>
      </c>
      <c r="EG2739" s="42"/>
      <c r="EH2739" s="42"/>
      <c r="EI2739" s="42"/>
      <c r="EJ2739" s="42"/>
      <c r="EK2739" s="42"/>
      <c r="EL2739" s="42"/>
      <c r="EM2739" s="42"/>
    </row>
    <row r="2740" spans="1:143" ht="75">
      <c r="A2740" s="41"/>
      <c r="B2740" s="41"/>
      <c r="C2740" s="41"/>
      <c r="D2740" s="41" t="s">
        <v>4216</v>
      </c>
      <c r="E2740" s="42" t="s">
        <v>199</v>
      </c>
      <c r="F2740" s="41" t="s">
        <v>4211</v>
      </c>
      <c r="G2740" s="41"/>
      <c r="H2740" s="41" t="s">
        <v>135</v>
      </c>
      <c r="I2740" s="41"/>
      <c r="P2740" s="5">
        <v>1</v>
      </c>
      <c r="Q2740" s="39" t="s">
        <v>4217</v>
      </c>
      <c r="R2740" s="5">
        <v>1</v>
      </c>
      <c r="S2740" s="5">
        <v>1</v>
      </c>
      <c r="DX2740" s="5" t="s">
        <v>135</v>
      </c>
      <c r="EG2740" s="42"/>
      <c r="EH2740" s="42"/>
      <c r="EI2740" s="42"/>
      <c r="EJ2740" s="42"/>
      <c r="EK2740" s="42"/>
      <c r="EL2740" s="42"/>
      <c r="EM2740" s="42"/>
    </row>
    <row r="2741" spans="1:143" ht="75">
      <c r="A2741" s="46" t="s">
        <v>4218</v>
      </c>
      <c r="B2741" s="41">
        <v>10</v>
      </c>
      <c r="C2741" s="41">
        <v>2</v>
      </c>
      <c r="D2741" s="41" t="s">
        <v>4219</v>
      </c>
      <c r="E2741" s="42" t="s">
        <v>4220</v>
      </c>
      <c r="F2741" s="41" t="s">
        <v>980</v>
      </c>
      <c r="G2741" s="41"/>
      <c r="H2741" s="41" t="s">
        <v>135</v>
      </c>
      <c r="I2741" s="41"/>
      <c r="P2741" s="5">
        <v>1</v>
      </c>
      <c r="Q2741" s="39" t="s">
        <v>4221</v>
      </c>
      <c r="AL2741" s="5">
        <v>1</v>
      </c>
      <c r="AV2741" s="5">
        <v>1</v>
      </c>
      <c r="DS2741" s="6">
        <v>10</v>
      </c>
      <c r="DT2741" s="6">
        <v>8</v>
      </c>
      <c r="DU2741" s="5">
        <v>0</v>
      </c>
      <c r="DW2741" s="5" t="s">
        <v>135</v>
      </c>
      <c r="EG2741" s="42"/>
      <c r="EH2741" s="42"/>
      <c r="EI2741" s="42"/>
      <c r="EJ2741" s="42"/>
      <c r="EK2741" s="42"/>
      <c r="EL2741" s="42"/>
      <c r="EM2741" s="42"/>
    </row>
    <row r="2742" spans="1:143" ht="30">
      <c r="A2742" s="41"/>
      <c r="B2742" s="41"/>
      <c r="C2742" s="41"/>
      <c r="D2742" s="41" t="s">
        <v>131</v>
      </c>
      <c r="E2742" s="42" t="s">
        <v>132</v>
      </c>
      <c r="F2742" s="41" t="s">
        <v>980</v>
      </c>
      <c r="G2742" s="41"/>
      <c r="H2742" s="41" t="s">
        <v>135</v>
      </c>
      <c r="I2742" s="41"/>
      <c r="P2742" s="5">
        <v>1</v>
      </c>
      <c r="Q2742" s="39" t="s">
        <v>4221</v>
      </c>
      <c r="AL2742" s="5">
        <v>1</v>
      </c>
      <c r="AV2742" s="5">
        <v>1</v>
      </c>
      <c r="DW2742" s="5" t="s">
        <v>135</v>
      </c>
      <c r="EG2742" s="42"/>
      <c r="EH2742" s="42"/>
      <c r="EI2742" s="42"/>
      <c r="EJ2742" s="42"/>
      <c r="EK2742" s="42"/>
      <c r="EL2742" s="42"/>
      <c r="EM2742" s="42"/>
    </row>
    <row r="2743" spans="1:143" ht="30">
      <c r="A2743" s="41"/>
      <c r="B2743" s="41"/>
      <c r="C2743" s="41"/>
      <c r="D2743" s="41" t="s">
        <v>4222</v>
      </c>
      <c r="E2743" s="42" t="s">
        <v>271</v>
      </c>
      <c r="F2743" s="41" t="s">
        <v>980</v>
      </c>
      <c r="G2743" s="41"/>
      <c r="H2743" s="41" t="s">
        <v>135</v>
      </c>
      <c r="I2743" s="41"/>
      <c r="P2743" s="5">
        <v>1</v>
      </c>
      <c r="Q2743" s="39" t="s">
        <v>4221</v>
      </c>
      <c r="AL2743" s="5">
        <v>1</v>
      </c>
      <c r="AV2743" s="5">
        <v>1</v>
      </c>
      <c r="DW2743" s="5" t="s">
        <v>135</v>
      </c>
      <c r="EG2743" s="42"/>
      <c r="EH2743" s="42"/>
      <c r="EI2743" s="42"/>
      <c r="EJ2743" s="42"/>
      <c r="EK2743" s="42"/>
      <c r="EL2743" s="42"/>
      <c r="EM2743" s="42"/>
    </row>
    <row r="2744" spans="1:143" ht="30">
      <c r="A2744" s="41"/>
      <c r="B2744" s="41"/>
      <c r="C2744" s="41"/>
      <c r="D2744" s="41" t="s">
        <v>131</v>
      </c>
      <c r="E2744" s="42" t="s">
        <v>132</v>
      </c>
      <c r="F2744" s="41" t="s">
        <v>980</v>
      </c>
      <c r="G2744" s="41"/>
      <c r="H2744" s="41" t="s">
        <v>135</v>
      </c>
      <c r="I2744" s="41"/>
      <c r="P2744" s="5">
        <v>1</v>
      </c>
      <c r="Q2744" s="39" t="s">
        <v>4223</v>
      </c>
      <c r="AL2744" s="5">
        <v>1</v>
      </c>
      <c r="AV2744" s="5">
        <v>1</v>
      </c>
      <c r="DW2744" s="5" t="s">
        <v>135</v>
      </c>
      <c r="EG2744" s="42"/>
      <c r="EH2744" s="42"/>
      <c r="EI2744" s="42"/>
      <c r="EJ2744" s="42"/>
      <c r="EK2744" s="42"/>
      <c r="EL2744" s="42"/>
      <c r="EM2744" s="42"/>
    </row>
    <row r="2745" spans="1:143" ht="30">
      <c r="A2745" s="41"/>
      <c r="B2745" s="41"/>
      <c r="C2745" s="41"/>
      <c r="D2745" s="41" t="s">
        <v>4222</v>
      </c>
      <c r="E2745" s="42" t="s">
        <v>271</v>
      </c>
      <c r="F2745" s="41" t="s">
        <v>980</v>
      </c>
      <c r="G2745" s="41"/>
      <c r="H2745" s="41" t="s">
        <v>135</v>
      </c>
      <c r="I2745" s="41"/>
      <c r="P2745" s="5">
        <v>1</v>
      </c>
      <c r="Q2745" s="39" t="s">
        <v>4223</v>
      </c>
      <c r="AL2745" s="5">
        <v>1</v>
      </c>
      <c r="AV2745" s="5">
        <v>1</v>
      </c>
      <c r="DW2745" s="5" t="s">
        <v>135</v>
      </c>
      <c r="EG2745" s="42"/>
      <c r="EH2745" s="42"/>
      <c r="EI2745" s="42"/>
      <c r="EJ2745" s="42"/>
      <c r="EK2745" s="42"/>
      <c r="EL2745" s="42"/>
      <c r="EM2745" s="42"/>
    </row>
    <row r="2746" spans="1:143" ht="90">
      <c r="A2746" s="41" t="s">
        <v>4224</v>
      </c>
      <c r="B2746" s="41">
        <v>31</v>
      </c>
      <c r="C2746" s="41">
        <v>5</v>
      </c>
      <c r="D2746" s="41" t="s">
        <v>4225</v>
      </c>
      <c r="E2746" s="42" t="s">
        <v>199</v>
      </c>
      <c r="F2746" s="41" t="s">
        <v>980</v>
      </c>
      <c r="G2746" s="41"/>
      <c r="H2746" s="41" t="s">
        <v>135</v>
      </c>
      <c r="I2746" s="41"/>
      <c r="P2746" s="5">
        <v>1</v>
      </c>
      <c r="Q2746" s="39" t="s">
        <v>4226</v>
      </c>
      <c r="AL2746" s="5">
        <v>1</v>
      </c>
      <c r="DS2746" s="6">
        <v>31</v>
      </c>
      <c r="DT2746" s="6">
        <v>26</v>
      </c>
      <c r="DU2746" s="5">
        <v>0</v>
      </c>
      <c r="DW2746" s="5" t="s">
        <v>135</v>
      </c>
      <c r="EG2746" s="42"/>
      <c r="EH2746" s="42"/>
      <c r="EI2746" s="42"/>
      <c r="EJ2746" s="42"/>
      <c r="EK2746" s="42"/>
      <c r="EL2746" s="42"/>
      <c r="EM2746" s="42"/>
    </row>
    <row r="2747" spans="1:143" ht="30">
      <c r="A2747" s="41"/>
      <c r="B2747" s="41"/>
      <c r="C2747" s="41"/>
      <c r="D2747" s="41" t="s">
        <v>4227</v>
      </c>
      <c r="E2747" s="42" t="s">
        <v>514</v>
      </c>
      <c r="F2747" s="41" t="s">
        <v>980</v>
      </c>
      <c r="G2747" s="41"/>
      <c r="H2747" s="41" t="s">
        <v>135</v>
      </c>
      <c r="I2747" s="41"/>
      <c r="P2747" s="5">
        <v>1</v>
      </c>
      <c r="Q2747" s="39" t="s">
        <v>4226</v>
      </c>
      <c r="AL2747" s="5">
        <v>1</v>
      </c>
      <c r="DW2747" s="5" t="s">
        <v>135</v>
      </c>
      <c r="EG2747" s="42"/>
      <c r="EH2747" s="42"/>
      <c r="EI2747" s="42"/>
      <c r="EJ2747" s="42"/>
      <c r="EK2747" s="42"/>
      <c r="EL2747" s="42"/>
      <c r="EM2747" s="42"/>
    </row>
    <row r="2748" spans="1:143" ht="30">
      <c r="A2748" s="41"/>
      <c r="B2748" s="41"/>
      <c r="C2748" s="41"/>
      <c r="D2748" s="41" t="s">
        <v>170</v>
      </c>
      <c r="E2748" s="42" t="s">
        <v>171</v>
      </c>
      <c r="F2748" s="41" t="s">
        <v>980</v>
      </c>
      <c r="G2748" s="41"/>
      <c r="H2748" s="41" t="s">
        <v>135</v>
      </c>
      <c r="I2748" s="41"/>
      <c r="P2748" s="5">
        <v>1</v>
      </c>
      <c r="Q2748" s="39" t="s">
        <v>4226</v>
      </c>
      <c r="AL2748" s="5">
        <v>1</v>
      </c>
      <c r="DW2748" s="5" t="s">
        <v>135</v>
      </c>
      <c r="EG2748" s="42"/>
      <c r="EH2748" s="42"/>
      <c r="EI2748" s="42"/>
      <c r="EJ2748" s="42"/>
      <c r="EK2748" s="42"/>
      <c r="EL2748" s="42"/>
      <c r="EM2748" s="42"/>
    </row>
    <row r="2749" spans="1:143" ht="30">
      <c r="A2749" s="41"/>
      <c r="B2749" s="41"/>
      <c r="C2749" s="41"/>
      <c r="D2749" s="41" t="s">
        <v>4228</v>
      </c>
      <c r="E2749" s="42" t="s">
        <v>1409</v>
      </c>
      <c r="F2749" s="41" t="s">
        <v>980</v>
      </c>
      <c r="G2749" s="41"/>
      <c r="H2749" s="41" t="s">
        <v>135</v>
      </c>
      <c r="I2749" s="41"/>
      <c r="P2749" s="5">
        <v>1</v>
      </c>
      <c r="Q2749" s="39" t="s">
        <v>4226</v>
      </c>
      <c r="AL2749" s="5">
        <v>1</v>
      </c>
      <c r="CK2749" s="5">
        <v>1</v>
      </c>
      <c r="DW2749" s="5" t="s">
        <v>135</v>
      </c>
      <c r="EG2749" s="42"/>
      <c r="EH2749" s="42"/>
      <c r="EI2749" s="42"/>
      <c r="EJ2749" s="42"/>
      <c r="EK2749" s="42"/>
      <c r="EL2749" s="42"/>
      <c r="EM2749" s="42"/>
    </row>
    <row r="2750" spans="1:143" ht="30">
      <c r="A2750" s="41"/>
      <c r="B2750" s="41"/>
      <c r="C2750" s="41"/>
      <c r="D2750" s="41" t="s">
        <v>4229</v>
      </c>
      <c r="E2750" s="42" t="s">
        <v>314</v>
      </c>
      <c r="F2750" s="41" t="s">
        <v>980</v>
      </c>
      <c r="G2750" s="41"/>
      <c r="H2750" s="41" t="s">
        <v>135</v>
      </c>
      <c r="I2750" s="41"/>
      <c r="P2750" s="5">
        <v>1</v>
      </c>
      <c r="Q2750" s="39" t="s">
        <v>4226</v>
      </c>
      <c r="AL2750" s="5">
        <v>1</v>
      </c>
      <c r="CK2750" s="5">
        <v>1</v>
      </c>
      <c r="DW2750" s="5" t="s">
        <v>135</v>
      </c>
      <c r="EG2750" s="42"/>
      <c r="EH2750" s="42"/>
      <c r="EI2750" s="42"/>
      <c r="EJ2750" s="42"/>
      <c r="EK2750" s="42"/>
      <c r="EL2750" s="42"/>
      <c r="EM2750" s="42"/>
    </row>
    <row r="2751" spans="1:143" ht="30">
      <c r="A2751" s="41"/>
      <c r="B2751" s="41"/>
      <c r="C2751" s="41"/>
      <c r="D2751" s="41" t="s">
        <v>4230</v>
      </c>
      <c r="E2751" s="42" t="s">
        <v>1470</v>
      </c>
      <c r="F2751" s="41" t="s">
        <v>980</v>
      </c>
      <c r="G2751" s="41"/>
      <c r="H2751" s="41" t="s">
        <v>135</v>
      </c>
      <c r="I2751" s="41"/>
      <c r="P2751" s="5">
        <v>1</v>
      </c>
      <c r="Q2751" s="39" t="s">
        <v>4226</v>
      </c>
      <c r="AL2751" s="5">
        <v>1</v>
      </c>
      <c r="CK2751" s="5">
        <v>1</v>
      </c>
      <c r="DW2751" s="5" t="s">
        <v>135</v>
      </c>
      <c r="EG2751" s="42"/>
      <c r="EH2751" s="42"/>
      <c r="EI2751" s="42"/>
      <c r="EJ2751" s="42"/>
      <c r="EK2751" s="42"/>
      <c r="EL2751" s="42"/>
      <c r="EM2751" s="42"/>
    </row>
    <row r="2752" spans="1:143" ht="30">
      <c r="A2752" s="41"/>
      <c r="B2752" s="41"/>
      <c r="C2752" s="41"/>
      <c r="D2752" s="41" t="s">
        <v>170</v>
      </c>
      <c r="E2752" s="42" t="s">
        <v>171</v>
      </c>
      <c r="F2752" s="41" t="s">
        <v>980</v>
      </c>
      <c r="G2752" s="41"/>
      <c r="H2752" s="41" t="s">
        <v>135</v>
      </c>
      <c r="I2752" s="41"/>
      <c r="P2752" s="5">
        <v>1</v>
      </c>
      <c r="Q2752" s="39" t="s">
        <v>4231</v>
      </c>
      <c r="CK2752" s="5">
        <v>1</v>
      </c>
      <c r="DW2752" s="5" t="s">
        <v>135</v>
      </c>
      <c r="EG2752" s="42"/>
      <c r="EH2752" s="42"/>
      <c r="EI2752" s="42"/>
      <c r="EJ2752" s="42"/>
      <c r="EK2752" s="42"/>
      <c r="EL2752" s="42"/>
      <c r="EM2752" s="42"/>
    </row>
    <row r="2753" spans="1:143" ht="30">
      <c r="A2753" s="41"/>
      <c r="B2753" s="41"/>
      <c r="C2753" s="41"/>
      <c r="D2753" s="41" t="s">
        <v>4637</v>
      </c>
      <c r="E2753" s="42" t="s">
        <v>1409</v>
      </c>
      <c r="F2753" s="41" t="s">
        <v>980</v>
      </c>
      <c r="G2753" s="41"/>
      <c r="H2753" s="41" t="s">
        <v>135</v>
      </c>
      <c r="I2753" s="41"/>
      <c r="P2753" s="5">
        <v>1</v>
      </c>
      <c r="Q2753" s="39" t="s">
        <v>4231</v>
      </c>
      <c r="CK2753" s="5">
        <v>1</v>
      </c>
      <c r="DW2753" s="5" t="s">
        <v>135</v>
      </c>
      <c r="EG2753" s="42"/>
      <c r="EH2753" s="42"/>
      <c r="EI2753" s="42"/>
      <c r="EJ2753" s="42"/>
      <c r="EK2753" s="42"/>
      <c r="EL2753" s="42"/>
      <c r="EM2753" s="42"/>
    </row>
    <row r="2754" spans="1:143" ht="30">
      <c r="A2754" s="41"/>
      <c r="B2754" s="41"/>
      <c r="C2754" s="41"/>
      <c r="D2754" s="41" t="s">
        <v>4229</v>
      </c>
      <c r="E2754" s="42" t="s">
        <v>314</v>
      </c>
      <c r="F2754" s="41" t="s">
        <v>980</v>
      </c>
      <c r="G2754" s="41"/>
      <c r="H2754" s="41" t="s">
        <v>135</v>
      </c>
      <c r="I2754" s="41"/>
      <c r="P2754" s="5">
        <v>1</v>
      </c>
      <c r="Q2754" s="39" t="s">
        <v>4231</v>
      </c>
      <c r="CK2754" s="5">
        <v>1</v>
      </c>
      <c r="DW2754" s="5" t="s">
        <v>135</v>
      </c>
      <c r="EG2754" s="42"/>
      <c r="EH2754" s="42"/>
      <c r="EI2754" s="42"/>
      <c r="EJ2754" s="42"/>
      <c r="EK2754" s="42"/>
      <c r="EL2754" s="42"/>
      <c r="EM2754" s="42"/>
    </row>
    <row r="2755" spans="1:143" ht="30">
      <c r="A2755" s="41"/>
      <c r="B2755" s="41"/>
      <c r="C2755" s="41"/>
      <c r="D2755" s="41" t="s">
        <v>4230</v>
      </c>
      <c r="E2755" s="42" t="s">
        <v>1470</v>
      </c>
      <c r="F2755" s="41" t="s">
        <v>980</v>
      </c>
      <c r="G2755" s="41"/>
      <c r="H2755" s="41" t="s">
        <v>135</v>
      </c>
      <c r="I2755" s="41"/>
      <c r="P2755" s="5">
        <v>1</v>
      </c>
      <c r="Q2755" s="39" t="s">
        <v>4231</v>
      </c>
      <c r="CK2755" s="5">
        <v>1</v>
      </c>
      <c r="DW2755" s="5" t="s">
        <v>135</v>
      </c>
      <c r="EG2755" s="42"/>
      <c r="EH2755" s="42"/>
      <c r="EI2755" s="42"/>
      <c r="EJ2755" s="42"/>
      <c r="EK2755" s="42"/>
      <c r="EL2755" s="42"/>
      <c r="EM2755" s="42"/>
    </row>
    <row r="2756" spans="1:143" ht="30">
      <c r="A2756" s="41"/>
      <c r="B2756" s="41"/>
      <c r="C2756" s="41"/>
      <c r="D2756" s="41" t="s">
        <v>4225</v>
      </c>
      <c r="E2756" s="42" t="s">
        <v>199</v>
      </c>
      <c r="F2756" s="41" t="s">
        <v>980</v>
      </c>
      <c r="G2756" s="41"/>
      <c r="H2756" s="41" t="s">
        <v>135</v>
      </c>
      <c r="I2756" s="41"/>
      <c r="P2756" s="5">
        <v>1</v>
      </c>
      <c r="Q2756" s="39" t="s">
        <v>4232</v>
      </c>
      <c r="AL2756" s="5">
        <v>1</v>
      </c>
      <c r="DW2756" s="5" t="s">
        <v>135</v>
      </c>
      <c r="EG2756" s="42"/>
      <c r="EH2756" s="42"/>
      <c r="EI2756" s="42"/>
      <c r="EJ2756" s="42"/>
      <c r="EK2756" s="42"/>
      <c r="EL2756" s="42"/>
      <c r="EM2756" s="42"/>
    </row>
    <row r="2757" spans="1:143" ht="30">
      <c r="A2757" s="41"/>
      <c r="B2757" s="41"/>
      <c r="C2757" s="41"/>
      <c r="D2757" s="41" t="s">
        <v>4227</v>
      </c>
      <c r="E2757" s="42" t="s">
        <v>514</v>
      </c>
      <c r="F2757" s="41" t="s">
        <v>980</v>
      </c>
      <c r="G2757" s="41"/>
      <c r="H2757" s="41" t="s">
        <v>135</v>
      </c>
      <c r="I2757" s="41"/>
      <c r="P2757" s="5">
        <v>1</v>
      </c>
      <c r="Q2757" s="39" t="s">
        <v>4232</v>
      </c>
      <c r="AL2757" s="5">
        <v>1</v>
      </c>
      <c r="DW2757" s="5" t="s">
        <v>135</v>
      </c>
      <c r="EG2757" s="42"/>
      <c r="EH2757" s="42"/>
      <c r="EI2757" s="42"/>
      <c r="EJ2757" s="42"/>
      <c r="EK2757" s="42"/>
      <c r="EL2757" s="42"/>
      <c r="EM2757" s="42"/>
    </row>
    <row r="2758" spans="1:143" ht="30">
      <c r="A2758" s="41"/>
      <c r="B2758" s="41"/>
      <c r="C2758" s="41"/>
      <c r="D2758" s="41" t="s">
        <v>170</v>
      </c>
      <c r="E2758" s="42" t="s">
        <v>171</v>
      </c>
      <c r="F2758" s="41" t="s">
        <v>980</v>
      </c>
      <c r="G2758" s="41"/>
      <c r="H2758" s="41" t="s">
        <v>135</v>
      </c>
      <c r="I2758" s="41"/>
      <c r="P2758" s="5">
        <v>1</v>
      </c>
      <c r="Q2758" s="39" t="s">
        <v>4232</v>
      </c>
      <c r="AL2758" s="5">
        <v>1</v>
      </c>
      <c r="DW2758" s="5" t="s">
        <v>135</v>
      </c>
      <c r="EG2758" s="42"/>
      <c r="EH2758" s="42"/>
      <c r="EI2758" s="42"/>
      <c r="EJ2758" s="42"/>
      <c r="EK2758" s="42"/>
      <c r="EL2758" s="42"/>
      <c r="EM2758" s="42"/>
    </row>
    <row r="2759" spans="1:143" ht="30">
      <c r="A2759" s="41"/>
      <c r="B2759" s="41"/>
      <c r="C2759" s="41"/>
      <c r="D2759" s="41" t="s">
        <v>4228</v>
      </c>
      <c r="E2759" s="42" t="s">
        <v>1409</v>
      </c>
      <c r="F2759" s="41" t="s">
        <v>980</v>
      </c>
      <c r="G2759" s="41"/>
      <c r="H2759" s="41" t="s">
        <v>135</v>
      </c>
      <c r="I2759" s="41"/>
      <c r="P2759" s="5">
        <v>1</v>
      </c>
      <c r="Q2759" s="39" t="s">
        <v>4232</v>
      </c>
      <c r="AL2759" s="5">
        <v>1</v>
      </c>
      <c r="DW2759" s="5" t="s">
        <v>135</v>
      </c>
      <c r="EG2759" s="42"/>
      <c r="EH2759" s="42"/>
      <c r="EI2759" s="42"/>
      <c r="EJ2759" s="42"/>
      <c r="EK2759" s="42"/>
      <c r="EL2759" s="42"/>
      <c r="EM2759" s="42"/>
    </row>
    <row r="2760" spans="1:143" ht="30">
      <c r="A2760" s="41"/>
      <c r="B2760" s="41"/>
      <c r="C2760" s="41"/>
      <c r="D2760" s="41" t="s">
        <v>4229</v>
      </c>
      <c r="E2760" s="42" t="s">
        <v>314</v>
      </c>
      <c r="F2760" s="41" t="s">
        <v>980</v>
      </c>
      <c r="G2760" s="41"/>
      <c r="H2760" s="41" t="s">
        <v>135</v>
      </c>
      <c r="I2760" s="41"/>
      <c r="P2760" s="5">
        <v>1</v>
      </c>
      <c r="Q2760" s="39" t="s">
        <v>4232</v>
      </c>
      <c r="AL2760" s="5">
        <v>1</v>
      </c>
      <c r="DW2760" s="5" t="s">
        <v>135</v>
      </c>
      <c r="EG2760" s="42"/>
      <c r="EH2760" s="42"/>
      <c r="EI2760" s="42"/>
      <c r="EJ2760" s="42"/>
      <c r="EK2760" s="42"/>
      <c r="EL2760" s="42"/>
      <c r="EM2760" s="42"/>
    </row>
    <row r="2761" spans="1:143" ht="30">
      <c r="A2761" s="41"/>
      <c r="B2761" s="41"/>
      <c r="C2761" s="41"/>
      <c r="D2761" s="41" t="s">
        <v>4230</v>
      </c>
      <c r="E2761" s="42" t="s">
        <v>1470</v>
      </c>
      <c r="F2761" s="41" t="s">
        <v>980</v>
      </c>
      <c r="G2761" s="41"/>
      <c r="H2761" s="41" t="s">
        <v>135</v>
      </c>
      <c r="I2761" s="41"/>
      <c r="P2761" s="5">
        <v>1</v>
      </c>
      <c r="Q2761" s="39" t="s">
        <v>4232</v>
      </c>
      <c r="AL2761" s="5">
        <v>1</v>
      </c>
      <c r="DW2761" s="5" t="s">
        <v>135</v>
      </c>
      <c r="EG2761" s="42"/>
      <c r="EH2761" s="42"/>
      <c r="EI2761" s="42"/>
      <c r="EJ2761" s="42"/>
      <c r="EK2761" s="42"/>
      <c r="EL2761" s="42"/>
      <c r="EM2761" s="42"/>
    </row>
    <row r="2762" spans="1:143" ht="60">
      <c r="A2762" s="41"/>
      <c r="B2762" s="41"/>
      <c r="C2762" s="41"/>
      <c r="D2762" s="41" t="s">
        <v>4225</v>
      </c>
      <c r="E2762" s="42" t="s">
        <v>199</v>
      </c>
      <c r="F2762" s="41" t="s">
        <v>980</v>
      </c>
      <c r="G2762" s="41"/>
      <c r="H2762" s="41" t="s">
        <v>135</v>
      </c>
      <c r="I2762" s="41"/>
      <c r="P2762" s="5">
        <v>1</v>
      </c>
      <c r="Q2762" s="39" t="s">
        <v>4233</v>
      </c>
      <c r="R2762" s="5">
        <v>1</v>
      </c>
      <c r="AA2762" s="5">
        <v>1</v>
      </c>
      <c r="DW2762" s="5" t="s">
        <v>135</v>
      </c>
      <c r="EG2762" s="42"/>
      <c r="EH2762" s="42"/>
      <c r="EI2762" s="42"/>
      <c r="EJ2762" s="42"/>
      <c r="EK2762" s="42"/>
      <c r="EL2762" s="42"/>
      <c r="EM2762" s="42"/>
    </row>
    <row r="2763" spans="1:143" ht="60">
      <c r="A2763" s="41"/>
      <c r="B2763" s="41"/>
      <c r="C2763" s="41"/>
      <c r="D2763" s="41" t="s">
        <v>4234</v>
      </c>
      <c r="E2763" s="42" t="s">
        <v>698</v>
      </c>
      <c r="F2763" s="41" t="s">
        <v>980</v>
      </c>
      <c r="G2763" s="41"/>
      <c r="H2763" s="41" t="s">
        <v>135</v>
      </c>
      <c r="I2763" s="41"/>
      <c r="P2763" s="5">
        <v>1</v>
      </c>
      <c r="Q2763" s="39" t="s">
        <v>4233</v>
      </c>
      <c r="R2763" s="5">
        <v>1</v>
      </c>
      <c r="AA2763" s="5">
        <v>1</v>
      </c>
      <c r="DW2763" s="5" t="s">
        <v>135</v>
      </c>
      <c r="EG2763" s="42"/>
      <c r="EH2763" s="42"/>
      <c r="EI2763" s="42"/>
      <c r="EJ2763" s="42"/>
      <c r="EK2763" s="42"/>
      <c r="EL2763" s="42"/>
      <c r="EM2763" s="42"/>
    </row>
    <row r="2764" spans="1:143" ht="60">
      <c r="A2764" s="41"/>
      <c r="B2764" s="41"/>
      <c r="C2764" s="41"/>
      <c r="D2764" s="41" t="s">
        <v>4235</v>
      </c>
      <c r="E2764" s="42" t="s">
        <v>408</v>
      </c>
      <c r="F2764" s="41" t="s">
        <v>980</v>
      </c>
      <c r="G2764" s="41"/>
      <c r="H2764" s="41" t="s">
        <v>135</v>
      </c>
      <c r="I2764" s="41"/>
      <c r="P2764" s="5">
        <v>1</v>
      </c>
      <c r="Q2764" s="39" t="s">
        <v>4233</v>
      </c>
      <c r="R2764" s="5">
        <v>1</v>
      </c>
      <c r="AA2764" s="5">
        <v>1</v>
      </c>
      <c r="DW2764" s="5" t="s">
        <v>135</v>
      </c>
      <c r="EG2764" s="42"/>
      <c r="EH2764" s="42"/>
      <c r="EI2764" s="42"/>
      <c r="EJ2764" s="42"/>
      <c r="EK2764" s="42"/>
      <c r="EL2764" s="42"/>
      <c r="EM2764" s="42"/>
    </row>
    <row r="2765" spans="1:143" ht="60">
      <c r="A2765" s="41"/>
      <c r="B2765" s="41"/>
      <c r="C2765" s="41"/>
      <c r="D2765" s="41" t="s">
        <v>4230</v>
      </c>
      <c r="E2765" s="42" t="s">
        <v>1470</v>
      </c>
      <c r="F2765" s="41" t="s">
        <v>980</v>
      </c>
      <c r="G2765" s="41"/>
      <c r="H2765" s="41" t="s">
        <v>135</v>
      </c>
      <c r="I2765" s="41"/>
      <c r="P2765" s="5">
        <v>1</v>
      </c>
      <c r="Q2765" s="39" t="s">
        <v>4233</v>
      </c>
      <c r="R2765" s="5">
        <v>1</v>
      </c>
      <c r="AA2765" s="5">
        <v>1</v>
      </c>
      <c r="DW2765" s="5" t="s">
        <v>135</v>
      </c>
      <c r="EG2765" s="42"/>
      <c r="EH2765" s="42"/>
      <c r="EI2765" s="42"/>
      <c r="EJ2765" s="42"/>
      <c r="EK2765" s="42"/>
      <c r="EL2765" s="42"/>
      <c r="EM2765" s="42"/>
    </row>
    <row r="2766" spans="1:143" ht="45">
      <c r="A2766" s="41"/>
      <c r="B2766" s="41"/>
      <c r="C2766" s="41"/>
      <c r="D2766" s="41" t="s">
        <v>4225</v>
      </c>
      <c r="E2766" s="42" t="s">
        <v>199</v>
      </c>
      <c r="F2766" s="41" t="s">
        <v>980</v>
      </c>
      <c r="G2766" s="41"/>
      <c r="H2766" s="41" t="s">
        <v>135</v>
      </c>
      <c r="I2766" s="41"/>
      <c r="P2766" s="5">
        <v>1</v>
      </c>
      <c r="Q2766" s="39" t="s">
        <v>4236</v>
      </c>
      <c r="R2766" s="5">
        <v>1</v>
      </c>
      <c r="DW2766" s="5" t="s">
        <v>135</v>
      </c>
      <c r="EG2766" s="42"/>
      <c r="EH2766" s="42"/>
      <c r="EI2766" s="42"/>
      <c r="EJ2766" s="42"/>
      <c r="EK2766" s="42"/>
      <c r="EL2766" s="42"/>
      <c r="EM2766" s="42"/>
    </row>
    <row r="2767" spans="1:143" ht="45">
      <c r="A2767" s="41"/>
      <c r="B2767" s="41"/>
      <c r="C2767" s="41"/>
      <c r="D2767" s="41" t="s">
        <v>4227</v>
      </c>
      <c r="E2767" s="42" t="s">
        <v>514</v>
      </c>
      <c r="F2767" s="41" t="s">
        <v>980</v>
      </c>
      <c r="G2767" s="41"/>
      <c r="H2767" s="41" t="s">
        <v>135</v>
      </c>
      <c r="I2767" s="41"/>
      <c r="P2767" s="5">
        <v>1</v>
      </c>
      <c r="Q2767" s="39" t="s">
        <v>4236</v>
      </c>
      <c r="R2767" s="5">
        <v>1</v>
      </c>
      <c r="DW2767" s="5" t="s">
        <v>135</v>
      </c>
      <c r="EG2767" s="42"/>
      <c r="EH2767" s="42"/>
      <c r="EI2767" s="42"/>
      <c r="EJ2767" s="42"/>
      <c r="EK2767" s="42"/>
      <c r="EL2767" s="42"/>
      <c r="EM2767" s="42"/>
    </row>
    <row r="2768" spans="1:143" ht="45">
      <c r="A2768" s="41"/>
      <c r="B2768" s="41"/>
      <c r="C2768" s="41"/>
      <c r="D2768" s="41" t="s">
        <v>4230</v>
      </c>
      <c r="E2768" s="42" t="s">
        <v>1470</v>
      </c>
      <c r="F2768" s="41" t="s">
        <v>980</v>
      </c>
      <c r="G2768" s="41"/>
      <c r="H2768" s="41" t="s">
        <v>135</v>
      </c>
      <c r="I2768" s="41"/>
      <c r="P2768" s="5">
        <v>1</v>
      </c>
      <c r="Q2768" s="39" t="s">
        <v>4236</v>
      </c>
      <c r="R2768" s="5">
        <v>1</v>
      </c>
      <c r="DW2768" s="5" t="s">
        <v>135</v>
      </c>
      <c r="EG2768" s="42"/>
      <c r="EH2768" s="42"/>
      <c r="EI2768" s="42"/>
      <c r="EJ2768" s="42"/>
      <c r="EK2768" s="42"/>
      <c r="EL2768" s="42"/>
      <c r="EM2768" s="42"/>
    </row>
    <row r="2769" spans="1:143" ht="90">
      <c r="A2769" s="46" t="s">
        <v>4237</v>
      </c>
      <c r="B2769" s="41">
        <v>3</v>
      </c>
      <c r="C2769" s="41">
        <v>1</v>
      </c>
      <c r="D2769" s="41" t="s">
        <v>4238</v>
      </c>
      <c r="E2769" s="42" t="s">
        <v>186</v>
      </c>
      <c r="F2769" s="41" t="s">
        <v>980</v>
      </c>
      <c r="G2769" s="41"/>
      <c r="H2769" s="41" t="s">
        <v>135</v>
      </c>
      <c r="I2769" s="41"/>
      <c r="P2769" s="5">
        <v>1</v>
      </c>
      <c r="Q2769" s="39" t="s">
        <v>4239</v>
      </c>
      <c r="R2769" s="5">
        <v>1</v>
      </c>
      <c r="AA2769" s="5">
        <v>1</v>
      </c>
      <c r="DQ2769" s="5" t="s">
        <v>1233</v>
      </c>
      <c r="DR2769" s="5" t="s">
        <v>1233</v>
      </c>
      <c r="DS2769" s="6">
        <v>3</v>
      </c>
      <c r="DT2769" s="6">
        <v>2</v>
      </c>
      <c r="DU2769" s="5">
        <v>0</v>
      </c>
      <c r="DW2769" s="5" t="s">
        <v>135</v>
      </c>
      <c r="EG2769" s="42"/>
      <c r="EH2769" s="42"/>
      <c r="EI2769" s="42"/>
      <c r="EJ2769" s="42"/>
      <c r="EK2769" s="42"/>
      <c r="EL2769" s="42"/>
      <c r="EM2769" s="42"/>
    </row>
    <row r="2770" spans="1:143" ht="60">
      <c r="A2770" s="41"/>
      <c r="B2770" s="41"/>
      <c r="C2770" s="41"/>
      <c r="D2770" s="41" t="s">
        <v>4240</v>
      </c>
      <c r="E2770" s="42" t="s">
        <v>696</v>
      </c>
      <c r="F2770" s="41" t="s">
        <v>980</v>
      </c>
      <c r="G2770" s="41"/>
      <c r="H2770" s="41" t="s">
        <v>135</v>
      </c>
      <c r="I2770" s="41"/>
      <c r="P2770" s="5">
        <v>1</v>
      </c>
      <c r="Q2770" s="39" t="s">
        <v>4239</v>
      </c>
      <c r="R2770" s="5">
        <v>1</v>
      </c>
      <c r="AA2770" s="5">
        <v>1</v>
      </c>
      <c r="DQ2770" s="5" t="s">
        <v>1233</v>
      </c>
      <c r="DR2770" s="5" t="s">
        <v>1233</v>
      </c>
      <c r="DW2770" s="5" t="s">
        <v>135</v>
      </c>
      <c r="EG2770" s="42"/>
      <c r="EH2770" s="42"/>
      <c r="EI2770" s="42"/>
      <c r="EJ2770" s="42"/>
      <c r="EK2770" s="42"/>
      <c r="EL2770" s="42"/>
      <c r="EM2770" s="42"/>
    </row>
    <row r="2771" spans="1:143" ht="60">
      <c r="A2771" s="41"/>
      <c r="B2771" s="41"/>
      <c r="C2771" s="41"/>
      <c r="D2771" s="41" t="s">
        <v>4241</v>
      </c>
      <c r="E2771" s="42" t="s">
        <v>3364</v>
      </c>
      <c r="F2771" s="41" t="s">
        <v>980</v>
      </c>
      <c r="G2771" s="41"/>
      <c r="H2771" s="41" t="s">
        <v>135</v>
      </c>
      <c r="I2771" s="41"/>
      <c r="P2771" s="5">
        <v>1</v>
      </c>
      <c r="Q2771" s="39" t="s">
        <v>4239</v>
      </c>
      <c r="R2771" s="5">
        <v>1</v>
      </c>
      <c r="AA2771" s="5">
        <v>1</v>
      </c>
      <c r="DQ2771" s="5" t="s">
        <v>1233</v>
      </c>
      <c r="DR2771" s="5" t="s">
        <v>1233</v>
      </c>
      <c r="DW2771" s="5" t="s">
        <v>135</v>
      </c>
      <c r="EG2771" s="42"/>
      <c r="EH2771" s="42"/>
      <c r="EI2771" s="42"/>
      <c r="EJ2771" s="42"/>
      <c r="EK2771" s="42"/>
      <c r="EL2771" s="42"/>
      <c r="EM2771" s="42"/>
    </row>
    <row r="2772" spans="1:143" ht="90">
      <c r="A2772" s="46" t="s">
        <v>4242</v>
      </c>
      <c r="B2772" s="41">
        <v>15</v>
      </c>
      <c r="C2772" s="41"/>
      <c r="D2772" s="41" t="s">
        <v>185</v>
      </c>
      <c r="E2772" s="42" t="s">
        <v>186</v>
      </c>
      <c r="F2772" s="41" t="s">
        <v>4243</v>
      </c>
      <c r="G2772" s="41" t="s">
        <v>135</v>
      </c>
      <c r="H2772" s="41"/>
      <c r="I2772" s="41" t="s">
        <v>135</v>
      </c>
      <c r="P2772" s="5">
        <v>1</v>
      </c>
      <c r="Q2772" s="39" t="s">
        <v>4244</v>
      </c>
      <c r="R2772" s="5">
        <v>1</v>
      </c>
      <c r="S2772" s="5">
        <v>1</v>
      </c>
      <c r="AA2772" s="5">
        <v>1</v>
      </c>
      <c r="DQ2772" s="5" t="s">
        <v>1233</v>
      </c>
      <c r="DR2772" s="5" t="s">
        <v>1233</v>
      </c>
      <c r="DS2772" s="6">
        <v>15</v>
      </c>
      <c r="DT2772" s="6">
        <v>13</v>
      </c>
      <c r="DU2772" s="5">
        <v>7</v>
      </c>
      <c r="DW2772" s="5" t="s">
        <v>135</v>
      </c>
      <c r="EG2772" s="42"/>
      <c r="EH2772" s="42"/>
      <c r="EI2772" s="42"/>
      <c r="EJ2772" s="42"/>
      <c r="EK2772" s="42"/>
      <c r="EL2772" s="42"/>
      <c r="EM2772" s="42"/>
    </row>
    <row r="2773" spans="1:143" ht="45">
      <c r="A2773" s="41"/>
      <c r="B2773" s="41"/>
      <c r="C2773" s="41"/>
      <c r="D2773" s="41" t="s">
        <v>4245</v>
      </c>
      <c r="E2773" s="42" t="s">
        <v>3211</v>
      </c>
      <c r="F2773" s="41" t="s">
        <v>4243</v>
      </c>
      <c r="G2773" s="41" t="s">
        <v>135</v>
      </c>
      <c r="H2773" s="41"/>
      <c r="I2773" s="41" t="s">
        <v>135</v>
      </c>
      <c r="P2773" s="5">
        <v>1</v>
      </c>
      <c r="Q2773" s="39" t="s">
        <v>4244</v>
      </c>
      <c r="R2773" s="5">
        <v>1</v>
      </c>
      <c r="S2773" s="5">
        <v>1</v>
      </c>
      <c r="AA2773" s="5">
        <v>1</v>
      </c>
      <c r="DQ2773" s="5" t="s">
        <v>1233</v>
      </c>
      <c r="DR2773" s="5" t="s">
        <v>1233</v>
      </c>
      <c r="DW2773" s="5" t="s">
        <v>135</v>
      </c>
      <c r="EG2773" s="42"/>
      <c r="EH2773" s="42"/>
      <c r="EI2773" s="42"/>
      <c r="EJ2773" s="42"/>
      <c r="EK2773" s="42"/>
      <c r="EL2773" s="42"/>
      <c r="EM2773" s="42"/>
    </row>
    <row r="2774" spans="1:143" ht="60">
      <c r="A2774" s="41"/>
      <c r="B2774" s="41"/>
      <c r="C2774" s="41"/>
      <c r="D2774" s="41" t="s">
        <v>874</v>
      </c>
      <c r="E2774" s="42" t="s">
        <v>1920</v>
      </c>
      <c r="F2774" s="41" t="s">
        <v>430</v>
      </c>
      <c r="G2774" s="41"/>
      <c r="H2774" s="41"/>
      <c r="I2774" s="41" t="s">
        <v>135</v>
      </c>
      <c r="P2774" s="5">
        <v>1</v>
      </c>
      <c r="Q2774" s="39" t="s">
        <v>4246</v>
      </c>
      <c r="R2774" s="5">
        <v>1</v>
      </c>
      <c r="V2774" s="5">
        <v>1</v>
      </c>
      <c r="DQ2774" s="5" t="s">
        <v>1233</v>
      </c>
      <c r="DR2774" s="5" t="s">
        <v>1233</v>
      </c>
      <c r="DW2774" s="5" t="s">
        <v>135</v>
      </c>
      <c r="EG2774" s="42"/>
      <c r="EH2774" s="42"/>
      <c r="EI2774" s="42"/>
      <c r="EJ2774" s="42"/>
      <c r="EK2774" s="42"/>
      <c r="EL2774" s="42"/>
      <c r="EM2774" s="42"/>
    </row>
    <row r="2775" spans="1:143" ht="75">
      <c r="A2775" s="46" t="s">
        <v>4247</v>
      </c>
      <c r="B2775" s="41">
        <v>30</v>
      </c>
      <c r="C2775" s="41">
        <v>19</v>
      </c>
      <c r="D2775" s="41" t="s">
        <v>870</v>
      </c>
      <c r="E2775" s="42" t="s">
        <v>3085</v>
      </c>
      <c r="F2775" s="41" t="s">
        <v>4248</v>
      </c>
      <c r="G2775" s="41" t="s">
        <v>135</v>
      </c>
      <c r="H2775" s="41" t="s">
        <v>135</v>
      </c>
      <c r="I2775" s="41" t="s">
        <v>135</v>
      </c>
      <c r="P2775" s="5">
        <v>1</v>
      </c>
      <c r="Q2775" s="39" t="s">
        <v>4249</v>
      </c>
      <c r="AL2775" s="5">
        <v>1</v>
      </c>
      <c r="DQ2775" s="5" t="s">
        <v>1233</v>
      </c>
      <c r="DR2775" s="5" t="s">
        <v>1233</v>
      </c>
      <c r="DS2775" s="6">
        <v>30</v>
      </c>
      <c r="DT2775" s="6">
        <v>11</v>
      </c>
      <c r="DU2775" s="5">
        <v>19</v>
      </c>
      <c r="DX2775" s="5" t="s">
        <v>135</v>
      </c>
      <c r="EG2775" s="42"/>
      <c r="EH2775" s="42"/>
      <c r="EI2775" s="42"/>
      <c r="EJ2775" s="42"/>
      <c r="EK2775" s="42"/>
      <c r="EL2775" s="42"/>
      <c r="EM2775" s="42"/>
    </row>
    <row r="2776" spans="1:143" ht="30">
      <c r="A2776" s="41"/>
      <c r="B2776" s="41"/>
      <c r="C2776" s="41"/>
      <c r="D2776" s="41" t="s">
        <v>2487</v>
      </c>
      <c r="E2776" s="42" t="s">
        <v>3202</v>
      </c>
      <c r="F2776" s="41" t="s">
        <v>4248</v>
      </c>
      <c r="G2776" s="41" t="s">
        <v>135</v>
      </c>
      <c r="H2776" s="41" t="s">
        <v>135</v>
      </c>
      <c r="I2776" s="41" t="s">
        <v>135</v>
      </c>
      <c r="P2776" s="5">
        <v>1</v>
      </c>
      <c r="Q2776" s="39" t="s">
        <v>4249</v>
      </c>
      <c r="AL2776" s="5">
        <v>1</v>
      </c>
      <c r="DQ2776" s="5" t="s">
        <v>1233</v>
      </c>
      <c r="DR2776" s="5" t="s">
        <v>1233</v>
      </c>
      <c r="DX2776" s="5" t="s">
        <v>135</v>
      </c>
      <c r="EG2776" s="42"/>
      <c r="EH2776" s="42"/>
      <c r="EI2776" s="42"/>
      <c r="EJ2776" s="42"/>
      <c r="EK2776" s="42"/>
      <c r="EL2776" s="42"/>
      <c r="EM2776" s="42"/>
    </row>
    <row r="2777" spans="1:143">
      <c r="A2777" s="41"/>
      <c r="B2777" s="41"/>
      <c r="C2777" s="41"/>
      <c r="D2777" s="41" t="s">
        <v>870</v>
      </c>
      <c r="E2777" s="42" t="s">
        <v>3085</v>
      </c>
      <c r="F2777" s="41" t="s">
        <v>4250</v>
      </c>
      <c r="G2777" s="41" t="s">
        <v>135</v>
      </c>
      <c r="H2777" s="41"/>
      <c r="I2777" s="41" t="s">
        <v>135</v>
      </c>
      <c r="P2777" s="5">
        <v>1</v>
      </c>
      <c r="Q2777" s="39" t="s">
        <v>4251</v>
      </c>
      <c r="AL2777" s="5">
        <v>1</v>
      </c>
      <c r="DQ2777" s="5" t="s">
        <v>1233</v>
      </c>
      <c r="DR2777" s="5" t="s">
        <v>1233</v>
      </c>
      <c r="DX2777" s="5" t="s">
        <v>135</v>
      </c>
      <c r="EG2777" s="42"/>
      <c r="EH2777" s="42"/>
      <c r="EI2777" s="42"/>
      <c r="EJ2777" s="42"/>
      <c r="EK2777" s="42"/>
      <c r="EL2777" s="42"/>
      <c r="EM2777" s="42"/>
    </row>
    <row r="2778" spans="1:143">
      <c r="A2778" s="41"/>
      <c r="B2778" s="41"/>
      <c r="C2778" s="41"/>
      <c r="D2778" s="41" t="s">
        <v>870</v>
      </c>
      <c r="E2778" s="42" t="s">
        <v>3085</v>
      </c>
      <c r="F2778" s="41" t="s">
        <v>4250</v>
      </c>
      <c r="G2778" s="41" t="s">
        <v>135</v>
      </c>
      <c r="H2778" s="41"/>
      <c r="I2778" s="41" t="s">
        <v>135</v>
      </c>
      <c r="P2778" s="5">
        <v>1</v>
      </c>
      <c r="Q2778" s="39" t="s">
        <v>4251</v>
      </c>
      <c r="AL2778" s="5">
        <v>1</v>
      </c>
      <c r="DQ2778" s="5" t="s">
        <v>1233</v>
      </c>
      <c r="DR2778" s="5" t="s">
        <v>1233</v>
      </c>
      <c r="DX2778" s="5" t="s">
        <v>135</v>
      </c>
      <c r="EG2778" s="42"/>
      <c r="EH2778" s="42"/>
      <c r="EI2778" s="42"/>
      <c r="EJ2778" s="42"/>
      <c r="EK2778" s="42"/>
      <c r="EL2778" s="42"/>
      <c r="EM2778" s="42"/>
    </row>
    <row r="2779" spans="1:143">
      <c r="A2779" s="41"/>
      <c r="B2779" s="41"/>
      <c r="C2779" s="41"/>
      <c r="D2779" s="41" t="s">
        <v>2487</v>
      </c>
      <c r="E2779" s="42" t="s">
        <v>3202</v>
      </c>
      <c r="F2779" s="41" t="s">
        <v>4250</v>
      </c>
      <c r="G2779" s="41" t="s">
        <v>135</v>
      </c>
      <c r="H2779" s="41"/>
      <c r="I2779" s="41" t="s">
        <v>135</v>
      </c>
      <c r="P2779" s="5">
        <v>1</v>
      </c>
      <c r="Q2779" s="39" t="s">
        <v>4251</v>
      </c>
      <c r="AL2779" s="5">
        <v>1</v>
      </c>
      <c r="DQ2779" s="5" t="s">
        <v>1233</v>
      </c>
      <c r="DR2779" s="5" t="s">
        <v>1233</v>
      </c>
      <c r="DX2779" s="5" t="s">
        <v>135</v>
      </c>
      <c r="EG2779" s="42"/>
      <c r="EH2779" s="42"/>
      <c r="EI2779" s="42"/>
      <c r="EJ2779" s="42"/>
      <c r="EK2779" s="42"/>
      <c r="EL2779" s="42"/>
      <c r="EM2779" s="42"/>
    </row>
    <row r="2780" spans="1:143">
      <c r="A2780" s="41"/>
      <c r="B2780" s="41"/>
      <c r="C2780" s="41"/>
      <c r="D2780" s="41" t="s">
        <v>202</v>
      </c>
      <c r="E2780" s="42" t="s">
        <v>3208</v>
      </c>
      <c r="F2780" s="41" t="s">
        <v>4250</v>
      </c>
      <c r="G2780" s="41" t="s">
        <v>135</v>
      </c>
      <c r="H2780" s="41"/>
      <c r="I2780" s="41" t="s">
        <v>135</v>
      </c>
      <c r="P2780" s="5">
        <v>1</v>
      </c>
      <c r="Q2780" s="39" t="s">
        <v>4251</v>
      </c>
      <c r="AL2780" s="5">
        <v>1</v>
      </c>
      <c r="DQ2780" s="5" t="s">
        <v>1233</v>
      </c>
      <c r="DR2780" s="5" t="s">
        <v>1233</v>
      </c>
      <c r="DX2780" s="5" t="s">
        <v>135</v>
      </c>
      <c r="EG2780" s="42"/>
      <c r="EH2780" s="42"/>
      <c r="EI2780" s="42"/>
      <c r="EJ2780" s="42"/>
      <c r="EK2780" s="42"/>
      <c r="EL2780" s="42"/>
      <c r="EM2780" s="42"/>
    </row>
    <row r="2781" spans="1:143">
      <c r="A2781" s="41"/>
      <c r="B2781" s="41"/>
      <c r="C2781" s="41"/>
      <c r="D2781" s="41" t="s">
        <v>156</v>
      </c>
      <c r="E2781" s="42" t="s">
        <v>157</v>
      </c>
      <c r="F2781" s="41" t="s">
        <v>4250</v>
      </c>
      <c r="G2781" s="41" t="s">
        <v>135</v>
      </c>
      <c r="H2781" s="41"/>
      <c r="I2781" s="41" t="s">
        <v>135</v>
      </c>
      <c r="P2781" s="5">
        <v>1</v>
      </c>
      <c r="Q2781" s="39" t="s">
        <v>4251</v>
      </c>
      <c r="AL2781" s="5">
        <v>1</v>
      </c>
      <c r="DQ2781" s="5" t="s">
        <v>135</v>
      </c>
      <c r="DR2781" s="5" t="s">
        <v>1233</v>
      </c>
      <c r="DX2781" s="5" t="s">
        <v>135</v>
      </c>
      <c r="EG2781" s="42"/>
      <c r="EH2781" s="42"/>
      <c r="EI2781" s="42"/>
      <c r="EJ2781" s="42"/>
      <c r="EK2781" s="42"/>
      <c r="EL2781" s="42"/>
      <c r="EM2781" s="42"/>
    </row>
    <row r="2782" spans="1:143" ht="30">
      <c r="A2782" s="41"/>
      <c r="B2782" s="41"/>
      <c r="C2782" s="41"/>
      <c r="D2782" s="41" t="s">
        <v>185</v>
      </c>
      <c r="E2782" s="42" t="s">
        <v>186</v>
      </c>
      <c r="F2782" s="41" t="s">
        <v>4248</v>
      </c>
      <c r="G2782" s="41" t="s">
        <v>135</v>
      </c>
      <c r="H2782" s="41" t="s">
        <v>135</v>
      </c>
      <c r="I2782" s="41" t="s">
        <v>135</v>
      </c>
      <c r="P2782" s="5">
        <v>1</v>
      </c>
      <c r="Q2782" s="39" t="s">
        <v>4252</v>
      </c>
      <c r="AL2782" s="5">
        <v>1</v>
      </c>
      <c r="DQ2782" s="5" t="s">
        <v>135</v>
      </c>
      <c r="DR2782" s="5" t="s">
        <v>1233</v>
      </c>
      <c r="DX2782" s="5" t="s">
        <v>135</v>
      </c>
      <c r="EG2782" s="42"/>
      <c r="EH2782" s="42"/>
      <c r="EI2782" s="42"/>
      <c r="EJ2782" s="42"/>
      <c r="EK2782" s="42"/>
      <c r="EL2782" s="42"/>
      <c r="EM2782" s="42"/>
    </row>
    <row r="2783" spans="1:143" ht="30">
      <c r="A2783" s="41"/>
      <c r="B2783" s="41"/>
      <c r="C2783" s="41"/>
      <c r="D2783" s="41" t="s">
        <v>870</v>
      </c>
      <c r="E2783" s="42" t="s">
        <v>3085</v>
      </c>
      <c r="F2783" s="41" t="s">
        <v>4248</v>
      </c>
      <c r="G2783" s="41" t="s">
        <v>135</v>
      </c>
      <c r="H2783" s="41" t="s">
        <v>135</v>
      </c>
      <c r="I2783" s="41" t="s">
        <v>135</v>
      </c>
      <c r="P2783" s="5">
        <v>1</v>
      </c>
      <c r="Q2783" s="39" t="s">
        <v>4252</v>
      </c>
      <c r="AL2783" s="5">
        <v>1</v>
      </c>
      <c r="DQ2783" s="5" t="s">
        <v>135</v>
      </c>
      <c r="DR2783" s="5" t="s">
        <v>1233</v>
      </c>
      <c r="DX2783" s="5" t="s">
        <v>135</v>
      </c>
      <c r="EG2783" s="42"/>
      <c r="EH2783" s="42"/>
      <c r="EI2783" s="42"/>
      <c r="EJ2783" s="42"/>
      <c r="EK2783" s="42"/>
      <c r="EL2783" s="42"/>
      <c r="EM2783" s="42"/>
    </row>
    <row r="2784" spans="1:143">
      <c r="A2784" s="41"/>
      <c r="B2784" s="41"/>
      <c r="C2784" s="41"/>
      <c r="D2784" s="41" t="s">
        <v>156</v>
      </c>
      <c r="E2784" s="42" t="s">
        <v>157</v>
      </c>
      <c r="F2784" s="41" t="s">
        <v>4250</v>
      </c>
      <c r="G2784" s="41" t="s">
        <v>135</v>
      </c>
      <c r="H2784" s="41"/>
      <c r="I2784" s="41" t="s">
        <v>135</v>
      </c>
      <c r="P2784" s="5">
        <v>1</v>
      </c>
      <c r="Q2784" s="39" t="s">
        <v>4251</v>
      </c>
      <c r="AL2784" s="5">
        <v>1</v>
      </c>
      <c r="DQ2784" s="5" t="s">
        <v>135</v>
      </c>
      <c r="DR2784" s="5" t="s">
        <v>1233</v>
      </c>
      <c r="DX2784" s="5" t="s">
        <v>135</v>
      </c>
      <c r="EG2784" s="42"/>
      <c r="EH2784" s="42"/>
      <c r="EI2784" s="42"/>
      <c r="EJ2784" s="42"/>
      <c r="EK2784" s="42"/>
      <c r="EL2784" s="42"/>
      <c r="EM2784" s="42"/>
    </row>
    <row r="2785" spans="1:143" ht="30">
      <c r="A2785" s="41"/>
      <c r="B2785" s="41"/>
      <c r="C2785" s="41"/>
      <c r="D2785" s="41" t="s">
        <v>156</v>
      </c>
      <c r="E2785" s="42" t="s">
        <v>157</v>
      </c>
      <c r="F2785" s="41" t="s">
        <v>4248</v>
      </c>
      <c r="G2785" s="41" t="s">
        <v>135</v>
      </c>
      <c r="H2785" s="41" t="s">
        <v>135</v>
      </c>
      <c r="I2785" s="41" t="s">
        <v>135</v>
      </c>
      <c r="P2785" s="5">
        <v>1</v>
      </c>
      <c r="Q2785" s="39" t="s">
        <v>4252</v>
      </c>
      <c r="AL2785" s="5">
        <v>1</v>
      </c>
      <c r="DQ2785" s="5" t="s">
        <v>1233</v>
      </c>
      <c r="DR2785" s="5" t="s">
        <v>1233</v>
      </c>
      <c r="DX2785" s="5" t="s">
        <v>135</v>
      </c>
      <c r="EG2785" s="42"/>
      <c r="EH2785" s="42"/>
      <c r="EI2785" s="42"/>
      <c r="EJ2785" s="42"/>
      <c r="EK2785" s="42"/>
      <c r="EL2785" s="42"/>
      <c r="EM2785" s="42"/>
    </row>
    <row r="2786" spans="1:143" ht="30">
      <c r="A2786" s="41"/>
      <c r="B2786" s="41"/>
      <c r="C2786" s="41"/>
      <c r="D2786" s="41" t="s">
        <v>202</v>
      </c>
      <c r="E2786" s="42" t="s">
        <v>3208</v>
      </c>
      <c r="F2786" s="41" t="s">
        <v>4248</v>
      </c>
      <c r="G2786" s="41" t="s">
        <v>135</v>
      </c>
      <c r="H2786" s="41" t="s">
        <v>135</v>
      </c>
      <c r="I2786" s="41" t="s">
        <v>135</v>
      </c>
      <c r="P2786" s="5">
        <v>1</v>
      </c>
      <c r="Q2786" s="39" t="s">
        <v>4252</v>
      </c>
      <c r="AL2786" s="5">
        <v>1</v>
      </c>
      <c r="DQ2786" s="5" t="s">
        <v>1233</v>
      </c>
      <c r="DR2786" s="5" t="s">
        <v>1233</v>
      </c>
      <c r="DX2786" s="5" t="s">
        <v>135</v>
      </c>
      <c r="EG2786" s="42"/>
      <c r="EH2786" s="42"/>
      <c r="EI2786" s="42"/>
      <c r="EJ2786" s="42"/>
      <c r="EK2786" s="42"/>
      <c r="EL2786" s="42"/>
      <c r="EM2786" s="42"/>
    </row>
    <row r="2787" spans="1:143" ht="30">
      <c r="A2787" s="41"/>
      <c r="B2787" s="41"/>
      <c r="C2787" s="41"/>
      <c r="D2787" s="41" t="s">
        <v>870</v>
      </c>
      <c r="E2787" s="42" t="s">
        <v>3085</v>
      </c>
      <c r="F2787" s="41" t="s">
        <v>4248</v>
      </c>
      <c r="G2787" s="41" t="s">
        <v>135</v>
      </c>
      <c r="H2787" s="41" t="s">
        <v>135</v>
      </c>
      <c r="I2787" s="41" t="s">
        <v>135</v>
      </c>
      <c r="P2787" s="5">
        <v>1</v>
      </c>
      <c r="Q2787" s="39" t="s">
        <v>4253</v>
      </c>
      <c r="AL2787" s="5">
        <v>1</v>
      </c>
      <c r="AV2787" s="5">
        <v>1</v>
      </c>
      <c r="DQ2787" s="5" t="s">
        <v>1233</v>
      </c>
      <c r="DR2787" s="5" t="s">
        <v>1233</v>
      </c>
      <c r="DX2787" s="5" t="s">
        <v>135</v>
      </c>
      <c r="EG2787" s="42"/>
      <c r="EH2787" s="42"/>
      <c r="EI2787" s="42"/>
      <c r="EJ2787" s="42"/>
      <c r="EK2787" s="42"/>
      <c r="EL2787" s="42"/>
      <c r="EM2787" s="42"/>
    </row>
    <row r="2788" spans="1:143" ht="30">
      <c r="A2788" s="41"/>
      <c r="B2788" s="41"/>
      <c r="C2788" s="41"/>
      <c r="D2788" s="41" t="s">
        <v>202</v>
      </c>
      <c r="E2788" s="42" t="s">
        <v>3208</v>
      </c>
      <c r="F2788" s="41" t="s">
        <v>4248</v>
      </c>
      <c r="G2788" s="41" t="s">
        <v>135</v>
      </c>
      <c r="H2788" s="41" t="s">
        <v>135</v>
      </c>
      <c r="I2788" s="41" t="s">
        <v>135</v>
      </c>
      <c r="P2788" s="5">
        <v>1</v>
      </c>
      <c r="Q2788" s="39" t="s">
        <v>4252</v>
      </c>
      <c r="AL2788" s="5">
        <v>1</v>
      </c>
      <c r="DQ2788" s="5" t="s">
        <v>1233</v>
      </c>
      <c r="DR2788" s="5" t="s">
        <v>1233</v>
      </c>
      <c r="DX2788" s="5" t="s">
        <v>135</v>
      </c>
      <c r="EG2788" s="42"/>
      <c r="EH2788" s="42"/>
      <c r="EI2788" s="42"/>
      <c r="EJ2788" s="42"/>
      <c r="EK2788" s="42"/>
      <c r="EL2788" s="42"/>
      <c r="EM2788" s="42"/>
    </row>
    <row r="2789" spans="1:143" ht="30">
      <c r="A2789" s="41"/>
      <c r="B2789" s="41"/>
      <c r="C2789" s="41"/>
      <c r="D2789" s="41" t="s">
        <v>2064</v>
      </c>
      <c r="E2789" s="41" t="s">
        <v>2064</v>
      </c>
      <c r="F2789" s="41" t="s">
        <v>4248</v>
      </c>
      <c r="G2789" s="41" t="s">
        <v>135</v>
      </c>
      <c r="H2789" s="41" t="s">
        <v>135</v>
      </c>
      <c r="I2789" s="41" t="s">
        <v>135</v>
      </c>
      <c r="P2789" s="5">
        <v>1</v>
      </c>
      <c r="Q2789" s="39" t="s">
        <v>4252</v>
      </c>
      <c r="AL2789" s="5">
        <v>1</v>
      </c>
      <c r="DQ2789" s="5" t="s">
        <v>135</v>
      </c>
      <c r="DR2789" s="5" t="s">
        <v>1233</v>
      </c>
      <c r="DX2789" s="5" t="s">
        <v>135</v>
      </c>
      <c r="EG2789" s="42"/>
      <c r="EH2789" s="42"/>
      <c r="EI2789" s="42"/>
      <c r="EJ2789" s="42"/>
      <c r="EK2789" s="42"/>
      <c r="EL2789" s="42"/>
      <c r="EM2789" s="42"/>
    </row>
    <row r="2790" spans="1:143" ht="30">
      <c r="A2790" s="41"/>
      <c r="B2790" s="41"/>
      <c r="C2790" s="41"/>
      <c r="D2790" s="41" t="s">
        <v>870</v>
      </c>
      <c r="E2790" s="42" t="s">
        <v>3085</v>
      </c>
      <c r="F2790" s="41" t="s">
        <v>4248</v>
      </c>
      <c r="G2790" s="41" t="s">
        <v>135</v>
      </c>
      <c r="H2790" s="41" t="s">
        <v>135</v>
      </c>
      <c r="I2790" s="41" t="s">
        <v>135</v>
      </c>
      <c r="P2790" s="5">
        <v>1</v>
      </c>
      <c r="Q2790" s="39" t="s">
        <v>4252</v>
      </c>
      <c r="AL2790" s="5">
        <v>1</v>
      </c>
      <c r="DQ2790" s="5" t="s">
        <v>135</v>
      </c>
      <c r="DR2790" s="5" t="s">
        <v>1233</v>
      </c>
      <c r="DX2790" s="5" t="s">
        <v>135</v>
      </c>
      <c r="EG2790" s="42"/>
      <c r="EH2790" s="42"/>
      <c r="EI2790" s="42"/>
      <c r="EJ2790" s="42"/>
      <c r="EK2790" s="42"/>
      <c r="EL2790" s="42"/>
      <c r="EM2790" s="42"/>
    </row>
    <row r="2791" spans="1:143" ht="30">
      <c r="A2791" s="41"/>
      <c r="B2791" s="41"/>
      <c r="C2791" s="41"/>
      <c r="D2791" s="41" t="s">
        <v>870</v>
      </c>
      <c r="E2791" s="42" t="s">
        <v>3085</v>
      </c>
      <c r="F2791" s="41" t="s">
        <v>4248</v>
      </c>
      <c r="G2791" s="41" t="s">
        <v>135</v>
      </c>
      <c r="H2791" s="41" t="s">
        <v>135</v>
      </c>
      <c r="I2791" s="41" t="s">
        <v>135</v>
      </c>
      <c r="P2791" s="5">
        <v>1</v>
      </c>
      <c r="Q2791" s="39" t="s">
        <v>4254</v>
      </c>
      <c r="CB2791" s="5">
        <v>1</v>
      </c>
      <c r="CK2791" s="5">
        <v>1</v>
      </c>
      <c r="DQ2791" s="5" t="s">
        <v>135</v>
      </c>
      <c r="DR2791" s="5" t="s">
        <v>1233</v>
      </c>
      <c r="DX2791" s="5" t="s">
        <v>135</v>
      </c>
      <c r="EG2791" s="42"/>
      <c r="EH2791" s="42"/>
      <c r="EI2791" s="42"/>
      <c r="EJ2791" s="42"/>
      <c r="EK2791" s="42"/>
      <c r="EL2791" s="42"/>
      <c r="EM2791" s="42"/>
    </row>
    <row r="2792" spans="1:143" ht="30">
      <c r="A2792" s="41"/>
      <c r="B2792" s="41"/>
      <c r="C2792" s="41"/>
      <c r="D2792" s="41" t="s">
        <v>591</v>
      </c>
      <c r="E2792" s="42" t="s">
        <v>459</v>
      </c>
      <c r="F2792" s="41" t="s">
        <v>4248</v>
      </c>
      <c r="G2792" s="41" t="s">
        <v>135</v>
      </c>
      <c r="H2792" s="41" t="s">
        <v>135</v>
      </c>
      <c r="I2792" s="41" t="s">
        <v>135</v>
      </c>
      <c r="P2792" s="5">
        <v>1</v>
      </c>
      <c r="Q2792" s="39" t="s">
        <v>4254</v>
      </c>
      <c r="CB2792" s="5">
        <v>1</v>
      </c>
      <c r="CK2792" s="5">
        <v>1</v>
      </c>
      <c r="CL2792" s="5">
        <v>1</v>
      </c>
      <c r="DQ2792" s="5" t="s">
        <v>135</v>
      </c>
      <c r="DR2792" s="5" t="s">
        <v>1233</v>
      </c>
      <c r="DX2792" s="5" t="s">
        <v>135</v>
      </c>
      <c r="EG2792" s="42"/>
      <c r="EH2792" s="42"/>
      <c r="EI2792" s="42"/>
      <c r="EJ2792" s="42"/>
      <c r="EK2792" s="42"/>
      <c r="EL2792" s="42"/>
      <c r="EM2792" s="42"/>
    </row>
    <row r="2793" spans="1:143" ht="30">
      <c r="A2793" s="41"/>
      <c r="B2793" s="41"/>
      <c r="C2793" s="41"/>
      <c r="D2793" s="41" t="s">
        <v>278</v>
      </c>
      <c r="E2793" s="42" t="s">
        <v>685</v>
      </c>
      <c r="F2793" s="41" t="s">
        <v>4248</v>
      </c>
      <c r="G2793" s="41" t="s">
        <v>135</v>
      </c>
      <c r="H2793" s="41" t="s">
        <v>135</v>
      </c>
      <c r="I2793" s="41" t="s">
        <v>135</v>
      </c>
      <c r="P2793" s="5">
        <v>1</v>
      </c>
      <c r="Q2793" s="39" t="s">
        <v>4254</v>
      </c>
      <c r="CB2793" s="5">
        <v>1</v>
      </c>
      <c r="DQ2793" s="5" t="s">
        <v>135</v>
      </c>
      <c r="DR2793" s="5" t="s">
        <v>1233</v>
      </c>
      <c r="DX2793" s="5" t="s">
        <v>135</v>
      </c>
      <c r="EG2793" s="42"/>
      <c r="EH2793" s="42"/>
      <c r="EI2793" s="42"/>
      <c r="EJ2793" s="42"/>
      <c r="EK2793" s="42"/>
      <c r="EL2793" s="42"/>
      <c r="EM2793" s="42"/>
    </row>
    <row r="2794" spans="1:143" ht="30">
      <c r="A2794" s="41"/>
      <c r="B2794" s="41"/>
      <c r="C2794" s="41"/>
      <c r="D2794" s="41" t="s">
        <v>591</v>
      </c>
      <c r="E2794" s="42" t="s">
        <v>459</v>
      </c>
      <c r="F2794" s="41" t="s">
        <v>4248</v>
      </c>
      <c r="G2794" s="41" t="s">
        <v>135</v>
      </c>
      <c r="H2794" s="41" t="s">
        <v>135</v>
      </c>
      <c r="I2794" s="41" t="s">
        <v>135</v>
      </c>
      <c r="P2794" s="5">
        <v>1</v>
      </c>
      <c r="Q2794" s="39" t="s">
        <v>4255</v>
      </c>
      <c r="CK2794" s="5">
        <v>1</v>
      </c>
      <c r="DQ2794" s="5" t="s">
        <v>135</v>
      </c>
      <c r="DR2794" s="5" t="s">
        <v>1233</v>
      </c>
      <c r="DX2794" s="5" t="s">
        <v>135</v>
      </c>
      <c r="EG2794" s="42"/>
      <c r="EH2794" s="42"/>
      <c r="EI2794" s="42"/>
      <c r="EJ2794" s="42"/>
      <c r="EK2794" s="42"/>
      <c r="EL2794" s="42"/>
      <c r="EM2794" s="42"/>
    </row>
    <row r="2795" spans="1:143" ht="30">
      <c r="A2795" s="41"/>
      <c r="B2795" s="41"/>
      <c r="C2795" s="41"/>
      <c r="D2795" s="41" t="s">
        <v>591</v>
      </c>
      <c r="E2795" s="42" t="s">
        <v>459</v>
      </c>
      <c r="F2795" s="41" t="s">
        <v>4248</v>
      </c>
      <c r="G2795" s="41" t="s">
        <v>135</v>
      </c>
      <c r="H2795" s="41" t="s">
        <v>135</v>
      </c>
      <c r="I2795" s="41" t="s">
        <v>135</v>
      </c>
      <c r="J2795" s="5">
        <v>1</v>
      </c>
      <c r="K2795" s="5">
        <v>1</v>
      </c>
      <c r="P2795" s="5">
        <v>1</v>
      </c>
      <c r="Q2795" s="39" t="s">
        <v>4256</v>
      </c>
      <c r="CK2795" s="5">
        <v>1</v>
      </c>
      <c r="CL2795" s="5">
        <v>1</v>
      </c>
      <c r="DQ2795" s="5" t="s">
        <v>135</v>
      </c>
      <c r="DR2795" s="5" t="s">
        <v>1233</v>
      </c>
      <c r="DX2795" s="5" t="s">
        <v>135</v>
      </c>
      <c r="EG2795" s="42"/>
      <c r="EH2795" s="42"/>
      <c r="EI2795" s="42"/>
      <c r="EJ2795" s="42"/>
      <c r="EK2795" s="42"/>
      <c r="EL2795" s="42"/>
      <c r="EM2795" s="42"/>
    </row>
    <row r="2796" spans="1:143" ht="90">
      <c r="A2796" s="46" t="s">
        <v>4257</v>
      </c>
      <c r="B2796" s="41">
        <v>5</v>
      </c>
      <c r="C2796" s="41">
        <v>3</v>
      </c>
      <c r="D2796" s="41" t="s">
        <v>4258</v>
      </c>
      <c r="E2796" s="42" t="s">
        <v>569</v>
      </c>
      <c r="F2796" s="41" t="s">
        <v>4259</v>
      </c>
      <c r="G2796" s="41" t="s">
        <v>135</v>
      </c>
      <c r="H2796" s="41" t="s">
        <v>135</v>
      </c>
      <c r="I2796" s="41"/>
      <c r="J2796" s="5">
        <v>1</v>
      </c>
      <c r="L2796" s="5">
        <v>1</v>
      </c>
      <c r="P2796" s="5">
        <v>1</v>
      </c>
      <c r="Q2796" s="39" t="s">
        <v>4260</v>
      </c>
      <c r="BT2796" s="5">
        <v>1</v>
      </c>
      <c r="BV2796" s="5">
        <v>1</v>
      </c>
      <c r="DQ2796" s="5" t="s">
        <v>1233</v>
      </c>
      <c r="DR2796" s="5" t="s">
        <v>1233</v>
      </c>
      <c r="DS2796" s="6">
        <v>5</v>
      </c>
      <c r="DT2796" s="6">
        <v>2</v>
      </c>
      <c r="DU2796" s="5">
        <v>5</v>
      </c>
      <c r="DX2796" s="5" t="s">
        <v>135</v>
      </c>
      <c r="EG2796" s="42"/>
      <c r="EH2796" s="42"/>
      <c r="EI2796" s="42"/>
      <c r="EJ2796" s="42"/>
      <c r="EK2796" s="42"/>
      <c r="EL2796" s="42"/>
      <c r="EM2796" s="42"/>
    </row>
    <row r="2797" spans="1:143" ht="90">
      <c r="A2797" s="41"/>
      <c r="B2797" s="41"/>
      <c r="C2797" s="41"/>
      <c r="D2797" s="41" t="s">
        <v>4261</v>
      </c>
      <c r="E2797" s="42" t="s">
        <v>4262</v>
      </c>
      <c r="F2797" s="41" t="s">
        <v>4263</v>
      </c>
      <c r="G2797" s="41" t="s">
        <v>135</v>
      </c>
      <c r="H2797" s="41" t="s">
        <v>787</v>
      </c>
      <c r="I2797" s="41" t="s">
        <v>135</v>
      </c>
      <c r="J2797" s="5">
        <v>1</v>
      </c>
      <c r="K2797" s="5">
        <v>1</v>
      </c>
      <c r="P2797" s="5">
        <v>1</v>
      </c>
      <c r="Q2797" s="39" t="s">
        <v>4264</v>
      </c>
      <c r="AL2797" s="5">
        <v>1</v>
      </c>
      <c r="BL2797" s="5">
        <v>1</v>
      </c>
      <c r="BQ2797" s="5">
        <v>1</v>
      </c>
      <c r="DQ2797" s="5" t="s">
        <v>135</v>
      </c>
      <c r="DR2797" s="5" t="s">
        <v>1233</v>
      </c>
      <c r="DX2797" s="5" t="s">
        <v>135</v>
      </c>
      <c r="EG2797" s="42"/>
      <c r="EH2797" s="42"/>
      <c r="EI2797" s="42"/>
      <c r="EJ2797" s="42"/>
      <c r="EK2797" s="42"/>
      <c r="EL2797" s="42"/>
      <c r="EM2797" s="42"/>
    </row>
    <row r="2798" spans="1:143" ht="30">
      <c r="A2798" s="41"/>
      <c r="B2798" s="41"/>
      <c r="C2798" s="41"/>
      <c r="D2798" s="41" t="s">
        <v>187</v>
      </c>
      <c r="E2798" s="42" t="s">
        <v>3209</v>
      </c>
      <c r="F2798" s="41" t="s">
        <v>4265</v>
      </c>
      <c r="G2798" s="41" t="s">
        <v>135</v>
      </c>
      <c r="H2798" s="41"/>
      <c r="I2798" s="41" t="s">
        <v>135</v>
      </c>
      <c r="P2798" s="5">
        <v>1</v>
      </c>
      <c r="Q2798" s="39" t="s">
        <v>4266</v>
      </c>
      <c r="BT2798" s="5">
        <v>1</v>
      </c>
      <c r="BZ2798" s="5">
        <v>1</v>
      </c>
      <c r="CB2798" s="5">
        <v>1</v>
      </c>
      <c r="DQ2798" s="5" t="s">
        <v>135</v>
      </c>
      <c r="DR2798" s="5" t="s">
        <v>1233</v>
      </c>
      <c r="DX2798" s="5" t="s">
        <v>135</v>
      </c>
      <c r="EG2798" s="42"/>
      <c r="EH2798" s="42"/>
      <c r="EI2798" s="42"/>
      <c r="EJ2798" s="42"/>
      <c r="EK2798" s="42"/>
      <c r="EL2798" s="42"/>
      <c r="EM2798" s="42"/>
    </row>
    <row r="2799" spans="1:143" ht="60">
      <c r="A2799" s="46" t="s">
        <v>4267</v>
      </c>
      <c r="B2799" s="41">
        <v>3</v>
      </c>
      <c r="C2799" s="41">
        <v>1</v>
      </c>
      <c r="D2799" s="41" t="s">
        <v>4268</v>
      </c>
      <c r="E2799" s="42" t="s">
        <v>4269</v>
      </c>
      <c r="F2799" s="41" t="s">
        <v>4270</v>
      </c>
      <c r="G2799" s="41" t="s">
        <v>135</v>
      </c>
      <c r="H2799" s="41" t="s">
        <v>135</v>
      </c>
      <c r="I2799" s="41" t="s">
        <v>135</v>
      </c>
      <c r="P2799" s="5">
        <v>1</v>
      </c>
      <c r="Q2799" s="39" t="s">
        <v>4271</v>
      </c>
      <c r="AL2799" s="5">
        <v>1</v>
      </c>
      <c r="AW2799" s="5">
        <v>1</v>
      </c>
      <c r="AY2799" s="5">
        <v>1</v>
      </c>
      <c r="BH2799" s="5">
        <v>1</v>
      </c>
      <c r="BK2799" s="5">
        <v>1</v>
      </c>
      <c r="DQ2799" s="5" t="s">
        <v>1233</v>
      </c>
      <c r="DR2799" s="5" t="s">
        <v>1233</v>
      </c>
      <c r="DS2799" s="6">
        <v>3</v>
      </c>
      <c r="DT2799" s="6">
        <v>2</v>
      </c>
      <c r="DU2799" s="5">
        <v>1</v>
      </c>
      <c r="DX2799" s="5" t="s">
        <v>135</v>
      </c>
      <c r="EG2799" s="42"/>
      <c r="EH2799" s="42"/>
      <c r="EI2799" s="42"/>
      <c r="EJ2799" s="42"/>
      <c r="EK2799" s="42"/>
      <c r="EL2799" s="42"/>
      <c r="EM2799" s="42"/>
    </row>
    <row r="2800" spans="1:143" ht="60">
      <c r="A2800" s="41"/>
      <c r="B2800" s="41"/>
      <c r="C2800" s="41"/>
      <c r="D2800" s="41" t="s">
        <v>4272</v>
      </c>
      <c r="E2800" s="42" t="s">
        <v>840</v>
      </c>
      <c r="F2800" s="41" t="s">
        <v>4270</v>
      </c>
      <c r="G2800" s="41" t="s">
        <v>135</v>
      </c>
      <c r="H2800" s="41" t="s">
        <v>135</v>
      </c>
      <c r="I2800" s="41" t="s">
        <v>135</v>
      </c>
      <c r="P2800" s="5">
        <v>1</v>
      </c>
      <c r="Q2800" s="39" t="s">
        <v>4271</v>
      </c>
      <c r="AL2800" s="5">
        <v>1</v>
      </c>
      <c r="AW2800" s="5">
        <v>1</v>
      </c>
      <c r="AY2800" s="5">
        <v>1</v>
      </c>
      <c r="BH2800" s="5">
        <v>1</v>
      </c>
      <c r="BK2800" s="5">
        <v>1</v>
      </c>
      <c r="DQ2800" s="5" t="s">
        <v>1233</v>
      </c>
      <c r="DR2800" s="5" t="s">
        <v>1233</v>
      </c>
      <c r="DX2800" s="5" t="s">
        <v>135</v>
      </c>
      <c r="EG2800" s="42"/>
      <c r="EH2800" s="42"/>
      <c r="EI2800" s="42"/>
      <c r="EJ2800" s="42"/>
      <c r="EK2800" s="42"/>
      <c r="EL2800" s="42"/>
      <c r="EM2800" s="42"/>
    </row>
    <row r="2801" spans="1:143" ht="60">
      <c r="A2801" s="41"/>
      <c r="B2801" s="41"/>
      <c r="C2801" s="41"/>
      <c r="D2801" s="41" t="s">
        <v>4273</v>
      </c>
      <c r="E2801" s="42" t="s">
        <v>209</v>
      </c>
      <c r="F2801" s="41" t="s">
        <v>4270</v>
      </c>
      <c r="G2801" s="41" t="s">
        <v>135</v>
      </c>
      <c r="H2801" s="41" t="s">
        <v>135</v>
      </c>
      <c r="I2801" s="41" t="s">
        <v>135</v>
      </c>
      <c r="P2801" s="5">
        <v>1</v>
      </c>
      <c r="Q2801" s="39" t="s">
        <v>4271</v>
      </c>
      <c r="AL2801" s="5">
        <v>1</v>
      </c>
      <c r="AW2801" s="5">
        <v>1</v>
      </c>
      <c r="AY2801" s="5">
        <v>1</v>
      </c>
      <c r="BH2801" s="5">
        <v>1</v>
      </c>
      <c r="BK2801" s="5">
        <v>1</v>
      </c>
      <c r="DQ2801" s="5" t="s">
        <v>1233</v>
      </c>
      <c r="DR2801" s="5" t="s">
        <v>1233</v>
      </c>
      <c r="DX2801" s="5" t="s">
        <v>135</v>
      </c>
      <c r="EG2801" s="42"/>
      <c r="EH2801" s="42"/>
      <c r="EI2801" s="42"/>
      <c r="EJ2801" s="42"/>
      <c r="EK2801" s="42"/>
      <c r="EL2801" s="42"/>
      <c r="EM2801" s="42"/>
    </row>
    <row r="2802" spans="1:143" ht="60">
      <c r="A2802" s="41"/>
      <c r="B2802" s="41"/>
      <c r="C2802" s="41"/>
      <c r="D2802" s="41" t="s">
        <v>4274</v>
      </c>
      <c r="E2802" s="42" t="s">
        <v>4275</v>
      </c>
      <c r="F2802" s="41" t="s">
        <v>4270</v>
      </c>
      <c r="G2802" s="41" t="s">
        <v>135</v>
      </c>
      <c r="H2802" s="41" t="s">
        <v>135</v>
      </c>
      <c r="I2802" s="41" t="s">
        <v>135</v>
      </c>
      <c r="P2802" s="5">
        <v>1</v>
      </c>
      <c r="Q2802" s="39" t="s">
        <v>4271</v>
      </c>
      <c r="AL2802" s="5">
        <v>1</v>
      </c>
      <c r="AW2802" s="5">
        <v>1</v>
      </c>
      <c r="AY2802" s="5">
        <v>1</v>
      </c>
      <c r="BH2802" s="5">
        <v>1</v>
      </c>
      <c r="BK2802" s="5">
        <v>1</v>
      </c>
      <c r="DQ2802" s="5" t="s">
        <v>1233</v>
      </c>
      <c r="DR2802" s="5" t="s">
        <v>1233</v>
      </c>
      <c r="DX2802" s="5" t="s">
        <v>135</v>
      </c>
      <c r="EG2802" s="42"/>
      <c r="EH2802" s="42"/>
      <c r="EI2802" s="42"/>
      <c r="EJ2802" s="42"/>
      <c r="EK2802" s="42"/>
      <c r="EL2802" s="42"/>
      <c r="EM2802" s="42"/>
    </row>
    <row r="2803" spans="1:143" ht="60">
      <c r="A2803" s="41"/>
      <c r="B2803" s="41"/>
      <c r="C2803" s="41"/>
      <c r="D2803" s="41" t="s">
        <v>4276</v>
      </c>
      <c r="E2803" s="42" t="s">
        <v>575</v>
      </c>
      <c r="F2803" s="41" t="s">
        <v>4270</v>
      </c>
      <c r="G2803" s="41" t="s">
        <v>135</v>
      </c>
      <c r="H2803" s="41" t="s">
        <v>135</v>
      </c>
      <c r="I2803" s="41" t="s">
        <v>135</v>
      </c>
      <c r="P2803" s="5">
        <v>1</v>
      </c>
      <c r="Q2803" s="39" t="s">
        <v>4271</v>
      </c>
      <c r="AL2803" s="5">
        <v>1</v>
      </c>
      <c r="AW2803" s="5">
        <v>1</v>
      </c>
      <c r="AY2803" s="5">
        <v>1</v>
      </c>
      <c r="BH2803" s="5">
        <v>1</v>
      </c>
      <c r="BK2803" s="5">
        <v>1</v>
      </c>
      <c r="DQ2803" s="5" t="s">
        <v>1233</v>
      </c>
      <c r="DR2803" s="5" t="s">
        <v>1233</v>
      </c>
      <c r="DX2803" s="5" t="s">
        <v>135</v>
      </c>
      <c r="EG2803" s="42"/>
      <c r="EH2803" s="42"/>
      <c r="EI2803" s="42"/>
      <c r="EJ2803" s="42"/>
      <c r="EK2803" s="42"/>
      <c r="EL2803" s="42"/>
      <c r="EM2803" s="42"/>
    </row>
    <row r="2804" spans="1:143" ht="60">
      <c r="A2804" s="46" t="s">
        <v>4277</v>
      </c>
      <c r="B2804" s="41">
        <v>1</v>
      </c>
      <c r="C2804" s="41">
        <v>1</v>
      </c>
      <c r="D2804" s="41" t="s">
        <v>4278</v>
      </c>
      <c r="E2804" s="42" t="s">
        <v>150</v>
      </c>
      <c r="F2804" s="46" t="s">
        <v>4279</v>
      </c>
      <c r="G2804" s="41"/>
      <c r="H2804" s="41" t="s">
        <v>135</v>
      </c>
      <c r="I2804" s="41" t="s">
        <v>3550</v>
      </c>
      <c r="P2804" s="5">
        <v>1</v>
      </c>
      <c r="Q2804" s="39" t="s">
        <v>4280</v>
      </c>
      <c r="AL2804" s="5">
        <v>1</v>
      </c>
      <c r="AW2804" s="5">
        <v>1</v>
      </c>
      <c r="BR2804" s="5">
        <v>1</v>
      </c>
      <c r="DQ2804" s="5" t="s">
        <v>135</v>
      </c>
      <c r="DR2804" s="5" t="s">
        <v>1233</v>
      </c>
      <c r="DS2804" s="6">
        <v>1</v>
      </c>
      <c r="DT2804" s="6">
        <v>0</v>
      </c>
      <c r="DU2804" s="5">
        <v>1</v>
      </c>
      <c r="DV2804" s="5" t="s">
        <v>135</v>
      </c>
      <c r="DW2804" s="5" t="s">
        <v>135</v>
      </c>
      <c r="EG2804" s="42"/>
      <c r="EH2804" s="42"/>
      <c r="EI2804" s="42"/>
      <c r="EJ2804" s="42"/>
      <c r="EK2804" s="42"/>
      <c r="EL2804" s="42"/>
      <c r="EM2804" s="42"/>
    </row>
    <row r="2805" spans="1:143" ht="90">
      <c r="A2805" s="41" t="s">
        <v>4281</v>
      </c>
      <c r="B2805" s="41">
        <v>1</v>
      </c>
      <c r="C2805" s="41">
        <v>1</v>
      </c>
      <c r="D2805" s="41" t="s">
        <v>4282</v>
      </c>
      <c r="E2805" s="42" t="s">
        <v>190</v>
      </c>
      <c r="F2805" s="41" t="s">
        <v>4283</v>
      </c>
      <c r="G2805" s="41"/>
      <c r="H2805" s="41" t="s">
        <v>135</v>
      </c>
      <c r="I2805" s="41" t="s">
        <v>135</v>
      </c>
      <c r="J2805" s="5">
        <v>1</v>
      </c>
      <c r="K2805" s="5">
        <v>1</v>
      </c>
      <c r="P2805" s="5">
        <v>1</v>
      </c>
      <c r="Q2805" s="39" t="s">
        <v>4284</v>
      </c>
      <c r="CB2805" s="5">
        <v>1</v>
      </c>
      <c r="DQ2805" s="5" t="s">
        <v>1233</v>
      </c>
      <c r="DR2805" s="5" t="s">
        <v>1233</v>
      </c>
      <c r="DS2805" s="6">
        <v>1</v>
      </c>
      <c r="DT2805" s="6">
        <v>0</v>
      </c>
      <c r="DU2805" s="5">
        <v>0</v>
      </c>
      <c r="DW2805" s="5" t="s">
        <v>135</v>
      </c>
      <c r="EG2805" s="42"/>
      <c r="EH2805" s="42"/>
      <c r="EI2805" s="42"/>
      <c r="EJ2805" s="42"/>
      <c r="EK2805" s="42"/>
      <c r="EL2805" s="42"/>
      <c r="EM2805" s="42"/>
    </row>
    <row r="2806" spans="1:143" ht="60">
      <c r="A2806" s="139" t="s">
        <v>4285</v>
      </c>
      <c r="B2806" s="41">
        <v>1</v>
      </c>
      <c r="C2806" s="41">
        <v>1</v>
      </c>
      <c r="D2806" s="41" t="s">
        <v>4286</v>
      </c>
      <c r="E2806" s="42" t="s">
        <v>199</v>
      </c>
      <c r="F2806" s="41" t="s">
        <v>4287</v>
      </c>
      <c r="G2806" s="41" t="s">
        <v>135</v>
      </c>
      <c r="H2806" s="41"/>
      <c r="I2806" s="41" t="s">
        <v>135</v>
      </c>
      <c r="P2806" s="5">
        <v>1</v>
      </c>
      <c r="Q2806" s="39" t="s">
        <v>4288</v>
      </c>
      <c r="BT2806" s="5">
        <v>1</v>
      </c>
      <c r="BV2806" s="5">
        <v>1</v>
      </c>
      <c r="DQ2806" s="5" t="s">
        <v>135</v>
      </c>
      <c r="DR2806" s="5" t="s">
        <v>1233</v>
      </c>
      <c r="DS2806" s="6">
        <v>1</v>
      </c>
      <c r="DT2806" s="6">
        <v>0</v>
      </c>
      <c r="DU2806" s="5">
        <v>1</v>
      </c>
      <c r="DW2806" s="5" t="s">
        <v>135</v>
      </c>
      <c r="EG2806" s="42"/>
      <c r="EH2806" s="42"/>
      <c r="EI2806" s="42"/>
      <c r="EJ2806" s="42"/>
      <c r="EK2806" s="42"/>
      <c r="EL2806" s="42"/>
      <c r="EM2806" s="42"/>
    </row>
    <row r="2807" spans="1:143" ht="45">
      <c r="A2807" s="41"/>
      <c r="B2807" s="41"/>
      <c r="C2807" s="41"/>
      <c r="D2807" s="41" t="s">
        <v>4289</v>
      </c>
      <c r="E2807" s="42" t="s">
        <v>171</v>
      </c>
      <c r="F2807" s="41" t="s">
        <v>4287</v>
      </c>
      <c r="G2807" s="41" t="s">
        <v>135</v>
      </c>
      <c r="H2807" s="41"/>
      <c r="I2807" s="41" t="s">
        <v>135</v>
      </c>
      <c r="P2807" s="5">
        <v>1</v>
      </c>
      <c r="Q2807" s="39" t="s">
        <v>4288</v>
      </c>
      <c r="BT2807" s="5">
        <v>1</v>
      </c>
      <c r="BV2807" s="5">
        <v>1</v>
      </c>
      <c r="DQ2807" s="5" t="s">
        <v>135</v>
      </c>
      <c r="DR2807" s="5" t="s">
        <v>1233</v>
      </c>
      <c r="DW2807" s="5" t="s">
        <v>135</v>
      </c>
      <c r="EG2807" s="42"/>
      <c r="EH2807" s="42"/>
      <c r="EI2807" s="42"/>
      <c r="EJ2807" s="42"/>
      <c r="EK2807" s="42"/>
      <c r="EL2807" s="42"/>
      <c r="EM2807" s="42"/>
    </row>
    <row r="2808" spans="1:143" ht="30">
      <c r="A2808" s="41"/>
      <c r="B2808" s="41"/>
      <c r="C2808" s="41"/>
      <c r="D2808" s="41" t="s">
        <v>4290</v>
      </c>
      <c r="E2808" s="42" t="s">
        <v>290</v>
      </c>
      <c r="F2808" s="41" t="s">
        <v>4287</v>
      </c>
      <c r="G2808" s="41" t="s">
        <v>135</v>
      </c>
      <c r="H2808" s="41"/>
      <c r="I2808" s="41" t="s">
        <v>135</v>
      </c>
      <c r="P2808" s="5">
        <v>1</v>
      </c>
      <c r="Q2808" s="39" t="s">
        <v>4288</v>
      </c>
      <c r="BT2808" s="5">
        <v>1</v>
      </c>
      <c r="BV2808" s="5">
        <v>1</v>
      </c>
      <c r="DQ2808" s="5" t="s">
        <v>135</v>
      </c>
      <c r="DR2808" s="5" t="s">
        <v>1233</v>
      </c>
      <c r="DW2808" s="5" t="s">
        <v>135</v>
      </c>
      <c r="EG2808" s="42"/>
      <c r="EH2808" s="42"/>
      <c r="EI2808" s="42"/>
      <c r="EJ2808" s="42"/>
      <c r="EK2808" s="42"/>
      <c r="EL2808" s="42"/>
      <c r="EM2808" s="42"/>
    </row>
    <row r="2809" spans="1:143" ht="30">
      <c r="A2809" s="41"/>
      <c r="B2809" s="41"/>
      <c r="C2809" s="41"/>
      <c r="D2809" s="41" t="s">
        <v>4291</v>
      </c>
      <c r="E2809" s="42" t="s">
        <v>4292</v>
      </c>
      <c r="F2809" s="41" t="s">
        <v>4287</v>
      </c>
      <c r="G2809" s="41" t="s">
        <v>135</v>
      </c>
      <c r="H2809" s="41"/>
      <c r="I2809" s="41" t="s">
        <v>135</v>
      </c>
      <c r="P2809" s="5">
        <v>1</v>
      </c>
      <c r="Q2809" s="39" t="s">
        <v>4288</v>
      </c>
      <c r="BT2809" s="5">
        <v>1</v>
      </c>
      <c r="BV2809" s="5">
        <v>1</v>
      </c>
      <c r="DQ2809" s="5" t="s">
        <v>135</v>
      </c>
      <c r="DR2809" s="5" t="s">
        <v>1233</v>
      </c>
      <c r="DW2809" s="5" t="s">
        <v>135</v>
      </c>
      <c r="EG2809" s="42"/>
      <c r="EH2809" s="42"/>
      <c r="EI2809" s="42"/>
      <c r="EJ2809" s="42"/>
      <c r="EK2809" s="42"/>
      <c r="EL2809" s="42"/>
      <c r="EM2809" s="42"/>
    </row>
    <row r="2810" spans="1:143" ht="30">
      <c r="A2810" s="41"/>
      <c r="B2810" s="41"/>
      <c r="C2810" s="41"/>
      <c r="D2810" s="41" t="s">
        <v>4293</v>
      </c>
      <c r="E2810" s="42" t="s">
        <v>257</v>
      </c>
      <c r="F2810" s="41" t="s">
        <v>4287</v>
      </c>
      <c r="G2810" s="41" t="s">
        <v>135</v>
      </c>
      <c r="H2810" s="41"/>
      <c r="I2810" s="41" t="s">
        <v>135</v>
      </c>
      <c r="P2810" s="5">
        <v>1</v>
      </c>
      <c r="Q2810" s="39" t="s">
        <v>4288</v>
      </c>
      <c r="BT2810" s="5">
        <v>1</v>
      </c>
      <c r="BV2810" s="5">
        <v>1</v>
      </c>
      <c r="DQ2810" s="5" t="s">
        <v>135</v>
      </c>
      <c r="DR2810" s="5" t="s">
        <v>1233</v>
      </c>
      <c r="DW2810" s="5" t="s">
        <v>135</v>
      </c>
      <c r="EG2810" s="42"/>
      <c r="EH2810" s="42"/>
      <c r="EI2810" s="42"/>
      <c r="EJ2810" s="42"/>
      <c r="EK2810" s="42"/>
      <c r="EL2810" s="42"/>
      <c r="EM2810" s="42"/>
    </row>
    <row r="2811" spans="1:143" ht="30">
      <c r="A2811" s="41"/>
      <c r="B2811" s="41"/>
      <c r="C2811" s="41"/>
      <c r="D2811" s="41" t="s">
        <v>4294</v>
      </c>
      <c r="E2811" s="42" t="s">
        <v>182</v>
      </c>
      <c r="F2811" s="41" t="s">
        <v>4287</v>
      </c>
      <c r="G2811" s="41" t="s">
        <v>135</v>
      </c>
      <c r="H2811" s="41"/>
      <c r="I2811" s="41" t="s">
        <v>135</v>
      </c>
      <c r="P2811" s="5">
        <v>1</v>
      </c>
      <c r="Q2811" s="39" t="s">
        <v>4288</v>
      </c>
      <c r="BT2811" s="5">
        <v>1</v>
      </c>
      <c r="BV2811" s="5">
        <v>1</v>
      </c>
      <c r="DQ2811" s="5" t="s">
        <v>135</v>
      </c>
      <c r="DR2811" s="5" t="s">
        <v>1233</v>
      </c>
      <c r="DW2811" s="5" t="s">
        <v>135</v>
      </c>
      <c r="EG2811" s="42"/>
      <c r="EH2811" s="42"/>
      <c r="EI2811" s="42"/>
      <c r="EJ2811" s="42"/>
      <c r="EK2811" s="42"/>
      <c r="EL2811" s="42"/>
      <c r="EM2811" s="42"/>
    </row>
    <row r="2812" spans="1:143" ht="30">
      <c r="A2812" s="41"/>
      <c r="B2812" s="41"/>
      <c r="C2812" s="41"/>
      <c r="D2812" s="41" t="s">
        <v>4295</v>
      </c>
      <c r="E2812" s="42" t="s">
        <v>324</v>
      </c>
      <c r="F2812" s="41" t="s">
        <v>4287</v>
      </c>
      <c r="G2812" s="41" t="s">
        <v>135</v>
      </c>
      <c r="H2812" s="41"/>
      <c r="I2812" s="41" t="s">
        <v>135</v>
      </c>
      <c r="P2812" s="5">
        <v>1</v>
      </c>
      <c r="Q2812" s="39" t="s">
        <v>4288</v>
      </c>
      <c r="BT2812" s="5">
        <v>1</v>
      </c>
      <c r="BV2812" s="5">
        <v>1</v>
      </c>
      <c r="DQ2812" s="5" t="s">
        <v>135</v>
      </c>
      <c r="DR2812" s="5" t="s">
        <v>1233</v>
      </c>
      <c r="DW2812" s="5" t="s">
        <v>135</v>
      </c>
      <c r="EG2812" s="42"/>
      <c r="EH2812" s="42"/>
      <c r="EI2812" s="42"/>
      <c r="EJ2812" s="42"/>
      <c r="EK2812" s="42"/>
      <c r="EL2812" s="42"/>
      <c r="EM2812" s="42"/>
    </row>
    <row r="2813" spans="1:143" ht="105">
      <c r="A2813" s="41" t="s">
        <v>4296</v>
      </c>
      <c r="B2813" s="41">
        <v>1</v>
      </c>
      <c r="C2813" s="41">
        <v>1</v>
      </c>
      <c r="D2813" s="41" t="s">
        <v>4297</v>
      </c>
      <c r="E2813" s="42" t="s">
        <v>836</v>
      </c>
      <c r="F2813" s="41" t="s">
        <v>4287</v>
      </c>
      <c r="G2813" s="41" t="s">
        <v>135</v>
      </c>
      <c r="H2813" s="41"/>
      <c r="I2813" s="41" t="s">
        <v>3550</v>
      </c>
      <c r="J2813" s="5">
        <v>1</v>
      </c>
      <c r="K2813" s="5">
        <v>1</v>
      </c>
      <c r="P2813" s="5">
        <v>1</v>
      </c>
      <c r="Q2813" s="39" t="s">
        <v>4298</v>
      </c>
      <c r="AL2813" s="5">
        <v>1</v>
      </c>
      <c r="AV2813" s="5">
        <v>1</v>
      </c>
      <c r="BL2813" s="5">
        <v>1</v>
      </c>
      <c r="BQ2813" s="5">
        <v>1</v>
      </c>
      <c r="BR2813" s="5">
        <v>1</v>
      </c>
      <c r="BT2813" s="5">
        <v>1</v>
      </c>
      <c r="BY2813" s="5">
        <v>1</v>
      </c>
      <c r="DQ2813" s="5" t="s">
        <v>1233</v>
      </c>
      <c r="DR2813" s="5" t="s">
        <v>1233</v>
      </c>
      <c r="DS2813" s="6">
        <v>1</v>
      </c>
      <c r="DT2813" s="6">
        <v>0</v>
      </c>
      <c r="DU2813" s="5">
        <v>1</v>
      </c>
      <c r="DV2813" s="5" t="s">
        <v>135</v>
      </c>
      <c r="DW2813" s="5" t="s">
        <v>135</v>
      </c>
      <c r="EG2813" s="42"/>
      <c r="EH2813" s="42"/>
      <c r="EI2813" s="42"/>
      <c r="EJ2813" s="42"/>
      <c r="EK2813" s="42"/>
      <c r="EL2813" s="42"/>
      <c r="EM2813" s="42"/>
    </row>
    <row r="2814" spans="1:143" s="42" customFormat="1">
      <c r="A2814" s="41"/>
      <c r="B2814" s="41"/>
      <c r="C2814" s="41"/>
      <c r="D2814" s="41"/>
      <c r="F2814" s="41"/>
      <c r="G2814" s="41"/>
      <c r="H2814" s="41"/>
      <c r="I2814" s="41"/>
      <c r="J2814" s="5"/>
      <c r="K2814" s="5"/>
      <c r="L2814" s="5"/>
      <c r="M2814" s="5"/>
      <c r="N2814" s="5"/>
      <c r="O2814" s="5"/>
      <c r="P2814" s="5"/>
      <c r="Q2814" s="39"/>
      <c r="R2814" s="5"/>
      <c r="S2814" s="5"/>
      <c r="T2814" s="5"/>
      <c r="U2814" s="5"/>
      <c r="V2814" s="5"/>
      <c r="W2814" s="5"/>
      <c r="X2814" s="5"/>
      <c r="Y2814" s="5"/>
      <c r="Z2814" s="5"/>
      <c r="AA2814" s="5"/>
      <c r="AB2814" s="5"/>
      <c r="AC2814" s="5"/>
      <c r="AD2814" s="5"/>
      <c r="AE2814" s="5"/>
      <c r="AF2814" s="5"/>
      <c r="AG2814" s="5"/>
      <c r="AH2814" s="5"/>
      <c r="AI2814" s="5"/>
      <c r="AJ2814" s="5"/>
      <c r="AK2814" s="5"/>
      <c r="AL2814" s="5"/>
      <c r="AM2814" s="5"/>
      <c r="AN2814" s="5"/>
      <c r="AO2814" s="5"/>
      <c r="AP2814" s="5"/>
      <c r="AQ2814" s="5"/>
      <c r="AR2814" s="5"/>
      <c r="AS2814" s="5"/>
      <c r="AT2814" s="5"/>
      <c r="AU2814" s="5"/>
      <c r="AV2814" s="5"/>
      <c r="AW2814" s="5"/>
      <c r="AX2814" s="5"/>
      <c r="AY2814" s="5"/>
      <c r="AZ2814" s="5"/>
      <c r="BA2814" s="5"/>
      <c r="BB2814" s="5"/>
      <c r="BC2814" s="5"/>
      <c r="BD2814" s="5"/>
      <c r="BE2814" s="5"/>
      <c r="BF2814" s="5"/>
      <c r="BG2814" s="5"/>
      <c r="BH2814" s="5"/>
      <c r="BI2814" s="5"/>
      <c r="BJ2814" s="5"/>
      <c r="BK2814" s="5"/>
      <c r="BL2814" s="5"/>
      <c r="BM2814" s="5"/>
      <c r="BN2814" s="5"/>
      <c r="BO2814" s="5"/>
      <c r="BP2814" s="5"/>
      <c r="BQ2814" s="5"/>
      <c r="BR2814" s="5"/>
      <c r="BS2814" s="5"/>
      <c r="BT2814" s="5"/>
      <c r="BU2814" s="5"/>
      <c r="BV2814" s="5"/>
      <c r="BW2814" s="5"/>
      <c r="BX2814" s="5"/>
      <c r="BY2814" s="5"/>
      <c r="BZ2814" s="5"/>
      <c r="CA2814" s="5"/>
      <c r="CB2814" s="5"/>
      <c r="CC2814" s="5"/>
      <c r="CD2814" s="5"/>
      <c r="CE2814" s="5"/>
      <c r="CF2814" s="5"/>
      <c r="CG2814" s="5"/>
      <c r="CH2814" s="5"/>
      <c r="CI2814" s="5"/>
      <c r="CJ2814" s="5"/>
      <c r="CK2814" s="5"/>
      <c r="CL2814" s="5"/>
      <c r="CM2814" s="5"/>
      <c r="CN2814" s="5"/>
      <c r="CO2814" s="5"/>
      <c r="CP2814" s="5"/>
      <c r="CQ2814" s="5"/>
      <c r="CR2814" s="5"/>
      <c r="CS2814" s="5"/>
      <c r="CT2814" s="5"/>
      <c r="CU2814" s="5"/>
      <c r="CV2814" s="5"/>
      <c r="CW2814" s="5"/>
      <c r="CX2814" s="5"/>
      <c r="CY2814" s="5"/>
      <c r="CZ2814" s="5"/>
      <c r="DA2814" s="5"/>
      <c r="DB2814" s="5"/>
      <c r="DC2814" s="5"/>
      <c r="DD2814" s="5"/>
      <c r="DE2814" s="5"/>
      <c r="DF2814" s="5"/>
      <c r="DG2814" s="5"/>
      <c r="DH2814" s="5"/>
      <c r="DI2814" s="5"/>
      <c r="DJ2814" s="5"/>
      <c r="DK2814" s="5"/>
      <c r="DL2814" s="5"/>
      <c r="DM2814" s="5"/>
      <c r="DN2814" s="5"/>
      <c r="DO2814" s="5"/>
      <c r="DP2814" s="5"/>
      <c r="DQ2814" s="5"/>
      <c r="DR2814" s="5"/>
      <c r="DS2814" s="6"/>
      <c r="DT2814" s="6"/>
      <c r="DU2814" s="5"/>
      <c r="DV2814" s="5"/>
      <c r="DW2814" s="5"/>
      <c r="DX2814" s="5"/>
      <c r="DY2814" s="5"/>
      <c r="DZ2814" s="5"/>
      <c r="EA2814" s="5"/>
      <c r="EB2814" s="5"/>
      <c r="EC2814" s="5"/>
      <c r="ED2814" s="5"/>
      <c r="EE2814" s="5"/>
      <c r="EF2814" s="5"/>
    </row>
    <row r="2815" spans="1:143" s="42" customFormat="1">
      <c r="A2815" s="41"/>
      <c r="B2815" s="41"/>
      <c r="C2815" s="41"/>
      <c r="D2815" s="41"/>
      <c r="F2815" s="41"/>
      <c r="G2815" s="41"/>
      <c r="H2815" s="41"/>
      <c r="I2815" s="41"/>
      <c r="J2815" s="5"/>
      <c r="K2815" s="5"/>
      <c r="L2815" s="5"/>
      <c r="M2815" s="5"/>
      <c r="N2815" s="5"/>
      <c r="O2815" s="5"/>
      <c r="P2815" s="5"/>
      <c r="Q2815" s="39"/>
      <c r="R2815" s="5"/>
      <c r="S2815" s="5"/>
      <c r="T2815" s="5"/>
      <c r="U2815" s="5"/>
      <c r="V2815" s="5"/>
      <c r="W2815" s="5"/>
      <c r="X2815" s="5"/>
      <c r="Y2815" s="5"/>
      <c r="Z2815" s="5"/>
      <c r="AA2815" s="5"/>
      <c r="AB2815" s="5"/>
      <c r="AC2815" s="5"/>
      <c r="AD2815" s="5"/>
      <c r="AE2815" s="5"/>
      <c r="AF2815" s="5"/>
      <c r="AG2815" s="5"/>
      <c r="AH2815" s="5"/>
      <c r="AI2815" s="5"/>
      <c r="AJ2815" s="5"/>
      <c r="AK2815" s="5"/>
      <c r="AL2815" s="5"/>
      <c r="AM2815" s="5"/>
      <c r="AN2815" s="5"/>
      <c r="AO2815" s="5"/>
      <c r="AP2815" s="5"/>
      <c r="AQ2815" s="5"/>
      <c r="AR2815" s="5"/>
      <c r="AS2815" s="5"/>
      <c r="AT2815" s="5"/>
      <c r="AU2815" s="5"/>
      <c r="AV2815" s="5"/>
      <c r="AW2815" s="5"/>
      <c r="AX2815" s="5"/>
      <c r="AY2815" s="5"/>
      <c r="AZ2815" s="5"/>
      <c r="BA2815" s="5"/>
      <c r="BB2815" s="5"/>
      <c r="BC2815" s="5"/>
      <c r="BD2815" s="5"/>
      <c r="BE2815" s="5"/>
      <c r="BF2815" s="5"/>
      <c r="BG2815" s="5"/>
      <c r="BH2815" s="5"/>
      <c r="BI2815" s="5"/>
      <c r="BJ2815" s="5"/>
      <c r="BK2815" s="5"/>
      <c r="BL2815" s="5"/>
      <c r="BM2815" s="5"/>
      <c r="BN2815" s="5"/>
      <c r="BO2815" s="5"/>
      <c r="BP2815" s="5"/>
      <c r="BQ2815" s="5"/>
      <c r="BR2815" s="5"/>
      <c r="BS2815" s="5"/>
      <c r="BT2815" s="5"/>
      <c r="BU2815" s="5"/>
      <c r="BV2815" s="5"/>
      <c r="BW2815" s="5"/>
      <c r="BX2815" s="5"/>
      <c r="BY2815" s="5"/>
      <c r="BZ2815" s="5"/>
      <c r="CA2815" s="5"/>
      <c r="CB2815" s="5"/>
      <c r="CC2815" s="5"/>
      <c r="CD2815" s="5"/>
      <c r="CE2815" s="5"/>
      <c r="CF2815" s="5"/>
      <c r="CG2815" s="5"/>
      <c r="CH2815" s="5"/>
      <c r="CI2815" s="5"/>
      <c r="CJ2815" s="5"/>
      <c r="CK2815" s="5"/>
      <c r="CL2815" s="5"/>
      <c r="CM2815" s="5"/>
      <c r="CN2815" s="5"/>
      <c r="CO2815" s="5"/>
      <c r="CP2815" s="5"/>
      <c r="CQ2815" s="5"/>
      <c r="CR2815" s="5"/>
      <c r="CS2815" s="5"/>
      <c r="CT2815" s="5"/>
      <c r="CU2815" s="5"/>
      <c r="CV2815" s="5"/>
      <c r="CW2815" s="5"/>
      <c r="CX2815" s="5"/>
      <c r="CY2815" s="5"/>
      <c r="CZ2815" s="5"/>
      <c r="DA2815" s="5"/>
      <c r="DB2815" s="5"/>
      <c r="DC2815" s="5"/>
      <c r="DD2815" s="5"/>
      <c r="DE2815" s="5"/>
      <c r="DF2815" s="5"/>
      <c r="DG2815" s="5"/>
      <c r="DH2815" s="5"/>
      <c r="DI2815" s="5"/>
      <c r="DJ2815" s="5"/>
      <c r="DK2815" s="5"/>
      <c r="DL2815" s="5"/>
      <c r="DM2815" s="5"/>
      <c r="DN2815" s="5"/>
      <c r="DO2815" s="5"/>
      <c r="DP2815" s="5"/>
      <c r="DQ2815" s="5"/>
      <c r="DR2815" s="5"/>
      <c r="DS2815" s="6"/>
      <c r="DT2815" s="6"/>
      <c r="DU2815" s="5"/>
      <c r="DV2815" s="5"/>
      <c r="DW2815" s="5"/>
      <c r="DX2815" s="5"/>
      <c r="DY2815" s="5"/>
      <c r="DZ2815" s="5"/>
      <c r="EA2815" s="5"/>
      <c r="EB2815" s="5"/>
      <c r="EC2815" s="5"/>
      <c r="ED2815" s="5"/>
      <c r="EE2815" s="5"/>
      <c r="EF2815" s="5"/>
    </row>
    <row r="2816" spans="1:143" s="42" customFormat="1">
      <c r="A2816" s="41"/>
      <c r="B2816" s="41"/>
      <c r="C2816" s="41"/>
      <c r="D2816" s="41"/>
      <c r="F2816" s="41"/>
      <c r="G2816" s="41"/>
      <c r="H2816" s="41"/>
      <c r="I2816" s="41"/>
      <c r="J2816" s="5"/>
      <c r="K2816" s="5"/>
      <c r="L2816" s="5"/>
      <c r="M2816" s="5"/>
      <c r="N2816" s="5"/>
      <c r="O2816" s="5"/>
      <c r="P2816" s="5"/>
      <c r="Q2816" s="39"/>
      <c r="R2816" s="5"/>
      <c r="S2816" s="5"/>
      <c r="T2816" s="5"/>
      <c r="U2816" s="5"/>
      <c r="V2816" s="5"/>
      <c r="W2816" s="5"/>
      <c r="X2816" s="5"/>
      <c r="Y2816" s="5"/>
      <c r="Z2816" s="5"/>
      <c r="AA2816" s="5"/>
      <c r="AB2816" s="5"/>
      <c r="AC2816" s="5"/>
      <c r="AD2816" s="5"/>
      <c r="AE2816" s="5"/>
      <c r="AF2816" s="5"/>
      <c r="AG2816" s="5"/>
      <c r="AH2816" s="5"/>
      <c r="AI2816" s="5"/>
      <c r="AJ2816" s="5"/>
      <c r="AK2816" s="5"/>
      <c r="AL2816" s="5"/>
      <c r="AM2816" s="5"/>
      <c r="AN2816" s="5"/>
      <c r="AO2816" s="5"/>
      <c r="AP2816" s="5"/>
      <c r="AQ2816" s="5"/>
      <c r="AR2816" s="5"/>
      <c r="AS2816" s="5"/>
      <c r="AT2816" s="5"/>
      <c r="AU2816" s="5"/>
      <c r="AV2816" s="5"/>
      <c r="AW2816" s="5"/>
      <c r="AX2816" s="5"/>
      <c r="AY2816" s="5"/>
      <c r="AZ2816" s="5"/>
      <c r="BA2816" s="5"/>
      <c r="BB2816" s="5"/>
      <c r="BC2816" s="5"/>
      <c r="BD2816" s="5"/>
      <c r="BE2816" s="5"/>
      <c r="BF2816" s="5"/>
      <c r="BG2816" s="5"/>
      <c r="BH2816" s="5"/>
      <c r="BI2816" s="5"/>
      <c r="BJ2816" s="5"/>
      <c r="BK2816" s="5"/>
      <c r="BL2816" s="5"/>
      <c r="BM2816" s="5"/>
      <c r="BN2816" s="5"/>
      <c r="BO2816" s="5"/>
      <c r="BP2816" s="5"/>
      <c r="BQ2816" s="5"/>
      <c r="BR2816" s="5"/>
      <c r="BS2816" s="5"/>
      <c r="BT2816" s="5"/>
      <c r="BU2816" s="5"/>
      <c r="BV2816" s="5"/>
      <c r="BW2816" s="5"/>
      <c r="BX2816" s="5"/>
      <c r="BY2816" s="5"/>
      <c r="BZ2816" s="5"/>
      <c r="CA2816" s="5"/>
      <c r="CB2816" s="5"/>
      <c r="CC2816" s="5"/>
      <c r="CD2816" s="5"/>
      <c r="CE2816" s="5"/>
      <c r="CF2816" s="5"/>
      <c r="CG2816" s="5"/>
      <c r="CH2816" s="5"/>
      <c r="CI2816" s="5"/>
      <c r="CJ2816" s="5"/>
      <c r="CK2816" s="5"/>
      <c r="CL2816" s="5"/>
      <c r="CM2816" s="5"/>
      <c r="CN2816" s="5"/>
      <c r="CO2816" s="5"/>
      <c r="CP2816" s="5"/>
      <c r="CQ2816" s="5"/>
      <c r="CR2816" s="5"/>
      <c r="CS2816" s="5"/>
      <c r="CT2816" s="5"/>
      <c r="CU2816" s="5"/>
      <c r="CV2816" s="5"/>
      <c r="CW2816" s="5"/>
      <c r="CX2816" s="5"/>
      <c r="CY2816" s="5"/>
      <c r="CZ2816" s="5"/>
      <c r="DA2816" s="5"/>
      <c r="DB2816" s="5"/>
      <c r="DC2816" s="5"/>
      <c r="DD2816" s="5"/>
      <c r="DE2816" s="5"/>
      <c r="DF2816" s="5"/>
      <c r="DG2816" s="5"/>
      <c r="DH2816" s="5"/>
      <c r="DI2816" s="5"/>
      <c r="DJ2816" s="5"/>
      <c r="DK2816" s="5"/>
      <c r="DL2816" s="5"/>
      <c r="DM2816" s="5"/>
      <c r="DN2816" s="5"/>
      <c r="DO2816" s="5"/>
      <c r="DP2816" s="5"/>
      <c r="DQ2816" s="5"/>
      <c r="DR2816" s="5"/>
      <c r="DS2816" s="6"/>
      <c r="DT2816" s="6"/>
      <c r="DU2816" s="5"/>
      <c r="DV2816" s="5"/>
      <c r="DW2816" s="5"/>
      <c r="DX2816" s="5"/>
      <c r="DY2816" s="5"/>
      <c r="DZ2816" s="5"/>
      <c r="EA2816" s="5"/>
      <c r="EB2816" s="5"/>
      <c r="EC2816" s="5"/>
      <c r="ED2816" s="5"/>
      <c r="EE2816" s="5"/>
      <c r="EF2816" s="5"/>
    </row>
    <row r="2817" spans="1:136" s="42" customFormat="1">
      <c r="A2817" s="41"/>
      <c r="B2817" s="41"/>
      <c r="C2817" s="41"/>
      <c r="D2817" s="41"/>
      <c r="F2817" s="41"/>
      <c r="G2817" s="41"/>
      <c r="H2817" s="41"/>
      <c r="I2817" s="41"/>
      <c r="J2817" s="5"/>
      <c r="K2817" s="5"/>
      <c r="L2817" s="5"/>
      <c r="M2817" s="5"/>
      <c r="N2817" s="5"/>
      <c r="O2817" s="5"/>
      <c r="P2817" s="5"/>
      <c r="Q2817" s="39"/>
      <c r="R2817" s="5"/>
      <c r="S2817" s="5"/>
      <c r="T2817" s="5"/>
      <c r="U2817" s="5"/>
      <c r="V2817" s="5"/>
      <c r="W2817" s="5"/>
      <c r="X2817" s="5"/>
      <c r="Y2817" s="5"/>
      <c r="Z2817" s="5"/>
      <c r="AA2817" s="5"/>
      <c r="AB2817" s="5"/>
      <c r="AC2817" s="5"/>
      <c r="AD2817" s="5"/>
      <c r="AE2817" s="5"/>
      <c r="AF2817" s="5"/>
      <c r="AG2817" s="5"/>
      <c r="AH2817" s="5"/>
      <c r="AI2817" s="5"/>
      <c r="AJ2817" s="5"/>
      <c r="AK2817" s="5"/>
      <c r="AL2817" s="5"/>
      <c r="AM2817" s="5"/>
      <c r="AN2817" s="5"/>
      <c r="AO2817" s="5"/>
      <c r="AP2817" s="5"/>
      <c r="AQ2817" s="5"/>
      <c r="AR2817" s="5"/>
      <c r="AS2817" s="5"/>
      <c r="AT2817" s="5"/>
      <c r="AU2817" s="5"/>
      <c r="AV2817" s="5"/>
      <c r="AW2817" s="5"/>
      <c r="AX2817" s="5"/>
      <c r="AY2817" s="5"/>
      <c r="AZ2817" s="5"/>
      <c r="BA2817" s="5"/>
      <c r="BB2817" s="5"/>
      <c r="BC2817" s="5"/>
      <c r="BD2817" s="5"/>
      <c r="BE2817" s="5"/>
      <c r="BF2817" s="5"/>
      <c r="BG2817" s="5"/>
      <c r="BH2817" s="5"/>
      <c r="BI2817" s="5"/>
      <c r="BJ2817" s="5"/>
      <c r="BK2817" s="5"/>
      <c r="BL2817" s="5"/>
      <c r="BM2817" s="5"/>
      <c r="BN2817" s="5"/>
      <c r="BO2817" s="5"/>
      <c r="BP2817" s="5"/>
      <c r="BQ2817" s="5"/>
      <c r="BR2817" s="5"/>
      <c r="BS2817" s="5"/>
      <c r="BT2817" s="5"/>
      <c r="BU2817" s="5"/>
      <c r="BV2817" s="5"/>
      <c r="BW2817" s="5"/>
      <c r="BX2817" s="5"/>
      <c r="BY2817" s="5"/>
      <c r="BZ2817" s="5"/>
      <c r="CA2817" s="5"/>
      <c r="CB2817" s="5"/>
      <c r="CC2817" s="5"/>
      <c r="CD2817" s="5"/>
      <c r="CE2817" s="5"/>
      <c r="CF2817" s="5"/>
      <c r="CG2817" s="5"/>
      <c r="CH2817" s="5"/>
      <c r="CI2817" s="5"/>
      <c r="CJ2817" s="5"/>
      <c r="CK2817" s="5"/>
      <c r="CL2817" s="5"/>
      <c r="CM2817" s="5"/>
      <c r="CN2817" s="5"/>
      <c r="CO2817" s="5"/>
      <c r="CP2817" s="5"/>
      <c r="CQ2817" s="5"/>
      <c r="CR2817" s="5"/>
      <c r="CS2817" s="5"/>
      <c r="CT2817" s="5"/>
      <c r="CU2817" s="5"/>
      <c r="CV2817" s="5"/>
      <c r="CW2817" s="5"/>
      <c r="CX2817" s="5"/>
      <c r="CY2817" s="5"/>
      <c r="CZ2817" s="5"/>
      <c r="DA2817" s="5"/>
      <c r="DB2817" s="5"/>
      <c r="DC2817" s="5"/>
      <c r="DD2817" s="5"/>
      <c r="DE2817" s="5"/>
      <c r="DF2817" s="5"/>
      <c r="DG2817" s="5"/>
      <c r="DH2817" s="5"/>
      <c r="DI2817" s="5"/>
      <c r="DJ2817" s="5"/>
      <c r="DK2817" s="5"/>
      <c r="DL2817" s="5"/>
      <c r="DM2817" s="5"/>
      <c r="DN2817" s="5"/>
      <c r="DO2817" s="5"/>
      <c r="DP2817" s="5"/>
      <c r="DQ2817" s="5"/>
      <c r="DR2817" s="5"/>
      <c r="DS2817" s="6"/>
      <c r="DT2817" s="6"/>
      <c r="DU2817" s="5"/>
      <c r="DV2817" s="5"/>
      <c r="DW2817" s="5"/>
      <c r="DX2817" s="5"/>
      <c r="DY2817" s="5"/>
      <c r="DZ2817" s="5"/>
      <c r="EA2817" s="5"/>
      <c r="EB2817" s="5"/>
      <c r="EC2817" s="5"/>
      <c r="ED2817" s="5"/>
      <c r="EE2817" s="5"/>
      <c r="EF2817" s="5"/>
    </row>
    <row r="2818" spans="1:136" s="42" customFormat="1">
      <c r="A2818" s="41"/>
      <c r="B2818" s="41"/>
      <c r="C2818" s="41"/>
      <c r="D2818" s="41"/>
      <c r="F2818" s="41"/>
      <c r="G2818" s="41"/>
      <c r="H2818" s="41"/>
      <c r="I2818" s="41"/>
      <c r="J2818" s="5"/>
      <c r="K2818" s="5"/>
      <c r="L2818" s="5"/>
      <c r="M2818" s="5"/>
      <c r="N2818" s="5"/>
      <c r="O2818" s="5"/>
      <c r="P2818" s="5"/>
      <c r="Q2818" s="39"/>
      <c r="R2818" s="5"/>
      <c r="S2818" s="5"/>
      <c r="T2818" s="5"/>
      <c r="U2818" s="5"/>
      <c r="V2818" s="5"/>
      <c r="W2818" s="5"/>
      <c r="X2818" s="5"/>
      <c r="Y2818" s="5"/>
      <c r="Z2818" s="5"/>
      <c r="AA2818" s="5"/>
      <c r="AB2818" s="5"/>
      <c r="AC2818" s="5"/>
      <c r="AD2818" s="5"/>
      <c r="AE2818" s="5"/>
      <c r="AF2818" s="5"/>
      <c r="AG2818" s="5"/>
      <c r="AH2818" s="5"/>
      <c r="AI2818" s="5"/>
      <c r="AJ2818" s="5"/>
      <c r="AK2818" s="5"/>
      <c r="AL2818" s="5"/>
      <c r="AM2818" s="5"/>
      <c r="AN2818" s="5"/>
      <c r="AO2818" s="5"/>
      <c r="AP2818" s="5"/>
      <c r="AQ2818" s="5"/>
      <c r="AR2818" s="5"/>
      <c r="AS2818" s="5"/>
      <c r="AT2818" s="5"/>
      <c r="AU2818" s="5"/>
      <c r="AV2818" s="5"/>
      <c r="AW2818" s="5"/>
      <c r="AX2818" s="5"/>
      <c r="AY2818" s="5"/>
      <c r="AZ2818" s="5"/>
      <c r="BA2818" s="5"/>
      <c r="BB2818" s="5"/>
      <c r="BC2818" s="5"/>
      <c r="BD2818" s="5"/>
      <c r="BE2818" s="5"/>
      <c r="BF2818" s="5"/>
      <c r="BG2818" s="5"/>
      <c r="BH2818" s="5"/>
      <c r="BI2818" s="5"/>
      <c r="BJ2818" s="5"/>
      <c r="BK2818" s="5"/>
      <c r="BL2818" s="5"/>
      <c r="BM2818" s="5"/>
      <c r="BN2818" s="5"/>
      <c r="BO2818" s="5"/>
      <c r="BP2818" s="5"/>
      <c r="BQ2818" s="5"/>
      <c r="BR2818" s="5"/>
      <c r="BS2818" s="5"/>
      <c r="BT2818" s="5"/>
      <c r="BU2818" s="5"/>
      <c r="BV2818" s="5"/>
      <c r="BW2818" s="5"/>
      <c r="BX2818" s="5"/>
      <c r="BY2818" s="5"/>
      <c r="BZ2818" s="5"/>
      <c r="CA2818" s="5"/>
      <c r="CB2818" s="5"/>
      <c r="CC2818" s="5"/>
      <c r="CD2818" s="5"/>
      <c r="CE2818" s="5"/>
      <c r="CF2818" s="5"/>
      <c r="CG2818" s="5"/>
      <c r="CH2818" s="5"/>
      <c r="CI2818" s="5"/>
      <c r="CJ2818" s="5"/>
      <c r="CK2818" s="5"/>
      <c r="CL2818" s="5"/>
      <c r="CM2818" s="5"/>
      <c r="CN2818" s="5"/>
      <c r="CO2818" s="5"/>
      <c r="CP2818" s="5"/>
      <c r="CQ2818" s="5"/>
      <c r="CR2818" s="5"/>
      <c r="CS2818" s="5"/>
      <c r="CT2818" s="5"/>
      <c r="CU2818" s="5"/>
      <c r="CV2818" s="5"/>
      <c r="CW2818" s="5"/>
      <c r="CX2818" s="5"/>
      <c r="CY2818" s="5"/>
      <c r="CZ2818" s="5"/>
      <c r="DA2818" s="5"/>
      <c r="DB2818" s="5"/>
      <c r="DC2818" s="5"/>
      <c r="DD2818" s="5"/>
      <c r="DE2818" s="5"/>
      <c r="DF2818" s="5"/>
      <c r="DG2818" s="5"/>
      <c r="DH2818" s="5"/>
      <c r="DI2818" s="5"/>
      <c r="DJ2818" s="5"/>
      <c r="DK2818" s="5"/>
      <c r="DL2818" s="5"/>
      <c r="DM2818" s="5"/>
      <c r="DN2818" s="5"/>
      <c r="DO2818" s="5"/>
      <c r="DP2818" s="5"/>
      <c r="DQ2818" s="5"/>
      <c r="DR2818" s="5"/>
      <c r="DS2818" s="6"/>
      <c r="DT2818" s="6"/>
      <c r="DU2818" s="5"/>
      <c r="DV2818" s="5"/>
      <c r="DW2818" s="5"/>
      <c r="DX2818" s="5"/>
      <c r="DY2818" s="5"/>
      <c r="DZ2818" s="5"/>
      <c r="EA2818" s="5"/>
      <c r="EB2818" s="5"/>
      <c r="EC2818" s="5"/>
      <c r="ED2818" s="5"/>
      <c r="EE2818" s="5"/>
      <c r="EF2818" s="5"/>
    </row>
    <row r="2819" spans="1:136" s="42" customFormat="1">
      <c r="A2819" s="41"/>
      <c r="B2819" s="41"/>
      <c r="C2819" s="41"/>
      <c r="D2819" s="41"/>
      <c r="F2819" s="41"/>
      <c r="G2819" s="41"/>
      <c r="H2819" s="41"/>
      <c r="I2819" s="41"/>
      <c r="J2819" s="5"/>
      <c r="K2819" s="5"/>
      <c r="L2819" s="5"/>
      <c r="M2819" s="5"/>
      <c r="N2819" s="5"/>
      <c r="O2819" s="5"/>
      <c r="P2819" s="5"/>
      <c r="Q2819" s="39"/>
      <c r="R2819" s="5"/>
      <c r="S2819" s="5"/>
      <c r="T2819" s="5"/>
      <c r="U2819" s="5"/>
      <c r="V2819" s="5"/>
      <c r="W2819" s="5"/>
      <c r="X2819" s="5"/>
      <c r="Y2819" s="5"/>
      <c r="Z2819" s="5"/>
      <c r="AA2819" s="5"/>
      <c r="AB2819" s="5"/>
      <c r="AC2819" s="5"/>
      <c r="AD2819" s="5"/>
      <c r="AE2819" s="5"/>
      <c r="AF2819" s="5"/>
      <c r="AG2819" s="5"/>
      <c r="AH2819" s="5"/>
      <c r="AI2819" s="5"/>
      <c r="AJ2819" s="5"/>
      <c r="AK2819" s="5"/>
      <c r="AL2819" s="5"/>
      <c r="AM2819" s="5"/>
      <c r="AN2819" s="5"/>
      <c r="AO2819" s="5"/>
      <c r="AP2819" s="5"/>
      <c r="AQ2819" s="5"/>
      <c r="AR2819" s="5"/>
      <c r="AS2819" s="5"/>
      <c r="AT2819" s="5"/>
      <c r="AU2819" s="5"/>
      <c r="AV2819" s="5"/>
      <c r="AW2819" s="5"/>
      <c r="AX2819" s="5"/>
      <c r="AY2819" s="5"/>
      <c r="AZ2819" s="5"/>
      <c r="BA2819" s="5"/>
      <c r="BB2819" s="5"/>
      <c r="BC2819" s="5"/>
      <c r="BD2819" s="5"/>
      <c r="BE2819" s="5"/>
      <c r="BF2819" s="5"/>
      <c r="BG2819" s="5"/>
      <c r="BH2819" s="5"/>
      <c r="BI2819" s="5"/>
      <c r="BJ2819" s="5"/>
      <c r="BK2819" s="5"/>
      <c r="BL2819" s="5"/>
      <c r="BM2819" s="5"/>
      <c r="BN2819" s="5"/>
      <c r="BO2819" s="5"/>
      <c r="BP2819" s="5"/>
      <c r="BQ2819" s="5"/>
      <c r="BR2819" s="5"/>
      <c r="BS2819" s="5"/>
      <c r="BT2819" s="5"/>
      <c r="BU2819" s="5"/>
      <c r="BV2819" s="5"/>
      <c r="BW2819" s="5"/>
      <c r="BX2819" s="5"/>
      <c r="BY2819" s="5"/>
      <c r="BZ2819" s="5"/>
      <c r="CA2819" s="5"/>
      <c r="CB2819" s="5"/>
      <c r="CC2819" s="5"/>
      <c r="CD2819" s="5"/>
      <c r="CE2819" s="5"/>
      <c r="CF2819" s="5"/>
      <c r="CG2819" s="5"/>
      <c r="CH2819" s="5"/>
      <c r="CI2819" s="5"/>
      <c r="CJ2819" s="5"/>
      <c r="CK2819" s="5"/>
      <c r="CL2819" s="5"/>
      <c r="CM2819" s="5"/>
      <c r="CN2819" s="5"/>
      <c r="CO2819" s="5"/>
      <c r="CP2819" s="5"/>
      <c r="CQ2819" s="5"/>
      <c r="CR2819" s="5"/>
      <c r="CS2819" s="5"/>
      <c r="CT2819" s="5"/>
      <c r="CU2819" s="5"/>
      <c r="CV2819" s="5"/>
      <c r="CW2819" s="5"/>
      <c r="CX2819" s="5"/>
      <c r="CY2819" s="5"/>
      <c r="CZ2819" s="5"/>
      <c r="DA2819" s="5"/>
      <c r="DB2819" s="5"/>
      <c r="DC2819" s="5"/>
      <c r="DD2819" s="5"/>
      <c r="DE2819" s="5"/>
      <c r="DF2819" s="5"/>
      <c r="DG2819" s="5"/>
      <c r="DH2819" s="5"/>
      <c r="DI2819" s="5"/>
      <c r="DJ2819" s="5"/>
      <c r="DK2819" s="5"/>
      <c r="DL2819" s="5"/>
      <c r="DM2819" s="5"/>
      <c r="DN2819" s="5"/>
      <c r="DO2819" s="5"/>
      <c r="DP2819" s="5"/>
      <c r="DQ2819" s="5"/>
      <c r="DR2819" s="5"/>
      <c r="DS2819" s="6"/>
      <c r="DT2819" s="6"/>
      <c r="DU2819" s="5"/>
      <c r="DV2819" s="5"/>
      <c r="DW2819" s="5"/>
      <c r="DX2819" s="5"/>
      <c r="DY2819" s="5"/>
      <c r="DZ2819" s="5"/>
      <c r="EA2819" s="5"/>
      <c r="EB2819" s="5"/>
      <c r="EC2819" s="5"/>
      <c r="ED2819" s="5"/>
      <c r="EE2819" s="5"/>
      <c r="EF2819" s="5"/>
    </row>
    <row r="2820" spans="1:136" s="42" customFormat="1">
      <c r="A2820" s="41"/>
      <c r="B2820" s="41"/>
      <c r="C2820" s="41"/>
      <c r="D2820" s="41"/>
      <c r="F2820" s="41"/>
      <c r="G2820" s="41"/>
      <c r="H2820" s="41"/>
      <c r="I2820" s="41"/>
      <c r="J2820" s="5"/>
      <c r="K2820" s="5"/>
      <c r="L2820" s="5"/>
      <c r="M2820" s="5"/>
      <c r="N2820" s="5"/>
      <c r="O2820" s="5"/>
      <c r="P2820" s="5"/>
      <c r="Q2820" s="39"/>
      <c r="R2820" s="5"/>
      <c r="S2820" s="5"/>
      <c r="T2820" s="5"/>
      <c r="U2820" s="5"/>
      <c r="V2820" s="5"/>
      <c r="W2820" s="5"/>
      <c r="X2820" s="5"/>
      <c r="Y2820" s="5"/>
      <c r="Z2820" s="5"/>
      <c r="AA2820" s="5"/>
      <c r="AB2820" s="5"/>
      <c r="AC2820" s="5"/>
      <c r="AD2820" s="5"/>
      <c r="AE2820" s="5"/>
      <c r="AF2820" s="5"/>
      <c r="AG2820" s="5"/>
      <c r="AH2820" s="5"/>
      <c r="AI2820" s="5"/>
      <c r="AJ2820" s="5"/>
      <c r="AK2820" s="5"/>
      <c r="AL2820" s="5"/>
      <c r="AM2820" s="5"/>
      <c r="AN2820" s="5"/>
      <c r="AO2820" s="5"/>
      <c r="AP2820" s="5"/>
      <c r="AQ2820" s="5"/>
      <c r="AR2820" s="5"/>
      <c r="AS2820" s="5"/>
      <c r="AT2820" s="5"/>
      <c r="AU2820" s="5"/>
      <c r="AV2820" s="5"/>
      <c r="AW2820" s="5"/>
      <c r="AX2820" s="5"/>
      <c r="AY2820" s="5"/>
      <c r="AZ2820" s="5"/>
      <c r="BA2820" s="5"/>
      <c r="BB2820" s="5"/>
      <c r="BC2820" s="5"/>
      <c r="BD2820" s="5"/>
      <c r="BE2820" s="5"/>
      <c r="BF2820" s="5"/>
      <c r="BG2820" s="5"/>
      <c r="BH2820" s="5"/>
      <c r="BI2820" s="5"/>
      <c r="BJ2820" s="5"/>
      <c r="BK2820" s="5"/>
      <c r="BL2820" s="5"/>
      <c r="BM2820" s="5"/>
      <c r="BN2820" s="5"/>
      <c r="BO2820" s="5"/>
      <c r="BP2820" s="5"/>
      <c r="BQ2820" s="5"/>
      <c r="BR2820" s="5"/>
      <c r="BS2820" s="5"/>
      <c r="BT2820" s="5"/>
      <c r="BU2820" s="5"/>
      <c r="BV2820" s="5"/>
      <c r="BW2820" s="5"/>
      <c r="BX2820" s="5"/>
      <c r="BY2820" s="5"/>
      <c r="BZ2820" s="5"/>
      <c r="CA2820" s="5"/>
      <c r="CB2820" s="5"/>
      <c r="CC2820" s="5"/>
      <c r="CD2820" s="5"/>
      <c r="CE2820" s="5"/>
      <c r="CF2820" s="5"/>
      <c r="CG2820" s="5"/>
      <c r="CH2820" s="5"/>
      <c r="CI2820" s="5"/>
      <c r="CJ2820" s="5"/>
      <c r="CK2820" s="5"/>
      <c r="CL2820" s="5"/>
      <c r="CM2820" s="5"/>
      <c r="CN2820" s="5"/>
      <c r="CO2820" s="5"/>
      <c r="CP2820" s="5"/>
      <c r="CQ2820" s="5"/>
      <c r="CR2820" s="5"/>
      <c r="CS2820" s="5"/>
      <c r="CT2820" s="5"/>
      <c r="CU2820" s="5"/>
      <c r="CV2820" s="5"/>
      <c r="CW2820" s="5"/>
      <c r="CX2820" s="5"/>
      <c r="CY2820" s="5"/>
      <c r="CZ2820" s="5"/>
      <c r="DA2820" s="5"/>
      <c r="DB2820" s="5"/>
      <c r="DC2820" s="5"/>
      <c r="DD2820" s="5"/>
      <c r="DE2820" s="5"/>
      <c r="DF2820" s="5"/>
      <c r="DG2820" s="5"/>
      <c r="DH2820" s="5"/>
      <c r="DI2820" s="5"/>
      <c r="DJ2820" s="5"/>
      <c r="DK2820" s="5"/>
      <c r="DL2820" s="5"/>
      <c r="DM2820" s="5"/>
      <c r="DN2820" s="5"/>
      <c r="DO2820" s="5"/>
      <c r="DP2820" s="5"/>
      <c r="DQ2820" s="5"/>
      <c r="DR2820" s="5"/>
      <c r="DS2820" s="6"/>
      <c r="DT2820" s="6"/>
      <c r="DU2820" s="5"/>
      <c r="DV2820" s="5"/>
      <c r="DW2820" s="5"/>
      <c r="DX2820" s="5"/>
      <c r="DY2820" s="5"/>
      <c r="DZ2820" s="5"/>
      <c r="EA2820" s="5"/>
      <c r="EB2820" s="5"/>
      <c r="EC2820" s="5"/>
      <c r="ED2820" s="5"/>
      <c r="EE2820" s="5"/>
      <c r="EF2820" s="5"/>
    </row>
    <row r="2821" spans="1:136" s="42" customFormat="1">
      <c r="A2821" s="41"/>
      <c r="B2821" s="41"/>
      <c r="C2821" s="41"/>
      <c r="D2821" s="41"/>
      <c r="F2821" s="41"/>
      <c r="G2821" s="41"/>
      <c r="H2821" s="41"/>
      <c r="I2821" s="41"/>
      <c r="J2821" s="5"/>
      <c r="K2821" s="5"/>
      <c r="L2821" s="5"/>
      <c r="M2821" s="5"/>
      <c r="N2821" s="5"/>
      <c r="O2821" s="5"/>
      <c r="P2821" s="5"/>
      <c r="Q2821" s="39"/>
      <c r="R2821" s="5"/>
      <c r="S2821" s="5"/>
      <c r="T2821" s="5"/>
      <c r="U2821" s="5"/>
      <c r="V2821" s="5"/>
      <c r="W2821" s="5"/>
      <c r="X2821" s="5"/>
      <c r="Y2821" s="5"/>
      <c r="Z2821" s="5"/>
      <c r="AA2821" s="5"/>
      <c r="AB2821" s="5"/>
      <c r="AC2821" s="5"/>
      <c r="AD2821" s="5"/>
      <c r="AE2821" s="5"/>
      <c r="AF2821" s="5"/>
      <c r="AG2821" s="5"/>
      <c r="AH2821" s="5"/>
      <c r="AI2821" s="5"/>
      <c r="AJ2821" s="5"/>
      <c r="AK2821" s="5"/>
      <c r="AL2821" s="5"/>
      <c r="AM2821" s="5"/>
      <c r="AN2821" s="5"/>
      <c r="AO2821" s="5"/>
      <c r="AP2821" s="5"/>
      <c r="AQ2821" s="5"/>
      <c r="AR2821" s="5"/>
      <c r="AS2821" s="5"/>
      <c r="AT2821" s="5"/>
      <c r="AU2821" s="5"/>
      <c r="AV2821" s="5"/>
      <c r="AW2821" s="5"/>
      <c r="AX2821" s="5"/>
      <c r="AY2821" s="5"/>
      <c r="AZ2821" s="5"/>
      <c r="BA2821" s="5"/>
      <c r="BB2821" s="5"/>
      <c r="BC2821" s="5"/>
      <c r="BD2821" s="5"/>
      <c r="BE2821" s="5"/>
      <c r="BF2821" s="5"/>
      <c r="BG2821" s="5"/>
      <c r="BH2821" s="5"/>
      <c r="BI2821" s="5"/>
      <c r="BJ2821" s="5"/>
      <c r="BK2821" s="5"/>
      <c r="BL2821" s="5"/>
      <c r="BM2821" s="5"/>
      <c r="BN2821" s="5"/>
      <c r="BO2821" s="5"/>
      <c r="BP2821" s="5"/>
      <c r="BQ2821" s="5"/>
      <c r="BR2821" s="5"/>
      <c r="BS2821" s="5"/>
      <c r="BT2821" s="5"/>
      <c r="BU2821" s="5"/>
      <c r="BV2821" s="5"/>
      <c r="BW2821" s="5"/>
      <c r="BX2821" s="5"/>
      <c r="BY2821" s="5"/>
      <c r="BZ2821" s="5"/>
      <c r="CA2821" s="5"/>
      <c r="CB2821" s="5"/>
      <c r="CC2821" s="5"/>
      <c r="CD2821" s="5"/>
      <c r="CE2821" s="5"/>
      <c r="CF2821" s="5"/>
      <c r="CG2821" s="5"/>
      <c r="CH2821" s="5"/>
      <c r="CI2821" s="5"/>
      <c r="CJ2821" s="5"/>
      <c r="CK2821" s="5"/>
      <c r="CL2821" s="5"/>
      <c r="CM2821" s="5"/>
      <c r="CN2821" s="5"/>
      <c r="CO2821" s="5"/>
      <c r="CP2821" s="5"/>
      <c r="CQ2821" s="5"/>
      <c r="CR2821" s="5"/>
      <c r="CS2821" s="5"/>
      <c r="CT2821" s="5"/>
      <c r="CU2821" s="5"/>
      <c r="CV2821" s="5"/>
      <c r="CW2821" s="5"/>
      <c r="CX2821" s="5"/>
      <c r="CY2821" s="5"/>
      <c r="CZ2821" s="5"/>
      <c r="DA2821" s="5"/>
      <c r="DB2821" s="5"/>
      <c r="DC2821" s="5"/>
      <c r="DD2821" s="5"/>
      <c r="DE2821" s="5"/>
      <c r="DF2821" s="5"/>
      <c r="DG2821" s="5"/>
      <c r="DH2821" s="5"/>
      <c r="DI2821" s="5"/>
      <c r="DJ2821" s="5"/>
      <c r="DK2821" s="5"/>
      <c r="DL2821" s="5"/>
      <c r="DM2821" s="5"/>
      <c r="DN2821" s="5"/>
      <c r="DO2821" s="5"/>
      <c r="DP2821" s="5"/>
      <c r="DQ2821" s="5"/>
      <c r="DR2821" s="5"/>
      <c r="DS2821" s="6"/>
      <c r="DT2821" s="6"/>
      <c r="DU2821" s="5"/>
      <c r="DV2821" s="5"/>
      <c r="DW2821" s="5"/>
      <c r="DX2821" s="5"/>
      <c r="DY2821" s="5"/>
      <c r="DZ2821" s="5"/>
      <c r="EA2821" s="5"/>
      <c r="EB2821" s="5"/>
      <c r="EC2821" s="5"/>
      <c r="ED2821" s="5"/>
      <c r="EE2821" s="5"/>
      <c r="EF2821" s="5"/>
    </row>
    <row r="2822" spans="1:136" s="42" customFormat="1">
      <c r="A2822" s="41"/>
      <c r="B2822" s="41"/>
      <c r="C2822" s="41"/>
      <c r="D2822" s="41"/>
      <c r="F2822" s="41"/>
      <c r="G2822" s="41"/>
      <c r="H2822" s="41"/>
      <c r="I2822" s="41"/>
      <c r="J2822" s="5"/>
      <c r="K2822" s="5"/>
      <c r="L2822" s="5"/>
      <c r="M2822" s="5"/>
      <c r="N2822" s="5"/>
      <c r="O2822" s="5"/>
      <c r="P2822" s="5"/>
      <c r="Q2822" s="39"/>
      <c r="R2822" s="5"/>
      <c r="S2822" s="5"/>
      <c r="T2822" s="5"/>
      <c r="U2822" s="5"/>
      <c r="V2822" s="5"/>
      <c r="W2822" s="5"/>
      <c r="X2822" s="5"/>
      <c r="Y2822" s="5"/>
      <c r="Z2822" s="5"/>
      <c r="AA2822" s="5"/>
      <c r="AB2822" s="5"/>
      <c r="AC2822" s="5"/>
      <c r="AD2822" s="5"/>
      <c r="AE2822" s="5"/>
      <c r="AF2822" s="5"/>
      <c r="AG2822" s="5"/>
      <c r="AH2822" s="5"/>
      <c r="AI2822" s="5"/>
      <c r="AJ2822" s="5"/>
      <c r="AK2822" s="5"/>
      <c r="AL2822" s="5"/>
      <c r="AM2822" s="5"/>
      <c r="AN2822" s="5"/>
      <c r="AO2822" s="5"/>
      <c r="AP2822" s="5"/>
      <c r="AQ2822" s="5"/>
      <c r="AR2822" s="5"/>
      <c r="AS2822" s="5"/>
      <c r="AT2822" s="5"/>
      <c r="AU2822" s="5"/>
      <c r="AV2822" s="5"/>
      <c r="AW2822" s="5"/>
      <c r="AX2822" s="5"/>
      <c r="AY2822" s="5"/>
      <c r="AZ2822" s="5"/>
      <c r="BA2822" s="5"/>
      <c r="BB2822" s="5"/>
      <c r="BC2822" s="5"/>
      <c r="BD2822" s="5"/>
      <c r="BE2822" s="5"/>
      <c r="BF2822" s="5"/>
      <c r="BG2822" s="5"/>
      <c r="BH2822" s="5"/>
      <c r="BI2822" s="5"/>
      <c r="BJ2822" s="5"/>
      <c r="BK2822" s="5"/>
      <c r="BL2822" s="5"/>
      <c r="BM2822" s="5"/>
      <c r="BN2822" s="5"/>
      <c r="BO2822" s="5"/>
      <c r="BP2822" s="5"/>
      <c r="BQ2822" s="5"/>
      <c r="BR2822" s="5"/>
      <c r="BS2822" s="5"/>
      <c r="BT2822" s="5"/>
      <c r="BU2822" s="5"/>
      <c r="BV2822" s="5"/>
      <c r="BW2822" s="5"/>
      <c r="BX2822" s="5"/>
      <c r="BY2822" s="5"/>
      <c r="BZ2822" s="5"/>
      <c r="CA2822" s="5"/>
      <c r="CB2822" s="5"/>
      <c r="CC2822" s="5"/>
      <c r="CD2822" s="5"/>
      <c r="CE2822" s="5"/>
      <c r="CF2822" s="5"/>
      <c r="CG2822" s="5"/>
      <c r="CH2822" s="5"/>
      <c r="CI2822" s="5"/>
      <c r="CJ2822" s="5"/>
      <c r="CK2822" s="5"/>
      <c r="CL2822" s="5"/>
      <c r="CM2822" s="5"/>
      <c r="CN2822" s="5"/>
      <c r="CO2822" s="5"/>
      <c r="CP2822" s="5"/>
      <c r="CQ2822" s="5"/>
      <c r="CR2822" s="5"/>
      <c r="CS2822" s="5"/>
      <c r="CT2822" s="5"/>
      <c r="CU2822" s="5"/>
      <c r="CV2822" s="5"/>
      <c r="CW2822" s="5"/>
      <c r="CX2822" s="5"/>
      <c r="CY2822" s="5"/>
      <c r="CZ2822" s="5"/>
      <c r="DA2822" s="5"/>
      <c r="DB2822" s="5"/>
      <c r="DC2822" s="5"/>
      <c r="DD2822" s="5"/>
      <c r="DE2822" s="5"/>
      <c r="DF2822" s="5"/>
      <c r="DG2822" s="5"/>
      <c r="DH2822" s="5"/>
      <c r="DI2822" s="5"/>
      <c r="DJ2822" s="5"/>
      <c r="DK2822" s="5"/>
      <c r="DL2822" s="5"/>
      <c r="DM2822" s="5"/>
      <c r="DN2822" s="5"/>
      <c r="DO2822" s="5"/>
      <c r="DP2822" s="5"/>
      <c r="DQ2822" s="5"/>
      <c r="DR2822" s="5"/>
      <c r="DS2822" s="6"/>
      <c r="DT2822" s="6"/>
      <c r="DU2822" s="5"/>
      <c r="DV2822" s="5"/>
      <c r="DW2822" s="5"/>
      <c r="DX2822" s="5"/>
      <c r="DY2822" s="5"/>
      <c r="DZ2822" s="5"/>
      <c r="EA2822" s="5"/>
      <c r="EB2822" s="5"/>
      <c r="EC2822" s="5"/>
      <c r="ED2822" s="5"/>
      <c r="EE2822" s="5"/>
      <c r="EF2822" s="5"/>
    </row>
    <row r="2823" spans="1:136" s="42" customFormat="1">
      <c r="A2823" s="41"/>
      <c r="B2823" s="41"/>
      <c r="C2823" s="41"/>
      <c r="D2823" s="41"/>
      <c r="F2823" s="41"/>
      <c r="G2823" s="41"/>
      <c r="H2823" s="41"/>
      <c r="I2823" s="41"/>
      <c r="J2823" s="5"/>
      <c r="K2823" s="5"/>
      <c r="L2823" s="5"/>
      <c r="M2823" s="5"/>
      <c r="N2823" s="5"/>
      <c r="O2823" s="5"/>
      <c r="P2823" s="5"/>
      <c r="Q2823" s="39"/>
      <c r="R2823" s="5"/>
      <c r="S2823" s="5"/>
      <c r="T2823" s="5"/>
      <c r="U2823" s="5"/>
      <c r="V2823" s="5"/>
      <c r="W2823" s="5"/>
      <c r="X2823" s="5"/>
      <c r="Y2823" s="5"/>
      <c r="Z2823" s="5"/>
      <c r="AA2823" s="5"/>
      <c r="AB2823" s="5"/>
      <c r="AC2823" s="5"/>
      <c r="AD2823" s="5"/>
      <c r="AE2823" s="5"/>
      <c r="AF2823" s="5"/>
      <c r="AG2823" s="5"/>
      <c r="AH2823" s="5"/>
      <c r="AI2823" s="5"/>
      <c r="AJ2823" s="5"/>
      <c r="AK2823" s="5"/>
      <c r="AL2823" s="5"/>
      <c r="AM2823" s="5"/>
      <c r="AN2823" s="5"/>
      <c r="AO2823" s="5"/>
      <c r="AP2823" s="5"/>
      <c r="AQ2823" s="5"/>
      <c r="AR2823" s="5"/>
      <c r="AS2823" s="5"/>
      <c r="AT2823" s="5"/>
      <c r="AU2823" s="5"/>
      <c r="AV2823" s="5"/>
      <c r="AW2823" s="5"/>
      <c r="AX2823" s="5"/>
      <c r="AY2823" s="5"/>
      <c r="AZ2823" s="5"/>
      <c r="BA2823" s="5"/>
      <c r="BB2823" s="5"/>
      <c r="BC2823" s="5"/>
      <c r="BD2823" s="5"/>
      <c r="BE2823" s="5"/>
      <c r="BF2823" s="5"/>
      <c r="BG2823" s="5"/>
      <c r="BH2823" s="5"/>
      <c r="BI2823" s="5"/>
      <c r="BJ2823" s="5"/>
      <c r="BK2823" s="5"/>
      <c r="BL2823" s="5"/>
      <c r="BM2823" s="5"/>
      <c r="BN2823" s="5"/>
      <c r="BO2823" s="5"/>
      <c r="BP2823" s="5"/>
      <c r="BQ2823" s="5"/>
      <c r="BR2823" s="5"/>
      <c r="BS2823" s="5"/>
      <c r="BT2823" s="5"/>
      <c r="BU2823" s="5"/>
      <c r="BV2823" s="5"/>
      <c r="BW2823" s="5"/>
      <c r="BX2823" s="5"/>
      <c r="BY2823" s="5"/>
      <c r="BZ2823" s="5"/>
      <c r="CA2823" s="5"/>
      <c r="CB2823" s="5"/>
      <c r="CC2823" s="5"/>
      <c r="CD2823" s="5"/>
      <c r="CE2823" s="5"/>
      <c r="CF2823" s="5"/>
      <c r="CG2823" s="5"/>
      <c r="CH2823" s="5"/>
      <c r="CI2823" s="5"/>
      <c r="CJ2823" s="5"/>
      <c r="CK2823" s="5"/>
      <c r="CL2823" s="5"/>
      <c r="CM2823" s="5"/>
      <c r="CN2823" s="5"/>
      <c r="CO2823" s="5"/>
      <c r="CP2823" s="5"/>
      <c r="CQ2823" s="5"/>
      <c r="CR2823" s="5"/>
      <c r="CS2823" s="5"/>
      <c r="CT2823" s="5"/>
      <c r="CU2823" s="5"/>
      <c r="CV2823" s="5"/>
      <c r="CW2823" s="5"/>
      <c r="CX2823" s="5"/>
      <c r="CY2823" s="5"/>
      <c r="CZ2823" s="5"/>
      <c r="DA2823" s="5"/>
      <c r="DB2823" s="5"/>
      <c r="DC2823" s="5"/>
      <c r="DD2823" s="5"/>
      <c r="DE2823" s="5"/>
      <c r="DF2823" s="5"/>
      <c r="DG2823" s="5"/>
      <c r="DH2823" s="5"/>
      <c r="DI2823" s="5"/>
      <c r="DJ2823" s="5"/>
      <c r="DK2823" s="5"/>
      <c r="DL2823" s="5"/>
      <c r="DM2823" s="5"/>
      <c r="DN2823" s="5"/>
      <c r="DO2823" s="5"/>
      <c r="DP2823" s="5"/>
      <c r="DQ2823" s="5"/>
      <c r="DR2823" s="5"/>
      <c r="DS2823" s="6"/>
      <c r="DT2823" s="6"/>
      <c r="DU2823" s="5"/>
      <c r="DV2823" s="5"/>
      <c r="DW2823" s="5"/>
      <c r="DX2823" s="5"/>
      <c r="DY2823" s="5"/>
      <c r="DZ2823" s="5"/>
      <c r="EA2823" s="5"/>
      <c r="EB2823" s="5"/>
      <c r="EC2823" s="5"/>
      <c r="ED2823" s="5"/>
      <c r="EE2823" s="5"/>
      <c r="EF2823" s="5"/>
    </row>
    <row r="2824" spans="1:136" s="42" customFormat="1">
      <c r="A2824" s="41"/>
      <c r="B2824" s="41"/>
      <c r="C2824" s="41"/>
      <c r="D2824" s="41"/>
      <c r="F2824" s="41"/>
      <c r="G2824" s="41"/>
      <c r="H2824" s="41"/>
      <c r="I2824" s="41"/>
      <c r="J2824" s="5"/>
      <c r="K2824" s="5"/>
      <c r="L2824" s="5"/>
      <c r="M2824" s="5"/>
      <c r="N2824" s="5"/>
      <c r="O2824" s="5"/>
      <c r="P2824" s="5"/>
      <c r="Q2824" s="39"/>
      <c r="R2824" s="5"/>
      <c r="S2824" s="5"/>
      <c r="T2824" s="5"/>
      <c r="U2824" s="5"/>
      <c r="V2824" s="5"/>
      <c r="W2824" s="5"/>
      <c r="X2824" s="5"/>
      <c r="Y2824" s="5"/>
      <c r="Z2824" s="5"/>
      <c r="AA2824" s="5"/>
      <c r="AB2824" s="5"/>
      <c r="AC2824" s="5"/>
      <c r="AD2824" s="5"/>
      <c r="AE2824" s="5"/>
      <c r="AF2824" s="5"/>
      <c r="AG2824" s="5"/>
      <c r="AH2824" s="5"/>
      <c r="AI2824" s="5"/>
      <c r="AJ2824" s="5"/>
      <c r="AK2824" s="5"/>
      <c r="AL2824" s="5"/>
      <c r="AM2824" s="5"/>
      <c r="AN2824" s="5"/>
      <c r="AO2824" s="5"/>
      <c r="AP2824" s="5"/>
      <c r="AQ2824" s="5"/>
      <c r="AR2824" s="5"/>
      <c r="AS2824" s="5"/>
      <c r="AT2824" s="5"/>
      <c r="AU2824" s="5"/>
      <c r="AV2824" s="5"/>
      <c r="AW2824" s="5"/>
      <c r="AX2824" s="5"/>
      <c r="AY2824" s="5"/>
      <c r="AZ2824" s="5"/>
      <c r="BA2824" s="5"/>
      <c r="BB2824" s="5"/>
      <c r="BC2824" s="5"/>
      <c r="BD2824" s="5"/>
      <c r="BE2824" s="5"/>
      <c r="BF2824" s="5"/>
      <c r="BG2824" s="5"/>
      <c r="BH2824" s="5"/>
      <c r="BI2824" s="5"/>
      <c r="BJ2824" s="5"/>
      <c r="BK2824" s="5"/>
      <c r="BL2824" s="5"/>
      <c r="BM2824" s="5"/>
      <c r="BN2824" s="5"/>
      <c r="BO2824" s="5"/>
      <c r="BP2824" s="5"/>
      <c r="BQ2824" s="5"/>
      <c r="BR2824" s="5"/>
      <c r="BS2824" s="5"/>
      <c r="BT2824" s="5"/>
      <c r="BU2824" s="5"/>
      <c r="BV2824" s="5"/>
      <c r="BW2824" s="5"/>
      <c r="BX2824" s="5"/>
      <c r="BY2824" s="5"/>
      <c r="BZ2824" s="5"/>
      <c r="CA2824" s="5"/>
      <c r="CB2824" s="5"/>
      <c r="CC2824" s="5"/>
      <c r="CD2824" s="5"/>
      <c r="CE2824" s="5"/>
      <c r="CF2824" s="5"/>
      <c r="CG2824" s="5"/>
      <c r="CH2824" s="5"/>
      <c r="CI2824" s="5"/>
      <c r="CJ2824" s="5"/>
      <c r="CK2824" s="5"/>
      <c r="CL2824" s="5"/>
      <c r="CM2824" s="5"/>
      <c r="CN2824" s="5"/>
      <c r="CO2824" s="5"/>
      <c r="CP2824" s="5"/>
      <c r="CQ2824" s="5"/>
      <c r="CR2824" s="5"/>
      <c r="CS2824" s="5"/>
      <c r="CT2824" s="5"/>
      <c r="CU2824" s="5"/>
      <c r="CV2824" s="5"/>
      <c r="CW2824" s="5"/>
      <c r="CX2824" s="5"/>
      <c r="CY2824" s="5"/>
      <c r="CZ2824" s="5"/>
      <c r="DA2824" s="5"/>
      <c r="DB2824" s="5"/>
      <c r="DC2824" s="5"/>
      <c r="DD2824" s="5"/>
      <c r="DE2824" s="5"/>
      <c r="DF2824" s="5"/>
      <c r="DG2824" s="5"/>
      <c r="DH2824" s="5"/>
      <c r="DI2824" s="5"/>
      <c r="DJ2824" s="5"/>
      <c r="DK2824" s="5"/>
      <c r="DL2824" s="5"/>
      <c r="DM2824" s="5"/>
      <c r="DN2824" s="5"/>
      <c r="DO2824" s="5"/>
      <c r="DP2824" s="5"/>
      <c r="DQ2824" s="5"/>
      <c r="DR2824" s="5"/>
      <c r="DS2824" s="6"/>
      <c r="DT2824" s="6"/>
      <c r="DU2824" s="5"/>
      <c r="DV2824" s="5"/>
      <c r="DW2824" s="5"/>
      <c r="DX2824" s="5"/>
      <c r="DY2824" s="5"/>
      <c r="DZ2824" s="5"/>
      <c r="EA2824" s="5"/>
      <c r="EB2824" s="5"/>
      <c r="EC2824" s="5"/>
      <c r="ED2824" s="5"/>
      <c r="EE2824" s="5"/>
      <c r="EF2824" s="5"/>
    </row>
    <row r="2825" spans="1:136" s="42" customFormat="1">
      <c r="A2825" s="41"/>
      <c r="B2825" s="41"/>
      <c r="C2825" s="41"/>
      <c r="D2825" s="41"/>
      <c r="F2825" s="41"/>
      <c r="G2825" s="41"/>
      <c r="H2825" s="41"/>
      <c r="I2825" s="41"/>
      <c r="J2825" s="5"/>
      <c r="K2825" s="5"/>
      <c r="L2825" s="5"/>
      <c r="M2825" s="5"/>
      <c r="N2825" s="5"/>
      <c r="O2825" s="5"/>
      <c r="P2825" s="5"/>
      <c r="Q2825" s="39"/>
      <c r="R2825" s="5"/>
      <c r="S2825" s="5"/>
      <c r="T2825" s="5"/>
      <c r="U2825" s="5"/>
      <c r="V2825" s="5"/>
      <c r="W2825" s="5"/>
      <c r="X2825" s="5"/>
      <c r="Y2825" s="5"/>
      <c r="Z2825" s="5"/>
      <c r="AA2825" s="5"/>
      <c r="AB2825" s="5"/>
      <c r="AC2825" s="5"/>
      <c r="AD2825" s="5"/>
      <c r="AE2825" s="5"/>
      <c r="AF2825" s="5"/>
      <c r="AG2825" s="5"/>
      <c r="AH2825" s="5"/>
      <c r="AI2825" s="5"/>
      <c r="AJ2825" s="5"/>
      <c r="AK2825" s="5"/>
      <c r="AL2825" s="5"/>
      <c r="AM2825" s="5"/>
      <c r="AN2825" s="5"/>
      <c r="AO2825" s="5"/>
      <c r="AP2825" s="5"/>
      <c r="AQ2825" s="5"/>
      <c r="AR2825" s="5"/>
      <c r="AS2825" s="5"/>
      <c r="AT2825" s="5"/>
      <c r="AU2825" s="5"/>
      <c r="AV2825" s="5"/>
      <c r="AW2825" s="5"/>
      <c r="AX2825" s="5"/>
      <c r="AY2825" s="5"/>
      <c r="AZ2825" s="5"/>
      <c r="BA2825" s="5"/>
      <c r="BB2825" s="5"/>
      <c r="BC2825" s="5"/>
      <c r="BD2825" s="5"/>
      <c r="BE2825" s="5"/>
      <c r="BF2825" s="5"/>
      <c r="BG2825" s="5"/>
      <c r="BH2825" s="5"/>
      <c r="BI2825" s="5"/>
      <c r="BJ2825" s="5"/>
      <c r="BK2825" s="5"/>
      <c r="BL2825" s="5"/>
      <c r="BM2825" s="5"/>
      <c r="BN2825" s="5"/>
      <c r="BO2825" s="5"/>
      <c r="BP2825" s="5"/>
      <c r="BQ2825" s="5"/>
      <c r="BR2825" s="5"/>
      <c r="BS2825" s="5"/>
      <c r="BT2825" s="5"/>
      <c r="BU2825" s="5"/>
      <c r="BV2825" s="5"/>
      <c r="BW2825" s="5"/>
      <c r="BX2825" s="5"/>
      <c r="BY2825" s="5"/>
      <c r="BZ2825" s="5"/>
      <c r="CA2825" s="5"/>
      <c r="CB2825" s="5"/>
      <c r="CC2825" s="5"/>
      <c r="CD2825" s="5"/>
      <c r="CE2825" s="5"/>
      <c r="CF2825" s="5"/>
      <c r="CG2825" s="5"/>
      <c r="CH2825" s="5"/>
      <c r="CI2825" s="5"/>
      <c r="CJ2825" s="5"/>
      <c r="CK2825" s="5"/>
      <c r="CL2825" s="5"/>
      <c r="CM2825" s="5"/>
      <c r="CN2825" s="5"/>
      <c r="CO2825" s="5"/>
      <c r="CP2825" s="5"/>
      <c r="CQ2825" s="5"/>
      <c r="CR2825" s="5"/>
      <c r="CS2825" s="5"/>
      <c r="CT2825" s="5"/>
      <c r="CU2825" s="5"/>
      <c r="CV2825" s="5"/>
      <c r="CW2825" s="5"/>
      <c r="CX2825" s="5"/>
      <c r="CY2825" s="5"/>
      <c r="CZ2825" s="5"/>
      <c r="DA2825" s="5"/>
      <c r="DB2825" s="5"/>
      <c r="DC2825" s="5"/>
      <c r="DD2825" s="5"/>
      <c r="DE2825" s="5"/>
      <c r="DF2825" s="5"/>
      <c r="DG2825" s="5"/>
      <c r="DH2825" s="5"/>
      <c r="DI2825" s="5"/>
      <c r="DJ2825" s="5"/>
      <c r="DK2825" s="5"/>
      <c r="DL2825" s="5"/>
      <c r="DM2825" s="5"/>
      <c r="DN2825" s="5"/>
      <c r="DO2825" s="5"/>
      <c r="DP2825" s="5"/>
      <c r="DQ2825" s="5"/>
      <c r="DR2825" s="5"/>
      <c r="DS2825" s="6"/>
      <c r="DT2825" s="6"/>
      <c r="DU2825" s="5"/>
      <c r="DV2825" s="5"/>
      <c r="DW2825" s="5"/>
      <c r="DX2825" s="5"/>
      <c r="DY2825" s="5"/>
      <c r="DZ2825" s="5"/>
      <c r="EA2825" s="5"/>
      <c r="EB2825" s="5"/>
      <c r="EC2825" s="5"/>
      <c r="ED2825" s="5"/>
      <c r="EE2825" s="5"/>
      <c r="EF2825" s="5"/>
    </row>
    <row r="2826" spans="1:136" s="42" customFormat="1">
      <c r="A2826" s="41"/>
      <c r="B2826" s="41"/>
      <c r="C2826" s="41"/>
      <c r="D2826" s="41"/>
      <c r="F2826" s="41"/>
      <c r="G2826" s="41"/>
      <c r="H2826" s="41"/>
      <c r="I2826" s="41"/>
      <c r="J2826" s="5"/>
      <c r="K2826" s="5"/>
      <c r="L2826" s="5"/>
      <c r="M2826" s="5"/>
      <c r="N2826" s="5"/>
      <c r="O2826" s="5"/>
      <c r="P2826" s="5"/>
      <c r="Q2826" s="39"/>
      <c r="R2826" s="5"/>
      <c r="S2826" s="5"/>
      <c r="T2826" s="5"/>
      <c r="U2826" s="5"/>
      <c r="V2826" s="5"/>
      <c r="W2826" s="5"/>
      <c r="X2826" s="5"/>
      <c r="Y2826" s="5"/>
      <c r="Z2826" s="5"/>
      <c r="AA2826" s="5"/>
      <c r="AB2826" s="5"/>
      <c r="AC2826" s="5"/>
      <c r="AD2826" s="5"/>
      <c r="AE2826" s="5"/>
      <c r="AF2826" s="5"/>
      <c r="AG2826" s="5"/>
      <c r="AH2826" s="5"/>
      <c r="AI2826" s="5"/>
      <c r="AJ2826" s="5"/>
      <c r="AK2826" s="5"/>
      <c r="AL2826" s="5"/>
      <c r="AM2826" s="5"/>
      <c r="AN2826" s="5"/>
      <c r="AO2826" s="5"/>
      <c r="AP2826" s="5"/>
      <c r="AQ2826" s="5"/>
      <c r="AR2826" s="5"/>
      <c r="AS2826" s="5"/>
      <c r="AT2826" s="5"/>
      <c r="AU2826" s="5"/>
      <c r="AV2826" s="5"/>
      <c r="AW2826" s="5"/>
      <c r="AX2826" s="5"/>
      <c r="AY2826" s="5"/>
      <c r="AZ2826" s="5"/>
      <c r="BA2826" s="5"/>
      <c r="BB2826" s="5"/>
      <c r="BC2826" s="5"/>
      <c r="BD2826" s="5"/>
      <c r="BE2826" s="5"/>
      <c r="BF2826" s="5"/>
      <c r="BG2826" s="5"/>
      <c r="BH2826" s="5"/>
      <c r="BI2826" s="5"/>
      <c r="BJ2826" s="5"/>
      <c r="BK2826" s="5"/>
      <c r="BL2826" s="5"/>
      <c r="BM2826" s="5"/>
      <c r="BN2826" s="5"/>
      <c r="BO2826" s="5"/>
      <c r="BP2826" s="5"/>
      <c r="BQ2826" s="5"/>
      <c r="BR2826" s="5"/>
      <c r="BS2826" s="5"/>
      <c r="BT2826" s="5"/>
      <c r="BU2826" s="5"/>
      <c r="BV2826" s="5"/>
      <c r="BW2826" s="5"/>
      <c r="BX2826" s="5"/>
      <c r="BY2826" s="5"/>
      <c r="BZ2826" s="5"/>
      <c r="CA2826" s="5"/>
      <c r="CB2826" s="5"/>
      <c r="CC2826" s="5"/>
      <c r="CD2826" s="5"/>
      <c r="CE2826" s="5"/>
      <c r="CF2826" s="5"/>
      <c r="CG2826" s="5"/>
      <c r="CH2826" s="5"/>
      <c r="CI2826" s="5"/>
      <c r="CJ2826" s="5"/>
      <c r="CK2826" s="5"/>
      <c r="CL2826" s="5"/>
      <c r="CM2826" s="5"/>
      <c r="CN2826" s="5"/>
      <c r="CO2826" s="5"/>
      <c r="CP2826" s="5"/>
      <c r="CQ2826" s="5"/>
      <c r="CR2826" s="5"/>
      <c r="CS2826" s="5"/>
      <c r="CT2826" s="5"/>
      <c r="CU2826" s="5"/>
      <c r="CV2826" s="5"/>
      <c r="CW2826" s="5"/>
      <c r="CX2826" s="5"/>
      <c r="CY2826" s="5"/>
      <c r="CZ2826" s="5"/>
      <c r="DA2826" s="5"/>
      <c r="DB2826" s="5"/>
      <c r="DC2826" s="5"/>
      <c r="DD2826" s="5"/>
      <c r="DE2826" s="5"/>
      <c r="DF2826" s="5"/>
      <c r="DG2826" s="5"/>
      <c r="DH2826" s="5"/>
      <c r="DI2826" s="5"/>
      <c r="DJ2826" s="5"/>
      <c r="DK2826" s="5"/>
      <c r="DL2826" s="5"/>
      <c r="DM2826" s="5"/>
      <c r="DN2826" s="5"/>
      <c r="DO2826" s="5"/>
      <c r="DP2826" s="5"/>
      <c r="DQ2826" s="5"/>
      <c r="DR2826" s="5"/>
      <c r="DS2826" s="6"/>
      <c r="DT2826" s="6"/>
      <c r="DU2826" s="5"/>
      <c r="DV2826" s="5"/>
      <c r="DW2826" s="5"/>
      <c r="DX2826" s="5"/>
      <c r="DY2826" s="5"/>
      <c r="DZ2826" s="5"/>
      <c r="EA2826" s="5"/>
      <c r="EB2826" s="5"/>
      <c r="EC2826" s="5"/>
      <c r="ED2826" s="5"/>
      <c r="EE2826" s="5"/>
      <c r="EF2826" s="5"/>
    </row>
    <row r="2827" spans="1:136" s="42" customFormat="1">
      <c r="A2827" s="41"/>
      <c r="B2827" s="41"/>
      <c r="C2827" s="41"/>
      <c r="D2827" s="41"/>
      <c r="F2827" s="41"/>
      <c r="G2827" s="41"/>
      <c r="H2827" s="41"/>
      <c r="I2827" s="41"/>
      <c r="J2827" s="5"/>
      <c r="K2827" s="5"/>
      <c r="L2827" s="5"/>
      <c r="M2827" s="5"/>
      <c r="N2827" s="5"/>
      <c r="O2827" s="5"/>
      <c r="P2827" s="5"/>
      <c r="Q2827" s="39"/>
      <c r="R2827" s="5"/>
      <c r="S2827" s="5"/>
      <c r="T2827" s="5"/>
      <c r="U2827" s="5"/>
      <c r="V2827" s="5"/>
      <c r="W2827" s="5"/>
      <c r="X2827" s="5"/>
      <c r="Y2827" s="5"/>
      <c r="Z2827" s="5"/>
      <c r="AA2827" s="5"/>
      <c r="AB2827" s="5"/>
      <c r="AC2827" s="5"/>
      <c r="AD2827" s="5"/>
      <c r="AE2827" s="5"/>
      <c r="AF2827" s="5"/>
      <c r="AG2827" s="5"/>
      <c r="AH2827" s="5"/>
      <c r="AI2827" s="5"/>
      <c r="AJ2827" s="5"/>
      <c r="AK2827" s="5"/>
      <c r="AL2827" s="5"/>
      <c r="AM2827" s="5"/>
      <c r="AN2827" s="5"/>
      <c r="AO2827" s="5"/>
      <c r="AP2827" s="5"/>
      <c r="AQ2827" s="5"/>
      <c r="AR2827" s="5"/>
      <c r="AS2827" s="5"/>
      <c r="AT2827" s="5"/>
      <c r="AU2827" s="5"/>
      <c r="AV2827" s="5"/>
      <c r="AW2827" s="5"/>
      <c r="AX2827" s="5"/>
      <c r="AY2827" s="5"/>
      <c r="AZ2827" s="5"/>
      <c r="BA2827" s="5"/>
      <c r="BB2827" s="5"/>
      <c r="BC2827" s="5"/>
      <c r="BD2827" s="5"/>
      <c r="BE2827" s="5"/>
      <c r="BF2827" s="5"/>
      <c r="BG2827" s="5"/>
      <c r="BH2827" s="5"/>
      <c r="BI2827" s="5"/>
      <c r="BJ2827" s="5"/>
      <c r="BK2827" s="5"/>
      <c r="BL2827" s="5"/>
      <c r="BM2827" s="5"/>
      <c r="BN2827" s="5"/>
      <c r="BO2827" s="5"/>
      <c r="BP2827" s="5"/>
      <c r="BQ2827" s="5"/>
      <c r="BR2827" s="5"/>
      <c r="BS2827" s="5"/>
      <c r="BT2827" s="5"/>
      <c r="BU2827" s="5"/>
      <c r="BV2827" s="5"/>
      <c r="BW2827" s="5"/>
      <c r="BX2827" s="5"/>
      <c r="BY2827" s="5"/>
      <c r="BZ2827" s="5"/>
      <c r="CA2827" s="5"/>
      <c r="CB2827" s="5"/>
      <c r="CC2827" s="5"/>
      <c r="CD2827" s="5"/>
      <c r="CE2827" s="5"/>
      <c r="CF2827" s="5"/>
      <c r="CG2827" s="5"/>
      <c r="CH2827" s="5"/>
      <c r="CI2827" s="5"/>
      <c r="CJ2827" s="5"/>
      <c r="CK2827" s="5"/>
      <c r="CL2827" s="5"/>
      <c r="CM2827" s="5"/>
      <c r="CN2827" s="5"/>
      <c r="CO2827" s="5"/>
      <c r="CP2827" s="5"/>
      <c r="CQ2827" s="5"/>
      <c r="CR2827" s="5"/>
      <c r="CS2827" s="5"/>
      <c r="CT2827" s="5"/>
      <c r="CU2827" s="5"/>
      <c r="CV2827" s="5"/>
      <c r="CW2827" s="5"/>
      <c r="CX2827" s="5"/>
      <c r="CY2827" s="5"/>
      <c r="CZ2827" s="5"/>
      <c r="DA2827" s="5"/>
      <c r="DB2827" s="5"/>
      <c r="DC2827" s="5"/>
      <c r="DD2827" s="5"/>
      <c r="DE2827" s="5"/>
      <c r="DF2827" s="5"/>
      <c r="DG2827" s="5"/>
      <c r="DH2827" s="5"/>
      <c r="DI2827" s="5"/>
      <c r="DJ2827" s="5"/>
      <c r="DK2827" s="5"/>
      <c r="DL2827" s="5"/>
      <c r="DM2827" s="5"/>
      <c r="DN2827" s="5"/>
      <c r="DO2827" s="5"/>
      <c r="DP2827" s="5"/>
      <c r="DQ2827" s="5"/>
      <c r="DR2827" s="5"/>
      <c r="DS2827" s="6"/>
      <c r="DT2827" s="6"/>
      <c r="DU2827" s="5"/>
      <c r="DV2827" s="5"/>
      <c r="DW2827" s="5"/>
      <c r="DX2827" s="5"/>
      <c r="DY2827" s="5"/>
      <c r="DZ2827" s="5"/>
      <c r="EA2827" s="5"/>
      <c r="EB2827" s="5"/>
      <c r="EC2827" s="5"/>
      <c r="ED2827" s="5"/>
      <c r="EE2827" s="5"/>
      <c r="EF2827" s="5"/>
    </row>
    <row r="2828" spans="1:136" s="42" customFormat="1">
      <c r="A2828" s="41" t="s">
        <v>4663</v>
      </c>
      <c r="B2828" s="41"/>
      <c r="C2828" s="41"/>
      <c r="D2828" s="41" t="s">
        <v>4665</v>
      </c>
      <c r="E2828" s="41" t="s">
        <v>4662</v>
      </c>
      <c r="F2828" s="41" t="s">
        <v>4661</v>
      </c>
      <c r="G2828" s="41" t="s">
        <v>135</v>
      </c>
      <c r="H2828" s="41"/>
      <c r="I2828" s="41"/>
      <c r="J2828" s="5"/>
      <c r="K2828" s="5"/>
      <c r="L2828" s="5"/>
      <c r="M2828" s="5"/>
      <c r="N2828" s="5"/>
      <c r="O2828" s="5"/>
      <c r="P2828" s="5">
        <v>1</v>
      </c>
      <c r="Q2828" s="39" t="s">
        <v>4666</v>
      </c>
      <c r="R2828" s="5"/>
      <c r="S2828" s="5"/>
      <c r="T2828" s="5"/>
      <c r="U2828" s="5"/>
      <c r="V2828" s="5"/>
      <c r="W2828" s="5"/>
      <c r="X2828" s="5"/>
      <c r="Y2828" s="5"/>
      <c r="Z2828" s="5"/>
      <c r="AA2828" s="5"/>
      <c r="AB2828" s="5"/>
      <c r="AC2828" s="5"/>
      <c r="AD2828" s="5"/>
      <c r="AE2828" s="5"/>
      <c r="AF2828" s="5"/>
      <c r="AG2828" s="5"/>
      <c r="AH2828" s="5"/>
      <c r="AI2828" s="5"/>
      <c r="AJ2828" s="5"/>
      <c r="AK2828" s="5"/>
      <c r="AL2828" s="5"/>
      <c r="AM2828" s="5"/>
      <c r="AN2828" s="5"/>
      <c r="AO2828" s="5"/>
      <c r="AP2828" s="5"/>
      <c r="AQ2828" s="5"/>
      <c r="AR2828" s="5"/>
      <c r="AS2828" s="5"/>
      <c r="AT2828" s="5"/>
      <c r="AU2828" s="5"/>
      <c r="AV2828" s="5"/>
      <c r="AW2828" s="5"/>
      <c r="AX2828" s="5"/>
      <c r="AY2828" s="5"/>
      <c r="AZ2828" s="5"/>
      <c r="BA2828" s="5"/>
      <c r="BB2828" s="5"/>
      <c r="BC2828" s="5"/>
      <c r="BD2828" s="5"/>
      <c r="BE2828" s="5"/>
      <c r="BF2828" s="5"/>
      <c r="BG2828" s="5"/>
      <c r="BH2828" s="5"/>
      <c r="BI2828" s="5"/>
      <c r="BJ2828" s="5"/>
      <c r="BK2828" s="5"/>
      <c r="BL2828" s="5"/>
      <c r="BM2828" s="5"/>
      <c r="BN2828" s="5"/>
      <c r="BO2828" s="5"/>
      <c r="BP2828" s="5"/>
      <c r="BQ2828" s="5"/>
      <c r="BR2828" s="5"/>
      <c r="BS2828" s="5"/>
      <c r="BT2828" s="5"/>
      <c r="BU2828" s="5"/>
      <c r="BV2828" s="5"/>
      <c r="BW2828" s="5"/>
      <c r="BX2828" s="5"/>
      <c r="BY2828" s="5"/>
      <c r="BZ2828" s="5"/>
      <c r="CA2828" s="5"/>
      <c r="CB2828" s="5"/>
      <c r="CC2828" s="5"/>
      <c r="CD2828" s="5"/>
      <c r="CE2828" s="5"/>
      <c r="CF2828" s="5"/>
      <c r="CG2828" s="5"/>
      <c r="CH2828" s="5"/>
      <c r="CI2828" s="5"/>
      <c r="CJ2828" s="5"/>
      <c r="CK2828" s="5">
        <v>1</v>
      </c>
      <c r="CL2828" s="5">
        <v>1</v>
      </c>
      <c r="CM2828" s="5"/>
      <c r="CN2828" s="5">
        <v>1</v>
      </c>
      <c r="CO2828" s="5"/>
      <c r="CP2828" s="5"/>
      <c r="CQ2828" s="5"/>
      <c r="CR2828" s="5"/>
      <c r="CS2828" s="5"/>
      <c r="CT2828" s="5"/>
      <c r="CU2828" s="5"/>
      <c r="CV2828" s="5"/>
      <c r="CW2828" s="5"/>
      <c r="CX2828" s="5"/>
      <c r="CY2828" s="5"/>
      <c r="CZ2828" s="5"/>
      <c r="DG2828" s="5"/>
      <c r="DH2828" s="5"/>
      <c r="DI2828" s="5"/>
      <c r="DJ2828" s="5"/>
      <c r="DK2828" s="5"/>
      <c r="DL2828" s="5"/>
      <c r="DM2828" s="5"/>
      <c r="DN2828" s="5"/>
      <c r="DO2828" s="5"/>
      <c r="DR2828" s="5" t="s">
        <v>1233</v>
      </c>
      <c r="DS2828" s="6"/>
      <c r="DT2828" s="6"/>
      <c r="DU2828" s="5"/>
      <c r="DV2828" s="5"/>
      <c r="DW2828" s="5" t="s">
        <v>135</v>
      </c>
    </row>
    <row r="2829" spans="1:136" s="42" customFormat="1">
      <c r="A2829" s="41"/>
      <c r="B2829" s="41"/>
      <c r="C2829" s="41"/>
      <c r="D2829" s="41" t="s">
        <v>4664</v>
      </c>
      <c r="E2829" s="41"/>
      <c r="F2829" s="41"/>
      <c r="G2829" s="41" t="s">
        <v>135</v>
      </c>
      <c r="H2829" s="41"/>
      <c r="I2829" s="41"/>
      <c r="J2829" s="5"/>
      <c r="K2829" s="5"/>
      <c r="L2829" s="5"/>
      <c r="M2829" s="5"/>
      <c r="N2829" s="5"/>
      <c r="O2829" s="5"/>
      <c r="P2829" s="5">
        <v>1</v>
      </c>
      <c r="Q2829" s="39" t="s">
        <v>4667</v>
      </c>
      <c r="R2829" s="5"/>
      <c r="S2829" s="5"/>
      <c r="T2829" s="5"/>
      <c r="U2829" s="5"/>
      <c r="V2829" s="5"/>
      <c r="W2829" s="5"/>
      <c r="X2829" s="5"/>
      <c r="Y2829" s="5"/>
      <c r="Z2829" s="5"/>
      <c r="AA2829" s="5"/>
      <c r="AB2829" s="5"/>
      <c r="AC2829" s="5"/>
      <c r="AD2829" s="5"/>
      <c r="AE2829" s="5"/>
      <c r="AF2829" s="5"/>
      <c r="AG2829" s="5"/>
      <c r="AH2829" s="5"/>
      <c r="AI2829" s="5"/>
      <c r="AJ2829" s="5"/>
      <c r="AK2829" s="5"/>
      <c r="AL2829" s="5"/>
      <c r="AM2829" s="5"/>
      <c r="AN2829" s="5"/>
      <c r="AO2829" s="5"/>
      <c r="AP2829" s="5"/>
      <c r="AQ2829" s="5"/>
      <c r="AR2829" s="5"/>
      <c r="AS2829" s="5"/>
      <c r="AT2829" s="5"/>
      <c r="AU2829" s="5"/>
      <c r="AV2829" s="5"/>
      <c r="AW2829" s="5"/>
      <c r="AX2829" s="5"/>
      <c r="AY2829" s="5"/>
      <c r="AZ2829" s="5"/>
      <c r="BA2829" s="5"/>
      <c r="BB2829" s="5"/>
      <c r="BC2829" s="5"/>
      <c r="BD2829" s="5"/>
      <c r="BE2829" s="5"/>
      <c r="BF2829" s="5"/>
      <c r="BG2829" s="5"/>
      <c r="BH2829" s="5"/>
      <c r="BI2829" s="5"/>
      <c r="BJ2829" s="5"/>
      <c r="BK2829" s="5"/>
      <c r="BL2829" s="5"/>
      <c r="BM2829" s="5"/>
      <c r="BN2829" s="5"/>
      <c r="BO2829" s="5"/>
      <c r="BP2829" s="5"/>
      <c r="BQ2829" s="5"/>
      <c r="BR2829" s="5"/>
      <c r="BS2829" s="5"/>
      <c r="BT2829" s="5"/>
      <c r="BU2829" s="5"/>
      <c r="BV2829" s="5"/>
      <c r="BW2829" s="5"/>
      <c r="BX2829" s="5"/>
      <c r="BY2829" s="5"/>
      <c r="BZ2829" s="5"/>
      <c r="CA2829" s="5"/>
      <c r="CB2829" s="5"/>
      <c r="CC2829" s="5"/>
      <c r="CD2829" s="5"/>
      <c r="CE2829" s="5"/>
      <c r="CF2829" s="5"/>
      <c r="CG2829" s="5"/>
      <c r="CH2829" s="5"/>
      <c r="CI2829" s="5"/>
      <c r="CJ2829" s="5"/>
      <c r="CK2829" s="5"/>
      <c r="CL2829" s="5"/>
      <c r="CM2829" s="5"/>
      <c r="CN2829" s="5">
        <v>1</v>
      </c>
      <c r="CO2829" s="5"/>
      <c r="CP2829" s="5"/>
      <c r="CQ2829" s="5"/>
      <c r="CR2829" s="5"/>
      <c r="CS2829" s="5"/>
      <c r="CT2829" s="5"/>
      <c r="CU2829" s="5"/>
      <c r="CV2829" s="5"/>
      <c r="CW2829" s="5"/>
      <c r="CX2829" s="5"/>
      <c r="CY2829" s="5"/>
      <c r="CZ2829" s="5"/>
      <c r="DG2829" s="5"/>
      <c r="DH2829" s="5"/>
      <c r="DI2829" s="5"/>
      <c r="DJ2829" s="5"/>
      <c r="DK2829" s="5"/>
      <c r="DL2829" s="5"/>
      <c r="DM2829" s="5"/>
      <c r="DN2829" s="5"/>
      <c r="DO2829" s="5"/>
      <c r="DR2829" s="5" t="s">
        <v>1233</v>
      </c>
      <c r="DS2829" s="6"/>
      <c r="DT2829" s="6"/>
      <c r="DU2829" s="5"/>
      <c r="DV2829" s="5"/>
      <c r="DW2829" s="5" t="s">
        <v>135</v>
      </c>
    </row>
    <row r="2830" spans="1:136" s="42" customFormat="1" ht="30">
      <c r="B2830" s="41"/>
      <c r="C2830" s="41"/>
      <c r="D2830" s="41" t="s">
        <v>4660</v>
      </c>
      <c r="E2830" s="41" t="s">
        <v>4659</v>
      </c>
      <c r="F2830" s="41" t="s">
        <v>4639</v>
      </c>
      <c r="G2830" s="41" t="s">
        <v>135</v>
      </c>
      <c r="H2830" s="41"/>
      <c r="I2830" s="41"/>
      <c r="J2830" s="5"/>
      <c r="K2830" s="5"/>
      <c r="L2830" s="5"/>
      <c r="M2830" s="5"/>
      <c r="N2830" s="5"/>
      <c r="O2830" s="5"/>
      <c r="P2830" s="5">
        <v>1</v>
      </c>
      <c r="Q2830" s="39"/>
      <c r="R2830" s="5">
        <v>1</v>
      </c>
      <c r="S2830" s="5"/>
      <c r="T2830" s="5"/>
      <c r="U2830" s="5"/>
      <c r="V2830" s="5"/>
      <c r="W2830" s="5"/>
      <c r="X2830" s="5"/>
      <c r="Y2830" s="5"/>
      <c r="Z2830" s="5"/>
      <c r="AA2830" s="5"/>
      <c r="AB2830" s="5"/>
      <c r="AC2830" s="5"/>
      <c r="AD2830" s="5"/>
      <c r="AE2830" s="5"/>
      <c r="AF2830" s="5"/>
      <c r="AG2830" s="5"/>
      <c r="AH2830" s="5"/>
      <c r="AI2830" s="5"/>
      <c r="AJ2830" s="5"/>
      <c r="AK2830" s="5"/>
      <c r="AL2830" s="5"/>
      <c r="AM2830" s="5"/>
      <c r="AN2830" s="5"/>
      <c r="AO2830" s="5"/>
      <c r="AP2830" s="5"/>
      <c r="AQ2830" s="5"/>
      <c r="AR2830" s="5"/>
      <c r="AS2830" s="5"/>
      <c r="AT2830" s="5"/>
      <c r="AU2830" s="5"/>
      <c r="AV2830" s="5"/>
      <c r="AW2830" s="5"/>
      <c r="AX2830" s="5"/>
      <c r="AY2830" s="5"/>
      <c r="AZ2830" s="5"/>
      <c r="BA2830" s="5"/>
      <c r="BB2830" s="5"/>
      <c r="BC2830" s="5"/>
      <c r="BD2830" s="5"/>
      <c r="BE2830" s="5"/>
      <c r="BF2830" s="5"/>
      <c r="BG2830" s="5"/>
      <c r="BH2830" s="5"/>
      <c r="BI2830" s="5"/>
      <c r="BJ2830" s="5"/>
      <c r="BK2830" s="5"/>
      <c r="BL2830" s="5"/>
      <c r="BM2830" s="5"/>
      <c r="BN2830" s="5"/>
      <c r="BO2830" s="5"/>
      <c r="BP2830" s="5"/>
      <c r="BQ2830" s="5"/>
      <c r="BR2830" s="5"/>
      <c r="BS2830" s="5"/>
      <c r="BT2830" s="5"/>
      <c r="BU2830" s="5"/>
      <c r="BV2830" s="5"/>
      <c r="BW2830" s="5"/>
      <c r="BX2830" s="5"/>
      <c r="BY2830" s="5"/>
      <c r="BZ2830" s="5"/>
      <c r="CA2830" s="5"/>
      <c r="CB2830" s="5"/>
      <c r="CC2830" s="5"/>
      <c r="CD2830" s="5"/>
      <c r="CE2830" s="5"/>
      <c r="CF2830" s="5"/>
      <c r="CG2830" s="5"/>
      <c r="CH2830" s="5"/>
      <c r="CI2830" s="5"/>
      <c r="CJ2830" s="5"/>
      <c r="CK2830" s="5"/>
      <c r="CL2830" s="5"/>
      <c r="CM2830" s="5"/>
      <c r="CN2830" s="5"/>
      <c r="CO2830" s="5"/>
      <c r="CP2830" s="5"/>
      <c r="CQ2830" s="5"/>
      <c r="CR2830" s="5"/>
      <c r="CS2830" s="5"/>
      <c r="CT2830" s="5"/>
      <c r="CU2830" s="5"/>
      <c r="CV2830" s="5"/>
      <c r="CW2830" s="5"/>
      <c r="CX2830" s="5"/>
      <c r="CY2830" s="5"/>
      <c r="CZ2830" s="5"/>
      <c r="DG2830" s="5"/>
      <c r="DH2830" s="5"/>
      <c r="DI2830" s="5"/>
      <c r="DJ2830" s="5"/>
      <c r="DK2830" s="5"/>
      <c r="DL2830" s="5"/>
      <c r="DM2830" s="5"/>
      <c r="DN2830" s="5"/>
      <c r="DO2830" s="5"/>
      <c r="DR2830" s="5" t="s">
        <v>1233</v>
      </c>
      <c r="DS2830" s="6"/>
      <c r="DT2830" s="6"/>
      <c r="DU2830" s="5"/>
      <c r="DV2830" s="5"/>
      <c r="DW2830" s="5" t="s">
        <v>135</v>
      </c>
    </row>
    <row r="2831" spans="1:136" s="42" customFormat="1" ht="30">
      <c r="A2831" s="41"/>
      <c r="B2831" s="41"/>
      <c r="C2831" s="41"/>
      <c r="D2831" s="41" t="s">
        <v>4658</v>
      </c>
      <c r="F2831" s="41" t="s">
        <v>4639</v>
      </c>
      <c r="G2831" s="41" t="s">
        <v>135</v>
      </c>
      <c r="H2831" s="41"/>
      <c r="I2831" s="41"/>
      <c r="J2831" s="5"/>
      <c r="K2831" s="5"/>
      <c r="L2831" s="5"/>
      <c r="M2831" s="5"/>
      <c r="N2831" s="5"/>
      <c r="O2831" s="5"/>
      <c r="P2831" s="5">
        <v>1</v>
      </c>
      <c r="Q2831" s="39"/>
      <c r="R2831" s="5">
        <v>1</v>
      </c>
      <c r="S2831" s="5">
        <v>1</v>
      </c>
      <c r="T2831" s="5"/>
      <c r="U2831" s="5"/>
      <c r="V2831" s="5"/>
      <c r="W2831" s="5"/>
      <c r="X2831" s="5"/>
      <c r="Y2831" s="5"/>
      <c r="Z2831" s="5"/>
      <c r="AA2831" s="5"/>
      <c r="AB2831" s="5"/>
      <c r="AC2831" s="5"/>
      <c r="AD2831" s="5"/>
      <c r="AE2831" s="5"/>
      <c r="AF2831" s="5"/>
      <c r="AG2831" s="5"/>
      <c r="AH2831" s="5"/>
      <c r="AI2831" s="5"/>
      <c r="AJ2831" s="5"/>
      <c r="AK2831" s="5"/>
      <c r="AL2831" s="5"/>
      <c r="AM2831" s="5"/>
      <c r="AN2831" s="5"/>
      <c r="AO2831" s="5"/>
      <c r="AP2831" s="5"/>
      <c r="AQ2831" s="5"/>
      <c r="AR2831" s="5"/>
      <c r="AS2831" s="5"/>
      <c r="AT2831" s="5"/>
      <c r="AU2831" s="5"/>
      <c r="AV2831" s="5"/>
      <c r="AW2831" s="5"/>
      <c r="AX2831" s="5"/>
      <c r="AY2831" s="5"/>
      <c r="AZ2831" s="5"/>
      <c r="BA2831" s="5"/>
      <c r="BB2831" s="5"/>
      <c r="BC2831" s="5"/>
      <c r="BD2831" s="5"/>
      <c r="BE2831" s="5"/>
      <c r="BF2831" s="5"/>
      <c r="BG2831" s="5"/>
      <c r="BH2831" s="5"/>
      <c r="BI2831" s="5"/>
      <c r="BJ2831" s="5"/>
      <c r="BK2831" s="5"/>
      <c r="BL2831" s="5"/>
      <c r="BM2831" s="5"/>
      <c r="BN2831" s="5"/>
      <c r="BO2831" s="5"/>
      <c r="BP2831" s="5"/>
      <c r="BQ2831" s="5"/>
      <c r="BR2831" s="5"/>
      <c r="BS2831" s="5"/>
      <c r="BT2831" s="5"/>
      <c r="BU2831" s="5"/>
      <c r="BV2831" s="5"/>
      <c r="BW2831" s="5"/>
      <c r="BX2831" s="5"/>
      <c r="BY2831" s="5"/>
      <c r="BZ2831" s="5"/>
      <c r="CA2831" s="5"/>
      <c r="CB2831" s="5"/>
      <c r="CC2831" s="5"/>
      <c r="CD2831" s="5"/>
      <c r="CE2831" s="5"/>
      <c r="CF2831" s="5"/>
      <c r="CG2831" s="5"/>
      <c r="CH2831" s="5"/>
      <c r="CI2831" s="5"/>
      <c r="CJ2831" s="5"/>
      <c r="CK2831" s="5"/>
      <c r="CL2831" s="5"/>
      <c r="CM2831" s="5"/>
      <c r="CN2831" s="5"/>
      <c r="CO2831" s="5"/>
      <c r="CP2831" s="5"/>
      <c r="CQ2831" s="5"/>
      <c r="CR2831" s="5"/>
      <c r="CS2831" s="5"/>
      <c r="CT2831" s="5"/>
      <c r="CU2831" s="5"/>
      <c r="CV2831" s="5"/>
      <c r="CW2831" s="5"/>
      <c r="CX2831" s="5"/>
      <c r="CY2831" s="5"/>
      <c r="CZ2831" s="5"/>
      <c r="DG2831" s="5"/>
      <c r="DH2831" s="5"/>
      <c r="DI2831" s="5"/>
      <c r="DJ2831" s="5"/>
      <c r="DK2831" s="5"/>
      <c r="DL2831" s="5"/>
      <c r="DM2831" s="5"/>
      <c r="DN2831" s="5"/>
      <c r="DO2831" s="5"/>
      <c r="DR2831" s="5" t="s">
        <v>1233</v>
      </c>
      <c r="DS2831" s="6"/>
      <c r="DT2831" s="6"/>
      <c r="DU2831" s="5"/>
      <c r="DV2831" s="5"/>
      <c r="DW2831" s="5" t="s">
        <v>135</v>
      </c>
    </row>
    <row r="2832" spans="1:136" s="42" customFormat="1" ht="30">
      <c r="A2832" s="41"/>
      <c r="B2832" s="41"/>
      <c r="C2832" s="41"/>
      <c r="D2832" s="41" t="s">
        <v>4657</v>
      </c>
      <c r="F2832" s="41" t="s">
        <v>4639</v>
      </c>
      <c r="G2832" s="41" t="s">
        <v>135</v>
      </c>
      <c r="H2832" s="41"/>
      <c r="I2832" s="41"/>
      <c r="J2832" s="5"/>
      <c r="K2832" s="5"/>
      <c r="L2832" s="5"/>
      <c r="M2832" s="5"/>
      <c r="N2832" s="5"/>
      <c r="O2832" s="5"/>
      <c r="P2832" s="5">
        <v>1</v>
      </c>
      <c r="Q2832" s="39"/>
      <c r="R2832" s="5">
        <v>1</v>
      </c>
      <c r="S2832" s="5"/>
      <c r="T2832" s="5">
        <v>1</v>
      </c>
      <c r="U2832" s="5"/>
      <c r="V2832" s="5"/>
      <c r="W2832" s="5"/>
      <c r="X2832" s="5"/>
      <c r="Y2832" s="5"/>
      <c r="Z2832" s="5"/>
      <c r="AA2832" s="5"/>
      <c r="AB2832" s="5"/>
      <c r="AC2832" s="5"/>
      <c r="AD2832" s="5"/>
      <c r="AE2832" s="5"/>
      <c r="AF2832" s="5"/>
      <c r="AG2832" s="5"/>
      <c r="AH2832" s="5"/>
      <c r="AI2832" s="5"/>
      <c r="AJ2832" s="5"/>
      <c r="AK2832" s="5"/>
      <c r="AL2832" s="5"/>
      <c r="AM2832" s="5"/>
      <c r="AN2832" s="5"/>
      <c r="AO2832" s="5"/>
      <c r="AP2832" s="5"/>
      <c r="AQ2832" s="5"/>
      <c r="AR2832" s="5"/>
      <c r="AS2832" s="5"/>
      <c r="AT2832" s="5"/>
      <c r="AU2832" s="5"/>
      <c r="AV2832" s="5"/>
      <c r="AW2832" s="5"/>
      <c r="AX2832" s="5"/>
      <c r="AY2832" s="5"/>
      <c r="AZ2832" s="5"/>
      <c r="BA2832" s="5"/>
      <c r="BB2832" s="5"/>
      <c r="BC2832" s="5"/>
      <c r="BD2832" s="5"/>
      <c r="BE2832" s="5"/>
      <c r="BF2832" s="5"/>
      <c r="BG2832" s="5"/>
      <c r="BH2832" s="5"/>
      <c r="BI2832" s="5"/>
      <c r="BJ2832" s="5"/>
      <c r="BK2832" s="5"/>
      <c r="BL2832" s="5"/>
      <c r="BM2832" s="5"/>
      <c r="BN2832" s="5"/>
      <c r="BO2832" s="5"/>
      <c r="BP2832" s="5"/>
      <c r="BQ2832" s="5"/>
      <c r="BR2832" s="5"/>
      <c r="BS2832" s="5"/>
      <c r="BT2832" s="5"/>
      <c r="BU2832" s="5"/>
      <c r="BV2832" s="5"/>
      <c r="BW2832" s="5"/>
      <c r="BX2832" s="5"/>
      <c r="BY2832" s="5"/>
      <c r="BZ2832" s="5"/>
      <c r="CA2832" s="5"/>
      <c r="CB2832" s="5"/>
      <c r="CC2832" s="5"/>
      <c r="CD2832" s="5"/>
      <c r="CE2832" s="5"/>
      <c r="CF2832" s="5"/>
      <c r="CG2832" s="5"/>
      <c r="CH2832" s="5"/>
      <c r="CI2832" s="5"/>
      <c r="CJ2832" s="5"/>
      <c r="CK2832" s="5"/>
      <c r="CL2832" s="5"/>
      <c r="CM2832" s="5"/>
      <c r="CN2832" s="5"/>
      <c r="CO2832" s="5"/>
      <c r="CP2832" s="5"/>
      <c r="CQ2832" s="5"/>
      <c r="CR2832" s="5"/>
      <c r="CS2832" s="5"/>
      <c r="CT2832" s="5"/>
      <c r="CU2832" s="5"/>
      <c r="CV2832" s="5"/>
      <c r="CW2832" s="5"/>
      <c r="CX2832" s="5"/>
      <c r="CY2832" s="5"/>
      <c r="CZ2832" s="5"/>
      <c r="DG2832" s="5"/>
      <c r="DH2832" s="5"/>
      <c r="DI2832" s="5"/>
      <c r="DJ2832" s="5"/>
      <c r="DK2832" s="5"/>
      <c r="DL2832" s="5"/>
      <c r="DM2832" s="5"/>
      <c r="DN2832" s="5"/>
      <c r="DO2832" s="5"/>
      <c r="DR2832" s="5" t="s">
        <v>1233</v>
      </c>
      <c r="DS2832" s="6"/>
      <c r="DT2832" s="6"/>
      <c r="DU2832" s="5"/>
      <c r="DV2832" s="5"/>
      <c r="DW2832" s="5" t="s">
        <v>135</v>
      </c>
    </row>
    <row r="2833" spans="1:127" s="42" customFormat="1" ht="30">
      <c r="A2833" s="41"/>
      <c r="B2833" s="41"/>
      <c r="C2833" s="41"/>
      <c r="D2833" s="41" t="s">
        <v>4656</v>
      </c>
      <c r="F2833" s="41" t="s">
        <v>4639</v>
      </c>
      <c r="G2833" s="41" t="s">
        <v>135</v>
      </c>
      <c r="H2833" s="41"/>
      <c r="I2833" s="41"/>
      <c r="J2833" s="5"/>
      <c r="K2833" s="5"/>
      <c r="L2833" s="5"/>
      <c r="M2833" s="5"/>
      <c r="N2833" s="5"/>
      <c r="O2833" s="5"/>
      <c r="P2833" s="5">
        <v>1</v>
      </c>
      <c r="Q2833" s="39"/>
      <c r="R2833" s="5">
        <v>1</v>
      </c>
      <c r="S2833" s="5"/>
      <c r="T2833" s="5">
        <v>1</v>
      </c>
      <c r="U2833" s="5">
        <v>1</v>
      </c>
      <c r="V2833" s="5"/>
      <c r="W2833" s="5"/>
      <c r="X2833" s="5"/>
      <c r="Y2833" s="5"/>
      <c r="Z2833" s="5"/>
      <c r="AA2833" s="5"/>
      <c r="AB2833" s="5"/>
      <c r="AC2833" s="5"/>
      <c r="AD2833" s="5"/>
      <c r="AE2833" s="5"/>
      <c r="AF2833" s="5"/>
      <c r="AG2833" s="5"/>
      <c r="AH2833" s="5"/>
      <c r="AI2833" s="5"/>
      <c r="AJ2833" s="5"/>
      <c r="AK2833" s="5"/>
      <c r="AL2833" s="5"/>
      <c r="AM2833" s="5"/>
      <c r="AN2833" s="5"/>
      <c r="AO2833" s="5"/>
      <c r="AP2833" s="5"/>
      <c r="AQ2833" s="5"/>
      <c r="AR2833" s="5"/>
      <c r="AS2833" s="5"/>
      <c r="AT2833" s="5"/>
      <c r="AU2833" s="5"/>
      <c r="AV2833" s="5"/>
      <c r="AW2833" s="5"/>
      <c r="AX2833" s="5"/>
      <c r="AY2833" s="5"/>
      <c r="AZ2833" s="5"/>
      <c r="BA2833" s="5"/>
      <c r="BB2833" s="5"/>
      <c r="BC2833" s="5"/>
      <c r="BD2833" s="5"/>
      <c r="BE2833" s="5"/>
      <c r="BF2833" s="5"/>
      <c r="BG2833" s="5"/>
      <c r="BH2833" s="5"/>
      <c r="BI2833" s="5"/>
      <c r="BJ2833" s="5"/>
      <c r="BK2833" s="5"/>
      <c r="BL2833" s="5"/>
      <c r="BM2833" s="5"/>
      <c r="BN2833" s="5"/>
      <c r="BO2833" s="5"/>
      <c r="BP2833" s="5"/>
      <c r="BQ2833" s="5"/>
      <c r="BR2833" s="5"/>
      <c r="BS2833" s="5"/>
      <c r="BT2833" s="5"/>
      <c r="BU2833" s="5"/>
      <c r="BV2833" s="5"/>
      <c r="BW2833" s="5"/>
      <c r="BX2833" s="5"/>
      <c r="BY2833" s="5"/>
      <c r="BZ2833" s="5"/>
      <c r="CA2833" s="5"/>
      <c r="CB2833" s="5"/>
      <c r="CC2833" s="5"/>
      <c r="CD2833" s="5"/>
      <c r="CE2833" s="5"/>
      <c r="CF2833" s="5"/>
      <c r="CG2833" s="5"/>
      <c r="CH2833" s="5"/>
      <c r="CI2833" s="5"/>
      <c r="CJ2833" s="5"/>
      <c r="CK2833" s="5"/>
      <c r="CL2833" s="5"/>
      <c r="CM2833" s="5"/>
      <c r="CN2833" s="5"/>
      <c r="CO2833" s="5"/>
      <c r="CP2833" s="5"/>
      <c r="CQ2833" s="5"/>
      <c r="CR2833" s="5"/>
      <c r="CS2833" s="5"/>
      <c r="CT2833" s="5"/>
      <c r="CU2833" s="5"/>
      <c r="CV2833" s="5"/>
      <c r="CW2833" s="5"/>
      <c r="CX2833" s="5"/>
      <c r="CY2833" s="5"/>
      <c r="CZ2833" s="5"/>
      <c r="DG2833" s="5"/>
      <c r="DH2833" s="5"/>
      <c r="DI2833" s="5"/>
      <c r="DJ2833" s="5"/>
      <c r="DK2833" s="5"/>
      <c r="DL2833" s="5"/>
      <c r="DM2833" s="5"/>
      <c r="DN2833" s="5"/>
      <c r="DO2833" s="5"/>
      <c r="DR2833" s="5" t="s">
        <v>1233</v>
      </c>
      <c r="DS2833" s="6"/>
      <c r="DT2833" s="6"/>
      <c r="DU2833" s="5"/>
      <c r="DV2833" s="5"/>
      <c r="DW2833" s="5" t="s">
        <v>135</v>
      </c>
    </row>
    <row r="2834" spans="1:127" s="42" customFormat="1" ht="30">
      <c r="A2834" s="41"/>
      <c r="B2834" s="41"/>
      <c r="C2834" s="41"/>
      <c r="D2834" s="41" t="s">
        <v>4655</v>
      </c>
      <c r="F2834" s="41" t="s">
        <v>4639</v>
      </c>
      <c r="G2834" s="41" t="s">
        <v>135</v>
      </c>
      <c r="H2834" s="41"/>
      <c r="I2834" s="41"/>
      <c r="J2834" s="5"/>
      <c r="K2834" s="5"/>
      <c r="L2834" s="5"/>
      <c r="M2834" s="5"/>
      <c r="N2834" s="5"/>
      <c r="O2834" s="5"/>
      <c r="P2834" s="5">
        <v>1</v>
      </c>
      <c r="Q2834" s="39"/>
      <c r="R2834" s="5">
        <v>1</v>
      </c>
      <c r="S2834" s="5"/>
      <c r="T2834" s="5">
        <v>1</v>
      </c>
      <c r="U2834" s="5">
        <v>1</v>
      </c>
      <c r="V2834" s="5">
        <v>1</v>
      </c>
      <c r="W2834" s="5"/>
      <c r="X2834" s="5"/>
      <c r="Y2834" s="5"/>
      <c r="Z2834" s="5"/>
      <c r="AA2834" s="5"/>
      <c r="AB2834" s="5"/>
      <c r="AC2834" s="5"/>
      <c r="AD2834" s="5"/>
      <c r="AE2834" s="5"/>
      <c r="AF2834" s="5"/>
      <c r="AG2834" s="5"/>
      <c r="AH2834" s="5"/>
      <c r="AI2834" s="5"/>
      <c r="AJ2834" s="5"/>
      <c r="AK2834" s="5"/>
      <c r="AL2834" s="5"/>
      <c r="AM2834" s="5"/>
      <c r="AN2834" s="5"/>
      <c r="AO2834" s="5"/>
      <c r="AP2834" s="5"/>
      <c r="AQ2834" s="5"/>
      <c r="AR2834" s="5"/>
      <c r="AS2834" s="5"/>
      <c r="AT2834" s="5"/>
      <c r="AU2834" s="5"/>
      <c r="AV2834" s="5"/>
      <c r="AW2834" s="5"/>
      <c r="AX2834" s="5"/>
      <c r="AY2834" s="5"/>
      <c r="AZ2834" s="5"/>
      <c r="BA2834" s="5"/>
      <c r="BB2834" s="5"/>
      <c r="BC2834" s="5"/>
      <c r="BD2834" s="5"/>
      <c r="BE2834" s="5"/>
      <c r="BF2834" s="5"/>
      <c r="BG2834" s="5"/>
      <c r="BH2834" s="5"/>
      <c r="BI2834" s="5"/>
      <c r="BJ2834" s="5"/>
      <c r="BK2834" s="5"/>
      <c r="BL2834" s="5"/>
      <c r="BM2834" s="5"/>
      <c r="BN2834" s="5"/>
      <c r="BO2834" s="5"/>
      <c r="BP2834" s="5"/>
      <c r="BQ2834" s="5"/>
      <c r="BR2834" s="5"/>
      <c r="BS2834" s="5"/>
      <c r="BT2834" s="5"/>
      <c r="BU2834" s="5"/>
      <c r="BV2834" s="5"/>
      <c r="BW2834" s="5"/>
      <c r="BX2834" s="5"/>
      <c r="BY2834" s="5"/>
      <c r="BZ2834" s="5"/>
      <c r="CA2834" s="5"/>
      <c r="CB2834" s="5"/>
      <c r="CC2834" s="5"/>
      <c r="CD2834" s="5"/>
      <c r="CE2834" s="5"/>
      <c r="CF2834" s="5"/>
      <c r="CG2834" s="5"/>
      <c r="CH2834" s="5"/>
      <c r="CI2834" s="5"/>
      <c r="CJ2834" s="5"/>
      <c r="CK2834" s="5"/>
      <c r="CL2834" s="5"/>
      <c r="CM2834" s="5"/>
      <c r="CN2834" s="5"/>
      <c r="CO2834" s="5"/>
      <c r="CP2834" s="5"/>
      <c r="CQ2834" s="5"/>
      <c r="CR2834" s="5"/>
      <c r="CS2834" s="5"/>
      <c r="CT2834" s="5"/>
      <c r="CU2834" s="5"/>
      <c r="CV2834" s="5"/>
      <c r="CW2834" s="5"/>
      <c r="CX2834" s="5"/>
      <c r="CY2834" s="5"/>
      <c r="CZ2834" s="5"/>
      <c r="DG2834" s="5"/>
      <c r="DH2834" s="5"/>
      <c r="DI2834" s="5"/>
      <c r="DJ2834" s="5"/>
      <c r="DK2834" s="5"/>
      <c r="DL2834" s="5"/>
      <c r="DM2834" s="5"/>
      <c r="DN2834" s="5"/>
      <c r="DO2834" s="5"/>
      <c r="DR2834" s="5" t="s">
        <v>1233</v>
      </c>
      <c r="DS2834" s="6"/>
      <c r="DT2834" s="6"/>
      <c r="DU2834" s="5"/>
      <c r="DV2834" s="5"/>
      <c r="DW2834" s="5" t="s">
        <v>135</v>
      </c>
    </row>
    <row r="2835" spans="1:127" s="42" customFormat="1" ht="30">
      <c r="A2835" s="41"/>
      <c r="B2835" s="41"/>
      <c r="C2835" s="41"/>
      <c r="D2835" s="41" t="s">
        <v>4654</v>
      </c>
      <c r="F2835" s="41" t="s">
        <v>4639</v>
      </c>
      <c r="G2835" s="41" t="s">
        <v>135</v>
      </c>
      <c r="H2835" s="41"/>
      <c r="I2835" s="41"/>
      <c r="J2835" s="5"/>
      <c r="K2835" s="5"/>
      <c r="L2835" s="5"/>
      <c r="M2835" s="5"/>
      <c r="N2835" s="5"/>
      <c r="O2835" s="5"/>
      <c r="P2835" s="5">
        <v>1</v>
      </c>
      <c r="Q2835" s="39"/>
      <c r="R2835" s="5">
        <v>1</v>
      </c>
      <c r="S2835" s="5"/>
      <c r="T2835" s="5">
        <v>1</v>
      </c>
      <c r="U2835" s="5">
        <v>1</v>
      </c>
      <c r="V2835" s="5"/>
      <c r="W2835" s="5">
        <v>1</v>
      </c>
      <c r="X2835" s="5"/>
      <c r="Y2835" s="5"/>
      <c r="Z2835" s="5"/>
      <c r="AA2835" s="5"/>
      <c r="AB2835" s="5"/>
      <c r="AC2835" s="5"/>
      <c r="AD2835" s="5"/>
      <c r="AE2835" s="5"/>
      <c r="AF2835" s="5"/>
      <c r="AG2835" s="5"/>
      <c r="AH2835" s="5"/>
      <c r="AI2835" s="5"/>
      <c r="AJ2835" s="5"/>
      <c r="AK2835" s="5"/>
      <c r="AL2835" s="5"/>
      <c r="AM2835" s="5"/>
      <c r="AN2835" s="5"/>
      <c r="AO2835" s="5"/>
      <c r="AP2835" s="5"/>
      <c r="AQ2835" s="5"/>
      <c r="AR2835" s="5"/>
      <c r="AS2835" s="5"/>
      <c r="AT2835" s="5"/>
      <c r="AU2835" s="5"/>
      <c r="AV2835" s="5"/>
      <c r="AW2835" s="5"/>
      <c r="AX2835" s="5"/>
      <c r="AY2835" s="5"/>
      <c r="AZ2835" s="5"/>
      <c r="BA2835" s="5"/>
      <c r="BB2835" s="5"/>
      <c r="BC2835" s="5"/>
      <c r="BD2835" s="5"/>
      <c r="BE2835" s="5"/>
      <c r="BF2835" s="5"/>
      <c r="BG2835" s="5"/>
      <c r="BH2835" s="5"/>
      <c r="BI2835" s="5"/>
      <c r="BJ2835" s="5"/>
      <c r="BK2835" s="5"/>
      <c r="BL2835" s="5"/>
      <c r="BM2835" s="5"/>
      <c r="BN2835" s="5"/>
      <c r="BO2835" s="5"/>
      <c r="BP2835" s="5"/>
      <c r="BQ2835" s="5"/>
      <c r="BR2835" s="5"/>
      <c r="BS2835" s="5"/>
      <c r="BT2835" s="5"/>
      <c r="BU2835" s="5"/>
      <c r="BV2835" s="5"/>
      <c r="BW2835" s="5"/>
      <c r="BX2835" s="5"/>
      <c r="BY2835" s="5"/>
      <c r="BZ2835" s="5"/>
      <c r="CA2835" s="5"/>
      <c r="CB2835" s="5"/>
      <c r="CC2835" s="5"/>
      <c r="CD2835" s="5"/>
      <c r="CE2835" s="5"/>
      <c r="CF2835" s="5"/>
      <c r="CG2835" s="5"/>
      <c r="CH2835" s="5"/>
      <c r="CI2835" s="5"/>
      <c r="CJ2835" s="5"/>
      <c r="CK2835" s="5"/>
      <c r="CL2835" s="5"/>
      <c r="CM2835" s="5"/>
      <c r="CN2835" s="5"/>
      <c r="CO2835" s="5"/>
      <c r="CP2835" s="5"/>
      <c r="CQ2835" s="5"/>
      <c r="CR2835" s="5"/>
      <c r="CS2835" s="5"/>
      <c r="CT2835" s="5"/>
      <c r="CU2835" s="5"/>
      <c r="CV2835" s="5"/>
      <c r="CW2835" s="5"/>
      <c r="CX2835" s="5"/>
      <c r="CY2835" s="5"/>
      <c r="CZ2835" s="5"/>
      <c r="DG2835" s="5"/>
      <c r="DH2835" s="5"/>
      <c r="DI2835" s="5"/>
      <c r="DJ2835" s="5"/>
      <c r="DK2835" s="5"/>
      <c r="DL2835" s="5"/>
      <c r="DM2835" s="5"/>
      <c r="DN2835" s="5"/>
      <c r="DO2835" s="5"/>
      <c r="DR2835" s="5" t="s">
        <v>1233</v>
      </c>
      <c r="DS2835" s="6"/>
      <c r="DT2835" s="6"/>
      <c r="DU2835" s="5"/>
      <c r="DV2835" s="5"/>
      <c r="DW2835" s="5" t="s">
        <v>135</v>
      </c>
    </row>
    <row r="2836" spans="1:127" s="42" customFormat="1" ht="30">
      <c r="A2836" s="46"/>
      <c r="B2836" s="41"/>
      <c r="C2836" s="41"/>
      <c r="D2836" s="41" t="s">
        <v>4653</v>
      </c>
      <c r="F2836" s="41" t="s">
        <v>4639</v>
      </c>
      <c r="G2836" s="41" t="s">
        <v>135</v>
      </c>
      <c r="H2836" s="41"/>
      <c r="I2836" s="41"/>
      <c r="J2836" s="5"/>
      <c r="K2836" s="5"/>
      <c r="L2836" s="5"/>
      <c r="M2836" s="5"/>
      <c r="N2836" s="5"/>
      <c r="O2836" s="5"/>
      <c r="P2836" s="5">
        <v>1</v>
      </c>
      <c r="Q2836" s="39"/>
      <c r="R2836" s="5">
        <v>1</v>
      </c>
      <c r="S2836" s="5"/>
      <c r="T2836" s="5">
        <v>1</v>
      </c>
      <c r="U2836" s="5">
        <v>1</v>
      </c>
      <c r="V2836" s="5"/>
      <c r="W2836" s="5"/>
      <c r="X2836" s="5">
        <v>1</v>
      </c>
      <c r="Y2836" s="5"/>
      <c r="Z2836" s="5"/>
      <c r="AA2836" s="5"/>
      <c r="AB2836" s="5"/>
      <c r="AC2836" s="5"/>
      <c r="AD2836" s="5"/>
      <c r="AE2836" s="5"/>
      <c r="AF2836" s="5"/>
      <c r="AG2836" s="5"/>
      <c r="AH2836" s="5"/>
      <c r="AI2836" s="5"/>
      <c r="AJ2836" s="5"/>
      <c r="AK2836" s="5"/>
      <c r="AL2836" s="5"/>
      <c r="AM2836" s="5"/>
      <c r="AN2836" s="5"/>
      <c r="AO2836" s="5"/>
      <c r="AP2836" s="5"/>
      <c r="AQ2836" s="5"/>
      <c r="AR2836" s="5"/>
      <c r="AS2836" s="5"/>
      <c r="AT2836" s="5"/>
      <c r="AU2836" s="5"/>
      <c r="AV2836" s="5"/>
      <c r="AW2836" s="5"/>
      <c r="AX2836" s="5"/>
      <c r="AY2836" s="5"/>
      <c r="AZ2836" s="5"/>
      <c r="BA2836" s="5"/>
      <c r="BB2836" s="5"/>
      <c r="BC2836" s="5"/>
      <c r="BD2836" s="5"/>
      <c r="BE2836" s="5"/>
      <c r="BF2836" s="5"/>
      <c r="BG2836" s="5"/>
      <c r="BH2836" s="5"/>
      <c r="BI2836" s="5"/>
      <c r="BJ2836" s="5"/>
      <c r="BK2836" s="5"/>
      <c r="BL2836" s="5"/>
      <c r="BM2836" s="5"/>
      <c r="BN2836" s="5"/>
      <c r="BO2836" s="5"/>
      <c r="BP2836" s="5"/>
      <c r="BQ2836" s="5"/>
      <c r="BR2836" s="5"/>
      <c r="BS2836" s="5"/>
      <c r="BT2836" s="5"/>
      <c r="BU2836" s="5"/>
      <c r="BV2836" s="5"/>
      <c r="BW2836" s="5"/>
      <c r="BX2836" s="5"/>
      <c r="BY2836" s="5"/>
      <c r="BZ2836" s="5"/>
      <c r="CA2836" s="5"/>
      <c r="CB2836" s="5"/>
      <c r="CC2836" s="5"/>
      <c r="CD2836" s="5"/>
      <c r="CE2836" s="5"/>
      <c r="CF2836" s="5"/>
      <c r="CG2836" s="5"/>
      <c r="CH2836" s="5"/>
      <c r="CI2836" s="5"/>
      <c r="CJ2836" s="5"/>
      <c r="CK2836" s="5"/>
      <c r="CL2836" s="5"/>
      <c r="CM2836" s="5"/>
      <c r="CN2836" s="5"/>
      <c r="CO2836" s="5"/>
      <c r="CP2836" s="5"/>
      <c r="CQ2836" s="5"/>
      <c r="CR2836" s="5"/>
      <c r="CS2836" s="5"/>
      <c r="CT2836" s="5"/>
      <c r="CU2836" s="5"/>
      <c r="CV2836" s="5"/>
      <c r="CW2836" s="5"/>
      <c r="CX2836" s="5"/>
      <c r="CY2836" s="5"/>
      <c r="CZ2836" s="5"/>
      <c r="DG2836" s="5"/>
      <c r="DH2836" s="5"/>
      <c r="DI2836" s="5"/>
      <c r="DJ2836" s="5"/>
      <c r="DK2836" s="5"/>
      <c r="DL2836" s="5"/>
      <c r="DM2836" s="5"/>
      <c r="DN2836" s="5"/>
      <c r="DO2836" s="5"/>
      <c r="DR2836" s="5" t="s">
        <v>1233</v>
      </c>
      <c r="DS2836" s="6"/>
      <c r="DT2836" s="6"/>
      <c r="DU2836" s="5"/>
      <c r="DV2836" s="5"/>
      <c r="DW2836" s="5" t="s">
        <v>135</v>
      </c>
    </row>
    <row r="2837" spans="1:127" s="42" customFormat="1" ht="30">
      <c r="A2837" s="41"/>
      <c r="B2837" s="41"/>
      <c r="C2837" s="41"/>
      <c r="D2837" s="41" t="s">
        <v>4652</v>
      </c>
      <c r="F2837" s="41" t="s">
        <v>4639</v>
      </c>
      <c r="G2837" s="41" t="s">
        <v>135</v>
      </c>
      <c r="H2837" s="41"/>
      <c r="I2837" s="41"/>
      <c r="J2837" s="5"/>
      <c r="K2837" s="5"/>
      <c r="L2837" s="5"/>
      <c r="M2837" s="5"/>
      <c r="N2837" s="5"/>
      <c r="O2837" s="5"/>
      <c r="P2837" s="5">
        <v>1</v>
      </c>
      <c r="Q2837" s="39"/>
      <c r="R2837" s="5">
        <v>1</v>
      </c>
      <c r="S2837" s="5"/>
      <c r="T2837" s="5">
        <v>1</v>
      </c>
      <c r="U2837" s="5"/>
      <c r="V2837" s="5"/>
      <c r="W2837" s="5"/>
      <c r="X2837" s="5"/>
      <c r="Y2837" s="5">
        <v>1</v>
      </c>
      <c r="Z2837" s="5"/>
      <c r="AA2837" s="5"/>
      <c r="AB2837" s="5"/>
      <c r="AC2837" s="5"/>
      <c r="AD2837" s="5"/>
      <c r="AE2837" s="5"/>
      <c r="AF2837" s="5"/>
      <c r="AG2837" s="5"/>
      <c r="AH2837" s="5"/>
      <c r="AI2837" s="5"/>
      <c r="AJ2837" s="5"/>
      <c r="AK2837" s="5"/>
      <c r="AL2837" s="5"/>
      <c r="AM2837" s="5"/>
      <c r="AN2837" s="5"/>
      <c r="AO2837" s="5"/>
      <c r="AP2837" s="5"/>
      <c r="AQ2837" s="5"/>
      <c r="AR2837" s="5"/>
      <c r="AS2837" s="5"/>
      <c r="AT2837" s="5"/>
      <c r="AU2837" s="5"/>
      <c r="AV2837" s="5"/>
      <c r="AW2837" s="5"/>
      <c r="AX2837" s="5"/>
      <c r="AY2837" s="5"/>
      <c r="AZ2837" s="5"/>
      <c r="BA2837" s="5"/>
      <c r="BB2837" s="5"/>
      <c r="BC2837" s="5"/>
      <c r="BD2837" s="5"/>
      <c r="BE2837" s="5"/>
      <c r="BF2837" s="5"/>
      <c r="BG2837" s="5"/>
      <c r="BH2837" s="5"/>
      <c r="BI2837" s="5"/>
      <c r="BJ2837" s="5"/>
      <c r="BK2837" s="5"/>
      <c r="BL2837" s="5"/>
      <c r="BM2837" s="5"/>
      <c r="BN2837" s="5"/>
      <c r="BO2837" s="5"/>
      <c r="BP2837" s="5"/>
      <c r="BQ2837" s="5"/>
      <c r="BR2837" s="5"/>
      <c r="BS2837" s="5"/>
      <c r="BT2837" s="5"/>
      <c r="BU2837" s="5"/>
      <c r="BV2837" s="5"/>
      <c r="BW2837" s="5"/>
      <c r="BX2837" s="5"/>
      <c r="BY2837" s="5"/>
      <c r="BZ2837" s="5"/>
      <c r="CA2837" s="5"/>
      <c r="CB2837" s="5"/>
      <c r="CC2837" s="5"/>
      <c r="CD2837" s="5"/>
      <c r="CE2837" s="5"/>
      <c r="CF2837" s="5"/>
      <c r="CG2837" s="5"/>
      <c r="CH2837" s="5"/>
      <c r="CI2837" s="5"/>
      <c r="CJ2837" s="5"/>
      <c r="CK2837" s="5"/>
      <c r="CL2837" s="5"/>
      <c r="CM2837" s="5"/>
      <c r="CN2837" s="5"/>
      <c r="CO2837" s="5"/>
      <c r="CP2837" s="5"/>
      <c r="CQ2837" s="5"/>
      <c r="CR2837" s="5"/>
      <c r="CS2837" s="5"/>
      <c r="CT2837" s="5"/>
      <c r="CU2837" s="5"/>
      <c r="CV2837" s="5"/>
      <c r="CW2837" s="5"/>
      <c r="CX2837" s="5"/>
      <c r="CY2837" s="5"/>
      <c r="CZ2837" s="5"/>
      <c r="DG2837" s="5"/>
      <c r="DH2837" s="5"/>
      <c r="DI2837" s="5"/>
      <c r="DJ2837" s="5"/>
      <c r="DK2837" s="5"/>
      <c r="DL2837" s="5"/>
      <c r="DM2837" s="5"/>
      <c r="DN2837" s="5"/>
      <c r="DO2837" s="5"/>
      <c r="DR2837" s="5" t="s">
        <v>1233</v>
      </c>
      <c r="DS2837" s="6"/>
      <c r="DT2837" s="6"/>
      <c r="DU2837" s="5"/>
      <c r="DV2837" s="5"/>
      <c r="DW2837" s="5" t="s">
        <v>135</v>
      </c>
    </row>
    <row r="2838" spans="1:127" s="42" customFormat="1" ht="30">
      <c r="A2838" s="41"/>
      <c r="B2838" s="41"/>
      <c r="C2838" s="41"/>
      <c r="D2838" s="41" t="s">
        <v>4651</v>
      </c>
      <c r="F2838" s="41" t="s">
        <v>4639</v>
      </c>
      <c r="G2838" s="41" t="s">
        <v>135</v>
      </c>
      <c r="H2838" s="41"/>
      <c r="I2838" s="41"/>
      <c r="J2838" s="5"/>
      <c r="K2838" s="5"/>
      <c r="L2838" s="5"/>
      <c r="M2838" s="5"/>
      <c r="N2838" s="5"/>
      <c r="O2838" s="5"/>
      <c r="P2838" s="5">
        <v>1</v>
      </c>
      <c r="Q2838" s="39"/>
      <c r="R2838" s="5">
        <v>1</v>
      </c>
      <c r="S2838" s="5"/>
      <c r="T2838" s="5">
        <v>1</v>
      </c>
      <c r="U2838" s="5"/>
      <c r="V2838" s="5"/>
      <c r="W2838" s="5"/>
      <c r="X2838" s="5"/>
      <c r="Y2838" s="5"/>
      <c r="Z2838" s="5">
        <v>1</v>
      </c>
      <c r="AA2838" s="5"/>
      <c r="AB2838" s="5"/>
      <c r="AC2838" s="5"/>
      <c r="AD2838" s="5"/>
      <c r="AE2838" s="5"/>
      <c r="AF2838" s="5"/>
      <c r="AG2838" s="5"/>
      <c r="AH2838" s="5"/>
      <c r="AI2838" s="5"/>
      <c r="AJ2838" s="5"/>
      <c r="AK2838" s="5"/>
      <c r="AL2838" s="5"/>
      <c r="AM2838" s="5"/>
      <c r="AN2838" s="5"/>
      <c r="AO2838" s="5"/>
      <c r="AP2838" s="5"/>
      <c r="AQ2838" s="5"/>
      <c r="AR2838" s="5"/>
      <c r="AS2838" s="5"/>
      <c r="AT2838" s="5"/>
      <c r="AU2838" s="5"/>
      <c r="AV2838" s="5"/>
      <c r="AW2838" s="5"/>
      <c r="AX2838" s="5"/>
      <c r="AY2838" s="5"/>
      <c r="AZ2838" s="5"/>
      <c r="BA2838" s="5"/>
      <c r="BB2838" s="5"/>
      <c r="BC2838" s="5"/>
      <c r="BD2838" s="5"/>
      <c r="BE2838" s="5"/>
      <c r="BF2838" s="5"/>
      <c r="BG2838" s="5"/>
      <c r="BH2838" s="5"/>
      <c r="BI2838" s="5"/>
      <c r="BJ2838" s="5"/>
      <c r="BK2838" s="5"/>
      <c r="BL2838" s="5"/>
      <c r="BM2838" s="5"/>
      <c r="BN2838" s="5"/>
      <c r="BO2838" s="5"/>
      <c r="BP2838" s="5"/>
      <c r="BQ2838" s="5"/>
      <c r="BR2838" s="5"/>
      <c r="BS2838" s="5"/>
      <c r="BT2838" s="5"/>
      <c r="BU2838" s="5"/>
      <c r="BV2838" s="5"/>
      <c r="BW2838" s="5"/>
      <c r="BX2838" s="5"/>
      <c r="BY2838" s="5"/>
      <c r="BZ2838" s="5"/>
      <c r="CA2838" s="5"/>
      <c r="CB2838" s="5"/>
      <c r="CC2838" s="5"/>
      <c r="CD2838" s="5"/>
      <c r="CE2838" s="5"/>
      <c r="CF2838" s="5"/>
      <c r="CG2838" s="5"/>
      <c r="CH2838" s="5"/>
      <c r="CI2838" s="5"/>
      <c r="CJ2838" s="5"/>
      <c r="CK2838" s="5"/>
      <c r="CL2838" s="5"/>
      <c r="CM2838" s="5"/>
      <c r="CN2838" s="5"/>
      <c r="CO2838" s="5"/>
      <c r="CP2838" s="5"/>
      <c r="CQ2838" s="5"/>
      <c r="CR2838" s="5"/>
      <c r="CS2838" s="5"/>
      <c r="CT2838" s="5"/>
      <c r="CU2838" s="5"/>
      <c r="CV2838" s="5"/>
      <c r="CW2838" s="5"/>
      <c r="CX2838" s="5"/>
      <c r="CY2838" s="5"/>
      <c r="CZ2838" s="5"/>
      <c r="DG2838" s="5"/>
      <c r="DH2838" s="5"/>
      <c r="DI2838" s="5"/>
      <c r="DJ2838" s="5"/>
      <c r="DK2838" s="5"/>
      <c r="DL2838" s="5"/>
      <c r="DM2838" s="5"/>
      <c r="DN2838" s="5"/>
      <c r="DO2838" s="5"/>
      <c r="DR2838" s="5" t="s">
        <v>1233</v>
      </c>
      <c r="DS2838" s="6"/>
      <c r="DT2838" s="6"/>
      <c r="DU2838" s="5"/>
      <c r="DV2838" s="5"/>
      <c r="DW2838" s="5" t="s">
        <v>135</v>
      </c>
    </row>
    <row r="2839" spans="1:127" s="42" customFormat="1" ht="30">
      <c r="A2839" s="41"/>
      <c r="B2839" s="41"/>
      <c r="C2839" s="41"/>
      <c r="D2839" s="41" t="s">
        <v>4650</v>
      </c>
      <c r="F2839" s="41" t="s">
        <v>4639</v>
      </c>
      <c r="G2839" s="41" t="s">
        <v>135</v>
      </c>
      <c r="H2839" s="41"/>
      <c r="I2839" s="41"/>
      <c r="J2839" s="5"/>
      <c r="K2839" s="5"/>
      <c r="L2839" s="5"/>
      <c r="M2839" s="5"/>
      <c r="N2839" s="5"/>
      <c r="O2839" s="5"/>
      <c r="P2839" s="5">
        <v>1</v>
      </c>
      <c r="Q2839" s="39"/>
      <c r="R2839" s="5">
        <v>1</v>
      </c>
      <c r="S2839" s="5"/>
      <c r="T2839" s="5"/>
      <c r="U2839" s="5"/>
      <c r="V2839" s="5"/>
      <c r="W2839" s="5"/>
      <c r="X2839" s="5"/>
      <c r="Y2839" s="5"/>
      <c r="Z2839" s="5"/>
      <c r="AA2839" s="5">
        <v>1</v>
      </c>
      <c r="AB2839" s="5"/>
      <c r="AC2839" s="5"/>
      <c r="AD2839" s="5"/>
      <c r="AE2839" s="5"/>
      <c r="AF2839" s="5"/>
      <c r="AG2839" s="5"/>
      <c r="AH2839" s="5"/>
      <c r="AI2839" s="5"/>
      <c r="AJ2839" s="5"/>
      <c r="AK2839" s="5"/>
      <c r="AL2839" s="5"/>
      <c r="AM2839" s="5"/>
      <c r="AN2839" s="5"/>
      <c r="AO2839" s="5"/>
      <c r="AP2839" s="5"/>
      <c r="AQ2839" s="5"/>
      <c r="AR2839" s="5"/>
      <c r="AS2839" s="5"/>
      <c r="AT2839" s="5"/>
      <c r="AU2839" s="5"/>
      <c r="AV2839" s="5"/>
      <c r="AW2839" s="5"/>
      <c r="AX2839" s="5"/>
      <c r="AY2839" s="5"/>
      <c r="AZ2839" s="5"/>
      <c r="BA2839" s="5"/>
      <c r="BB2839" s="5"/>
      <c r="BC2839" s="5"/>
      <c r="BD2839" s="5"/>
      <c r="BE2839" s="5"/>
      <c r="BF2839" s="5"/>
      <c r="BG2839" s="5"/>
      <c r="BH2839" s="5"/>
      <c r="BI2839" s="5"/>
      <c r="BJ2839" s="5"/>
      <c r="BK2839" s="5"/>
      <c r="BL2839" s="5"/>
      <c r="BM2839" s="5"/>
      <c r="BN2839" s="5"/>
      <c r="BO2839" s="5"/>
      <c r="BP2839" s="5"/>
      <c r="BQ2839" s="5"/>
      <c r="BR2839" s="5"/>
      <c r="BS2839" s="5"/>
      <c r="BT2839" s="5"/>
      <c r="BU2839" s="5"/>
      <c r="BV2839" s="5"/>
      <c r="BW2839" s="5"/>
      <c r="BX2839" s="5"/>
      <c r="BY2839" s="5"/>
      <c r="BZ2839" s="5"/>
      <c r="CA2839" s="5"/>
      <c r="CB2839" s="5"/>
      <c r="CC2839" s="5"/>
      <c r="CD2839" s="5"/>
      <c r="CE2839" s="5"/>
      <c r="CF2839" s="5"/>
      <c r="CG2839" s="5"/>
      <c r="CH2839" s="5"/>
      <c r="CI2839" s="5"/>
      <c r="CJ2839" s="5"/>
      <c r="CK2839" s="5"/>
      <c r="CL2839" s="5"/>
      <c r="CM2839" s="5"/>
      <c r="CN2839" s="5"/>
      <c r="CO2839" s="5"/>
      <c r="CP2839" s="5"/>
      <c r="CQ2839" s="5"/>
      <c r="CR2839" s="5"/>
      <c r="CS2839" s="5"/>
      <c r="CT2839" s="5"/>
      <c r="CU2839" s="5"/>
      <c r="CV2839" s="5"/>
      <c r="CW2839" s="5"/>
      <c r="CX2839" s="5"/>
      <c r="CY2839" s="5"/>
      <c r="CZ2839" s="5"/>
      <c r="DG2839" s="5"/>
      <c r="DH2839" s="5"/>
      <c r="DI2839" s="5"/>
      <c r="DJ2839" s="5"/>
      <c r="DK2839" s="5"/>
      <c r="DL2839" s="5"/>
      <c r="DM2839" s="5"/>
      <c r="DN2839" s="5"/>
      <c r="DO2839" s="5"/>
      <c r="DR2839" s="5" t="s">
        <v>1233</v>
      </c>
      <c r="DS2839" s="6"/>
      <c r="DT2839" s="6"/>
      <c r="DU2839" s="5"/>
      <c r="DV2839" s="5"/>
      <c r="DW2839" s="5" t="s">
        <v>135</v>
      </c>
    </row>
    <row r="2840" spans="1:127" s="42" customFormat="1" ht="30">
      <c r="A2840" s="41"/>
      <c r="B2840" s="41"/>
      <c r="C2840" s="41"/>
      <c r="D2840" s="41" t="s">
        <v>4649</v>
      </c>
      <c r="F2840" s="41" t="s">
        <v>4639</v>
      </c>
      <c r="G2840" s="41" t="s">
        <v>135</v>
      </c>
      <c r="H2840" s="41"/>
      <c r="I2840" s="41"/>
      <c r="J2840" s="5"/>
      <c r="K2840" s="5"/>
      <c r="L2840" s="5"/>
      <c r="M2840" s="5"/>
      <c r="N2840" s="5"/>
      <c r="O2840" s="5"/>
      <c r="P2840" s="5">
        <v>1</v>
      </c>
      <c r="Q2840" s="39"/>
      <c r="R2840" s="5">
        <v>1</v>
      </c>
      <c r="S2840" s="5"/>
      <c r="T2840" s="5"/>
      <c r="U2840" s="5"/>
      <c r="V2840" s="5"/>
      <c r="W2840" s="5"/>
      <c r="X2840" s="5"/>
      <c r="Y2840" s="5"/>
      <c r="Z2840" s="5"/>
      <c r="AA2840" s="5">
        <v>1</v>
      </c>
      <c r="AB2840" s="5">
        <v>1</v>
      </c>
      <c r="AC2840" s="5"/>
      <c r="AD2840" s="5"/>
      <c r="AE2840" s="5"/>
      <c r="AF2840" s="5"/>
      <c r="AG2840" s="5"/>
      <c r="AH2840" s="5"/>
      <c r="AI2840" s="5"/>
      <c r="AJ2840" s="5"/>
      <c r="AK2840" s="5"/>
      <c r="AL2840" s="5"/>
      <c r="AM2840" s="5"/>
      <c r="AN2840" s="5"/>
      <c r="AO2840" s="5"/>
      <c r="AP2840" s="5"/>
      <c r="AQ2840" s="5"/>
      <c r="AR2840" s="5"/>
      <c r="AS2840" s="5"/>
      <c r="AT2840" s="5"/>
      <c r="AU2840" s="5"/>
      <c r="AV2840" s="5"/>
      <c r="AW2840" s="5"/>
      <c r="AX2840" s="5"/>
      <c r="AY2840" s="5"/>
      <c r="AZ2840" s="5"/>
      <c r="BA2840" s="5"/>
      <c r="BB2840" s="5"/>
      <c r="BC2840" s="5"/>
      <c r="BD2840" s="5"/>
      <c r="BE2840" s="5"/>
      <c r="BF2840" s="5"/>
      <c r="BG2840" s="5"/>
      <c r="BH2840" s="5"/>
      <c r="BI2840" s="5"/>
      <c r="BJ2840" s="5"/>
      <c r="BK2840" s="5"/>
      <c r="BL2840" s="5"/>
      <c r="BM2840" s="5"/>
      <c r="BN2840" s="5"/>
      <c r="BO2840" s="5"/>
      <c r="BP2840" s="5"/>
      <c r="BQ2840" s="5"/>
      <c r="BR2840" s="5"/>
      <c r="BS2840" s="5"/>
      <c r="BT2840" s="5"/>
      <c r="BU2840" s="5"/>
      <c r="BV2840" s="5"/>
      <c r="BW2840" s="5"/>
      <c r="BX2840" s="5"/>
      <c r="BY2840" s="5"/>
      <c r="BZ2840" s="5"/>
      <c r="CA2840" s="5"/>
      <c r="CB2840" s="5"/>
      <c r="CC2840" s="5"/>
      <c r="CD2840" s="5"/>
      <c r="CE2840" s="5"/>
      <c r="CF2840" s="5"/>
      <c r="CG2840" s="5"/>
      <c r="CH2840" s="5"/>
      <c r="CI2840" s="5"/>
      <c r="CJ2840" s="5"/>
      <c r="CK2840" s="5"/>
      <c r="CL2840" s="5"/>
      <c r="CM2840" s="5"/>
      <c r="CN2840" s="5"/>
      <c r="CO2840" s="5"/>
      <c r="CP2840" s="5"/>
      <c r="CQ2840" s="5"/>
      <c r="CR2840" s="5"/>
      <c r="CS2840" s="5"/>
      <c r="CT2840" s="5"/>
      <c r="CU2840" s="5"/>
      <c r="CV2840" s="5"/>
      <c r="CW2840" s="5"/>
      <c r="CX2840" s="5"/>
      <c r="CY2840" s="5"/>
      <c r="CZ2840" s="5"/>
      <c r="DG2840" s="5"/>
      <c r="DH2840" s="5"/>
      <c r="DI2840" s="5"/>
      <c r="DJ2840" s="5"/>
      <c r="DK2840" s="5"/>
      <c r="DL2840" s="5"/>
      <c r="DM2840" s="5"/>
      <c r="DN2840" s="5"/>
      <c r="DO2840" s="5"/>
      <c r="DR2840" s="5" t="s">
        <v>1233</v>
      </c>
      <c r="DS2840" s="6"/>
      <c r="DT2840" s="6"/>
      <c r="DU2840" s="5"/>
      <c r="DV2840" s="5"/>
      <c r="DW2840" s="5" t="s">
        <v>135</v>
      </c>
    </row>
    <row r="2841" spans="1:127" s="42" customFormat="1" ht="30">
      <c r="A2841" s="41"/>
      <c r="B2841" s="41"/>
      <c r="C2841" s="41"/>
      <c r="D2841" s="41" t="s">
        <v>4648</v>
      </c>
      <c r="F2841" s="41" t="s">
        <v>4639</v>
      </c>
      <c r="G2841" s="41" t="s">
        <v>135</v>
      </c>
      <c r="H2841" s="41"/>
      <c r="I2841" s="41"/>
      <c r="J2841" s="5"/>
      <c r="K2841" s="5"/>
      <c r="L2841" s="5"/>
      <c r="M2841" s="5"/>
      <c r="N2841" s="5"/>
      <c r="O2841" s="5"/>
      <c r="P2841" s="5">
        <v>1</v>
      </c>
      <c r="Q2841" s="39"/>
      <c r="R2841" s="5">
        <v>1</v>
      </c>
      <c r="S2841" s="5"/>
      <c r="T2841" s="5"/>
      <c r="U2841" s="5"/>
      <c r="V2841" s="5"/>
      <c r="W2841" s="5"/>
      <c r="X2841" s="5"/>
      <c r="Y2841" s="5"/>
      <c r="Z2841" s="5"/>
      <c r="AA2841" s="5">
        <v>1</v>
      </c>
      <c r="AB2841" s="5"/>
      <c r="AC2841" s="5">
        <v>1</v>
      </c>
      <c r="AD2841" s="5"/>
      <c r="AE2841" s="5"/>
      <c r="AF2841" s="5"/>
      <c r="AG2841" s="5"/>
      <c r="AH2841" s="5"/>
      <c r="AI2841" s="5"/>
      <c r="AJ2841" s="5"/>
      <c r="AK2841" s="5"/>
      <c r="AL2841" s="5"/>
      <c r="AM2841" s="5"/>
      <c r="AN2841" s="5"/>
      <c r="AO2841" s="5"/>
      <c r="AP2841" s="5"/>
      <c r="AQ2841" s="5"/>
      <c r="AR2841" s="5"/>
      <c r="AS2841" s="5"/>
      <c r="AT2841" s="5"/>
      <c r="AU2841" s="5"/>
      <c r="AV2841" s="5"/>
      <c r="AW2841" s="5"/>
      <c r="AX2841" s="5"/>
      <c r="AY2841" s="5"/>
      <c r="AZ2841" s="5"/>
      <c r="BA2841" s="5"/>
      <c r="BB2841" s="5"/>
      <c r="BC2841" s="5"/>
      <c r="BD2841" s="5"/>
      <c r="BE2841" s="5"/>
      <c r="BF2841" s="5"/>
      <c r="BG2841" s="5"/>
      <c r="BH2841" s="5"/>
      <c r="BI2841" s="5"/>
      <c r="BJ2841" s="5"/>
      <c r="BK2841" s="5"/>
      <c r="BL2841" s="5"/>
      <c r="BM2841" s="5"/>
      <c r="BN2841" s="5"/>
      <c r="BO2841" s="5"/>
      <c r="BP2841" s="5"/>
      <c r="BQ2841" s="5"/>
      <c r="BR2841" s="5"/>
      <c r="BS2841" s="5"/>
      <c r="BT2841" s="5"/>
      <c r="BU2841" s="5"/>
      <c r="BV2841" s="5"/>
      <c r="BW2841" s="5"/>
      <c r="BX2841" s="5"/>
      <c r="BY2841" s="5"/>
      <c r="BZ2841" s="5"/>
      <c r="CA2841" s="5"/>
      <c r="CB2841" s="5"/>
      <c r="CC2841" s="5"/>
      <c r="CD2841" s="5"/>
      <c r="CE2841" s="5"/>
      <c r="CF2841" s="5"/>
      <c r="CG2841" s="5"/>
      <c r="CH2841" s="5"/>
      <c r="CI2841" s="5"/>
      <c r="CJ2841" s="5"/>
      <c r="CK2841" s="5"/>
      <c r="CL2841" s="5"/>
      <c r="CM2841" s="5"/>
      <c r="CN2841" s="5"/>
      <c r="CO2841" s="5"/>
      <c r="CP2841" s="5"/>
      <c r="CQ2841" s="5"/>
      <c r="CR2841" s="5"/>
      <c r="CS2841" s="5"/>
      <c r="CT2841" s="5"/>
      <c r="CU2841" s="5"/>
      <c r="CV2841" s="5"/>
      <c r="CW2841" s="5"/>
      <c r="CX2841" s="5"/>
      <c r="CY2841" s="5"/>
      <c r="CZ2841" s="5"/>
      <c r="DG2841" s="5"/>
      <c r="DH2841" s="5"/>
      <c r="DI2841" s="5"/>
      <c r="DJ2841" s="5"/>
      <c r="DK2841" s="5"/>
      <c r="DL2841" s="5"/>
      <c r="DM2841" s="5"/>
      <c r="DN2841" s="5"/>
      <c r="DO2841" s="5"/>
      <c r="DR2841" s="5" t="s">
        <v>1233</v>
      </c>
      <c r="DS2841" s="6"/>
      <c r="DT2841" s="6"/>
      <c r="DU2841" s="5"/>
      <c r="DV2841" s="5"/>
      <c r="DW2841" s="5" t="s">
        <v>135</v>
      </c>
    </row>
    <row r="2842" spans="1:127" s="42" customFormat="1" ht="30">
      <c r="A2842" s="41"/>
      <c r="B2842" s="41"/>
      <c r="C2842" s="41"/>
      <c r="D2842" s="41" t="s">
        <v>4647</v>
      </c>
      <c r="F2842" s="41" t="s">
        <v>4639</v>
      </c>
      <c r="G2842" s="41" t="s">
        <v>135</v>
      </c>
      <c r="H2842" s="41"/>
      <c r="I2842" s="41"/>
      <c r="J2842" s="5"/>
      <c r="K2842" s="5"/>
      <c r="L2842" s="5"/>
      <c r="M2842" s="5"/>
      <c r="N2842" s="5"/>
      <c r="O2842" s="5"/>
      <c r="P2842" s="5">
        <v>1</v>
      </c>
      <c r="Q2842" s="39"/>
      <c r="R2842" s="5">
        <v>1</v>
      </c>
      <c r="S2842" s="5"/>
      <c r="T2842" s="5"/>
      <c r="U2842" s="5"/>
      <c r="V2842" s="5"/>
      <c r="W2842" s="5"/>
      <c r="X2842" s="5"/>
      <c r="Y2842" s="5"/>
      <c r="Z2842" s="5"/>
      <c r="AA2842" s="5">
        <v>1</v>
      </c>
      <c r="AB2842" s="5"/>
      <c r="AC2842" s="5"/>
      <c r="AD2842" s="5">
        <v>1</v>
      </c>
      <c r="AE2842" s="5"/>
      <c r="AF2842" s="5"/>
      <c r="AG2842" s="5"/>
      <c r="AH2842" s="5"/>
      <c r="AI2842" s="5"/>
      <c r="AJ2842" s="5"/>
      <c r="AK2842" s="5"/>
      <c r="AL2842" s="5"/>
      <c r="AM2842" s="5"/>
      <c r="AN2842" s="5"/>
      <c r="AO2842" s="5"/>
      <c r="AP2842" s="5"/>
      <c r="AQ2842" s="5"/>
      <c r="AR2842" s="5"/>
      <c r="AS2842" s="5"/>
      <c r="AT2842" s="5"/>
      <c r="AU2842" s="5"/>
      <c r="AV2842" s="5"/>
      <c r="AW2842" s="5"/>
      <c r="AX2842" s="5"/>
      <c r="AY2842" s="5"/>
      <c r="AZ2842" s="5"/>
      <c r="BA2842" s="5"/>
      <c r="BB2842" s="5"/>
      <c r="BC2842" s="5"/>
      <c r="BD2842" s="5"/>
      <c r="BE2842" s="5"/>
      <c r="BF2842" s="5"/>
      <c r="BG2842" s="5"/>
      <c r="BH2842" s="5"/>
      <c r="BI2842" s="5"/>
      <c r="BJ2842" s="5"/>
      <c r="BK2842" s="5"/>
      <c r="BL2842" s="5"/>
      <c r="BM2842" s="5"/>
      <c r="BN2842" s="5"/>
      <c r="BO2842" s="5"/>
      <c r="BP2842" s="5"/>
      <c r="BQ2842" s="5"/>
      <c r="BR2842" s="5"/>
      <c r="BS2842" s="5"/>
      <c r="BT2842" s="5"/>
      <c r="BU2842" s="5"/>
      <c r="BV2842" s="5"/>
      <c r="BW2842" s="5"/>
      <c r="BX2842" s="5"/>
      <c r="BY2842" s="5"/>
      <c r="BZ2842" s="5"/>
      <c r="CA2842" s="5"/>
      <c r="CB2842" s="5"/>
      <c r="CC2842" s="5"/>
      <c r="CD2842" s="5"/>
      <c r="CE2842" s="5"/>
      <c r="CF2842" s="5"/>
      <c r="CG2842" s="5"/>
      <c r="CH2842" s="5"/>
      <c r="CI2842" s="5"/>
      <c r="CJ2842" s="5"/>
      <c r="CK2842" s="5"/>
      <c r="CL2842" s="5"/>
      <c r="CM2842" s="5"/>
      <c r="CN2842" s="5"/>
      <c r="CO2842" s="5"/>
      <c r="CP2842" s="5"/>
      <c r="CQ2842" s="5"/>
      <c r="CR2842" s="5"/>
      <c r="CS2842" s="5"/>
      <c r="CT2842" s="5"/>
      <c r="CU2842" s="5"/>
      <c r="CV2842" s="5"/>
      <c r="CW2842" s="5"/>
      <c r="CX2842" s="5"/>
      <c r="CY2842" s="5"/>
      <c r="CZ2842" s="5"/>
      <c r="DG2842" s="5"/>
      <c r="DH2842" s="5"/>
      <c r="DI2842" s="5"/>
      <c r="DJ2842" s="5"/>
      <c r="DK2842" s="5"/>
      <c r="DL2842" s="5"/>
      <c r="DM2842" s="5"/>
      <c r="DN2842" s="5"/>
      <c r="DO2842" s="5"/>
      <c r="DR2842" s="5" t="s">
        <v>1233</v>
      </c>
      <c r="DS2842" s="6"/>
      <c r="DT2842" s="6"/>
      <c r="DU2842" s="5"/>
      <c r="DV2842" s="5"/>
      <c r="DW2842" s="5" t="s">
        <v>135</v>
      </c>
    </row>
    <row r="2843" spans="1:127" s="42" customFormat="1" ht="30">
      <c r="A2843" s="41"/>
      <c r="B2843" s="41"/>
      <c r="C2843" s="41"/>
      <c r="D2843" s="41" t="s">
        <v>4646</v>
      </c>
      <c r="F2843" s="41" t="s">
        <v>4639</v>
      </c>
      <c r="G2843" s="41" t="s">
        <v>135</v>
      </c>
      <c r="H2843" s="41"/>
      <c r="I2843" s="41"/>
      <c r="J2843" s="5"/>
      <c r="K2843" s="5"/>
      <c r="L2843" s="5"/>
      <c r="M2843" s="5"/>
      <c r="N2843" s="5"/>
      <c r="O2843" s="5"/>
      <c r="P2843" s="5">
        <v>1</v>
      </c>
      <c r="Q2843" s="39"/>
      <c r="R2843" s="5">
        <v>1</v>
      </c>
      <c r="S2843" s="5"/>
      <c r="T2843" s="5"/>
      <c r="U2843" s="5"/>
      <c r="V2843" s="5"/>
      <c r="W2843" s="5"/>
      <c r="X2843" s="5"/>
      <c r="Y2843" s="5"/>
      <c r="Z2843" s="5"/>
      <c r="AA2843" s="5">
        <v>1</v>
      </c>
      <c r="AB2843" s="5"/>
      <c r="AC2843" s="5"/>
      <c r="AD2843" s="5"/>
      <c r="AE2843" s="5">
        <v>1</v>
      </c>
      <c r="AF2843" s="5"/>
      <c r="AG2843" s="5"/>
      <c r="AH2843" s="5"/>
      <c r="AI2843" s="5"/>
      <c r="AJ2843" s="5"/>
      <c r="AK2843" s="5"/>
      <c r="AL2843" s="5"/>
      <c r="AM2843" s="5"/>
      <c r="AN2843" s="5"/>
      <c r="AO2843" s="5"/>
      <c r="AP2843" s="5"/>
      <c r="AQ2843" s="5"/>
      <c r="AR2843" s="5"/>
      <c r="AS2843" s="5"/>
      <c r="AT2843" s="5"/>
      <c r="AU2843" s="5"/>
      <c r="AV2843" s="5"/>
      <c r="AW2843" s="5"/>
      <c r="AX2843" s="5"/>
      <c r="AY2843" s="5"/>
      <c r="AZ2843" s="5"/>
      <c r="BA2843" s="5"/>
      <c r="BB2843" s="5"/>
      <c r="BC2843" s="5"/>
      <c r="BD2843" s="5"/>
      <c r="BE2843" s="5"/>
      <c r="BF2843" s="5"/>
      <c r="BG2843" s="5"/>
      <c r="BH2843" s="5"/>
      <c r="BI2843" s="5"/>
      <c r="BJ2843" s="5"/>
      <c r="BK2843" s="5"/>
      <c r="BL2843" s="5"/>
      <c r="BM2843" s="5"/>
      <c r="BN2843" s="5"/>
      <c r="BO2843" s="5"/>
      <c r="BP2843" s="5"/>
      <c r="BQ2843" s="5"/>
      <c r="BR2843" s="5"/>
      <c r="BS2843" s="5"/>
      <c r="BT2843" s="5"/>
      <c r="BU2843" s="5"/>
      <c r="BV2843" s="5"/>
      <c r="BW2843" s="5"/>
      <c r="BX2843" s="5"/>
      <c r="BY2843" s="5"/>
      <c r="BZ2843" s="5"/>
      <c r="CA2843" s="5"/>
      <c r="CB2843" s="5"/>
      <c r="CC2843" s="5"/>
      <c r="CD2843" s="5"/>
      <c r="CE2843" s="5"/>
      <c r="CF2843" s="5"/>
      <c r="CG2843" s="5"/>
      <c r="CH2843" s="5"/>
      <c r="CI2843" s="5"/>
      <c r="CJ2843" s="5"/>
      <c r="CK2843" s="5"/>
      <c r="CL2843" s="5"/>
      <c r="CM2843" s="5"/>
      <c r="CN2843" s="5"/>
      <c r="CO2843" s="5"/>
      <c r="CP2843" s="5"/>
      <c r="CQ2843" s="5"/>
      <c r="CR2843" s="5"/>
      <c r="CS2843" s="5"/>
      <c r="CT2843" s="5"/>
      <c r="CU2843" s="5"/>
      <c r="CV2843" s="5"/>
      <c r="CW2843" s="5"/>
      <c r="CX2843" s="5"/>
      <c r="CY2843" s="5"/>
      <c r="CZ2843" s="5"/>
      <c r="DG2843" s="5"/>
      <c r="DH2843" s="5"/>
      <c r="DI2843" s="5"/>
      <c r="DJ2843" s="5"/>
      <c r="DK2843" s="5"/>
      <c r="DL2843" s="5"/>
      <c r="DM2843" s="5"/>
      <c r="DN2843" s="5"/>
      <c r="DO2843" s="5"/>
      <c r="DR2843" s="5" t="s">
        <v>1233</v>
      </c>
      <c r="DS2843" s="6"/>
      <c r="DT2843" s="6"/>
      <c r="DU2843" s="5"/>
      <c r="DV2843" s="5"/>
      <c r="DW2843" s="5" t="s">
        <v>135</v>
      </c>
    </row>
    <row r="2844" spans="1:127" s="42" customFormat="1" ht="30">
      <c r="A2844" s="41"/>
      <c r="B2844" s="41"/>
      <c r="C2844" s="41"/>
      <c r="D2844" s="41" t="s">
        <v>4645</v>
      </c>
      <c r="F2844" s="41" t="s">
        <v>4639</v>
      </c>
      <c r="G2844" s="41" t="s">
        <v>135</v>
      </c>
      <c r="H2844" s="41"/>
      <c r="I2844" s="41"/>
      <c r="J2844" s="5"/>
      <c r="K2844" s="5"/>
      <c r="L2844" s="5"/>
      <c r="M2844" s="5"/>
      <c r="N2844" s="5"/>
      <c r="O2844" s="5"/>
      <c r="P2844" s="5">
        <v>1</v>
      </c>
      <c r="Q2844" s="39"/>
      <c r="R2844" s="5">
        <v>1</v>
      </c>
      <c r="S2844" s="5"/>
      <c r="T2844" s="5"/>
      <c r="U2844" s="5"/>
      <c r="V2844" s="5"/>
      <c r="W2844" s="5"/>
      <c r="X2844" s="5"/>
      <c r="Y2844" s="5"/>
      <c r="Z2844" s="5"/>
      <c r="AA2844" s="5">
        <v>1</v>
      </c>
      <c r="AB2844" s="5"/>
      <c r="AC2844" s="5"/>
      <c r="AD2844" s="5"/>
      <c r="AE2844" s="5"/>
      <c r="AF2844" s="5">
        <v>1</v>
      </c>
      <c r="AG2844" s="5"/>
      <c r="AH2844" s="5"/>
      <c r="AI2844" s="5"/>
      <c r="AJ2844" s="5"/>
      <c r="AK2844" s="5"/>
      <c r="AL2844" s="5"/>
      <c r="AM2844" s="5"/>
      <c r="AN2844" s="5"/>
      <c r="AO2844" s="5"/>
      <c r="AP2844" s="5"/>
      <c r="AQ2844" s="5"/>
      <c r="AR2844" s="5"/>
      <c r="AS2844" s="5"/>
      <c r="AT2844" s="5"/>
      <c r="AU2844" s="5"/>
      <c r="AV2844" s="5"/>
      <c r="AW2844" s="5"/>
      <c r="AX2844" s="5"/>
      <c r="AY2844" s="5"/>
      <c r="AZ2844" s="5"/>
      <c r="BA2844" s="5"/>
      <c r="BB2844" s="5"/>
      <c r="BC2844" s="5"/>
      <c r="BD2844" s="5"/>
      <c r="BE2844" s="5"/>
      <c r="BF2844" s="5"/>
      <c r="BG2844" s="5"/>
      <c r="BH2844" s="5"/>
      <c r="BI2844" s="5"/>
      <c r="BJ2844" s="5"/>
      <c r="BK2844" s="5"/>
      <c r="BL2844" s="5"/>
      <c r="BM2844" s="5"/>
      <c r="BN2844" s="5"/>
      <c r="BO2844" s="5"/>
      <c r="BP2844" s="5"/>
      <c r="BQ2844" s="5"/>
      <c r="BR2844" s="5"/>
      <c r="BS2844" s="5"/>
      <c r="BT2844" s="5"/>
      <c r="BU2844" s="5"/>
      <c r="BV2844" s="5"/>
      <c r="BW2844" s="5"/>
      <c r="BX2844" s="5"/>
      <c r="BY2844" s="5"/>
      <c r="BZ2844" s="5"/>
      <c r="CA2844" s="5"/>
      <c r="CB2844" s="5"/>
      <c r="CC2844" s="5"/>
      <c r="CD2844" s="5"/>
      <c r="CE2844" s="5"/>
      <c r="CF2844" s="5"/>
      <c r="CG2844" s="5"/>
      <c r="CH2844" s="5"/>
      <c r="CI2844" s="5"/>
      <c r="CJ2844" s="5"/>
      <c r="CK2844" s="5"/>
      <c r="CL2844" s="5"/>
      <c r="CM2844" s="5"/>
      <c r="CN2844" s="5"/>
      <c r="CO2844" s="5"/>
      <c r="CP2844" s="5"/>
      <c r="CQ2844" s="5"/>
      <c r="CR2844" s="5"/>
      <c r="CS2844" s="5"/>
      <c r="CT2844" s="5"/>
      <c r="CU2844" s="5"/>
      <c r="CV2844" s="5"/>
      <c r="CW2844" s="5"/>
      <c r="CX2844" s="5"/>
      <c r="CY2844" s="5"/>
      <c r="CZ2844" s="5"/>
      <c r="DG2844" s="5"/>
      <c r="DH2844" s="5"/>
      <c r="DI2844" s="5"/>
      <c r="DJ2844" s="5"/>
      <c r="DK2844" s="5"/>
      <c r="DL2844" s="5"/>
      <c r="DM2844" s="5"/>
      <c r="DN2844" s="5"/>
      <c r="DO2844" s="5"/>
      <c r="DR2844" s="5" t="s">
        <v>1233</v>
      </c>
      <c r="DS2844" s="6"/>
      <c r="DT2844" s="6"/>
      <c r="DU2844" s="5"/>
      <c r="DV2844" s="5"/>
      <c r="DW2844" s="5" t="s">
        <v>135</v>
      </c>
    </row>
    <row r="2845" spans="1:127" s="42" customFormat="1" ht="30">
      <c r="A2845" s="41"/>
      <c r="B2845" s="41"/>
      <c r="C2845" s="41"/>
      <c r="D2845" s="41" t="s">
        <v>4644</v>
      </c>
      <c r="F2845" s="41" t="s">
        <v>4639</v>
      </c>
      <c r="G2845" s="41" t="s">
        <v>135</v>
      </c>
      <c r="H2845" s="41"/>
      <c r="I2845" s="41"/>
      <c r="J2845" s="5"/>
      <c r="K2845" s="5"/>
      <c r="L2845" s="5"/>
      <c r="M2845" s="5"/>
      <c r="N2845" s="5"/>
      <c r="O2845" s="5"/>
      <c r="P2845" s="5">
        <v>1</v>
      </c>
      <c r="Q2845" s="39"/>
      <c r="R2845" s="5">
        <v>1</v>
      </c>
      <c r="S2845" s="5"/>
      <c r="T2845" s="5"/>
      <c r="U2845" s="5"/>
      <c r="V2845" s="5"/>
      <c r="W2845" s="5"/>
      <c r="X2845" s="5"/>
      <c r="Y2845" s="5"/>
      <c r="Z2845" s="5"/>
      <c r="AA2845" s="5">
        <v>1</v>
      </c>
      <c r="AB2845" s="5"/>
      <c r="AC2845" s="5"/>
      <c r="AD2845" s="5"/>
      <c r="AE2845" s="5"/>
      <c r="AF2845" s="5"/>
      <c r="AG2845" s="5">
        <v>1</v>
      </c>
      <c r="AH2845" s="5"/>
      <c r="AI2845" s="5"/>
      <c r="AJ2845" s="5"/>
      <c r="AK2845" s="5"/>
      <c r="AL2845" s="5"/>
      <c r="AM2845" s="5"/>
      <c r="AN2845" s="5"/>
      <c r="AO2845" s="5"/>
      <c r="AP2845" s="5"/>
      <c r="AQ2845" s="5"/>
      <c r="AR2845" s="5"/>
      <c r="AS2845" s="5"/>
      <c r="AT2845" s="5"/>
      <c r="AU2845" s="5"/>
      <c r="AV2845" s="5"/>
      <c r="AW2845" s="5"/>
      <c r="AX2845" s="5"/>
      <c r="AY2845" s="5"/>
      <c r="AZ2845" s="5"/>
      <c r="BA2845" s="5"/>
      <c r="BB2845" s="5"/>
      <c r="BC2845" s="5"/>
      <c r="BD2845" s="5"/>
      <c r="BE2845" s="5"/>
      <c r="BF2845" s="5"/>
      <c r="BG2845" s="5"/>
      <c r="BH2845" s="5"/>
      <c r="BI2845" s="5"/>
      <c r="BJ2845" s="5"/>
      <c r="BK2845" s="5"/>
      <c r="BL2845" s="5"/>
      <c r="BM2845" s="5"/>
      <c r="BN2845" s="5"/>
      <c r="BO2845" s="5"/>
      <c r="BP2845" s="5"/>
      <c r="BQ2845" s="5"/>
      <c r="BR2845" s="5"/>
      <c r="BS2845" s="5"/>
      <c r="BT2845" s="5"/>
      <c r="BU2845" s="5"/>
      <c r="BV2845" s="5"/>
      <c r="BW2845" s="5"/>
      <c r="BX2845" s="5"/>
      <c r="BY2845" s="5"/>
      <c r="BZ2845" s="5"/>
      <c r="CA2845" s="5"/>
      <c r="CB2845" s="5"/>
      <c r="CC2845" s="5"/>
      <c r="CD2845" s="5"/>
      <c r="CE2845" s="5"/>
      <c r="CF2845" s="5"/>
      <c r="CG2845" s="5"/>
      <c r="CH2845" s="5"/>
      <c r="CI2845" s="5"/>
      <c r="CJ2845" s="5"/>
      <c r="CK2845" s="5"/>
      <c r="CL2845" s="5"/>
      <c r="CM2845" s="5"/>
      <c r="CN2845" s="5"/>
      <c r="CO2845" s="5"/>
      <c r="CP2845" s="5"/>
      <c r="CQ2845" s="5"/>
      <c r="CR2845" s="5"/>
      <c r="CS2845" s="5"/>
      <c r="CT2845" s="5"/>
      <c r="CU2845" s="5"/>
      <c r="CV2845" s="5"/>
      <c r="CW2845" s="5"/>
      <c r="CX2845" s="5"/>
      <c r="CY2845" s="5"/>
      <c r="CZ2845" s="5"/>
      <c r="DG2845" s="5"/>
      <c r="DH2845" s="5"/>
      <c r="DI2845" s="5"/>
      <c r="DJ2845" s="5"/>
      <c r="DK2845" s="5"/>
      <c r="DL2845" s="5"/>
      <c r="DM2845" s="5"/>
      <c r="DN2845" s="5"/>
      <c r="DO2845" s="5"/>
      <c r="DR2845" s="5" t="s">
        <v>1233</v>
      </c>
      <c r="DS2845" s="6"/>
      <c r="DT2845" s="6"/>
      <c r="DU2845" s="5"/>
      <c r="DV2845" s="5"/>
      <c r="DW2845" s="5" t="s">
        <v>135</v>
      </c>
    </row>
    <row r="2846" spans="1:127" s="42" customFormat="1" ht="30">
      <c r="A2846" s="41"/>
      <c r="B2846" s="41"/>
      <c r="C2846" s="41"/>
      <c r="D2846" s="41" t="s">
        <v>4643</v>
      </c>
      <c r="F2846" s="41" t="s">
        <v>4639</v>
      </c>
      <c r="G2846" s="41" t="s">
        <v>135</v>
      </c>
      <c r="H2846" s="41"/>
      <c r="I2846" s="41"/>
      <c r="J2846" s="5"/>
      <c r="K2846" s="5"/>
      <c r="L2846" s="5"/>
      <c r="M2846" s="5"/>
      <c r="N2846" s="5"/>
      <c r="O2846" s="5"/>
      <c r="P2846" s="5">
        <v>1</v>
      </c>
      <c r="Q2846" s="39"/>
      <c r="R2846" s="5">
        <v>1</v>
      </c>
      <c r="S2846" s="5"/>
      <c r="T2846" s="5"/>
      <c r="U2846" s="5"/>
      <c r="V2846" s="5"/>
      <c r="W2846" s="5"/>
      <c r="X2846" s="5"/>
      <c r="Y2846" s="5"/>
      <c r="Z2846" s="5"/>
      <c r="AA2846" s="5">
        <v>1</v>
      </c>
      <c r="AB2846" s="5"/>
      <c r="AC2846" s="5"/>
      <c r="AD2846" s="5"/>
      <c r="AE2846" s="5"/>
      <c r="AF2846" s="5"/>
      <c r="AG2846" s="5"/>
      <c r="AH2846" s="5">
        <v>1</v>
      </c>
      <c r="AI2846" s="5"/>
      <c r="AJ2846" s="5"/>
      <c r="AK2846" s="5"/>
      <c r="AL2846" s="5"/>
      <c r="AM2846" s="5"/>
      <c r="AN2846" s="5"/>
      <c r="AO2846" s="5"/>
      <c r="AP2846" s="5"/>
      <c r="AQ2846" s="5"/>
      <c r="AR2846" s="5"/>
      <c r="AS2846" s="5"/>
      <c r="AT2846" s="5"/>
      <c r="AU2846" s="5"/>
      <c r="AV2846" s="5"/>
      <c r="AW2846" s="5"/>
      <c r="AX2846" s="5"/>
      <c r="AY2846" s="5"/>
      <c r="AZ2846" s="5"/>
      <c r="BA2846" s="5"/>
      <c r="BB2846" s="5"/>
      <c r="BC2846" s="5"/>
      <c r="BD2846" s="5"/>
      <c r="BE2846" s="5"/>
      <c r="BF2846" s="5"/>
      <c r="BG2846" s="5"/>
      <c r="BH2846" s="5"/>
      <c r="BI2846" s="5"/>
      <c r="BJ2846" s="5"/>
      <c r="BK2846" s="5"/>
      <c r="BL2846" s="5"/>
      <c r="BM2846" s="5"/>
      <c r="BN2846" s="5"/>
      <c r="BO2846" s="5"/>
      <c r="BP2846" s="5"/>
      <c r="BQ2846" s="5"/>
      <c r="BR2846" s="5"/>
      <c r="BS2846" s="5"/>
      <c r="BT2846" s="5"/>
      <c r="BU2846" s="5"/>
      <c r="BV2846" s="5"/>
      <c r="BW2846" s="5"/>
      <c r="BX2846" s="5"/>
      <c r="BY2846" s="5"/>
      <c r="BZ2846" s="5"/>
      <c r="CA2846" s="5"/>
      <c r="CB2846" s="5"/>
      <c r="CC2846" s="5"/>
      <c r="CD2846" s="5"/>
      <c r="CE2846" s="5"/>
      <c r="CF2846" s="5"/>
      <c r="CG2846" s="5"/>
      <c r="CH2846" s="5"/>
      <c r="CI2846" s="5"/>
      <c r="CJ2846" s="5"/>
      <c r="CK2846" s="5"/>
      <c r="CL2846" s="5"/>
      <c r="CM2846" s="5"/>
      <c r="CN2846" s="5"/>
      <c r="CO2846" s="5"/>
      <c r="CP2846" s="5"/>
      <c r="CQ2846" s="5"/>
      <c r="CR2846" s="5"/>
      <c r="CS2846" s="5"/>
      <c r="CT2846" s="5"/>
      <c r="CU2846" s="5"/>
      <c r="CV2846" s="5"/>
      <c r="CW2846" s="5"/>
      <c r="CX2846" s="5"/>
      <c r="CY2846" s="5"/>
      <c r="CZ2846" s="5"/>
      <c r="DG2846" s="5"/>
      <c r="DH2846" s="5"/>
      <c r="DI2846" s="5"/>
      <c r="DJ2846" s="5"/>
      <c r="DK2846" s="5"/>
      <c r="DL2846" s="5"/>
      <c r="DM2846" s="5"/>
      <c r="DN2846" s="5"/>
      <c r="DO2846" s="5"/>
      <c r="DR2846" s="5" t="s">
        <v>1233</v>
      </c>
      <c r="DS2846" s="6"/>
      <c r="DT2846" s="6"/>
      <c r="DU2846" s="5"/>
      <c r="DV2846" s="5"/>
      <c r="DW2846" s="5" t="s">
        <v>135</v>
      </c>
    </row>
    <row r="2847" spans="1:127" s="42" customFormat="1" ht="30">
      <c r="A2847" s="41"/>
      <c r="B2847" s="41"/>
      <c r="C2847" s="41"/>
      <c r="D2847" s="41" t="s">
        <v>4642</v>
      </c>
      <c r="F2847" s="41" t="s">
        <v>4639</v>
      </c>
      <c r="G2847" s="41" t="s">
        <v>135</v>
      </c>
      <c r="H2847" s="41"/>
      <c r="I2847" s="41"/>
      <c r="J2847" s="5"/>
      <c r="K2847" s="5"/>
      <c r="L2847" s="5"/>
      <c r="M2847" s="5"/>
      <c r="N2847" s="5"/>
      <c r="O2847" s="5"/>
      <c r="P2847" s="5">
        <v>1</v>
      </c>
      <c r="Q2847" s="39"/>
      <c r="R2847" s="5">
        <v>1</v>
      </c>
      <c r="S2847" s="5"/>
      <c r="T2847" s="5"/>
      <c r="U2847" s="5"/>
      <c r="V2847" s="5"/>
      <c r="W2847" s="5"/>
      <c r="X2847" s="5"/>
      <c r="Y2847" s="5"/>
      <c r="Z2847" s="5"/>
      <c r="AA2847" s="5"/>
      <c r="AB2847" s="5"/>
      <c r="AC2847" s="5"/>
      <c r="AD2847" s="5"/>
      <c r="AE2847" s="5"/>
      <c r="AF2847" s="5"/>
      <c r="AG2847" s="5"/>
      <c r="AH2847" s="5"/>
      <c r="AI2847" s="5">
        <v>1</v>
      </c>
      <c r="AJ2847" s="5"/>
      <c r="AK2847" s="5"/>
      <c r="AL2847" s="5"/>
      <c r="AM2847" s="5"/>
      <c r="AN2847" s="5"/>
      <c r="AO2847" s="5"/>
      <c r="AP2847" s="5"/>
      <c r="AQ2847" s="5"/>
      <c r="AR2847" s="5"/>
      <c r="AS2847" s="5"/>
      <c r="AT2847" s="5"/>
      <c r="AU2847" s="5"/>
      <c r="AV2847" s="5"/>
      <c r="AW2847" s="5"/>
      <c r="AX2847" s="5"/>
      <c r="AY2847" s="5"/>
      <c r="AZ2847" s="5"/>
      <c r="BA2847" s="5"/>
      <c r="BB2847" s="5"/>
      <c r="BC2847" s="5"/>
      <c r="BD2847" s="5"/>
      <c r="BE2847" s="5"/>
      <c r="BF2847" s="5"/>
      <c r="BG2847" s="5"/>
      <c r="BH2847" s="5"/>
      <c r="BI2847" s="5"/>
      <c r="BJ2847" s="5"/>
      <c r="BK2847" s="5"/>
      <c r="BL2847" s="5"/>
      <c r="BM2847" s="5"/>
      <c r="BN2847" s="5"/>
      <c r="BO2847" s="5"/>
      <c r="BP2847" s="5"/>
      <c r="BQ2847" s="5"/>
      <c r="BR2847" s="5"/>
      <c r="BS2847" s="5"/>
      <c r="BT2847" s="5"/>
      <c r="BU2847" s="5"/>
      <c r="BV2847" s="5"/>
      <c r="BW2847" s="5"/>
      <c r="BX2847" s="5"/>
      <c r="BY2847" s="5"/>
      <c r="BZ2847" s="5"/>
      <c r="CA2847" s="5"/>
      <c r="CB2847" s="5"/>
      <c r="CC2847" s="5"/>
      <c r="CD2847" s="5"/>
      <c r="CE2847" s="5"/>
      <c r="CF2847" s="5"/>
      <c r="CG2847" s="5"/>
      <c r="CH2847" s="5"/>
      <c r="CI2847" s="5"/>
      <c r="CJ2847" s="5"/>
      <c r="CK2847" s="5"/>
      <c r="CL2847" s="5"/>
      <c r="CM2847" s="5"/>
      <c r="CN2847" s="5"/>
      <c r="CO2847" s="5"/>
      <c r="CP2847" s="5"/>
      <c r="CQ2847" s="5"/>
      <c r="CR2847" s="5"/>
      <c r="CS2847" s="5"/>
      <c r="CT2847" s="5"/>
      <c r="CU2847" s="5"/>
      <c r="CV2847" s="5"/>
      <c r="CW2847" s="5"/>
      <c r="CX2847" s="5"/>
      <c r="CY2847" s="5"/>
      <c r="CZ2847" s="5"/>
      <c r="DG2847" s="5"/>
      <c r="DH2847" s="5"/>
      <c r="DI2847" s="5"/>
      <c r="DJ2847" s="5"/>
      <c r="DK2847" s="5"/>
      <c r="DL2847" s="5"/>
      <c r="DM2847" s="5"/>
      <c r="DN2847" s="5"/>
      <c r="DO2847" s="5"/>
      <c r="DR2847" s="5" t="s">
        <v>1233</v>
      </c>
      <c r="DS2847" s="6"/>
      <c r="DT2847" s="6"/>
      <c r="DU2847" s="5"/>
      <c r="DV2847" s="5"/>
      <c r="DW2847" s="5" t="s">
        <v>135</v>
      </c>
    </row>
    <row r="2848" spans="1:127" s="42" customFormat="1" ht="30">
      <c r="A2848" s="41"/>
      <c r="B2848" s="41"/>
      <c r="C2848" s="41"/>
      <c r="D2848" s="41" t="s">
        <v>4641</v>
      </c>
      <c r="F2848" s="41" t="s">
        <v>4639</v>
      </c>
      <c r="G2848" s="41" t="s">
        <v>135</v>
      </c>
      <c r="H2848" s="41"/>
      <c r="I2848" s="41"/>
      <c r="J2848" s="5"/>
      <c r="K2848" s="5"/>
      <c r="L2848" s="5"/>
      <c r="M2848" s="5"/>
      <c r="N2848" s="5"/>
      <c r="O2848" s="5"/>
      <c r="P2848" s="5">
        <v>1</v>
      </c>
      <c r="Q2848" s="39"/>
      <c r="R2848" s="5">
        <v>1</v>
      </c>
      <c r="S2848" s="5"/>
      <c r="T2848" s="5"/>
      <c r="U2848" s="5"/>
      <c r="V2848" s="5"/>
      <c r="W2848" s="5"/>
      <c r="X2848" s="5"/>
      <c r="Y2848" s="5"/>
      <c r="Z2848" s="5"/>
      <c r="AA2848" s="5"/>
      <c r="AB2848" s="5"/>
      <c r="AC2848" s="5"/>
      <c r="AD2848" s="5"/>
      <c r="AE2848" s="5"/>
      <c r="AF2848" s="5"/>
      <c r="AG2848" s="5"/>
      <c r="AH2848" s="5"/>
      <c r="AI2848" s="5"/>
      <c r="AJ2848" s="5">
        <v>1</v>
      </c>
      <c r="AK2848" s="5"/>
      <c r="AL2848" s="5"/>
      <c r="AM2848" s="5"/>
      <c r="AN2848" s="5"/>
      <c r="AO2848" s="5"/>
      <c r="AP2848" s="5"/>
      <c r="AQ2848" s="5"/>
      <c r="AR2848" s="5"/>
      <c r="AS2848" s="5"/>
      <c r="AT2848" s="5"/>
      <c r="AU2848" s="5"/>
      <c r="AV2848" s="5"/>
      <c r="AW2848" s="5"/>
      <c r="AX2848" s="5"/>
      <c r="AY2848" s="5"/>
      <c r="AZ2848" s="5"/>
      <c r="BA2848" s="5"/>
      <c r="BB2848" s="5"/>
      <c r="BC2848" s="5"/>
      <c r="BD2848" s="5"/>
      <c r="BE2848" s="5"/>
      <c r="BF2848" s="5"/>
      <c r="BG2848" s="5"/>
      <c r="BH2848" s="5"/>
      <c r="BI2848" s="5"/>
      <c r="BJ2848" s="5"/>
      <c r="BK2848" s="5"/>
      <c r="BL2848" s="5"/>
      <c r="BM2848" s="5"/>
      <c r="BN2848" s="5"/>
      <c r="BO2848" s="5"/>
      <c r="BP2848" s="5"/>
      <c r="BQ2848" s="5"/>
      <c r="BR2848" s="5"/>
      <c r="BS2848" s="5"/>
      <c r="BT2848" s="5"/>
      <c r="BU2848" s="5"/>
      <c r="BV2848" s="5"/>
      <c r="BW2848" s="5"/>
      <c r="BX2848" s="5"/>
      <c r="BY2848" s="5"/>
      <c r="BZ2848" s="5"/>
      <c r="CA2848" s="5"/>
      <c r="CB2848" s="5"/>
      <c r="CC2848" s="5"/>
      <c r="CD2848" s="5"/>
      <c r="CE2848" s="5"/>
      <c r="CF2848" s="5"/>
      <c r="CG2848" s="5"/>
      <c r="CH2848" s="5"/>
      <c r="CI2848" s="5"/>
      <c r="CJ2848" s="5"/>
      <c r="CK2848" s="5"/>
      <c r="CL2848" s="5"/>
      <c r="CM2848" s="5"/>
      <c r="CN2848" s="5"/>
      <c r="CO2848" s="5"/>
      <c r="CP2848" s="5"/>
      <c r="CQ2848" s="5"/>
      <c r="CR2848" s="5"/>
      <c r="CS2848" s="5"/>
      <c r="CT2848" s="5"/>
      <c r="CU2848" s="5"/>
      <c r="CV2848" s="5"/>
      <c r="CW2848" s="5"/>
      <c r="CX2848" s="5"/>
      <c r="CY2848" s="5"/>
      <c r="CZ2848" s="5"/>
      <c r="DG2848" s="5"/>
      <c r="DH2848" s="5"/>
      <c r="DI2848" s="5"/>
      <c r="DJ2848" s="5"/>
      <c r="DK2848" s="5"/>
      <c r="DL2848" s="5"/>
      <c r="DM2848" s="5"/>
      <c r="DN2848" s="5"/>
      <c r="DO2848" s="5"/>
      <c r="DR2848" s="5" t="s">
        <v>1233</v>
      </c>
      <c r="DS2848" s="6"/>
      <c r="DT2848" s="6"/>
      <c r="DU2848" s="5"/>
      <c r="DV2848" s="5"/>
      <c r="DW2848" s="5" t="s">
        <v>135</v>
      </c>
    </row>
    <row r="2849" spans="1:143" s="42" customFormat="1" ht="30">
      <c r="A2849" s="41"/>
      <c r="B2849" s="41"/>
      <c r="C2849" s="41"/>
      <c r="D2849" s="41" t="s">
        <v>4640</v>
      </c>
      <c r="F2849" s="41" t="s">
        <v>4639</v>
      </c>
      <c r="G2849" s="41" t="s">
        <v>135</v>
      </c>
      <c r="H2849" s="41"/>
      <c r="I2849" s="41"/>
      <c r="J2849" s="5"/>
      <c r="K2849" s="5"/>
      <c r="L2849" s="5"/>
      <c r="M2849" s="5"/>
      <c r="N2849" s="5"/>
      <c r="O2849" s="5"/>
      <c r="P2849" s="5">
        <v>1</v>
      </c>
      <c r="Q2849" s="39"/>
      <c r="R2849" s="5">
        <v>1</v>
      </c>
      <c r="S2849" s="5"/>
      <c r="T2849" s="5"/>
      <c r="U2849" s="5"/>
      <c r="V2849" s="5"/>
      <c r="W2849" s="5"/>
      <c r="X2849" s="5"/>
      <c r="Y2849" s="5"/>
      <c r="Z2849" s="5"/>
      <c r="AA2849" s="5"/>
      <c r="AB2849" s="5"/>
      <c r="AC2849" s="5"/>
      <c r="AD2849" s="5"/>
      <c r="AE2849" s="5"/>
      <c r="AF2849" s="5"/>
      <c r="AG2849" s="5"/>
      <c r="AH2849" s="5"/>
      <c r="AI2849" s="5"/>
      <c r="AJ2849" s="5">
        <v>1</v>
      </c>
      <c r="AK2849" s="5">
        <v>1</v>
      </c>
      <c r="AL2849" s="5"/>
      <c r="AM2849" s="5"/>
      <c r="AN2849" s="5"/>
      <c r="AO2849" s="5"/>
      <c r="AP2849" s="5"/>
      <c r="AQ2849" s="5"/>
      <c r="AR2849" s="5"/>
      <c r="AS2849" s="5"/>
      <c r="AT2849" s="5"/>
      <c r="AU2849" s="5"/>
      <c r="AV2849" s="5"/>
      <c r="AW2849" s="5"/>
      <c r="AX2849" s="5"/>
      <c r="AY2849" s="5"/>
      <c r="AZ2849" s="5"/>
      <c r="BA2849" s="5"/>
      <c r="BB2849" s="5"/>
      <c r="BC2849" s="5"/>
      <c r="BD2849" s="5"/>
      <c r="BE2849" s="5"/>
      <c r="BF2849" s="5"/>
      <c r="BG2849" s="5"/>
      <c r="BH2849" s="5"/>
      <c r="BI2849" s="5"/>
      <c r="BJ2849" s="5"/>
      <c r="BK2849" s="5"/>
      <c r="BL2849" s="5"/>
      <c r="BM2849" s="5"/>
      <c r="BN2849" s="5"/>
      <c r="BO2849" s="5"/>
      <c r="BP2849" s="5"/>
      <c r="BQ2849" s="5"/>
      <c r="BR2849" s="5"/>
      <c r="BS2849" s="5"/>
      <c r="BT2849" s="5"/>
      <c r="BU2849" s="5"/>
      <c r="BV2849" s="5"/>
      <c r="BW2849" s="5"/>
      <c r="BX2849" s="5"/>
      <c r="BY2849" s="5"/>
      <c r="BZ2849" s="5"/>
      <c r="CA2849" s="5"/>
      <c r="CB2849" s="5"/>
      <c r="CC2849" s="5"/>
      <c r="CD2849" s="5"/>
      <c r="CE2849" s="5"/>
      <c r="CF2849" s="5"/>
      <c r="CG2849" s="5"/>
      <c r="CH2849" s="5"/>
      <c r="CI2849" s="5"/>
      <c r="CJ2849" s="5"/>
      <c r="CK2849" s="5"/>
      <c r="CL2849" s="5"/>
      <c r="CM2849" s="5"/>
      <c r="CN2849" s="5"/>
      <c r="CO2849" s="5"/>
      <c r="CP2849" s="5"/>
      <c r="CQ2849" s="5"/>
      <c r="CR2849" s="5"/>
      <c r="CS2849" s="5"/>
      <c r="CT2849" s="5"/>
      <c r="CU2849" s="5"/>
      <c r="CV2849" s="5"/>
      <c r="CW2849" s="5"/>
      <c r="CX2849" s="5"/>
      <c r="CY2849" s="5"/>
      <c r="CZ2849" s="5"/>
      <c r="DG2849" s="5"/>
      <c r="DH2849" s="5"/>
      <c r="DI2849" s="5"/>
      <c r="DJ2849" s="5"/>
      <c r="DK2849" s="5"/>
      <c r="DL2849" s="5"/>
      <c r="DM2849" s="5"/>
      <c r="DN2849" s="5"/>
      <c r="DO2849" s="5"/>
      <c r="DR2849" s="5" t="s">
        <v>1233</v>
      </c>
      <c r="DS2849" s="6"/>
      <c r="DT2849" s="6"/>
      <c r="DU2849" s="5"/>
      <c r="DV2849" s="5"/>
      <c r="DW2849" s="5" t="s">
        <v>135</v>
      </c>
    </row>
    <row r="2850" spans="1:143">
      <c r="G2850" s="41"/>
      <c r="H2850" s="41"/>
      <c r="I2850" s="41"/>
      <c r="EG2850" s="42"/>
      <c r="EH2850" s="42"/>
      <c r="EI2850" s="42"/>
      <c r="EJ2850" s="42"/>
      <c r="EK2850" s="42"/>
      <c r="EL2850" s="42"/>
      <c r="EM2850" s="42"/>
    </row>
    <row r="2851" spans="1:143" ht="30">
      <c r="D2851" s="3" t="s">
        <v>4668</v>
      </c>
      <c r="F2851" s="41" t="s">
        <v>4639</v>
      </c>
      <c r="G2851" s="41" t="s">
        <v>135</v>
      </c>
      <c r="H2851" s="41"/>
      <c r="I2851" s="41"/>
      <c r="P2851" s="5">
        <v>1</v>
      </c>
      <c r="DP2851" s="5">
        <v>1</v>
      </c>
      <c r="DR2851" s="5" t="s">
        <v>1233</v>
      </c>
      <c r="DW2851" s="5" t="s">
        <v>135</v>
      </c>
      <c r="EG2851" s="42"/>
      <c r="EH2851" s="42"/>
      <c r="EI2851" s="42"/>
      <c r="EJ2851" s="42"/>
      <c r="EK2851" s="42"/>
      <c r="EL2851" s="42"/>
      <c r="EM2851" s="42"/>
    </row>
    <row r="2852" spans="1:143">
      <c r="G2852" s="41"/>
      <c r="H2852" s="41"/>
      <c r="I2852" s="41"/>
      <c r="EG2852" s="42"/>
      <c r="EH2852" s="42"/>
      <c r="EI2852" s="42"/>
      <c r="EJ2852" s="42"/>
      <c r="EK2852" s="42"/>
      <c r="EL2852" s="42"/>
      <c r="EM2852" s="42"/>
    </row>
    <row r="2853" spans="1:143" ht="30">
      <c r="A2853" s="41"/>
      <c r="B2853" s="41"/>
      <c r="C2853" s="41"/>
      <c r="D2853" s="41" t="s">
        <v>4669</v>
      </c>
      <c r="F2853" s="41" t="s">
        <v>4639</v>
      </c>
      <c r="G2853" s="41" t="s">
        <v>135</v>
      </c>
      <c r="H2853" s="41"/>
      <c r="I2853" s="41"/>
      <c r="P2853" s="5">
        <v>1</v>
      </c>
      <c r="DO2853" s="5">
        <v>1</v>
      </c>
      <c r="DR2853" s="5" t="s">
        <v>1233</v>
      </c>
      <c r="DW2853" s="5" t="s">
        <v>135</v>
      </c>
      <c r="EG2853" s="42"/>
      <c r="EH2853" s="42"/>
      <c r="EI2853" s="42"/>
      <c r="EJ2853" s="42"/>
      <c r="EK2853" s="42"/>
      <c r="EL2853" s="42"/>
      <c r="EM2853" s="42"/>
    </row>
    <row r="2854" spans="1:143">
      <c r="A2854" s="41"/>
      <c r="B2854" s="41"/>
      <c r="C2854" s="41"/>
      <c r="D2854" s="41"/>
      <c r="G2854" s="41"/>
      <c r="H2854" s="41"/>
      <c r="I2854" s="41"/>
      <c r="EG2854" s="42"/>
      <c r="EH2854" s="42"/>
      <c r="EI2854" s="42"/>
      <c r="EJ2854" s="42"/>
      <c r="EK2854" s="42"/>
      <c r="EL2854" s="42"/>
      <c r="EM2854" s="42"/>
    </row>
    <row r="2855" spans="1:143" ht="30">
      <c r="A2855" s="41"/>
      <c r="B2855" s="41"/>
      <c r="C2855" s="41"/>
      <c r="D2855" s="41" t="s">
        <v>4670</v>
      </c>
      <c r="F2855" s="41" t="s">
        <v>4639</v>
      </c>
      <c r="G2855" s="41" t="s">
        <v>135</v>
      </c>
      <c r="H2855" s="41"/>
      <c r="I2855" s="41"/>
      <c r="P2855" s="5">
        <v>1</v>
      </c>
      <c r="DN2855" s="5">
        <v>1</v>
      </c>
      <c r="DR2855" s="5" t="s">
        <v>1233</v>
      </c>
      <c r="DW2855" s="5" t="s">
        <v>135</v>
      </c>
      <c r="EG2855" s="42"/>
      <c r="EH2855" s="42"/>
      <c r="EI2855" s="42"/>
      <c r="EJ2855" s="42"/>
      <c r="EK2855" s="42"/>
      <c r="EL2855" s="42"/>
      <c r="EM2855" s="42"/>
    </row>
    <row r="2856" spans="1:143">
      <c r="A2856" s="41"/>
      <c r="B2856" s="41"/>
      <c r="C2856" s="41"/>
      <c r="D2856" s="41"/>
      <c r="G2856" s="41"/>
      <c r="H2856" s="41"/>
      <c r="I2856" s="41"/>
      <c r="EG2856" s="42"/>
      <c r="EH2856" s="42"/>
      <c r="EI2856" s="42"/>
      <c r="EJ2856" s="42"/>
      <c r="EK2856" s="42"/>
      <c r="EL2856" s="42"/>
      <c r="EM2856" s="42"/>
    </row>
    <row r="2857" spans="1:143" ht="30">
      <c r="A2857" s="41"/>
      <c r="B2857" s="41"/>
      <c r="C2857" s="41"/>
      <c r="D2857" s="41" t="s">
        <v>4671</v>
      </c>
      <c r="F2857" s="41" t="s">
        <v>4639</v>
      </c>
      <c r="G2857" s="41" t="s">
        <v>135</v>
      </c>
      <c r="H2857" s="41"/>
      <c r="I2857" s="41"/>
      <c r="P2857" s="5">
        <v>1</v>
      </c>
      <c r="DM2857" s="5">
        <v>1</v>
      </c>
      <c r="DR2857" s="5" t="s">
        <v>1233</v>
      </c>
      <c r="DW2857" s="5" t="s">
        <v>135</v>
      </c>
      <c r="EG2857" s="42"/>
      <c r="EH2857" s="42"/>
      <c r="EI2857" s="42"/>
      <c r="EJ2857" s="42"/>
      <c r="EK2857" s="42"/>
      <c r="EL2857" s="42"/>
      <c r="EM2857" s="42"/>
    </row>
    <row r="2858" spans="1:143">
      <c r="A2858" s="41"/>
      <c r="B2858" s="41"/>
      <c r="C2858" s="41"/>
      <c r="D2858" s="41"/>
      <c r="G2858" s="41"/>
      <c r="H2858" s="41"/>
      <c r="I2858" s="41"/>
      <c r="EG2858" s="42"/>
      <c r="EH2858" s="42"/>
      <c r="EI2858" s="42"/>
      <c r="EJ2858" s="42"/>
      <c r="EK2858" s="42"/>
      <c r="EL2858" s="42"/>
      <c r="EM2858" s="42"/>
    </row>
    <row r="2859" spans="1:143" ht="30">
      <c r="A2859" s="41"/>
      <c r="B2859" s="41"/>
      <c r="C2859" s="41"/>
      <c r="D2859" s="41" t="s">
        <v>4672</v>
      </c>
      <c r="F2859" s="41" t="s">
        <v>4639</v>
      </c>
      <c r="G2859" s="41" t="s">
        <v>135</v>
      </c>
      <c r="H2859" s="41"/>
      <c r="I2859" s="41"/>
      <c r="P2859" s="5">
        <v>1</v>
      </c>
      <c r="DL2859" s="5">
        <v>1</v>
      </c>
      <c r="DR2859" s="5" t="s">
        <v>1233</v>
      </c>
      <c r="DW2859" s="5" t="s">
        <v>135</v>
      </c>
      <c r="EG2859" s="42"/>
      <c r="EH2859" s="42"/>
      <c r="EI2859" s="42"/>
      <c r="EJ2859" s="42"/>
      <c r="EK2859" s="42"/>
      <c r="EL2859" s="42"/>
      <c r="EM2859" s="42"/>
    </row>
    <row r="2860" spans="1:143">
      <c r="A2860" s="41"/>
      <c r="B2860" s="41"/>
      <c r="C2860" s="41"/>
      <c r="D2860" s="41"/>
      <c r="G2860" s="41"/>
      <c r="H2860" s="41"/>
      <c r="I2860" s="41"/>
      <c r="EG2860" s="42"/>
      <c r="EH2860" s="42"/>
      <c r="EI2860" s="42"/>
      <c r="EJ2860" s="42"/>
      <c r="EK2860" s="42"/>
      <c r="EL2860" s="42"/>
      <c r="EM2860" s="42"/>
    </row>
    <row r="2861" spans="1:143" ht="30">
      <c r="A2861" s="41"/>
      <c r="B2861" s="41"/>
      <c r="C2861" s="41"/>
      <c r="D2861" s="41" t="s">
        <v>4674</v>
      </c>
      <c r="F2861" s="41" t="s">
        <v>4639</v>
      </c>
      <c r="G2861" s="41" t="s">
        <v>135</v>
      </c>
      <c r="H2861" s="41"/>
      <c r="I2861" s="41"/>
      <c r="P2861" s="5">
        <v>1</v>
      </c>
      <c r="DK2861" s="5">
        <v>1</v>
      </c>
      <c r="DR2861" s="5" t="s">
        <v>1233</v>
      </c>
      <c r="DW2861" s="5" t="s">
        <v>135</v>
      </c>
      <c r="EG2861" s="42"/>
      <c r="EH2861" s="42"/>
      <c r="EI2861" s="42"/>
      <c r="EJ2861" s="42"/>
      <c r="EK2861" s="42"/>
      <c r="EL2861" s="42"/>
      <c r="EM2861" s="42"/>
    </row>
    <row r="2862" spans="1:143">
      <c r="A2862" s="41"/>
      <c r="B2862" s="41"/>
      <c r="C2862" s="5"/>
      <c r="D2862" s="41"/>
    </row>
    <row r="2863" spans="1:143" ht="30">
      <c r="A2863" s="41"/>
      <c r="B2863" s="41"/>
      <c r="C2863" s="41"/>
      <c r="D2863" s="41" t="s">
        <v>4673</v>
      </c>
      <c r="F2863" s="41" t="s">
        <v>4639</v>
      </c>
      <c r="G2863" s="41" t="s">
        <v>135</v>
      </c>
      <c r="H2863" s="41"/>
      <c r="I2863" s="41"/>
      <c r="P2863" s="5">
        <v>1</v>
      </c>
      <c r="DJ2863" s="5">
        <v>1</v>
      </c>
      <c r="DR2863" s="5" t="s">
        <v>1233</v>
      </c>
      <c r="DW2863" s="5" t="s">
        <v>135</v>
      </c>
      <c r="EG2863" s="42"/>
      <c r="EH2863" s="42"/>
      <c r="EI2863" s="42"/>
      <c r="EJ2863" s="42"/>
      <c r="EK2863" s="42"/>
      <c r="EL2863" s="42"/>
      <c r="EM2863" s="42"/>
    </row>
    <row r="2864" spans="1:143">
      <c r="A2864" s="41"/>
      <c r="B2864" s="41"/>
      <c r="C2864" s="41"/>
      <c r="D2864" s="41"/>
      <c r="G2864" s="41"/>
      <c r="H2864" s="41"/>
      <c r="I2864" s="41"/>
      <c r="EG2864" s="42"/>
      <c r="EH2864" s="42"/>
      <c r="EI2864" s="42"/>
      <c r="EJ2864" s="42"/>
      <c r="EK2864" s="42"/>
      <c r="EL2864" s="42"/>
      <c r="EM2864" s="42"/>
    </row>
    <row r="2865" spans="1:143" ht="30">
      <c r="A2865" s="41"/>
      <c r="B2865" s="41"/>
      <c r="C2865" s="41"/>
      <c r="D2865" s="41" t="s">
        <v>4675</v>
      </c>
      <c r="F2865" s="41" t="s">
        <v>4639</v>
      </c>
      <c r="G2865" s="41" t="s">
        <v>135</v>
      </c>
      <c r="H2865" s="41"/>
      <c r="I2865" s="41"/>
      <c r="P2865" s="5">
        <v>1</v>
      </c>
      <c r="DI2865" s="5">
        <v>1</v>
      </c>
      <c r="DR2865" s="5" t="s">
        <v>1233</v>
      </c>
      <c r="DW2865" s="5" t="s">
        <v>135</v>
      </c>
      <c r="EG2865" s="42"/>
      <c r="EH2865" s="42"/>
      <c r="EI2865" s="42"/>
      <c r="EJ2865" s="42"/>
      <c r="EK2865" s="42"/>
      <c r="EL2865" s="42"/>
      <c r="EM2865" s="42"/>
    </row>
    <row r="2867" spans="1:143">
      <c r="A2867" s="41"/>
      <c r="B2867" s="41"/>
      <c r="C2867" s="41"/>
      <c r="D2867" s="41"/>
      <c r="G2867" s="41"/>
      <c r="H2867" s="41"/>
      <c r="I2867" s="41"/>
      <c r="EG2867" s="42"/>
      <c r="EH2867" s="42"/>
      <c r="EI2867" s="42"/>
      <c r="EJ2867" s="42"/>
      <c r="EK2867" s="42"/>
      <c r="EL2867" s="42"/>
      <c r="EM2867" s="42"/>
    </row>
    <row r="2868" spans="1:143">
      <c r="A2868" s="41"/>
      <c r="B2868" s="41"/>
      <c r="C2868" s="41"/>
      <c r="D2868" s="41"/>
      <c r="G2868" s="41"/>
      <c r="H2868" s="41"/>
      <c r="I2868" s="41"/>
      <c r="EG2868" s="42"/>
      <c r="EH2868" s="42"/>
      <c r="EI2868" s="42"/>
      <c r="EJ2868" s="42"/>
      <c r="EK2868" s="42"/>
      <c r="EL2868" s="42"/>
      <c r="EM2868" s="42"/>
    </row>
    <row r="2869" spans="1:143">
      <c r="A2869" s="41"/>
      <c r="B2869" s="41"/>
      <c r="C2869" s="41"/>
      <c r="D2869" s="41"/>
      <c r="G2869" s="41"/>
      <c r="H2869" s="41"/>
      <c r="I2869" s="41"/>
      <c r="EG2869" s="42"/>
      <c r="EH2869" s="42"/>
      <c r="EI2869" s="42"/>
      <c r="EJ2869" s="42"/>
      <c r="EK2869" s="42"/>
      <c r="EL2869" s="42"/>
      <c r="EM2869" s="42"/>
    </row>
    <row r="2871" spans="1:143">
      <c r="A2871" s="41"/>
      <c r="B2871" s="41"/>
      <c r="C2871" s="41"/>
      <c r="D2871" s="41"/>
      <c r="G2871" s="41"/>
      <c r="H2871" s="41"/>
      <c r="I2871" s="41"/>
      <c r="EG2871" s="42"/>
      <c r="EH2871" s="42"/>
      <c r="EI2871" s="42"/>
      <c r="EJ2871" s="42"/>
      <c r="EK2871" s="42"/>
      <c r="EL2871" s="42"/>
      <c r="EM2871" s="42"/>
    </row>
    <row r="2872" spans="1:143">
      <c r="A2872" s="41"/>
      <c r="B2872" s="41"/>
      <c r="C2872" s="41"/>
      <c r="D2872" s="41"/>
      <c r="G2872" s="41"/>
      <c r="H2872" s="41"/>
      <c r="I2872" s="41"/>
      <c r="EG2872" s="42"/>
      <c r="EH2872" s="42"/>
      <c r="EI2872" s="42"/>
      <c r="EJ2872" s="42"/>
      <c r="EK2872" s="42"/>
      <c r="EL2872" s="42"/>
      <c r="EM2872" s="42"/>
    </row>
    <row r="2874" spans="1:143">
      <c r="A2874" s="41"/>
      <c r="B2874" s="41"/>
      <c r="C2874" s="41"/>
      <c r="D2874" s="41"/>
      <c r="G2874" s="41"/>
      <c r="H2874" s="41"/>
      <c r="I2874" s="41"/>
      <c r="EG2874" s="42"/>
      <c r="EH2874" s="42"/>
      <c r="EI2874" s="42"/>
      <c r="EJ2874" s="42"/>
      <c r="EK2874" s="42"/>
      <c r="EL2874" s="42"/>
      <c r="EM2874" s="42"/>
    </row>
    <row r="2875" spans="1:143">
      <c r="A2875" s="41"/>
      <c r="B2875" s="41"/>
      <c r="C2875" s="41"/>
      <c r="D2875" s="41"/>
      <c r="G2875" s="41"/>
      <c r="H2875" s="41"/>
      <c r="I2875" s="41"/>
      <c r="EG2875" s="42"/>
      <c r="EH2875" s="42"/>
      <c r="EI2875" s="42"/>
      <c r="EJ2875" s="42"/>
      <c r="EK2875" s="42"/>
      <c r="EL2875" s="42"/>
      <c r="EM2875" s="42"/>
    </row>
    <row r="2876" spans="1:143">
      <c r="A2876" s="41"/>
      <c r="B2876" s="41"/>
      <c r="C2876" s="41"/>
      <c r="D2876" s="41"/>
      <c r="G2876" s="41"/>
      <c r="H2876" s="41"/>
      <c r="I2876" s="41"/>
      <c r="EG2876" s="42"/>
      <c r="EH2876" s="42"/>
      <c r="EI2876" s="42"/>
      <c r="EJ2876" s="42"/>
      <c r="EK2876" s="42"/>
      <c r="EL2876" s="42"/>
      <c r="EM2876" s="42"/>
    </row>
    <row r="2877" spans="1:143">
      <c r="A2877" s="41"/>
      <c r="B2877" s="41"/>
      <c r="C2877" s="41"/>
      <c r="D2877" s="41"/>
      <c r="G2877" s="41"/>
      <c r="H2877" s="41"/>
      <c r="I2877" s="41"/>
      <c r="EG2877" s="42"/>
      <c r="EH2877" s="42"/>
      <c r="EI2877" s="42"/>
      <c r="EJ2877" s="42"/>
      <c r="EK2877" s="42"/>
      <c r="EL2877" s="42"/>
      <c r="EM2877" s="42"/>
    </row>
    <row r="2878" spans="1:143">
      <c r="A2878" s="41"/>
      <c r="B2878" s="41"/>
      <c r="C2878" s="41"/>
      <c r="D2878" s="41"/>
      <c r="G2878" s="41"/>
      <c r="H2878" s="41"/>
      <c r="I2878" s="41"/>
      <c r="EG2878" s="42"/>
      <c r="EH2878" s="42"/>
      <c r="EI2878" s="42"/>
      <c r="EJ2878" s="42"/>
      <c r="EK2878" s="42"/>
      <c r="EL2878" s="42"/>
      <c r="EM2878" s="42"/>
    </row>
    <row r="2879" spans="1:143">
      <c r="A2879" s="41"/>
      <c r="B2879" s="41"/>
      <c r="C2879" s="41"/>
      <c r="D2879" s="41"/>
      <c r="G2879" s="41"/>
      <c r="H2879" s="41"/>
      <c r="I2879" s="41"/>
      <c r="EG2879" s="42"/>
      <c r="EH2879" s="42"/>
      <c r="EI2879" s="42"/>
      <c r="EJ2879" s="42"/>
      <c r="EK2879" s="42"/>
      <c r="EL2879" s="42"/>
      <c r="EM2879" s="42"/>
    </row>
    <row r="2880" spans="1:143">
      <c r="A2880" s="41"/>
      <c r="B2880" s="41"/>
      <c r="C2880" s="41"/>
      <c r="D2880" s="41"/>
      <c r="G2880" s="41"/>
      <c r="H2880" s="41"/>
      <c r="I2880" s="41"/>
      <c r="EG2880" s="42"/>
      <c r="EH2880" s="42"/>
      <c r="EI2880" s="42"/>
      <c r="EJ2880" s="42"/>
      <c r="EK2880" s="42"/>
      <c r="EL2880" s="42"/>
      <c r="EM2880" s="42"/>
    </row>
    <row r="2881" spans="1:143">
      <c r="A2881" s="41"/>
      <c r="B2881" s="41"/>
      <c r="C2881" s="41"/>
      <c r="D2881" s="41"/>
      <c r="G2881" s="41"/>
      <c r="H2881" s="41"/>
      <c r="I2881" s="41"/>
      <c r="EG2881" s="42"/>
      <c r="EH2881" s="42"/>
      <c r="EI2881" s="42"/>
      <c r="EJ2881" s="42"/>
      <c r="EK2881" s="42"/>
      <c r="EL2881" s="42"/>
      <c r="EM2881" s="42"/>
    </row>
    <row r="2883" spans="1:143">
      <c r="A2883" s="41"/>
      <c r="B2883" s="41"/>
      <c r="C2883" s="41"/>
      <c r="D2883" s="41"/>
      <c r="G2883" s="41"/>
      <c r="H2883" s="41"/>
      <c r="I2883" s="41"/>
      <c r="EG2883" s="42"/>
      <c r="EH2883" s="42"/>
      <c r="EI2883" s="42"/>
      <c r="EJ2883" s="42"/>
      <c r="EK2883" s="42"/>
      <c r="EL2883" s="42"/>
      <c r="EM2883" s="42"/>
    </row>
    <row r="2884" spans="1:143">
      <c r="A2884" s="41"/>
      <c r="B2884" s="41"/>
      <c r="C2884" s="41"/>
      <c r="D2884" s="41"/>
      <c r="G2884" s="41"/>
      <c r="H2884" s="41"/>
      <c r="I2884" s="41"/>
      <c r="EG2884" s="42"/>
      <c r="EH2884" s="42"/>
      <c r="EI2884" s="42"/>
      <c r="EJ2884" s="42"/>
      <c r="EK2884" s="42"/>
      <c r="EL2884" s="42"/>
      <c r="EM2884" s="42"/>
    </row>
    <row r="2885" spans="1:143">
      <c r="A2885" s="41"/>
      <c r="B2885" s="41"/>
      <c r="C2885" s="41"/>
      <c r="D2885" s="41"/>
      <c r="G2885" s="41"/>
      <c r="H2885" s="41"/>
      <c r="I2885" s="41"/>
      <c r="EG2885" s="42"/>
      <c r="EH2885" s="42"/>
      <c r="EI2885" s="42"/>
      <c r="EJ2885" s="42"/>
      <c r="EK2885" s="42"/>
      <c r="EL2885" s="42"/>
      <c r="EM2885" s="42"/>
    </row>
    <row r="2887" spans="1:143">
      <c r="A2887" s="41"/>
      <c r="B2887" s="41"/>
      <c r="C2887" s="41"/>
      <c r="D2887" s="41"/>
      <c r="G2887" s="41"/>
      <c r="H2887" s="41"/>
      <c r="I2887" s="41"/>
      <c r="EG2887" s="42"/>
      <c r="EH2887" s="42"/>
      <c r="EI2887" s="42"/>
      <c r="EJ2887" s="42"/>
      <c r="EK2887" s="42"/>
      <c r="EL2887" s="42"/>
      <c r="EM2887" s="42"/>
    </row>
    <row r="2888" spans="1:143">
      <c r="A2888" s="41"/>
      <c r="B2888" s="41"/>
      <c r="C2888" s="41"/>
      <c r="D2888" s="41"/>
      <c r="G2888" s="41"/>
      <c r="H2888" s="41"/>
      <c r="I2888" s="41"/>
      <c r="EG2888" s="42"/>
      <c r="EH2888" s="42"/>
      <c r="EI2888" s="42"/>
      <c r="EJ2888" s="42"/>
      <c r="EK2888" s="42"/>
      <c r="EL2888" s="42"/>
      <c r="EM2888" s="42"/>
    </row>
    <row r="2890" spans="1:143">
      <c r="A2890" s="41"/>
      <c r="B2890" s="41"/>
      <c r="C2890" s="41"/>
      <c r="D2890" s="41"/>
      <c r="G2890" s="41"/>
      <c r="H2890" s="41"/>
      <c r="I2890" s="41"/>
      <c r="EG2890" s="42"/>
      <c r="EH2890" s="42"/>
      <c r="EI2890" s="42"/>
      <c r="EJ2890" s="42"/>
      <c r="EK2890" s="42"/>
      <c r="EL2890" s="42"/>
      <c r="EM2890" s="42"/>
    </row>
    <row r="2891" spans="1:143">
      <c r="A2891" s="41"/>
      <c r="B2891" s="41"/>
      <c r="C2891" s="41"/>
      <c r="D2891" s="41"/>
      <c r="G2891" s="41"/>
      <c r="H2891" s="41"/>
      <c r="I2891" s="41"/>
      <c r="EG2891" s="42"/>
      <c r="EH2891" s="42"/>
      <c r="EI2891" s="42"/>
      <c r="EJ2891" s="42"/>
      <c r="EK2891" s="42"/>
      <c r="EL2891" s="42"/>
      <c r="EM2891" s="42"/>
    </row>
    <row r="2892" spans="1:143">
      <c r="A2892" s="41"/>
      <c r="B2892" s="41"/>
      <c r="C2892" s="41"/>
      <c r="D2892" s="41"/>
      <c r="G2892" s="41"/>
      <c r="H2892" s="41"/>
      <c r="I2892" s="41"/>
      <c r="EG2892" s="42"/>
      <c r="EH2892" s="42"/>
      <c r="EI2892" s="42"/>
      <c r="EJ2892" s="42"/>
      <c r="EK2892" s="42"/>
      <c r="EL2892" s="42"/>
      <c r="EM2892" s="42"/>
    </row>
    <row r="2895" spans="1:143">
      <c r="A2895" s="41"/>
      <c r="B2895" s="41"/>
      <c r="C2895" s="41"/>
      <c r="D2895" s="41"/>
      <c r="G2895" s="41"/>
      <c r="H2895" s="41"/>
      <c r="I2895" s="41"/>
      <c r="EG2895" s="42"/>
      <c r="EH2895" s="42"/>
      <c r="EI2895" s="42"/>
      <c r="EJ2895" s="42"/>
      <c r="EK2895" s="42"/>
      <c r="EL2895" s="42"/>
      <c r="EM2895" s="42"/>
    </row>
    <row r="2896" spans="1:143">
      <c r="A2896" s="41"/>
      <c r="B2896" s="41"/>
      <c r="C2896" s="41"/>
      <c r="D2896" s="41"/>
      <c r="G2896" s="41"/>
      <c r="H2896" s="41"/>
      <c r="I2896" s="41"/>
      <c r="EG2896" s="42"/>
      <c r="EH2896" s="42"/>
      <c r="EI2896" s="42"/>
      <c r="EJ2896" s="42"/>
      <c r="EK2896" s="42"/>
      <c r="EL2896" s="42"/>
      <c r="EM2896" s="42"/>
    </row>
    <row r="2898" spans="1:143">
      <c r="A2898" s="41"/>
      <c r="B2898" s="41"/>
      <c r="C2898" s="41"/>
      <c r="D2898" s="41"/>
      <c r="G2898" s="41"/>
      <c r="H2898" s="41"/>
      <c r="I2898" s="41"/>
      <c r="EG2898" s="42"/>
      <c r="EH2898" s="42"/>
      <c r="EI2898" s="42"/>
      <c r="EJ2898" s="42"/>
      <c r="EK2898" s="42"/>
      <c r="EL2898" s="42"/>
      <c r="EM2898" s="42"/>
    </row>
    <row r="2899" spans="1:143">
      <c r="A2899" s="41"/>
      <c r="B2899" s="41"/>
      <c r="C2899" s="41"/>
      <c r="D2899" s="41"/>
      <c r="G2899" s="41"/>
      <c r="H2899" s="41"/>
      <c r="I2899" s="41"/>
      <c r="EG2899" s="42"/>
      <c r="EH2899" s="42"/>
      <c r="EI2899" s="42"/>
      <c r="EJ2899" s="42"/>
      <c r="EK2899" s="42"/>
      <c r="EL2899" s="42"/>
      <c r="EM2899" s="42"/>
    </row>
    <row r="2900" spans="1:143">
      <c r="A2900" s="41"/>
      <c r="B2900" s="41"/>
      <c r="C2900" s="41"/>
      <c r="D2900" s="41"/>
      <c r="G2900" s="41"/>
      <c r="H2900" s="41"/>
      <c r="I2900" s="41"/>
      <c r="EG2900" s="42"/>
      <c r="EH2900" s="42"/>
      <c r="EI2900" s="42"/>
      <c r="EJ2900" s="42"/>
      <c r="EK2900" s="42"/>
      <c r="EL2900" s="42"/>
      <c r="EM2900" s="42"/>
    </row>
    <row r="2901" spans="1:143">
      <c r="A2901" s="41"/>
      <c r="B2901" s="41"/>
      <c r="C2901" s="41"/>
      <c r="D2901" s="41"/>
      <c r="G2901" s="41"/>
      <c r="H2901" s="41"/>
      <c r="I2901" s="41"/>
      <c r="EG2901" s="42"/>
      <c r="EH2901" s="42"/>
      <c r="EI2901" s="42"/>
      <c r="EJ2901" s="42"/>
      <c r="EK2901" s="42"/>
      <c r="EL2901" s="42"/>
      <c r="EM2901" s="42"/>
    </row>
    <row r="2902" spans="1:143">
      <c r="A2902" s="41"/>
      <c r="B2902" s="41"/>
      <c r="C2902" s="41"/>
      <c r="D2902" s="41"/>
      <c r="G2902" s="41"/>
      <c r="H2902" s="41"/>
      <c r="I2902" s="41"/>
      <c r="EG2902" s="42"/>
      <c r="EH2902" s="42"/>
      <c r="EI2902" s="42"/>
      <c r="EJ2902" s="42"/>
      <c r="EK2902" s="42"/>
      <c r="EL2902" s="42"/>
      <c r="EM2902" s="42"/>
    </row>
    <row r="2903" spans="1:143">
      <c r="A2903" s="41"/>
      <c r="B2903" s="41"/>
      <c r="C2903" s="41"/>
      <c r="D2903" s="41"/>
      <c r="G2903" s="41"/>
      <c r="H2903" s="41"/>
      <c r="I2903" s="41"/>
      <c r="EG2903" s="42"/>
      <c r="EH2903" s="42"/>
      <c r="EI2903" s="42"/>
      <c r="EJ2903" s="42"/>
      <c r="EK2903" s="42"/>
      <c r="EL2903" s="42"/>
      <c r="EM2903" s="42"/>
    </row>
    <row r="2904" spans="1:143">
      <c r="A2904" s="41"/>
      <c r="B2904" s="41"/>
      <c r="C2904" s="41"/>
      <c r="D2904" s="41"/>
      <c r="G2904" s="41"/>
      <c r="H2904" s="41"/>
      <c r="I2904" s="41"/>
      <c r="EG2904" s="42"/>
      <c r="EH2904" s="42"/>
      <c r="EI2904" s="42"/>
      <c r="EJ2904" s="42"/>
      <c r="EK2904" s="42"/>
      <c r="EL2904" s="42"/>
      <c r="EM2904" s="42"/>
    </row>
    <row r="2905" spans="1:143">
      <c r="A2905" s="41"/>
      <c r="B2905" s="41"/>
      <c r="C2905" s="41"/>
      <c r="D2905" s="41"/>
      <c r="G2905" s="41"/>
      <c r="H2905" s="41"/>
      <c r="I2905" s="41"/>
      <c r="EG2905" s="42"/>
      <c r="EH2905" s="42"/>
      <c r="EI2905" s="42"/>
      <c r="EJ2905" s="42"/>
      <c r="EK2905" s="42"/>
      <c r="EL2905" s="42"/>
      <c r="EM2905" s="42"/>
    </row>
    <row r="2906" spans="1:143">
      <c r="A2906" s="41"/>
      <c r="B2906" s="41"/>
      <c r="C2906" s="41"/>
      <c r="D2906" s="41"/>
      <c r="G2906" s="41"/>
      <c r="H2906" s="41"/>
      <c r="I2906" s="41"/>
      <c r="EG2906" s="42"/>
      <c r="EH2906" s="42"/>
      <c r="EI2906" s="42"/>
      <c r="EJ2906" s="42"/>
      <c r="EK2906" s="42"/>
      <c r="EL2906" s="42"/>
      <c r="EM2906" s="42"/>
    </row>
    <row r="2907" spans="1:143">
      <c r="A2907" s="41"/>
      <c r="B2907" s="41"/>
      <c r="C2907" s="41"/>
      <c r="D2907" s="41"/>
      <c r="G2907" s="41"/>
      <c r="H2907" s="41"/>
      <c r="I2907" s="41"/>
      <c r="EG2907" s="42"/>
      <c r="EH2907" s="42"/>
      <c r="EI2907" s="42"/>
      <c r="EJ2907" s="42"/>
      <c r="EK2907" s="42"/>
      <c r="EL2907" s="42"/>
      <c r="EM2907" s="42"/>
    </row>
    <row r="2908" spans="1:143">
      <c r="A2908" s="41"/>
      <c r="B2908" s="41"/>
      <c r="C2908" s="41"/>
      <c r="D2908" s="41"/>
      <c r="G2908" s="41"/>
      <c r="H2908" s="41"/>
      <c r="I2908" s="41"/>
      <c r="EG2908" s="42"/>
      <c r="EH2908" s="42"/>
      <c r="EI2908" s="42"/>
      <c r="EJ2908" s="42"/>
      <c r="EK2908" s="42"/>
      <c r="EL2908" s="42"/>
      <c r="EM2908" s="42"/>
    </row>
    <row r="2909" spans="1:143">
      <c r="A2909" s="41"/>
      <c r="B2909" s="41"/>
      <c r="C2909" s="41"/>
      <c r="D2909" s="41"/>
      <c r="G2909" s="41"/>
      <c r="H2909" s="41"/>
      <c r="I2909" s="41"/>
      <c r="EG2909" s="42"/>
      <c r="EH2909" s="42"/>
      <c r="EI2909" s="42"/>
      <c r="EJ2909" s="42"/>
      <c r="EK2909" s="42"/>
      <c r="EL2909" s="42"/>
      <c r="EM2909" s="42"/>
    </row>
    <row r="2911" spans="1:143">
      <c r="A2911" s="41"/>
      <c r="B2911" s="41"/>
      <c r="C2911" s="41"/>
      <c r="D2911" s="41"/>
      <c r="G2911" s="41"/>
      <c r="H2911" s="41"/>
      <c r="I2911" s="41"/>
      <c r="EG2911" s="42"/>
      <c r="EH2911" s="42"/>
      <c r="EI2911" s="42"/>
      <c r="EJ2911" s="42"/>
      <c r="EK2911" s="42"/>
      <c r="EL2911" s="42"/>
      <c r="EM2911" s="42"/>
    </row>
    <row r="2912" spans="1:143">
      <c r="A2912" s="41"/>
      <c r="B2912" s="41"/>
      <c r="C2912" s="41"/>
      <c r="D2912" s="41"/>
      <c r="G2912" s="41"/>
      <c r="H2912" s="41"/>
      <c r="I2912" s="41"/>
      <c r="EG2912" s="42"/>
      <c r="EH2912" s="42"/>
      <c r="EI2912" s="42"/>
      <c r="EJ2912" s="42"/>
      <c r="EK2912" s="42"/>
      <c r="EL2912" s="42"/>
      <c r="EM2912" s="42"/>
    </row>
    <row r="2916" spans="1:143">
      <c r="A2916" s="41"/>
      <c r="B2916" s="41"/>
      <c r="C2916" s="41"/>
      <c r="D2916" s="41"/>
      <c r="G2916" s="41"/>
      <c r="H2916" s="41"/>
      <c r="I2916" s="41"/>
      <c r="EG2916" s="42"/>
      <c r="EH2916" s="42"/>
      <c r="EI2916" s="42"/>
      <c r="EJ2916" s="42"/>
      <c r="EK2916" s="42"/>
      <c r="EL2916" s="42"/>
      <c r="EM2916" s="42"/>
    </row>
    <row r="2917" spans="1:143">
      <c r="A2917" s="41"/>
      <c r="B2917" s="41"/>
      <c r="C2917" s="41"/>
      <c r="D2917" s="41"/>
      <c r="G2917" s="41"/>
      <c r="H2917" s="41"/>
      <c r="I2917" s="41"/>
      <c r="EG2917" s="42"/>
      <c r="EH2917" s="42"/>
      <c r="EI2917" s="42"/>
      <c r="EJ2917" s="42"/>
      <c r="EK2917" s="42"/>
      <c r="EL2917" s="42"/>
      <c r="EM2917" s="42"/>
    </row>
    <row r="2918" spans="1:143">
      <c r="A2918" s="41"/>
      <c r="B2918" s="41"/>
      <c r="C2918" s="41"/>
      <c r="D2918" s="41"/>
      <c r="G2918" s="41"/>
      <c r="H2918" s="41"/>
      <c r="I2918" s="41"/>
      <c r="EG2918" s="42"/>
      <c r="EH2918" s="42"/>
      <c r="EI2918" s="42"/>
      <c r="EJ2918" s="42"/>
      <c r="EK2918" s="42"/>
      <c r="EL2918" s="42"/>
      <c r="EM2918" s="42"/>
    </row>
    <row r="2919" spans="1:143">
      <c r="A2919" s="41"/>
      <c r="B2919" s="41"/>
      <c r="C2919" s="41"/>
      <c r="D2919" s="41"/>
      <c r="G2919" s="41"/>
      <c r="H2919" s="41"/>
      <c r="I2919" s="41"/>
      <c r="EG2919" s="42"/>
      <c r="EH2919" s="42"/>
      <c r="EI2919" s="42"/>
      <c r="EJ2919" s="42"/>
      <c r="EK2919" s="42"/>
      <c r="EL2919" s="42"/>
      <c r="EM2919" s="42"/>
    </row>
    <row r="2920" spans="1:143">
      <c r="A2920" s="41"/>
      <c r="B2920" s="41"/>
      <c r="C2920" s="41"/>
      <c r="D2920" s="41"/>
      <c r="G2920" s="41"/>
      <c r="H2920" s="41"/>
      <c r="I2920" s="41"/>
      <c r="EG2920" s="42"/>
      <c r="EH2920" s="42"/>
      <c r="EI2920" s="42"/>
      <c r="EJ2920" s="42"/>
      <c r="EK2920" s="42"/>
      <c r="EL2920" s="42"/>
      <c r="EM2920" s="42"/>
    </row>
    <row r="2921" spans="1:143">
      <c r="A2921" s="41"/>
      <c r="B2921" s="41"/>
      <c r="C2921" s="41"/>
      <c r="D2921" s="41"/>
      <c r="G2921" s="41"/>
      <c r="H2921" s="41"/>
      <c r="I2921" s="41"/>
      <c r="EG2921" s="42"/>
      <c r="EH2921" s="42"/>
      <c r="EI2921" s="42"/>
      <c r="EJ2921" s="42"/>
      <c r="EK2921" s="42"/>
      <c r="EL2921" s="42"/>
      <c r="EM2921" s="42"/>
    </row>
    <row r="2922" spans="1:143">
      <c r="A2922" s="41"/>
      <c r="B2922" s="41"/>
      <c r="C2922" s="41"/>
      <c r="D2922" s="41"/>
      <c r="G2922" s="41"/>
      <c r="H2922" s="41"/>
      <c r="I2922" s="41"/>
      <c r="EG2922" s="42"/>
      <c r="EH2922" s="42"/>
      <c r="EI2922" s="42"/>
      <c r="EJ2922" s="42"/>
      <c r="EK2922" s="42"/>
      <c r="EL2922" s="42"/>
      <c r="EM2922" s="42"/>
    </row>
    <row r="2923" spans="1:143">
      <c r="A2923" s="41"/>
      <c r="B2923" s="41"/>
      <c r="C2923" s="41"/>
      <c r="D2923" s="41"/>
      <c r="G2923" s="41"/>
      <c r="H2923" s="41"/>
      <c r="I2923" s="41"/>
      <c r="EG2923" s="42"/>
      <c r="EH2923" s="42"/>
      <c r="EI2923" s="42"/>
      <c r="EJ2923" s="42"/>
      <c r="EK2923" s="42"/>
      <c r="EL2923" s="42"/>
      <c r="EM2923" s="42"/>
    </row>
    <row r="2925" spans="1:143">
      <c r="A2925" s="41"/>
      <c r="B2925" s="41"/>
      <c r="C2925" s="41"/>
      <c r="D2925" s="41"/>
      <c r="G2925" s="41"/>
      <c r="H2925" s="41"/>
      <c r="I2925" s="41"/>
      <c r="EG2925" s="42"/>
      <c r="EH2925" s="42"/>
      <c r="EI2925" s="42"/>
      <c r="EJ2925" s="42"/>
      <c r="EK2925" s="42"/>
      <c r="EL2925" s="42"/>
      <c r="EM2925" s="42"/>
    </row>
    <row r="2928" spans="1:143">
      <c r="A2928" s="41"/>
      <c r="B2928" s="41"/>
      <c r="C2928" s="41"/>
      <c r="D2928" s="41"/>
      <c r="G2928" s="41"/>
      <c r="H2928" s="41"/>
      <c r="I2928" s="41"/>
      <c r="EG2928" s="42"/>
      <c r="EH2928" s="42"/>
      <c r="EI2928" s="42"/>
      <c r="EJ2928" s="42"/>
      <c r="EK2928" s="42"/>
      <c r="EL2928" s="42"/>
      <c r="EM2928" s="42"/>
    </row>
    <row r="2932" spans="1:143">
      <c r="A2932" s="41"/>
      <c r="B2932" s="41"/>
      <c r="C2932" s="41"/>
      <c r="D2932" s="41"/>
      <c r="G2932" s="41"/>
      <c r="H2932" s="41"/>
      <c r="I2932" s="41"/>
      <c r="EG2932" s="42"/>
      <c r="EH2932" s="42"/>
      <c r="EI2932" s="42"/>
      <c r="EJ2932" s="42"/>
      <c r="EK2932" s="42"/>
      <c r="EL2932" s="42"/>
      <c r="EM2932" s="42"/>
    </row>
    <row r="2933" spans="1:143">
      <c r="A2933" s="41"/>
      <c r="B2933" s="41"/>
      <c r="C2933" s="41"/>
      <c r="D2933" s="41"/>
      <c r="G2933" s="41"/>
      <c r="H2933" s="41"/>
      <c r="I2933" s="41"/>
      <c r="EG2933" s="42"/>
      <c r="EH2933" s="42"/>
      <c r="EI2933" s="42"/>
      <c r="EJ2933" s="42"/>
      <c r="EK2933" s="42"/>
      <c r="EL2933" s="42"/>
      <c r="EM2933" s="42"/>
    </row>
    <row r="2934" spans="1:143">
      <c r="A2934" s="41"/>
      <c r="B2934" s="41"/>
      <c r="C2934" s="41"/>
      <c r="D2934" s="41"/>
      <c r="G2934" s="41"/>
      <c r="H2934" s="41"/>
      <c r="I2934" s="41"/>
      <c r="EG2934" s="42"/>
      <c r="EH2934" s="42"/>
      <c r="EI2934" s="42"/>
      <c r="EJ2934" s="42"/>
      <c r="EK2934" s="42"/>
      <c r="EL2934" s="42"/>
      <c r="EM2934" s="42"/>
    </row>
    <row r="2935" spans="1:143">
      <c r="A2935" s="41"/>
      <c r="B2935" s="41"/>
      <c r="C2935" s="41"/>
      <c r="D2935" s="41"/>
      <c r="G2935" s="41"/>
      <c r="H2935" s="41"/>
      <c r="I2935" s="41"/>
      <c r="EG2935" s="42"/>
      <c r="EH2935" s="42"/>
      <c r="EI2935" s="42"/>
      <c r="EJ2935" s="42"/>
      <c r="EK2935" s="42"/>
      <c r="EL2935" s="42"/>
      <c r="EM2935" s="42"/>
    </row>
    <row r="2936" spans="1:143">
      <c r="A2936" s="41"/>
      <c r="B2936" s="41"/>
      <c r="C2936" s="41"/>
      <c r="D2936" s="41"/>
      <c r="G2936" s="41"/>
      <c r="H2936" s="41"/>
      <c r="I2936" s="41"/>
      <c r="EG2936" s="42"/>
      <c r="EH2936" s="42"/>
      <c r="EI2936" s="42"/>
      <c r="EJ2936" s="42"/>
      <c r="EK2936" s="42"/>
      <c r="EL2936" s="42"/>
      <c r="EM2936" s="42"/>
    </row>
    <row r="2937" spans="1:143">
      <c r="A2937" s="41"/>
      <c r="B2937" s="41"/>
      <c r="C2937" s="41"/>
      <c r="D2937" s="41"/>
      <c r="G2937" s="41"/>
      <c r="H2937" s="41"/>
      <c r="I2937" s="41"/>
      <c r="EG2937" s="42"/>
      <c r="EH2937" s="42"/>
      <c r="EI2937" s="42"/>
      <c r="EJ2937" s="42"/>
      <c r="EK2937" s="42"/>
      <c r="EL2937" s="42"/>
      <c r="EM2937" s="42"/>
    </row>
    <row r="2938" spans="1:143">
      <c r="A2938" s="41"/>
      <c r="B2938" s="41"/>
      <c r="C2938" s="41"/>
      <c r="D2938" s="41"/>
      <c r="G2938" s="41"/>
      <c r="H2938" s="41"/>
      <c r="I2938" s="41"/>
      <c r="EG2938" s="42"/>
      <c r="EH2938" s="42"/>
      <c r="EI2938" s="42"/>
      <c r="EJ2938" s="42"/>
      <c r="EK2938" s="42"/>
      <c r="EL2938" s="42"/>
      <c r="EM2938" s="42"/>
    </row>
  </sheetData>
  <mergeCells count="9">
    <mergeCell ref="D1:E1"/>
    <mergeCell ref="S1:AK1"/>
    <mergeCell ref="CK1:CQ1"/>
    <mergeCell ref="BU1:BZ1"/>
    <mergeCell ref="CW1:DC1"/>
    <mergeCell ref="AN1:BS1"/>
    <mergeCell ref="CC1:CJ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9"/>
  <sheetViews>
    <sheetView workbookViewId="0">
      <selection activeCell="G2" sqref="G2"/>
    </sheetView>
  </sheetViews>
  <sheetFormatPr defaultColWidth="11.42578125" defaultRowHeight="15"/>
  <cols>
    <col min="1" max="1" width="36.7109375" bestFit="1" customWidth="1"/>
  </cols>
  <sheetData>
    <row r="1" spans="1:11" ht="15" customHeight="1">
      <c r="C1" s="114"/>
      <c r="D1" s="74"/>
      <c r="E1" s="74"/>
      <c r="F1" s="74"/>
      <c r="G1" s="74"/>
      <c r="H1" s="74"/>
      <c r="I1" s="74"/>
      <c r="J1" s="74"/>
      <c r="K1" s="75"/>
    </row>
    <row r="2" spans="1:11" ht="96" customHeight="1">
      <c r="C2" s="114" t="s">
        <v>81</v>
      </c>
      <c r="D2" s="71" t="s">
        <v>82</v>
      </c>
      <c r="E2" s="82" t="s">
        <v>83</v>
      </c>
      <c r="F2" s="71" t="s">
        <v>84</v>
      </c>
      <c r="G2" s="119" t="s">
        <v>85</v>
      </c>
      <c r="H2" s="71" t="s">
        <v>86</v>
      </c>
      <c r="I2" s="72" t="s">
        <v>87</v>
      </c>
      <c r="J2" s="72" t="s">
        <v>88</v>
      </c>
      <c r="K2" s="73" t="s">
        <v>89</v>
      </c>
    </row>
    <row r="3" spans="1:11">
      <c r="A3" t="s">
        <v>4491</v>
      </c>
      <c r="B3" s="61">
        <v>107</v>
      </c>
      <c r="C3" s="61">
        <v>107</v>
      </c>
      <c r="D3" s="76"/>
      <c r="E3" s="76"/>
      <c r="F3" s="76"/>
      <c r="G3" s="76"/>
      <c r="H3" s="61">
        <v>107</v>
      </c>
      <c r="I3" s="76"/>
      <c r="J3" s="61">
        <v>107</v>
      </c>
      <c r="K3" s="76"/>
    </row>
    <row r="4" spans="1:11">
      <c r="A4" t="s">
        <v>4492</v>
      </c>
      <c r="B4" s="61">
        <v>108</v>
      </c>
      <c r="C4" s="61">
        <v>108</v>
      </c>
      <c r="H4" s="61">
        <v>108</v>
      </c>
      <c r="J4" s="61">
        <v>108</v>
      </c>
    </row>
    <row r="5" spans="1:11">
      <c r="A5" t="s">
        <v>4527</v>
      </c>
      <c r="B5" s="61">
        <v>149</v>
      </c>
      <c r="C5" s="61">
        <v>149</v>
      </c>
      <c r="D5" s="61">
        <v>149</v>
      </c>
      <c r="E5" s="61">
        <v>149</v>
      </c>
    </row>
    <row r="6" spans="1:11">
      <c r="A6" t="s">
        <v>4528</v>
      </c>
      <c r="B6" s="61">
        <v>150</v>
      </c>
      <c r="C6" s="61">
        <v>150</v>
      </c>
      <c r="D6" s="61">
        <v>150</v>
      </c>
      <c r="E6" s="61">
        <v>150</v>
      </c>
    </row>
    <row r="7" spans="1:11">
      <c r="A7" t="s">
        <v>4545</v>
      </c>
      <c r="B7" s="61">
        <v>169</v>
      </c>
      <c r="C7" s="61">
        <v>169</v>
      </c>
      <c r="E7" s="61"/>
      <c r="G7" s="61">
        <v>169</v>
      </c>
    </row>
    <row r="8" spans="1:11">
      <c r="A8" t="s">
        <v>4546</v>
      </c>
      <c r="B8" s="61">
        <v>170</v>
      </c>
      <c r="C8" s="61">
        <v>170</v>
      </c>
      <c r="E8" s="61"/>
      <c r="G8" s="61">
        <v>170</v>
      </c>
    </row>
    <row r="9" spans="1:11">
      <c r="A9" t="s">
        <v>4551</v>
      </c>
      <c r="B9" s="61">
        <v>175</v>
      </c>
      <c r="C9" s="61">
        <v>175</v>
      </c>
      <c r="H9" s="61"/>
      <c r="K9" s="61">
        <v>175</v>
      </c>
    </row>
    <row r="10" spans="1:11">
      <c r="A10" t="s">
        <v>4552</v>
      </c>
      <c r="B10" s="61">
        <v>176</v>
      </c>
      <c r="C10" s="61">
        <v>176</v>
      </c>
      <c r="H10" s="61"/>
      <c r="K10" s="61">
        <v>176</v>
      </c>
    </row>
    <row r="11" spans="1:11">
      <c r="A11" t="s">
        <v>4553</v>
      </c>
      <c r="B11" s="61">
        <v>177</v>
      </c>
      <c r="C11" s="61">
        <v>177</v>
      </c>
      <c r="D11" s="61">
        <v>177</v>
      </c>
      <c r="E11" s="61"/>
      <c r="H11" s="61"/>
    </row>
    <row r="12" spans="1:11">
      <c r="A12" t="s">
        <v>4554</v>
      </c>
      <c r="B12" s="61">
        <v>178</v>
      </c>
      <c r="C12" s="61">
        <v>178</v>
      </c>
      <c r="D12" s="61">
        <v>178</v>
      </c>
      <c r="E12" s="61"/>
    </row>
    <row r="13" spans="1:11">
      <c r="A13" t="s">
        <v>4569</v>
      </c>
      <c r="B13" s="53">
        <v>195</v>
      </c>
      <c r="C13" s="53">
        <v>195</v>
      </c>
      <c r="H13" s="53">
        <v>195</v>
      </c>
      <c r="I13" s="53">
        <v>195</v>
      </c>
    </row>
    <row r="14" spans="1:11">
      <c r="A14" t="s">
        <v>4570</v>
      </c>
      <c r="B14" s="53">
        <v>196</v>
      </c>
      <c r="C14" s="53">
        <v>196</v>
      </c>
      <c r="H14" s="53">
        <v>196</v>
      </c>
      <c r="I14" s="53">
        <v>196</v>
      </c>
    </row>
    <row r="15" spans="1:11">
      <c r="A15" t="s">
        <v>4573</v>
      </c>
      <c r="B15" s="53">
        <v>199</v>
      </c>
      <c r="C15" s="53">
        <v>199</v>
      </c>
      <c r="F15" s="53">
        <v>199</v>
      </c>
      <c r="G15" s="53"/>
    </row>
    <row r="16" spans="1:11">
      <c r="A16" t="s">
        <v>4574</v>
      </c>
      <c r="B16" s="53">
        <v>200</v>
      </c>
      <c r="C16" s="53">
        <v>200</v>
      </c>
      <c r="F16" s="53">
        <v>200</v>
      </c>
      <c r="G16" s="53"/>
    </row>
    <row r="17" spans="1:3">
      <c r="A17" s="116" t="s">
        <v>4475</v>
      </c>
      <c r="B17" s="53">
        <v>86</v>
      </c>
      <c r="C17" s="53">
        <v>86</v>
      </c>
    </row>
    <row r="18" spans="1:3">
      <c r="A18" s="116" t="s">
        <v>4482</v>
      </c>
      <c r="B18" s="53">
        <v>94</v>
      </c>
      <c r="C18" s="53">
        <v>94</v>
      </c>
    </row>
    <row r="19" spans="1:3">
      <c r="B19" s="53"/>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30"/>
  <sheetViews>
    <sheetView workbookViewId="0">
      <selection activeCell="E2" sqref="E2"/>
    </sheetView>
  </sheetViews>
  <sheetFormatPr defaultColWidth="11.42578125" defaultRowHeight="15"/>
  <cols>
    <col min="1" max="1" width="33.140625" bestFit="1" customWidth="1"/>
  </cols>
  <sheetData>
    <row r="1" spans="1:18">
      <c r="C1" s="192"/>
      <c r="D1" s="211" t="s">
        <v>4</v>
      </c>
      <c r="E1" s="211"/>
      <c r="F1" s="211"/>
      <c r="G1" s="211"/>
      <c r="H1" s="211"/>
      <c r="I1" s="211"/>
      <c r="J1" s="193"/>
      <c r="K1" s="193"/>
      <c r="L1" s="193"/>
    </row>
    <row r="2" spans="1:18" ht="60">
      <c r="C2" s="99" t="s">
        <v>90</v>
      </c>
      <c r="D2" s="27" t="s">
        <v>91</v>
      </c>
      <c r="E2" s="113" t="s">
        <v>92</v>
      </c>
      <c r="F2" s="113" t="s">
        <v>93</v>
      </c>
      <c r="G2" s="113" t="s">
        <v>94</v>
      </c>
      <c r="H2" s="27" t="s">
        <v>95</v>
      </c>
      <c r="I2" s="27" t="s">
        <v>96</v>
      </c>
      <c r="J2" s="27" t="s">
        <v>97</v>
      </c>
      <c r="K2" s="177" t="s">
        <v>98</v>
      </c>
      <c r="L2" s="177" t="s">
        <v>99</v>
      </c>
    </row>
    <row r="3" spans="1:18">
      <c r="A3" s="118" t="s">
        <v>4493</v>
      </c>
      <c r="B3" s="117">
        <v>109</v>
      </c>
      <c r="C3" s="117">
        <v>109</v>
      </c>
      <c r="D3" s="174">
        <v>109</v>
      </c>
      <c r="E3" s="53"/>
      <c r="F3" s="53"/>
      <c r="G3" s="117">
        <v>109</v>
      </c>
      <c r="H3" s="53"/>
      <c r="I3" s="53"/>
      <c r="J3" s="53"/>
      <c r="K3" s="53"/>
      <c r="L3" s="53"/>
      <c r="M3" s="53"/>
      <c r="N3" s="53"/>
      <c r="O3" s="53"/>
      <c r="P3" s="53"/>
      <c r="Q3" s="53"/>
      <c r="R3" s="53"/>
    </row>
    <row r="4" spans="1:18">
      <c r="A4" s="118" t="s">
        <v>4494</v>
      </c>
      <c r="B4" s="117">
        <v>110</v>
      </c>
      <c r="C4" s="117">
        <v>110</v>
      </c>
      <c r="D4" s="174">
        <v>110</v>
      </c>
      <c r="E4" s="180"/>
      <c r="F4" s="180"/>
      <c r="G4" s="117">
        <v>110</v>
      </c>
      <c r="H4" s="180"/>
      <c r="I4" s="180"/>
      <c r="J4" s="53"/>
      <c r="K4" s="53"/>
      <c r="L4" s="53"/>
      <c r="M4" s="53"/>
      <c r="N4" s="53"/>
      <c r="O4" s="53"/>
      <c r="P4" s="53"/>
      <c r="Q4" s="53"/>
      <c r="R4" s="53"/>
    </row>
    <row r="5" spans="1:18">
      <c r="A5" s="118" t="s">
        <v>4497</v>
      </c>
      <c r="B5" s="117">
        <v>115</v>
      </c>
      <c r="C5" s="117">
        <v>115</v>
      </c>
      <c r="D5" s="174">
        <v>115</v>
      </c>
      <c r="E5" s="180"/>
      <c r="F5" s="174">
        <v>115</v>
      </c>
      <c r="G5" s="191"/>
      <c r="H5" s="180"/>
      <c r="I5" s="180"/>
      <c r="J5" s="53"/>
      <c r="K5" s="53"/>
      <c r="L5" s="53"/>
      <c r="M5" s="53"/>
      <c r="N5" s="53"/>
      <c r="O5" s="53"/>
      <c r="P5" s="53"/>
      <c r="Q5" s="53"/>
      <c r="R5" s="53"/>
    </row>
    <row r="6" spans="1:18">
      <c r="A6" s="118" t="s">
        <v>4498</v>
      </c>
      <c r="B6" s="117">
        <v>116</v>
      </c>
      <c r="C6" s="117">
        <v>116</v>
      </c>
      <c r="D6" s="174">
        <v>116</v>
      </c>
      <c r="E6" s="180"/>
      <c r="F6" s="174">
        <v>116</v>
      </c>
      <c r="G6" s="180"/>
      <c r="H6" s="180"/>
      <c r="I6" s="180"/>
      <c r="J6" s="53"/>
      <c r="K6" s="53"/>
      <c r="L6" s="53"/>
      <c r="M6" s="53"/>
      <c r="N6" s="53"/>
      <c r="O6" s="53"/>
      <c r="P6" s="53"/>
      <c r="Q6" s="53"/>
      <c r="R6" s="53"/>
    </row>
    <row r="7" spans="1:18">
      <c r="A7" s="118" t="s">
        <v>4509</v>
      </c>
      <c r="B7" s="117">
        <v>129</v>
      </c>
      <c r="C7" s="117">
        <v>129</v>
      </c>
      <c r="D7" s="174"/>
      <c r="E7" s="180"/>
      <c r="F7" s="180"/>
      <c r="G7" s="180"/>
      <c r="H7" s="117">
        <v>129</v>
      </c>
      <c r="I7" s="180"/>
      <c r="J7" s="53"/>
      <c r="K7" s="53"/>
      <c r="L7" s="53">
        <v>129</v>
      </c>
      <c r="M7" s="53"/>
      <c r="N7" s="53"/>
      <c r="O7" s="53"/>
      <c r="P7" s="53"/>
      <c r="Q7" s="53"/>
      <c r="R7" s="53"/>
    </row>
    <row r="8" spans="1:18">
      <c r="A8" s="118" t="s">
        <v>4510</v>
      </c>
      <c r="B8" s="117">
        <v>130</v>
      </c>
      <c r="C8" s="117">
        <v>130</v>
      </c>
      <c r="D8" s="174"/>
      <c r="E8" s="180"/>
      <c r="F8" s="180"/>
      <c r="G8" s="180"/>
      <c r="H8" s="117">
        <v>130</v>
      </c>
      <c r="I8" s="180"/>
      <c r="J8" s="53"/>
      <c r="K8" s="53"/>
      <c r="L8" s="53">
        <v>130</v>
      </c>
      <c r="M8" s="53"/>
      <c r="N8" s="53"/>
      <c r="O8" s="53"/>
      <c r="P8" s="53"/>
      <c r="Q8" s="53"/>
      <c r="R8" s="53"/>
    </row>
    <row r="9" spans="1:18">
      <c r="A9" s="118" t="s">
        <v>4513</v>
      </c>
      <c r="B9" s="117">
        <v>135</v>
      </c>
      <c r="C9" s="117">
        <v>135</v>
      </c>
      <c r="D9" s="174">
        <v>135</v>
      </c>
      <c r="E9" s="117">
        <v>135</v>
      </c>
      <c r="F9" s="117"/>
      <c r="G9" s="117"/>
      <c r="H9" s="180"/>
      <c r="I9" s="180"/>
      <c r="J9" s="53"/>
      <c r="K9" s="53"/>
      <c r="L9" s="53"/>
      <c r="M9" s="53"/>
      <c r="N9" s="53"/>
      <c r="O9" s="53"/>
      <c r="P9" s="53"/>
      <c r="Q9" s="53"/>
      <c r="R9" s="53"/>
    </row>
    <row r="10" spans="1:18">
      <c r="A10" s="118" t="s">
        <v>4514</v>
      </c>
      <c r="B10" s="117">
        <v>136</v>
      </c>
      <c r="C10" s="117">
        <v>136</v>
      </c>
      <c r="D10" s="174">
        <v>136</v>
      </c>
      <c r="E10" s="117">
        <v>136</v>
      </c>
      <c r="F10" s="117"/>
      <c r="G10" s="117"/>
      <c r="H10" s="180"/>
      <c r="I10" s="180"/>
      <c r="J10" s="53"/>
      <c r="K10" s="53"/>
      <c r="L10" s="53"/>
      <c r="M10" s="53"/>
      <c r="N10" s="53"/>
      <c r="O10" s="53"/>
      <c r="P10" s="53"/>
      <c r="Q10" s="53"/>
      <c r="R10" s="53"/>
    </row>
    <row r="11" spans="1:18">
      <c r="A11" t="s">
        <v>4523</v>
      </c>
      <c r="B11" s="61">
        <v>145</v>
      </c>
      <c r="C11" s="61">
        <v>145</v>
      </c>
      <c r="D11" s="117"/>
      <c r="E11" s="180"/>
      <c r="F11" s="180"/>
      <c r="G11" s="180"/>
      <c r="H11" s="61">
        <v>145</v>
      </c>
      <c r="I11" s="180"/>
      <c r="J11" s="53"/>
      <c r="K11" s="53">
        <v>145</v>
      </c>
      <c r="L11" s="53"/>
      <c r="M11" s="53"/>
      <c r="N11" s="53"/>
      <c r="O11" s="53"/>
      <c r="P11" s="53"/>
      <c r="Q11" s="53"/>
      <c r="R11" s="53"/>
    </row>
    <row r="12" spans="1:18">
      <c r="A12" t="s">
        <v>4524</v>
      </c>
      <c r="B12" s="61">
        <v>146</v>
      </c>
      <c r="C12" s="61">
        <v>146</v>
      </c>
      <c r="D12" s="117"/>
      <c r="E12" s="174"/>
      <c r="F12" s="174"/>
      <c r="G12" s="174"/>
      <c r="H12" s="61">
        <v>146</v>
      </c>
      <c r="I12" s="174"/>
      <c r="J12" s="53"/>
      <c r="K12" s="53">
        <v>146</v>
      </c>
      <c r="L12" s="53"/>
      <c r="M12" s="53"/>
      <c r="N12" s="53"/>
      <c r="O12" s="53"/>
      <c r="P12" s="53"/>
      <c r="Q12" s="53"/>
      <c r="R12" s="53"/>
    </row>
    <row r="13" spans="1:18">
      <c r="A13" t="s">
        <v>4535</v>
      </c>
      <c r="B13" s="61">
        <v>157</v>
      </c>
      <c r="C13" s="61">
        <v>157</v>
      </c>
      <c r="D13" s="174"/>
      <c r="E13" s="174"/>
      <c r="F13" s="174"/>
      <c r="G13" s="174"/>
      <c r="H13" s="174"/>
      <c r="I13" s="117">
        <v>157</v>
      </c>
      <c r="J13" s="53"/>
      <c r="K13" s="53"/>
      <c r="L13" s="53"/>
      <c r="M13" s="53"/>
      <c r="N13" s="53"/>
      <c r="O13" s="53"/>
      <c r="P13" s="53"/>
      <c r="Q13" s="53"/>
      <c r="R13" s="53"/>
    </row>
    <row r="14" spans="1:18">
      <c r="A14" t="s">
        <v>4536</v>
      </c>
      <c r="B14" s="61">
        <v>158</v>
      </c>
      <c r="C14" s="61">
        <v>158</v>
      </c>
      <c r="D14" s="174"/>
      <c r="E14" s="174"/>
      <c r="F14" s="174"/>
      <c r="G14" s="174"/>
      <c r="H14" s="174"/>
      <c r="I14" s="117">
        <v>158</v>
      </c>
      <c r="J14" s="53"/>
      <c r="K14" s="53"/>
      <c r="L14" s="53"/>
      <c r="M14" s="53"/>
      <c r="N14" s="53"/>
      <c r="O14" s="53"/>
      <c r="P14" s="53"/>
      <c r="Q14" s="53"/>
      <c r="R14" s="53"/>
    </row>
    <row r="15" spans="1:18">
      <c r="A15" s="157" t="s">
        <v>4571</v>
      </c>
      <c r="B15" s="53">
        <v>197</v>
      </c>
      <c r="C15" s="53">
        <v>197</v>
      </c>
      <c r="D15" s="53"/>
      <c r="E15" s="53"/>
      <c r="F15" s="53"/>
      <c r="G15" s="53"/>
      <c r="H15" s="53"/>
      <c r="I15" s="53"/>
      <c r="J15" s="53">
        <v>197</v>
      </c>
      <c r="K15" s="53"/>
      <c r="L15" s="53"/>
      <c r="M15" s="53"/>
      <c r="N15" s="53"/>
      <c r="O15" s="53"/>
      <c r="P15" s="53"/>
      <c r="Q15" s="53"/>
      <c r="R15" s="53"/>
    </row>
    <row r="16" spans="1:18">
      <c r="A16" s="157" t="s">
        <v>4572</v>
      </c>
      <c r="B16" s="53">
        <v>198</v>
      </c>
      <c r="C16" s="53">
        <v>198</v>
      </c>
      <c r="D16" s="53"/>
      <c r="E16" s="53"/>
      <c r="F16" s="53"/>
      <c r="G16" s="53"/>
      <c r="H16" s="53"/>
      <c r="I16" s="53"/>
      <c r="J16" s="53">
        <v>198</v>
      </c>
      <c r="K16" s="53"/>
      <c r="L16" s="53"/>
      <c r="M16" s="53"/>
      <c r="N16" s="53"/>
      <c r="O16" s="53"/>
      <c r="P16" s="53"/>
      <c r="Q16" s="53"/>
      <c r="R16" s="53"/>
    </row>
    <row r="17" spans="1:18">
      <c r="A17" s="175" t="s">
        <v>4537</v>
      </c>
      <c r="B17" s="176">
        <v>161</v>
      </c>
      <c r="C17" s="176">
        <v>161</v>
      </c>
      <c r="D17" s="53"/>
      <c r="E17" s="53"/>
      <c r="F17" s="53"/>
      <c r="G17" s="53"/>
      <c r="H17" s="53"/>
      <c r="I17" s="53"/>
      <c r="J17" s="53"/>
      <c r="K17" s="53"/>
      <c r="L17" s="53"/>
      <c r="M17" s="53"/>
      <c r="N17" s="53"/>
      <c r="O17" s="53"/>
      <c r="P17" s="53"/>
      <c r="Q17" s="53"/>
      <c r="R17" s="53"/>
    </row>
    <row r="18" spans="1:18">
      <c r="A18" s="175" t="s">
        <v>4538</v>
      </c>
      <c r="B18" s="176">
        <v>162</v>
      </c>
      <c r="C18" s="176">
        <v>162</v>
      </c>
      <c r="D18" s="53"/>
      <c r="E18" s="53"/>
      <c r="F18" s="53"/>
      <c r="G18" s="53"/>
      <c r="H18" s="53"/>
      <c r="I18" s="53"/>
      <c r="J18" s="53"/>
      <c r="K18" s="53"/>
      <c r="L18" s="53"/>
      <c r="M18" s="53"/>
      <c r="N18" s="53"/>
      <c r="O18" s="53"/>
      <c r="P18" s="53"/>
      <c r="Q18" s="53"/>
      <c r="R18" s="53"/>
    </row>
    <row r="19" spans="1:18">
      <c r="D19" s="53"/>
      <c r="E19" s="53"/>
      <c r="F19" s="53"/>
      <c r="G19" s="53"/>
      <c r="H19" s="53"/>
      <c r="I19" s="53"/>
      <c r="J19" s="53"/>
      <c r="K19" s="53"/>
      <c r="L19" s="53"/>
      <c r="M19" s="53"/>
      <c r="N19" s="53"/>
      <c r="O19" s="53"/>
      <c r="P19" s="53"/>
      <c r="Q19" s="53"/>
      <c r="R19" s="53"/>
    </row>
    <row r="20" spans="1:18">
      <c r="D20" s="53"/>
      <c r="E20" s="53"/>
      <c r="F20" s="53"/>
      <c r="G20" s="53"/>
      <c r="H20" s="53"/>
      <c r="I20" s="53"/>
      <c r="J20" s="53"/>
      <c r="K20" s="53"/>
      <c r="L20" s="53"/>
      <c r="M20" s="53"/>
      <c r="N20" s="53"/>
      <c r="O20" s="53"/>
      <c r="P20" s="53"/>
      <c r="Q20" s="53"/>
      <c r="R20" s="53"/>
    </row>
    <row r="21" spans="1:18">
      <c r="C21" s="53"/>
      <c r="D21" s="53"/>
      <c r="E21" s="53"/>
      <c r="F21" s="53"/>
      <c r="G21" s="53"/>
      <c r="H21" s="53"/>
      <c r="I21" s="53"/>
    </row>
    <row r="22" spans="1:18">
      <c r="C22" s="53"/>
      <c r="D22" s="53"/>
      <c r="E22" s="53"/>
      <c r="F22" s="53"/>
      <c r="G22" s="53"/>
      <c r="H22" s="53"/>
      <c r="I22" s="53"/>
    </row>
    <row r="23" spans="1:18">
      <c r="C23" s="53"/>
      <c r="D23" s="53"/>
      <c r="E23" s="53"/>
      <c r="F23" s="53"/>
      <c r="G23" s="53"/>
      <c r="H23" s="53"/>
      <c r="I23" s="53"/>
    </row>
    <row r="24" spans="1:18">
      <c r="C24" s="53"/>
      <c r="D24" s="53"/>
      <c r="E24" s="53"/>
      <c r="F24" s="53"/>
      <c r="G24" s="53"/>
      <c r="H24" s="53"/>
      <c r="I24" s="53"/>
    </row>
    <row r="25" spans="1:18">
      <c r="C25" s="53"/>
      <c r="D25" s="53"/>
      <c r="E25" s="53"/>
      <c r="F25" s="53"/>
      <c r="G25" s="53"/>
      <c r="H25" s="53"/>
      <c r="I25" s="53"/>
    </row>
    <row r="26" spans="1:18">
      <c r="C26" s="53"/>
      <c r="D26" s="53"/>
      <c r="E26" s="53"/>
      <c r="F26" s="53"/>
      <c r="G26" s="53"/>
      <c r="H26" s="53"/>
      <c r="I26" s="53"/>
    </row>
    <row r="27" spans="1:18">
      <c r="C27" s="53"/>
      <c r="D27" s="53"/>
      <c r="E27" s="53"/>
      <c r="F27" s="53"/>
      <c r="G27" s="53"/>
      <c r="H27" s="53"/>
      <c r="I27" s="53"/>
    </row>
    <row r="28" spans="1:18">
      <c r="C28" s="53"/>
      <c r="D28" s="53"/>
      <c r="E28" s="53"/>
      <c r="F28" s="53"/>
      <c r="G28" s="53"/>
      <c r="H28" s="53"/>
      <c r="I28" s="53"/>
    </row>
    <row r="29" spans="1:18">
      <c r="C29" s="53"/>
      <c r="D29" s="53"/>
      <c r="E29" s="53"/>
      <c r="F29" s="53"/>
      <c r="G29" s="53"/>
      <c r="H29" s="53"/>
      <c r="I29" s="53"/>
    </row>
    <row r="30" spans="1:18">
      <c r="C30" s="53"/>
      <c r="D30" s="53"/>
      <c r="E30" s="53"/>
      <c r="F30" s="53"/>
      <c r="G30" s="53"/>
      <c r="H30" s="53"/>
      <c r="I30" s="53"/>
    </row>
  </sheetData>
  <mergeCells count="1">
    <mergeCell ref="D1:I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J2" sqref="J2"/>
    </sheetView>
  </sheetViews>
  <sheetFormatPr defaultColWidth="11.42578125" defaultRowHeight="15"/>
  <cols>
    <col min="1" max="1" width="38.140625" customWidth="1"/>
    <col min="10" max="10" width="15.140625" customWidth="1"/>
  </cols>
  <sheetData>
    <row r="1" spans="1:10">
      <c r="C1" s="2"/>
      <c r="D1" s="200"/>
      <c r="E1" s="199"/>
      <c r="F1" s="199"/>
      <c r="G1" s="199"/>
      <c r="H1" s="201"/>
      <c r="I1" s="195"/>
      <c r="J1" s="131"/>
    </row>
    <row r="2" spans="1:10" ht="47.25">
      <c r="C2" s="98" t="s">
        <v>74</v>
      </c>
      <c r="D2" s="134" t="s">
        <v>75</v>
      </c>
      <c r="E2" s="135" t="s">
        <v>76</v>
      </c>
      <c r="F2" s="135" t="s">
        <v>77</v>
      </c>
      <c r="G2" s="136" t="s">
        <v>78</v>
      </c>
      <c r="H2" s="134" t="s">
        <v>79</v>
      </c>
      <c r="I2" s="137" t="s">
        <v>80</v>
      </c>
      <c r="J2" s="132" t="s">
        <v>4586</v>
      </c>
    </row>
    <row r="3" spans="1:10">
      <c r="A3" t="s">
        <v>4485</v>
      </c>
      <c r="B3" s="61">
        <v>101</v>
      </c>
      <c r="C3" s="61">
        <v>101</v>
      </c>
      <c r="D3" s="61">
        <v>101</v>
      </c>
      <c r="E3" s="61">
        <v>101</v>
      </c>
      <c r="F3" s="61">
        <v>101</v>
      </c>
      <c r="I3" s="61"/>
    </row>
    <row r="4" spans="1:10">
      <c r="A4" t="s">
        <v>4486</v>
      </c>
      <c r="B4" s="61">
        <v>102</v>
      </c>
      <c r="C4" s="61">
        <v>102</v>
      </c>
      <c r="D4" s="61">
        <v>102</v>
      </c>
      <c r="E4" s="61">
        <v>102</v>
      </c>
      <c r="F4" s="61">
        <v>102</v>
      </c>
      <c r="I4" s="61"/>
    </row>
    <row r="5" spans="1:10">
      <c r="A5" t="s">
        <v>4517</v>
      </c>
      <c r="B5" s="61">
        <v>139</v>
      </c>
      <c r="C5" s="61">
        <v>139</v>
      </c>
      <c r="G5" s="61">
        <v>139</v>
      </c>
    </row>
    <row r="6" spans="1:10">
      <c r="A6" t="s">
        <v>4518</v>
      </c>
      <c r="B6" s="61">
        <v>140</v>
      </c>
      <c r="C6" s="61">
        <v>140</v>
      </c>
      <c r="G6" s="61">
        <v>140</v>
      </c>
    </row>
    <row r="7" spans="1:10">
      <c r="A7" t="s">
        <v>4543</v>
      </c>
      <c r="B7" s="61">
        <v>167</v>
      </c>
      <c r="C7" s="61">
        <v>167</v>
      </c>
      <c r="H7" s="61">
        <v>167</v>
      </c>
      <c r="I7" s="117">
        <v>167</v>
      </c>
    </row>
    <row r="8" spans="1:10">
      <c r="A8" t="s">
        <v>4544</v>
      </c>
      <c r="B8" s="61">
        <v>168</v>
      </c>
      <c r="C8" s="61">
        <v>168</v>
      </c>
      <c r="H8" s="61">
        <v>168</v>
      </c>
      <c r="I8" s="117">
        <v>168</v>
      </c>
    </row>
    <row r="9" spans="1:10">
      <c r="A9" t="s">
        <v>4587</v>
      </c>
      <c r="B9" s="61">
        <v>83</v>
      </c>
      <c r="C9" s="61">
        <v>83</v>
      </c>
      <c r="J9" s="53">
        <v>83</v>
      </c>
    </row>
    <row r="10" spans="1:10">
      <c r="A10" t="s">
        <v>4588</v>
      </c>
      <c r="B10" s="61">
        <v>91</v>
      </c>
      <c r="C10" s="61">
        <v>91</v>
      </c>
      <c r="J10" s="53">
        <v>91</v>
      </c>
    </row>
  </sheetData>
  <mergeCells count="1">
    <mergeCell ref="D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7"/>
  <sheetViews>
    <sheetView workbookViewId="0">
      <selection activeCell="A3" sqref="A3:B6"/>
    </sheetView>
  </sheetViews>
  <sheetFormatPr defaultColWidth="11.42578125" defaultRowHeight="15"/>
  <cols>
    <col min="1" max="1" width="28.85546875" customWidth="1"/>
  </cols>
  <sheetData>
    <row r="1" spans="1:12" ht="26.25">
      <c r="C1" s="2"/>
      <c r="D1" s="87"/>
      <c r="E1" s="205" t="s">
        <v>5</v>
      </c>
      <c r="F1" s="205"/>
      <c r="G1" s="205"/>
      <c r="H1" s="205"/>
      <c r="I1" s="205"/>
      <c r="J1" s="205"/>
      <c r="K1" s="205"/>
    </row>
    <row r="2" spans="1:12" ht="30">
      <c r="C2" s="100" t="s">
        <v>100</v>
      </c>
      <c r="D2" s="88" t="s">
        <v>101</v>
      </c>
      <c r="E2" s="89" t="s">
        <v>102</v>
      </c>
      <c r="F2" s="25" t="s">
        <v>103</v>
      </c>
      <c r="G2" s="25" t="s">
        <v>104</v>
      </c>
      <c r="H2" s="27" t="s">
        <v>105</v>
      </c>
      <c r="I2" s="27" t="s">
        <v>106</v>
      </c>
      <c r="J2" s="27" t="s">
        <v>107</v>
      </c>
      <c r="K2" s="30" t="s">
        <v>108</v>
      </c>
    </row>
    <row r="3" spans="1:12">
      <c r="A3" t="s">
        <v>4487</v>
      </c>
      <c r="B3" s="61">
        <v>103</v>
      </c>
      <c r="C3" s="61">
        <v>103</v>
      </c>
      <c r="D3" s="61">
        <v>103</v>
      </c>
      <c r="E3" s="61">
        <v>103</v>
      </c>
      <c r="F3" s="61">
        <v>103</v>
      </c>
      <c r="G3" s="61">
        <v>103</v>
      </c>
      <c r="H3">
        <v>103</v>
      </c>
      <c r="I3" s="118"/>
      <c r="J3" s="118"/>
      <c r="K3" s="117">
        <v>103</v>
      </c>
      <c r="L3" s="118"/>
    </row>
    <row r="4" spans="1:12">
      <c r="A4" t="s">
        <v>4488</v>
      </c>
      <c r="B4" s="61">
        <v>104</v>
      </c>
      <c r="C4" s="61">
        <v>104</v>
      </c>
      <c r="D4" s="61">
        <v>104</v>
      </c>
      <c r="E4" s="61">
        <v>104</v>
      </c>
      <c r="F4" s="61">
        <v>104</v>
      </c>
      <c r="G4" s="61">
        <v>104</v>
      </c>
      <c r="H4">
        <v>104</v>
      </c>
      <c r="I4" s="118"/>
      <c r="J4" s="118"/>
      <c r="K4" s="117">
        <v>104</v>
      </c>
      <c r="L4" s="118"/>
    </row>
    <row r="5" spans="1:12">
      <c r="A5" t="s">
        <v>4549</v>
      </c>
      <c r="B5" s="61">
        <v>173</v>
      </c>
      <c r="C5" s="61">
        <v>173</v>
      </c>
      <c r="H5" s="115"/>
      <c r="I5" s="117">
        <v>173</v>
      </c>
      <c r="J5" s="117">
        <v>173</v>
      </c>
      <c r="K5" s="118"/>
      <c r="L5" s="118"/>
    </row>
    <row r="6" spans="1:12">
      <c r="A6" t="s">
        <v>4550</v>
      </c>
      <c r="B6" s="61">
        <v>174</v>
      </c>
      <c r="C6" s="61">
        <v>174</v>
      </c>
      <c r="H6" s="115"/>
      <c r="I6" s="117">
        <v>174</v>
      </c>
      <c r="J6" s="117">
        <v>174</v>
      </c>
      <c r="K6" s="118"/>
      <c r="L6" s="118"/>
    </row>
    <row r="7" spans="1:12">
      <c r="H7" s="66"/>
      <c r="I7" s="118"/>
      <c r="J7" s="118"/>
      <c r="K7" s="118"/>
      <c r="L7" s="118"/>
    </row>
  </sheetData>
  <mergeCells count="1">
    <mergeCell ref="E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1E572-9BBB-47EE-826F-71B9DF1B018F}">
  <dimension ref="A2:C4"/>
  <sheetViews>
    <sheetView workbookViewId="0">
      <selection activeCell="C14" sqref="C14"/>
    </sheetView>
  </sheetViews>
  <sheetFormatPr defaultRowHeight="15"/>
  <cols>
    <col min="3" max="3" width="24.85546875" bestFit="1" customWidth="1"/>
  </cols>
  <sheetData>
    <row r="2" spans="1:3" ht="26.25">
      <c r="C2" s="178" t="s">
        <v>109</v>
      </c>
    </row>
    <row r="3" spans="1:3">
      <c r="A3" t="s">
        <v>4456</v>
      </c>
      <c r="B3">
        <v>60</v>
      </c>
      <c r="C3">
        <v>60</v>
      </c>
    </row>
    <row r="4" spans="1:3">
      <c r="A4" t="s">
        <v>4457</v>
      </c>
      <c r="B4">
        <v>61</v>
      </c>
      <c r="C4">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activeCell="B7" sqref="B7"/>
    </sheetView>
  </sheetViews>
  <sheetFormatPr defaultRowHeight="15"/>
  <cols>
    <col min="1" max="1" width="30" bestFit="1" customWidth="1"/>
    <col min="3" max="3" width="20.28515625" bestFit="1" customWidth="1"/>
    <col min="4" max="4" width="12.28515625" bestFit="1" customWidth="1"/>
  </cols>
  <sheetData>
    <row r="1" spans="1:6">
      <c r="D1" s="144"/>
      <c r="E1" s="144"/>
    </row>
    <row r="2" spans="1:6" ht="26.25">
      <c r="C2" s="142" t="s">
        <v>111</v>
      </c>
      <c r="D2" s="143" t="s">
        <v>112</v>
      </c>
      <c r="E2" s="143" t="s">
        <v>113</v>
      </c>
      <c r="F2" s="53"/>
    </row>
    <row r="3" spans="1:6">
      <c r="A3" s="116" t="s">
        <v>4437</v>
      </c>
      <c r="B3" s="53">
        <v>39</v>
      </c>
      <c r="C3" s="53">
        <v>39</v>
      </c>
      <c r="D3" s="53">
        <v>39</v>
      </c>
      <c r="E3" s="53"/>
      <c r="F3" s="53"/>
    </row>
    <row r="4" spans="1:6">
      <c r="A4" s="116" t="s">
        <v>4438</v>
      </c>
      <c r="B4" s="53">
        <v>40</v>
      </c>
      <c r="C4" s="53">
        <v>40</v>
      </c>
      <c r="D4" s="53">
        <v>40</v>
      </c>
      <c r="E4" s="53"/>
      <c r="F4" s="53"/>
    </row>
    <row r="5" spans="1:6">
      <c r="A5" s="116" t="s">
        <v>4439</v>
      </c>
      <c r="B5" s="53">
        <v>41</v>
      </c>
      <c r="C5" s="53">
        <v>41</v>
      </c>
      <c r="D5" s="53">
        <v>41</v>
      </c>
      <c r="E5" s="53"/>
      <c r="F5" s="53"/>
    </row>
    <row r="6" spans="1:6">
      <c r="A6" s="116" t="s">
        <v>4440</v>
      </c>
      <c r="B6" s="53">
        <v>42</v>
      </c>
      <c r="C6" s="53">
        <v>42</v>
      </c>
      <c r="D6" s="53">
        <v>42</v>
      </c>
      <c r="E6" s="53"/>
      <c r="F6" s="53"/>
    </row>
    <row r="7" spans="1:6">
      <c r="A7" s="116" t="s">
        <v>4465</v>
      </c>
      <c r="B7" s="53">
        <v>72</v>
      </c>
      <c r="C7" s="53">
        <v>72</v>
      </c>
      <c r="D7" s="53"/>
      <c r="E7" s="53">
        <v>72</v>
      </c>
      <c r="F7" s="53"/>
    </row>
    <row r="8" spans="1:6">
      <c r="A8" s="116" t="s">
        <v>4466</v>
      </c>
      <c r="B8" s="53">
        <v>73</v>
      </c>
      <c r="C8" s="53">
        <v>73</v>
      </c>
      <c r="D8" s="53"/>
      <c r="E8" s="53">
        <v>73</v>
      </c>
      <c r="F8" s="53"/>
    </row>
    <row r="9" spans="1:6">
      <c r="A9" s="116" t="s">
        <v>4467</v>
      </c>
      <c r="B9" s="53">
        <v>74</v>
      </c>
      <c r="C9" s="53">
        <v>74</v>
      </c>
      <c r="D9" s="53"/>
      <c r="E9" s="53">
        <v>74</v>
      </c>
      <c r="F9" s="53"/>
    </row>
    <row r="10" spans="1:6">
      <c r="B10" s="53"/>
      <c r="C10" s="53"/>
      <c r="D10" s="53"/>
      <c r="E10" s="53"/>
      <c r="F10" s="5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5A8CB-A73E-4101-831D-018E2CB58A5C}">
  <dimension ref="A1:N62"/>
  <sheetViews>
    <sheetView topLeftCell="A31" workbookViewId="0">
      <selection activeCell="E71" sqref="E71"/>
    </sheetView>
  </sheetViews>
  <sheetFormatPr defaultRowHeight="15"/>
  <cols>
    <col min="1" max="1" width="50.7109375" bestFit="1" customWidth="1"/>
    <col min="2" max="2" width="8" customWidth="1"/>
    <col min="3" max="3" width="13.28515625" customWidth="1"/>
    <col min="4" max="4" width="12.42578125" customWidth="1"/>
    <col min="5" max="6" width="10.85546875" customWidth="1"/>
    <col min="7" max="7" width="22.28515625" bestFit="1" customWidth="1"/>
    <col min="10" max="10" width="19.28515625" bestFit="1" customWidth="1"/>
    <col min="11" max="11" width="33.140625" bestFit="1" customWidth="1"/>
  </cols>
  <sheetData>
    <row r="1" spans="1:11">
      <c r="C1" s="196"/>
      <c r="D1" s="196"/>
      <c r="E1" s="196"/>
      <c r="F1" s="196"/>
      <c r="G1" s="196"/>
      <c r="H1" s="196"/>
      <c r="I1" s="196"/>
      <c r="J1" s="196"/>
      <c r="K1" s="196"/>
    </row>
    <row r="2" spans="1:11" ht="26.25">
      <c r="C2" s="142" t="s">
        <v>114</v>
      </c>
      <c r="D2" s="142" t="s">
        <v>115</v>
      </c>
      <c r="E2" s="142" t="s">
        <v>116</v>
      </c>
      <c r="F2" s="142" t="s">
        <v>117</v>
      </c>
      <c r="G2" s="142" t="s">
        <v>118</v>
      </c>
      <c r="H2" s="142" t="s">
        <v>119</v>
      </c>
      <c r="I2" s="142" t="s">
        <v>120</v>
      </c>
      <c r="J2" s="142" t="s">
        <v>121</v>
      </c>
      <c r="K2" s="142" t="s">
        <v>110</v>
      </c>
    </row>
    <row r="3" spans="1:11">
      <c r="A3" t="s">
        <v>4557</v>
      </c>
      <c r="B3" s="53">
        <v>181</v>
      </c>
      <c r="C3" s="53">
        <v>181</v>
      </c>
      <c r="D3" s="53"/>
      <c r="E3" s="53"/>
      <c r="F3" s="197">
        <v>181</v>
      </c>
      <c r="J3" s="53">
        <v>181</v>
      </c>
    </row>
    <row r="4" spans="1:11">
      <c r="A4" t="s">
        <v>4558</v>
      </c>
      <c r="B4" s="53">
        <v>182</v>
      </c>
      <c r="C4" s="53">
        <v>182</v>
      </c>
      <c r="D4" s="53"/>
      <c r="E4" s="53"/>
      <c r="F4" s="197">
        <v>182</v>
      </c>
      <c r="J4" s="53">
        <v>182</v>
      </c>
    </row>
    <row r="5" spans="1:11">
      <c r="A5" t="s">
        <v>4561</v>
      </c>
      <c r="B5" s="53">
        <v>185</v>
      </c>
      <c r="C5" s="53">
        <v>185</v>
      </c>
      <c r="D5" s="53">
        <v>185</v>
      </c>
      <c r="E5" s="53">
        <v>185</v>
      </c>
      <c r="F5" s="53">
        <v>185</v>
      </c>
      <c r="G5" s="53">
        <v>185</v>
      </c>
      <c r="J5" s="53">
        <v>185</v>
      </c>
    </row>
    <row r="6" spans="1:11">
      <c r="A6" t="s">
        <v>4562</v>
      </c>
      <c r="B6" s="53">
        <v>186</v>
      </c>
      <c r="C6" s="53">
        <v>186</v>
      </c>
      <c r="D6" s="53">
        <v>186</v>
      </c>
      <c r="E6" s="53">
        <v>186</v>
      </c>
      <c r="F6" s="53">
        <v>186</v>
      </c>
      <c r="G6" s="53">
        <v>186</v>
      </c>
      <c r="J6" s="53">
        <v>186</v>
      </c>
    </row>
    <row r="7" spans="1:11">
      <c r="A7" t="s">
        <v>4581</v>
      </c>
      <c r="B7" s="53">
        <v>207</v>
      </c>
      <c r="C7" s="53">
        <v>207</v>
      </c>
      <c r="D7" s="53"/>
      <c r="E7" s="53">
        <v>207</v>
      </c>
      <c r="F7" s="197">
        <v>207</v>
      </c>
      <c r="G7" s="53">
        <v>207</v>
      </c>
      <c r="J7" s="53">
        <v>207</v>
      </c>
    </row>
    <row r="8" spans="1:11">
      <c r="A8" t="s">
        <v>4582</v>
      </c>
      <c r="B8" s="53">
        <v>208</v>
      </c>
      <c r="C8" s="53">
        <v>208</v>
      </c>
      <c r="D8" s="53"/>
      <c r="E8" s="53">
        <v>208</v>
      </c>
      <c r="F8" s="197">
        <v>208</v>
      </c>
      <c r="G8" s="53">
        <v>208</v>
      </c>
      <c r="J8" s="53">
        <v>208</v>
      </c>
    </row>
    <row r="9" spans="1:11">
      <c r="A9" t="s">
        <v>4487</v>
      </c>
      <c r="B9" s="61">
        <v>103</v>
      </c>
      <c r="C9" s="61">
        <v>103</v>
      </c>
      <c r="D9" s="53"/>
      <c r="E9" s="53"/>
      <c r="F9" s="61">
        <v>103</v>
      </c>
      <c r="J9" s="61">
        <v>103</v>
      </c>
    </row>
    <row r="10" spans="1:11">
      <c r="A10" t="s">
        <v>4488</v>
      </c>
      <c r="B10" s="61">
        <v>104</v>
      </c>
      <c r="C10" s="61">
        <v>104</v>
      </c>
      <c r="F10" s="61">
        <v>104</v>
      </c>
      <c r="J10" s="61">
        <v>104</v>
      </c>
    </row>
    <row r="11" spans="1:11">
      <c r="A11" t="s">
        <v>4549</v>
      </c>
      <c r="B11" s="61">
        <v>173</v>
      </c>
      <c r="C11" s="61">
        <v>173</v>
      </c>
      <c r="F11" s="61">
        <v>173</v>
      </c>
      <c r="J11" s="61">
        <v>173</v>
      </c>
    </row>
    <row r="12" spans="1:11">
      <c r="A12" t="s">
        <v>4550</v>
      </c>
      <c r="B12" s="61">
        <v>174</v>
      </c>
      <c r="C12" s="61">
        <v>174</v>
      </c>
      <c r="F12" s="61">
        <v>174</v>
      </c>
      <c r="J12" s="61">
        <v>174</v>
      </c>
    </row>
    <row r="13" spans="1:11">
      <c r="A13" t="s">
        <v>4501</v>
      </c>
      <c r="B13" s="61">
        <v>119</v>
      </c>
      <c r="C13" s="61">
        <v>119</v>
      </c>
      <c r="F13" s="61">
        <v>119</v>
      </c>
      <c r="J13" s="61">
        <v>119</v>
      </c>
    </row>
    <row r="14" spans="1:11">
      <c r="A14" t="s">
        <v>4502</v>
      </c>
      <c r="B14" s="61">
        <v>120</v>
      </c>
      <c r="C14" s="61">
        <v>120</v>
      </c>
      <c r="F14" s="61">
        <v>120</v>
      </c>
      <c r="J14" s="61">
        <v>120</v>
      </c>
    </row>
    <row r="15" spans="1:11">
      <c r="A15" t="s">
        <v>4539</v>
      </c>
      <c r="B15" s="61">
        <v>163</v>
      </c>
      <c r="C15" s="61">
        <v>163</v>
      </c>
      <c r="F15" s="61">
        <v>163</v>
      </c>
    </row>
    <row r="16" spans="1:11">
      <c r="A16" t="s">
        <v>4540</v>
      </c>
      <c r="B16" s="61">
        <v>164</v>
      </c>
      <c r="C16" s="61">
        <v>164</v>
      </c>
      <c r="F16" s="61">
        <v>164</v>
      </c>
    </row>
    <row r="17" spans="1:14">
      <c r="A17" s="175" t="s">
        <v>4495</v>
      </c>
      <c r="B17" s="61">
        <v>113</v>
      </c>
      <c r="C17" s="61">
        <v>113</v>
      </c>
      <c r="E17" s="61">
        <v>113</v>
      </c>
      <c r="F17" s="61">
        <v>113</v>
      </c>
      <c r="G17" s="61">
        <v>113</v>
      </c>
      <c r="H17" s="61"/>
      <c r="I17" s="61">
        <v>113</v>
      </c>
      <c r="J17" s="61">
        <v>113</v>
      </c>
    </row>
    <row r="18" spans="1:14">
      <c r="A18" s="175" t="s">
        <v>4496</v>
      </c>
      <c r="B18" s="61">
        <v>114</v>
      </c>
      <c r="C18" s="61">
        <v>114</v>
      </c>
      <c r="E18" s="61">
        <v>114</v>
      </c>
      <c r="F18" s="61">
        <v>114</v>
      </c>
      <c r="G18" s="61">
        <v>114</v>
      </c>
      <c r="H18" s="61"/>
      <c r="I18" s="61">
        <v>114</v>
      </c>
      <c r="J18" s="61">
        <v>114</v>
      </c>
      <c r="N18" s="39"/>
    </row>
    <row r="19" spans="1:14">
      <c r="A19" t="s">
        <v>4511</v>
      </c>
      <c r="B19" s="61">
        <v>133</v>
      </c>
      <c r="D19" s="61">
        <v>133</v>
      </c>
      <c r="G19" s="61"/>
    </row>
    <row r="20" spans="1:14">
      <c r="A20" t="s">
        <v>4512</v>
      </c>
      <c r="B20" s="61">
        <v>134</v>
      </c>
      <c r="D20" s="61">
        <v>134</v>
      </c>
      <c r="G20" s="61"/>
    </row>
    <row r="21" spans="1:14">
      <c r="A21" t="s">
        <v>4533</v>
      </c>
      <c r="B21" s="61">
        <v>155</v>
      </c>
      <c r="D21" s="61">
        <v>155</v>
      </c>
      <c r="G21" s="61">
        <v>155</v>
      </c>
    </row>
    <row r="22" spans="1:14">
      <c r="A22" t="s">
        <v>4534</v>
      </c>
      <c r="B22" s="61">
        <v>156</v>
      </c>
      <c r="D22" s="61">
        <v>156</v>
      </c>
      <c r="G22" s="61">
        <v>156</v>
      </c>
    </row>
    <row r="23" spans="1:14">
      <c r="A23" t="s">
        <v>4575</v>
      </c>
      <c r="B23" s="53">
        <v>201</v>
      </c>
      <c r="D23" s="53"/>
      <c r="E23" s="53">
        <v>201</v>
      </c>
      <c r="F23" s="53"/>
      <c r="G23" s="53">
        <v>201</v>
      </c>
    </row>
    <row r="24" spans="1:14">
      <c r="A24" t="s">
        <v>4576</v>
      </c>
      <c r="B24" s="53">
        <v>202</v>
      </c>
      <c r="D24" s="53"/>
      <c r="E24" s="53">
        <v>202</v>
      </c>
      <c r="F24" s="53"/>
      <c r="G24" s="53">
        <v>202</v>
      </c>
    </row>
    <row r="25" spans="1:14">
      <c r="A25" s="118" t="s">
        <v>4509</v>
      </c>
      <c r="B25" s="117">
        <v>129</v>
      </c>
      <c r="D25" s="117">
        <v>129</v>
      </c>
      <c r="G25" s="117"/>
    </row>
    <row r="26" spans="1:14">
      <c r="A26" s="118" t="s">
        <v>4510</v>
      </c>
      <c r="B26" s="117">
        <v>130</v>
      </c>
      <c r="D26" s="117">
        <v>130</v>
      </c>
      <c r="G26" s="117"/>
    </row>
    <row r="27" spans="1:14">
      <c r="A27" t="s">
        <v>4523</v>
      </c>
      <c r="B27" s="61">
        <v>145</v>
      </c>
      <c r="D27" s="61">
        <v>145</v>
      </c>
      <c r="G27" s="61">
        <v>145</v>
      </c>
      <c r="H27" s="61">
        <v>145</v>
      </c>
    </row>
    <row r="28" spans="1:14">
      <c r="A28" t="s">
        <v>4524</v>
      </c>
      <c r="B28" s="61">
        <v>146</v>
      </c>
      <c r="D28" s="61">
        <v>146</v>
      </c>
      <c r="G28" s="61">
        <v>146</v>
      </c>
      <c r="H28" s="61">
        <v>146</v>
      </c>
    </row>
    <row r="29" spans="1:14">
      <c r="A29" t="s">
        <v>4505</v>
      </c>
      <c r="B29" s="61">
        <v>123</v>
      </c>
      <c r="D29" s="61">
        <v>123</v>
      </c>
      <c r="G29" s="61"/>
    </row>
    <row r="30" spans="1:14">
      <c r="A30" t="s">
        <v>4506</v>
      </c>
      <c r="B30" s="61">
        <v>124</v>
      </c>
      <c r="D30" s="61">
        <v>124</v>
      </c>
      <c r="G30" s="61"/>
    </row>
    <row r="31" spans="1:14">
      <c r="A31" s="118" t="s">
        <v>4513</v>
      </c>
      <c r="B31" s="117">
        <v>135</v>
      </c>
      <c r="D31" s="117">
        <v>135</v>
      </c>
      <c r="G31" s="117"/>
    </row>
    <row r="32" spans="1:14">
      <c r="A32" s="118" t="s">
        <v>4514</v>
      </c>
      <c r="B32" s="117">
        <v>136</v>
      </c>
      <c r="D32" s="117">
        <v>136</v>
      </c>
      <c r="G32" s="117"/>
    </row>
    <row r="33" spans="1:10">
      <c r="A33" s="175" t="s">
        <v>4537</v>
      </c>
      <c r="B33" s="176">
        <v>161</v>
      </c>
      <c r="D33" s="176">
        <v>161</v>
      </c>
      <c r="G33" s="176"/>
    </row>
    <row r="34" spans="1:10">
      <c r="A34" s="175" t="s">
        <v>4538</v>
      </c>
      <c r="B34" s="176">
        <v>162</v>
      </c>
      <c r="D34" s="176">
        <v>162</v>
      </c>
      <c r="G34" s="176"/>
    </row>
    <row r="35" spans="1:10">
      <c r="A35" t="s">
        <v>4491</v>
      </c>
      <c r="B35" s="61">
        <v>107</v>
      </c>
      <c r="E35" s="61">
        <v>107</v>
      </c>
      <c r="F35" s="61"/>
      <c r="G35" s="61">
        <v>107</v>
      </c>
      <c r="H35" s="61">
        <v>107</v>
      </c>
    </row>
    <row r="36" spans="1:10">
      <c r="A36" t="s">
        <v>4492</v>
      </c>
      <c r="B36" s="61">
        <v>108</v>
      </c>
      <c r="E36" s="61">
        <v>108</v>
      </c>
      <c r="F36" s="61"/>
      <c r="G36" s="61">
        <v>108</v>
      </c>
      <c r="H36" s="61">
        <v>108</v>
      </c>
    </row>
    <row r="37" spans="1:10">
      <c r="A37" t="s">
        <v>4569</v>
      </c>
      <c r="B37" s="53">
        <v>195</v>
      </c>
      <c r="E37" s="53">
        <v>195</v>
      </c>
      <c r="F37" s="53">
        <v>195</v>
      </c>
      <c r="G37" s="53">
        <v>195</v>
      </c>
      <c r="I37" s="53">
        <v>195</v>
      </c>
    </row>
    <row r="38" spans="1:10">
      <c r="A38" t="s">
        <v>4570</v>
      </c>
      <c r="B38" s="53">
        <v>196</v>
      </c>
      <c r="E38" s="53">
        <v>196</v>
      </c>
      <c r="F38" s="53">
        <v>196</v>
      </c>
      <c r="G38" s="53">
        <v>196</v>
      </c>
      <c r="I38" s="53">
        <v>196</v>
      </c>
    </row>
    <row r="39" spans="1:10">
      <c r="A39" t="s">
        <v>4551</v>
      </c>
      <c r="B39" s="61">
        <v>175</v>
      </c>
      <c r="E39" s="61">
        <v>175</v>
      </c>
      <c r="F39" s="61">
        <v>175</v>
      </c>
      <c r="G39" s="61">
        <v>175</v>
      </c>
      <c r="I39" s="61">
        <v>175</v>
      </c>
      <c r="J39" s="61">
        <v>175</v>
      </c>
    </row>
    <row r="40" spans="1:10">
      <c r="A40" t="s">
        <v>4552</v>
      </c>
      <c r="B40" s="61">
        <v>176</v>
      </c>
      <c r="E40" s="61">
        <v>176</v>
      </c>
      <c r="F40" s="61">
        <v>176</v>
      </c>
      <c r="G40" s="61">
        <v>176</v>
      </c>
      <c r="I40" s="61">
        <v>176</v>
      </c>
      <c r="J40" s="61">
        <v>176</v>
      </c>
    </row>
    <row r="41" spans="1:10">
      <c r="A41" s="157" t="s">
        <v>4571</v>
      </c>
      <c r="B41" s="53">
        <v>197</v>
      </c>
      <c r="H41" s="53">
        <v>197</v>
      </c>
    </row>
    <row r="42" spans="1:10">
      <c r="A42" s="157" t="s">
        <v>4572</v>
      </c>
      <c r="B42" s="53">
        <v>198</v>
      </c>
      <c r="H42" s="53">
        <v>198</v>
      </c>
    </row>
    <row r="43" spans="1:10">
      <c r="A43" t="s">
        <v>4573</v>
      </c>
      <c r="B43" s="53">
        <v>199</v>
      </c>
      <c r="H43" s="53">
        <v>199</v>
      </c>
      <c r="I43" s="53">
        <v>199</v>
      </c>
    </row>
    <row r="44" spans="1:10">
      <c r="A44" t="s">
        <v>4574</v>
      </c>
      <c r="B44" s="53">
        <v>200</v>
      </c>
      <c r="H44" s="53">
        <v>200</v>
      </c>
      <c r="I44" s="53">
        <v>200</v>
      </c>
    </row>
    <row r="45" spans="1:10">
      <c r="A45" s="118" t="s">
        <v>4497</v>
      </c>
      <c r="B45" s="117">
        <v>115</v>
      </c>
      <c r="H45" s="117">
        <v>115</v>
      </c>
    </row>
    <row r="46" spans="1:10">
      <c r="A46" s="118" t="s">
        <v>4498</v>
      </c>
      <c r="B46" s="117">
        <v>116</v>
      </c>
      <c r="H46" s="117">
        <v>116</v>
      </c>
    </row>
    <row r="47" spans="1:10">
      <c r="A47" t="s">
        <v>4545</v>
      </c>
      <c r="B47" s="61">
        <v>169</v>
      </c>
      <c r="H47" s="61">
        <v>169</v>
      </c>
    </row>
    <row r="48" spans="1:10">
      <c r="A48" t="s">
        <v>4546</v>
      </c>
      <c r="B48" s="61">
        <v>170</v>
      </c>
      <c r="H48" s="61">
        <v>170</v>
      </c>
    </row>
    <row r="49" spans="1:11">
      <c r="A49" s="118" t="s">
        <v>4493</v>
      </c>
      <c r="B49" s="117">
        <v>109</v>
      </c>
      <c r="H49" s="117">
        <v>109</v>
      </c>
    </row>
    <row r="50" spans="1:11">
      <c r="A50" s="118" t="s">
        <v>4494</v>
      </c>
      <c r="B50" s="117">
        <v>110</v>
      </c>
      <c r="H50" s="117">
        <v>110</v>
      </c>
    </row>
    <row r="51" spans="1:11">
      <c r="A51" t="s">
        <v>4559</v>
      </c>
      <c r="B51" s="53">
        <v>183</v>
      </c>
      <c r="I51" s="53">
        <v>183</v>
      </c>
    </row>
    <row r="52" spans="1:11">
      <c r="A52" t="s">
        <v>4560</v>
      </c>
      <c r="B52" s="53">
        <v>184</v>
      </c>
      <c r="I52" s="53">
        <v>184</v>
      </c>
    </row>
    <row r="53" spans="1:11">
      <c r="A53" t="s">
        <v>4527</v>
      </c>
      <c r="B53" s="61">
        <v>149</v>
      </c>
      <c r="I53" s="61">
        <v>149</v>
      </c>
    </row>
    <row r="54" spans="1:11">
      <c r="A54" t="s">
        <v>4528</v>
      </c>
      <c r="B54" s="61">
        <v>150</v>
      </c>
      <c r="I54" s="61">
        <v>150</v>
      </c>
    </row>
    <row r="55" spans="1:11">
      <c r="A55" t="s">
        <v>4553</v>
      </c>
      <c r="B55" s="61">
        <v>177</v>
      </c>
      <c r="I55" s="61">
        <v>177</v>
      </c>
    </row>
    <row r="56" spans="1:11">
      <c r="A56" t="s">
        <v>4554</v>
      </c>
      <c r="B56" s="61">
        <v>178</v>
      </c>
      <c r="I56" s="61">
        <v>178</v>
      </c>
    </row>
    <row r="57" spans="1:11">
      <c r="A57" t="s">
        <v>4529</v>
      </c>
      <c r="B57" s="61">
        <v>151</v>
      </c>
      <c r="I57" s="61">
        <v>151</v>
      </c>
    </row>
    <row r="58" spans="1:11">
      <c r="A58" t="s">
        <v>4530</v>
      </c>
      <c r="B58" s="61">
        <v>152</v>
      </c>
      <c r="I58" s="61">
        <v>152</v>
      </c>
    </row>
    <row r="59" spans="1:11">
      <c r="A59" t="s">
        <v>4567</v>
      </c>
      <c r="B59" s="53">
        <v>193</v>
      </c>
      <c r="I59" s="53">
        <v>193</v>
      </c>
    </row>
    <row r="60" spans="1:11">
      <c r="A60" t="s">
        <v>4568</v>
      </c>
      <c r="B60" s="53">
        <v>194</v>
      </c>
      <c r="I60" s="53">
        <v>194</v>
      </c>
    </row>
    <row r="61" spans="1:11">
      <c r="A61" s="116" t="s">
        <v>4563</v>
      </c>
      <c r="B61" s="53">
        <v>187</v>
      </c>
      <c r="D61" s="53"/>
      <c r="K61" s="53">
        <v>187</v>
      </c>
    </row>
    <row r="62" spans="1:11">
      <c r="A62" s="116" t="s">
        <v>4564</v>
      </c>
      <c r="B62" s="53">
        <v>188</v>
      </c>
      <c r="C62" s="53"/>
      <c r="K62" s="53">
        <v>188</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96"/>
  <sheetViews>
    <sheetView zoomScale="133" zoomScaleNormal="140" workbookViewId="0">
      <pane ySplit="1" topLeftCell="A20" activePane="bottomLeft" state="frozen"/>
      <selection pane="bottomLeft" activeCell="D97" sqref="D97"/>
    </sheetView>
  </sheetViews>
  <sheetFormatPr defaultColWidth="8.85546875" defaultRowHeight="15"/>
  <cols>
    <col min="1" max="1" width="15.7109375" style="90" bestFit="1" customWidth="1"/>
    <col min="2" max="2" width="15.7109375" style="53" customWidth="1"/>
    <col min="3" max="3" width="15.7109375" bestFit="1" customWidth="1"/>
    <col min="4" max="4" width="16.42578125" style="53" bestFit="1" customWidth="1"/>
    <col min="5" max="6" width="21.42578125" style="53" bestFit="1" customWidth="1"/>
    <col min="7" max="7" width="19.85546875" style="53" bestFit="1" customWidth="1"/>
    <col min="8" max="31" width="19.85546875" style="53" customWidth="1"/>
    <col min="32" max="32" width="16.42578125" customWidth="1"/>
    <col min="33" max="33" width="9.140625" bestFit="1" customWidth="1"/>
    <col min="35" max="35" width="107.85546875" bestFit="1" customWidth="1"/>
  </cols>
  <sheetData>
    <row r="1" spans="1:37" s="52" customFormat="1" ht="26.25" customHeight="1">
      <c r="A1" s="103" t="s">
        <v>4299</v>
      </c>
      <c r="B1" s="52" t="s">
        <v>4300</v>
      </c>
      <c r="C1" s="163" t="s">
        <v>4301</v>
      </c>
      <c r="D1" s="83" t="s">
        <v>4302</v>
      </c>
      <c r="E1" s="84" t="s">
        <v>4303</v>
      </c>
      <c r="F1" s="156" t="s">
        <v>4304</v>
      </c>
      <c r="G1" s="155" t="s">
        <v>4305</v>
      </c>
      <c r="H1" s="155" t="s">
        <v>4306</v>
      </c>
      <c r="I1" s="155" t="s">
        <v>4307</v>
      </c>
      <c r="J1" s="155" t="s">
        <v>4308</v>
      </c>
      <c r="K1" s="155" t="s">
        <v>30</v>
      </c>
      <c r="L1" s="155" t="s">
        <v>31</v>
      </c>
      <c r="M1" s="155" t="s">
        <v>4309</v>
      </c>
      <c r="N1" s="155" t="s">
        <v>4310</v>
      </c>
      <c r="O1" s="155" t="s">
        <v>4311</v>
      </c>
      <c r="P1" s="155" t="s">
        <v>4312</v>
      </c>
      <c r="Q1" s="155" t="s">
        <v>4313</v>
      </c>
      <c r="R1" s="155" t="s">
        <v>4314</v>
      </c>
      <c r="S1" s="155" t="s">
        <v>4315</v>
      </c>
      <c r="T1" s="155" t="s">
        <v>4316</v>
      </c>
      <c r="U1" s="155" t="s">
        <v>4317</v>
      </c>
      <c r="V1" s="155" t="s">
        <v>4318</v>
      </c>
      <c r="W1" s="155" t="s">
        <v>4319</v>
      </c>
      <c r="X1" s="155" t="s">
        <v>4320</v>
      </c>
      <c r="Y1" s="155" t="s">
        <v>4321</v>
      </c>
      <c r="Z1" s="155" t="s">
        <v>4322</v>
      </c>
      <c r="AA1" s="155" t="s">
        <v>4323</v>
      </c>
      <c r="AB1" s="155" t="s">
        <v>4324</v>
      </c>
      <c r="AC1" s="155" t="s">
        <v>4325</v>
      </c>
      <c r="AD1" s="164" t="s">
        <v>4326</v>
      </c>
      <c r="AE1" s="155" t="s">
        <v>111</v>
      </c>
      <c r="AF1" s="57"/>
    </row>
    <row r="2" spans="1:37" s="53" customFormat="1">
      <c r="A2" s="90">
        <v>43586</v>
      </c>
      <c r="B2" s="53">
        <f>AJ2-C8</f>
        <v>134</v>
      </c>
      <c r="D2" s="33">
        <v>13</v>
      </c>
      <c r="E2" s="53">
        <v>247</v>
      </c>
      <c r="F2" s="53">
        <v>98</v>
      </c>
      <c r="G2" s="53">
        <v>470</v>
      </c>
      <c r="AF2" s="33"/>
      <c r="AJ2" s="53">
        <v>313</v>
      </c>
    </row>
    <row r="3" spans="1:37" s="53" customFormat="1">
      <c r="A3" s="90">
        <v>43619</v>
      </c>
      <c r="B3" s="53">
        <f>$B$2+C3</f>
        <v>245</v>
      </c>
      <c r="C3" s="53">
        <v>111</v>
      </c>
      <c r="D3" s="36">
        <f>29</f>
        <v>29</v>
      </c>
      <c r="E3" s="53">
        <f>650-247</f>
        <v>403</v>
      </c>
      <c r="F3" s="53">
        <f>310-98</f>
        <v>212</v>
      </c>
      <c r="G3" s="53">
        <f>1368-470</f>
        <v>898</v>
      </c>
      <c r="AF3" s="36"/>
      <c r="AG3" s="5"/>
      <c r="AH3" s="36"/>
      <c r="AI3" s="36" t="s">
        <v>4327</v>
      </c>
      <c r="AJ3" s="5"/>
      <c r="AK3" s="5"/>
    </row>
    <row r="4" spans="1:37" s="53" customFormat="1">
      <c r="A4" s="90">
        <v>43620</v>
      </c>
      <c r="B4" s="53">
        <f>$B$2+C4</f>
        <v>260</v>
      </c>
      <c r="C4" s="53">
        <v>126</v>
      </c>
      <c r="D4" s="36">
        <f>34</f>
        <v>34</v>
      </c>
      <c r="E4" s="53">
        <f>679-247</f>
        <v>432</v>
      </c>
      <c r="F4" s="53">
        <f>316-98</f>
        <v>218</v>
      </c>
      <c r="G4" s="53">
        <f>1440-470</f>
        <v>970</v>
      </c>
      <c r="AF4" s="36"/>
      <c r="AG4" s="5"/>
      <c r="AH4" s="36"/>
      <c r="AI4" s="36" t="s">
        <v>4328</v>
      </c>
      <c r="AJ4" s="5"/>
      <c r="AK4" s="5"/>
    </row>
    <row r="5" spans="1:37" s="53" customFormat="1">
      <c r="A5" s="90">
        <v>43627</v>
      </c>
      <c r="B5" s="53">
        <f t="shared" ref="B5:B8" si="0">$B$2+C5</f>
        <v>272</v>
      </c>
      <c r="C5" s="53">
        <v>138</v>
      </c>
      <c r="D5" s="33">
        <v>38</v>
      </c>
      <c r="E5" s="53">
        <v>454</v>
      </c>
      <c r="F5" s="53">
        <v>228</v>
      </c>
      <c r="G5" s="53">
        <v>1041</v>
      </c>
      <c r="AF5" s="33"/>
      <c r="AG5" s="5"/>
      <c r="AH5" s="5"/>
      <c r="AI5" s="5"/>
      <c r="AJ5" s="5"/>
      <c r="AK5" s="5"/>
    </row>
    <row r="6" spans="1:37" s="53" customFormat="1">
      <c r="A6" s="90">
        <v>43628</v>
      </c>
      <c r="B6" s="53">
        <f t="shared" si="0"/>
        <v>296</v>
      </c>
      <c r="C6" s="53">
        <v>162</v>
      </c>
      <c r="D6" s="53">
        <f>COUNTA(Main!A2:A321)</f>
        <v>43</v>
      </c>
      <c r="E6" s="53">
        <f>SUM(Main!C2:C321)</f>
        <v>473</v>
      </c>
      <c r="F6" s="53">
        <f>SUM(Main!J2:J321)</f>
        <v>260</v>
      </c>
      <c r="G6" s="53">
        <f>SUM(Main!P2:P321)</f>
        <v>1114</v>
      </c>
    </row>
    <row r="7" spans="1:37" s="53" customFormat="1">
      <c r="A7" s="90">
        <v>43634</v>
      </c>
      <c r="B7" s="53">
        <f t="shared" si="0"/>
        <v>307</v>
      </c>
      <c r="C7" s="67">
        <v>173</v>
      </c>
      <c r="D7" s="53">
        <f>COUNTA(Main!A3:A344)</f>
        <v>44</v>
      </c>
      <c r="E7" s="53">
        <v>477</v>
      </c>
      <c r="F7" s="53">
        <v>241</v>
      </c>
      <c r="G7" s="53">
        <v>1119.5</v>
      </c>
    </row>
    <row r="8" spans="1:37" s="53" customFormat="1">
      <c r="A8" s="90">
        <v>43643</v>
      </c>
      <c r="B8" s="53">
        <f t="shared" si="0"/>
        <v>313</v>
      </c>
      <c r="C8" s="53">
        <v>179</v>
      </c>
      <c r="D8" s="53">
        <f>COUNTA(Main!A2:A365)</f>
        <v>46</v>
      </c>
      <c r="E8" s="53">
        <v>480</v>
      </c>
      <c r="F8" s="53">
        <f>SUM(Main!$J$2:J365)</f>
        <v>272</v>
      </c>
      <c r="G8" s="77">
        <f>SUM(Main!$P$2:P365)</f>
        <v>1157</v>
      </c>
      <c r="H8" s="77"/>
      <c r="I8" s="77"/>
      <c r="J8" s="77"/>
      <c r="K8" s="77"/>
      <c r="L8" s="77"/>
      <c r="M8" s="77"/>
      <c r="N8" s="77"/>
      <c r="O8" s="77"/>
      <c r="P8" s="77"/>
      <c r="Q8" s="77"/>
      <c r="R8" s="77"/>
      <c r="S8" s="77"/>
      <c r="T8" s="77"/>
      <c r="U8" s="77"/>
      <c r="V8" s="77"/>
      <c r="W8" s="77"/>
      <c r="X8" s="77"/>
      <c r="Y8" s="77"/>
      <c r="Z8" s="77"/>
      <c r="AA8" s="77"/>
      <c r="AB8" s="77"/>
      <c r="AC8" s="77"/>
      <c r="AD8" s="77"/>
      <c r="AE8" s="77"/>
    </row>
    <row r="9" spans="1:37" s="53" customFormat="1">
      <c r="A9" s="90">
        <v>43644</v>
      </c>
      <c r="B9" s="53">
        <f>C9+$B$2</f>
        <v>325</v>
      </c>
      <c r="C9" s="53">
        <v>191</v>
      </c>
      <c r="D9" s="53">
        <f>COUNTA(Main!$A$2:A370)</f>
        <v>47</v>
      </c>
      <c r="E9" s="53">
        <f>SUM(Main!$C$2:C370)</f>
        <v>481</v>
      </c>
      <c r="F9" s="53">
        <f>SUM(Main!$J$2:J370)</f>
        <v>273</v>
      </c>
      <c r="G9" s="53">
        <f>SUM(Main!$P$2:P370)</f>
        <v>1162</v>
      </c>
    </row>
    <row r="10" spans="1:37" s="53" customFormat="1">
      <c r="A10" s="90">
        <v>43658</v>
      </c>
      <c r="B10" s="53">
        <f>C10+$B$2</f>
        <v>341</v>
      </c>
      <c r="C10" s="53">
        <v>207</v>
      </c>
      <c r="D10" s="53">
        <f>COUNTA(Main!$A$2:A398)</f>
        <v>52</v>
      </c>
      <c r="E10" s="53">
        <f>SUM(Main!$C$2:C398)</f>
        <v>502</v>
      </c>
      <c r="F10" s="53">
        <f>SUM(Main!$J$2:J398)</f>
        <v>293</v>
      </c>
      <c r="G10" s="53">
        <f>SUM(Main!$P$2:P398)</f>
        <v>1187</v>
      </c>
    </row>
    <row r="11" spans="1:37" s="53" customFormat="1">
      <c r="A11" s="90">
        <v>43664</v>
      </c>
      <c r="B11" s="53">
        <f>C11+$B$2</f>
        <v>354</v>
      </c>
      <c r="C11" s="53">
        <v>220</v>
      </c>
      <c r="D11" s="53">
        <f>COUNTA(Main!$A$2:A428)</f>
        <v>56</v>
      </c>
      <c r="E11" s="53">
        <f>SUM(Main!$C$2:C428)</f>
        <v>541</v>
      </c>
      <c r="F11" s="53">
        <f>SUM(Main!$J$2:J428)</f>
        <v>306</v>
      </c>
      <c r="G11" s="53">
        <f>SUM(Main!$P$2:P428)</f>
        <v>1285</v>
      </c>
    </row>
    <row r="12" spans="1:37">
      <c r="A12" s="90">
        <v>43669</v>
      </c>
      <c r="B12" s="53">
        <v>372</v>
      </c>
      <c r="C12" s="53">
        <v>251</v>
      </c>
      <c r="D12" s="53">
        <v>60</v>
      </c>
      <c r="E12" s="53">
        <v>564</v>
      </c>
      <c r="F12" s="53">
        <v>296</v>
      </c>
      <c r="G12" s="53">
        <v>1357.5</v>
      </c>
    </row>
    <row r="13" spans="1:37" s="53" customFormat="1">
      <c r="A13" s="90">
        <v>43671</v>
      </c>
      <c r="B13" s="53">
        <f>C13+117</f>
        <v>395</v>
      </c>
      <c r="C13" s="53">
        <v>278</v>
      </c>
      <c r="D13" s="53">
        <f>COUNTA(Main!$A$2:A519)</f>
        <v>69</v>
      </c>
      <c r="E13" s="53">
        <f>SUM(Main!$C$2:C519)</f>
        <v>604</v>
      </c>
      <c r="F13" s="53">
        <f>SUM(Main!$J$2:J519)</f>
        <v>324</v>
      </c>
      <c r="G13" s="53">
        <f>SUM(Main!$P$2:P519)</f>
        <v>1393</v>
      </c>
    </row>
    <row r="14" spans="1:37" s="53" customFormat="1">
      <c r="A14" s="90">
        <v>43672</v>
      </c>
      <c r="B14" s="53">
        <v>405</v>
      </c>
      <c r="C14" s="53">
        <v>288</v>
      </c>
      <c r="D14" s="53">
        <v>71</v>
      </c>
      <c r="E14" s="53">
        <f>SUM(Main!$C$2:C543)</f>
        <v>607</v>
      </c>
      <c r="F14" s="53">
        <f>SUM(Main!$J$2:J543)</f>
        <v>327</v>
      </c>
      <c r="G14" s="53">
        <f>SUM(Main!$P$2:P543)</f>
        <v>1502</v>
      </c>
    </row>
    <row r="15" spans="1:37" s="53" customFormat="1">
      <c r="A15" s="90">
        <v>43679</v>
      </c>
      <c r="B15" s="53">
        <f>C15+119</f>
        <v>427</v>
      </c>
      <c r="C15" s="53">
        <v>308</v>
      </c>
      <c r="D15" s="53">
        <f>COUNTA(Main!$A$2:A583)</f>
        <v>76</v>
      </c>
      <c r="E15" s="53">
        <f>SUM(Main!$C$2:C583)</f>
        <v>637</v>
      </c>
      <c r="F15" s="53">
        <f>SUM(Main!$J$2:J583)</f>
        <v>327</v>
      </c>
      <c r="G15" s="53">
        <f>SUM(Main!$P$2:P583)</f>
        <v>1557</v>
      </c>
    </row>
    <row r="16" spans="1:37" s="53" customFormat="1">
      <c r="A16" s="90">
        <v>43683</v>
      </c>
      <c r="B16" s="53">
        <f>C16+119</f>
        <v>440</v>
      </c>
      <c r="C16" s="53">
        <v>321</v>
      </c>
      <c r="D16" s="53">
        <f>COUNTA(Main!$A$2:A610)</f>
        <v>81</v>
      </c>
      <c r="E16" s="53">
        <f>SUM(Main!$C$2:C610)</f>
        <v>725</v>
      </c>
      <c r="F16" s="53">
        <f>SUM(Main!$J$2:J610)</f>
        <v>410</v>
      </c>
      <c r="G16" s="53">
        <f>SUM(Main!$P$2:P610)</f>
        <v>1648</v>
      </c>
    </row>
    <row r="17" spans="1:32">
      <c r="A17" s="90">
        <v>43700</v>
      </c>
      <c r="B17" s="53">
        <f>333+117</f>
        <v>450</v>
      </c>
      <c r="C17" s="121">
        <v>333</v>
      </c>
      <c r="D17" s="53">
        <f>COUNTA(Main!$A$2:A648)</f>
        <v>84</v>
      </c>
      <c r="E17" s="53">
        <f>SUM(Main!$C$2:C648)</f>
        <v>745</v>
      </c>
      <c r="F17" s="53">
        <f>SUM(Main!$J$2:J648)</f>
        <v>414</v>
      </c>
      <c r="G17" s="53">
        <f>SUM(Main!$P$2:P648)</f>
        <v>1688</v>
      </c>
    </row>
    <row r="18" spans="1:32">
      <c r="A18" s="90">
        <v>43704</v>
      </c>
      <c r="B18" s="53">
        <f>349+115</f>
        <v>464</v>
      </c>
      <c r="C18" s="53">
        <v>349</v>
      </c>
      <c r="D18" s="53">
        <f>COUNTA(Main!$A$2:A658)</f>
        <v>86</v>
      </c>
      <c r="E18" s="53">
        <f>SUM(Main!$C$2:C658)</f>
        <v>754</v>
      </c>
      <c r="F18" s="53">
        <f>SUM(Main!$J$2:J658)</f>
        <v>418</v>
      </c>
      <c r="G18" s="53">
        <f>SUM(Main!$P$2:P658)</f>
        <v>1700</v>
      </c>
    </row>
    <row r="19" spans="1:32">
      <c r="A19" s="90">
        <v>43706</v>
      </c>
      <c r="B19" s="121">
        <v>469</v>
      </c>
      <c r="C19" s="53">
        <v>354</v>
      </c>
      <c r="D19" s="53">
        <f>COUNTA(Main!$A$2:A722)</f>
        <v>91</v>
      </c>
      <c r="E19" s="53">
        <f>SUM(Main!$C$2:C723)</f>
        <v>864</v>
      </c>
      <c r="F19" s="53">
        <f>SUM(Main!$J$2:J723)</f>
        <v>426</v>
      </c>
      <c r="G19" s="53">
        <f>SUM(Main!$P$2:P723)</f>
        <v>1840</v>
      </c>
    </row>
    <row r="20" spans="1:32">
      <c r="A20" s="90">
        <v>43725</v>
      </c>
      <c r="B20" s="53">
        <v>471</v>
      </c>
      <c r="C20" s="53">
        <v>356</v>
      </c>
      <c r="D20" s="53">
        <v>91</v>
      </c>
      <c r="E20" s="53">
        <f>SUM(Main!$C$2:C735)</f>
        <v>947</v>
      </c>
      <c r="F20" s="53">
        <f>SUM(Main!$J$2:J735)</f>
        <v>436</v>
      </c>
      <c r="G20" s="53">
        <f>SUM(Main!$P$2:P735)</f>
        <v>1890</v>
      </c>
    </row>
    <row r="21" spans="1:32">
      <c r="A21" s="90">
        <v>43747</v>
      </c>
      <c r="B21" s="53">
        <v>473</v>
      </c>
      <c r="C21" s="53">
        <v>358</v>
      </c>
      <c r="D21" s="53">
        <v>93</v>
      </c>
      <c r="E21" s="53">
        <f>SUM(Main!$C$2:C754)</f>
        <v>1102</v>
      </c>
      <c r="F21" s="53">
        <f>SUM(Main!$J$2:J754)</f>
        <v>436</v>
      </c>
      <c r="G21" s="53">
        <f>SUM(Main!$P$2:P754)</f>
        <v>2360</v>
      </c>
    </row>
    <row r="22" spans="1:32">
      <c r="A22" s="90">
        <v>43759</v>
      </c>
      <c r="B22" s="53">
        <v>474</v>
      </c>
      <c r="C22" s="53">
        <v>359</v>
      </c>
      <c r="D22" s="53">
        <v>94</v>
      </c>
      <c r="E22" s="53">
        <f>SUM(Main!$C$2:C770)</f>
        <v>1110</v>
      </c>
      <c r="F22" s="53">
        <f>SUM(Main!$J$2:J770)</f>
        <v>445</v>
      </c>
      <c r="G22" s="53">
        <f>SUM(Main!$P$2:P770)</f>
        <v>2376</v>
      </c>
    </row>
    <row r="23" spans="1:32">
      <c r="A23" s="90">
        <v>43787</v>
      </c>
      <c r="B23" s="53">
        <v>476</v>
      </c>
      <c r="C23" s="53">
        <v>360</v>
      </c>
      <c r="D23" s="53">
        <v>94</v>
      </c>
      <c r="E23" s="53">
        <f>SUM(Main!$C$2:C770)</f>
        <v>1110</v>
      </c>
      <c r="F23" s="53">
        <f>SUM(Main!$J$2:J770)</f>
        <v>445</v>
      </c>
      <c r="G23" s="53">
        <f>SUM(Main!$P$2:P770)</f>
        <v>2376</v>
      </c>
    </row>
    <row r="24" spans="1:32">
      <c r="A24" s="90">
        <v>43788</v>
      </c>
      <c r="B24" s="53">
        <v>479</v>
      </c>
      <c r="C24" s="53">
        <v>361</v>
      </c>
      <c r="D24" s="53">
        <v>95</v>
      </c>
      <c r="E24" s="53">
        <f>SUM(Main!$C$2:C770)</f>
        <v>1110</v>
      </c>
      <c r="F24" s="53">
        <f>SUM(Main!$J$2:J770)</f>
        <v>445</v>
      </c>
      <c r="G24" s="53">
        <f>SUM(Main!$P$2:P770)</f>
        <v>2376</v>
      </c>
    </row>
    <row r="25" spans="1:32">
      <c r="A25" s="90">
        <v>43858</v>
      </c>
      <c r="B25" s="53">
        <v>482</v>
      </c>
      <c r="C25" s="53">
        <v>364</v>
      </c>
      <c r="D25" s="53">
        <v>109</v>
      </c>
      <c r="E25" s="53">
        <f>SUM(Main!$C$2:C813)</f>
        <v>1145</v>
      </c>
      <c r="F25" s="53">
        <f>SUM(Main!$J$2:J813)</f>
        <v>451</v>
      </c>
      <c r="G25" s="53">
        <f>SUM(Main!$P$2:P813)</f>
        <v>2447</v>
      </c>
      <c r="AF25" t="s">
        <v>4329</v>
      </c>
    </row>
    <row r="26" spans="1:32">
      <c r="A26" s="90">
        <v>43879</v>
      </c>
      <c r="B26" s="53">
        <v>535</v>
      </c>
      <c r="C26" s="53">
        <v>435</v>
      </c>
      <c r="D26" s="53">
        <v>114</v>
      </c>
      <c r="E26" s="53">
        <f>SUM(Main!$C$2:C885)</f>
        <v>1374</v>
      </c>
      <c r="F26" s="53">
        <f>SUM(Main!$J$2:J885)</f>
        <v>542</v>
      </c>
      <c r="G26" s="53">
        <f>SUM(Main!$P$2:P885)</f>
        <v>2682</v>
      </c>
      <c r="AF26" t="s">
        <v>4330</v>
      </c>
    </row>
    <row r="27" spans="1:32">
      <c r="A27" s="90">
        <v>43886</v>
      </c>
      <c r="B27" s="53">
        <f>C27+(549-481)</f>
        <v>549</v>
      </c>
      <c r="C27" s="53">
        <v>481</v>
      </c>
      <c r="D27" s="53">
        <v>123</v>
      </c>
      <c r="E27" s="53">
        <f>SUM(Main!$C$2:C933)</f>
        <v>1639</v>
      </c>
      <c r="F27" s="53">
        <f>SUM(Main!$J$2:J933)</f>
        <v>550</v>
      </c>
      <c r="G27" s="53">
        <f>SUM(Main!$P$2:P933)</f>
        <v>2951</v>
      </c>
      <c r="AF27" t="s">
        <v>4331</v>
      </c>
    </row>
    <row r="28" spans="1:32">
      <c r="A28" s="90">
        <v>43902</v>
      </c>
      <c r="B28" s="53">
        <v>648</v>
      </c>
      <c r="C28" s="5">
        <v>514</v>
      </c>
      <c r="D28" s="53">
        <v>141</v>
      </c>
      <c r="E28" s="53">
        <f>SUM(Main!$C$2:C1181)</f>
        <v>2036</v>
      </c>
      <c r="F28" s="53">
        <f>SUM(Main!$J$2:J1181)</f>
        <v>825</v>
      </c>
      <c r="G28" s="53">
        <f>SUM(Main!$P$2:P1181)</f>
        <v>3752</v>
      </c>
      <c r="AF28" t="s">
        <v>4332</v>
      </c>
    </row>
    <row r="29" spans="1:32">
      <c r="A29" s="90">
        <v>43929</v>
      </c>
      <c r="B29" s="53">
        <v>790</v>
      </c>
      <c r="C29" s="53">
        <v>656</v>
      </c>
      <c r="D29" s="53">
        <v>166</v>
      </c>
      <c r="E29" s="53">
        <f>SUM(Main!$C$2:C1379)</f>
        <v>2575</v>
      </c>
      <c r="F29" s="53">
        <f>SUM(Main!$J$2:J1377)</f>
        <v>1108</v>
      </c>
      <c r="G29" s="53">
        <f>SUM(Main!$P$2:P1385)</f>
        <v>4675</v>
      </c>
      <c r="AF29" t="s">
        <v>4333</v>
      </c>
    </row>
    <row r="30" spans="1:32">
      <c r="A30" s="90">
        <v>43941</v>
      </c>
      <c r="B30" s="53">
        <v>870</v>
      </c>
      <c r="C30" s="158">
        <v>736</v>
      </c>
      <c r="D30" s="53">
        <v>188</v>
      </c>
      <c r="E30" s="53">
        <f>SUM(Main!$C$2:C1855)</f>
        <v>3355</v>
      </c>
      <c r="F30" s="53">
        <f>SUM(Main!$J$2:J1855)</f>
        <v>1401</v>
      </c>
      <c r="G30" s="53">
        <f>SUM(Main!$P$2:P1855)</f>
        <v>6387</v>
      </c>
      <c r="H30" s="53">
        <f>SUM(Main!$R$2:R1855)</f>
        <v>3578</v>
      </c>
      <c r="M30" s="53">
        <f>SUM(Main!$AL$2:AL1855)</f>
        <v>1540</v>
      </c>
      <c r="T30" s="53">
        <f>SUM(Main!$CB$2:CB1855)</f>
        <v>365</v>
      </c>
      <c r="X30" s="53">
        <f>SUM(Main!$CK$2:CK1855)</f>
        <v>319</v>
      </c>
      <c r="AB30" s="53">
        <f>SUM(Main!$BT$2:BT1855)</f>
        <v>275</v>
      </c>
      <c r="AC30" s="53">
        <f>SUM(Main!$CU$2:CU1855)</f>
        <v>814</v>
      </c>
      <c r="AD30" s="53">
        <f>SUM(Main!$DD$2:DD1855)</f>
        <v>36</v>
      </c>
      <c r="AE30" s="53">
        <f>SUM(Main!$DF$2:DF1855)</f>
        <v>4</v>
      </c>
      <c r="AF30" t="s">
        <v>4334</v>
      </c>
    </row>
    <row r="31" spans="1:32">
      <c r="A31" s="90">
        <v>43958</v>
      </c>
      <c r="B31" s="53">
        <v>950</v>
      </c>
      <c r="C31" s="53">
        <v>829</v>
      </c>
      <c r="D31" s="53">
        <v>222</v>
      </c>
      <c r="E31" s="53">
        <f>SUM(Main!$C$2:C2372)</f>
        <v>4127</v>
      </c>
      <c r="F31" s="53">
        <f>SUM(Main!$J$2:J2372)</f>
        <v>1951</v>
      </c>
      <c r="G31" s="53">
        <f>SUM(Main!$P$2:P2372)</f>
        <v>10235</v>
      </c>
      <c r="H31" s="53">
        <f>SUM(Main!$R$2:R2372)</f>
        <v>6960</v>
      </c>
      <c r="M31" s="53">
        <f>SUM(Main!$AL$2:AL2372)</f>
        <v>1774</v>
      </c>
      <c r="T31" s="53">
        <f>SUM(Main!$CB$2:CB2372)</f>
        <v>381</v>
      </c>
      <c r="X31" s="53">
        <f>SUM(Main!$CK$2:CK2369)</f>
        <v>335</v>
      </c>
      <c r="AB31" s="53">
        <f>SUM(Main!$BT$2:BT2372)</f>
        <v>344</v>
      </c>
      <c r="AC31" s="53">
        <f>SUM(Main!$CU$2:CU2369)</f>
        <v>820</v>
      </c>
      <c r="AD31" s="53">
        <f>SUM(Main!$DD$2:DD2372)</f>
        <v>217</v>
      </c>
      <c r="AE31" s="53">
        <f>SUM(Main!$DF$2:DF2372)</f>
        <v>10</v>
      </c>
      <c r="AF31" t="s">
        <v>4335</v>
      </c>
    </row>
    <row r="32" spans="1:32">
      <c r="A32" s="90">
        <v>43979</v>
      </c>
      <c r="C32" s="53">
        <v>1018</v>
      </c>
      <c r="D32" s="53">
        <v>256</v>
      </c>
      <c r="E32" s="53">
        <f>SUM(Main!$C$2:C2652)</f>
        <v>4537</v>
      </c>
      <c r="F32" s="53">
        <f>SUM(Main!$J$2:J2652)</f>
        <v>2253</v>
      </c>
      <c r="G32" s="53">
        <f>SUM(Main!$P$2:P2652)</f>
        <v>10873</v>
      </c>
      <c r="H32" s="53">
        <f>SUM(Main!$R$2:R2652)</f>
        <v>7304</v>
      </c>
      <c r="M32" s="53">
        <f>SUM(Main!$AL$2:AL2652)</f>
        <v>1933</v>
      </c>
      <c r="T32" s="53">
        <f>SUM(Main!$CB$2:CB2652)</f>
        <v>510</v>
      </c>
      <c r="X32" s="53">
        <f>SUM(Main!$CK$2:CK2649)</f>
        <v>395</v>
      </c>
      <c r="AB32" s="53">
        <f>SUM(Main!$BT$2:BT2652)</f>
        <v>351</v>
      </c>
      <c r="AC32" s="53">
        <f>SUM(Main!$CU$2:CU2649)</f>
        <v>865</v>
      </c>
      <c r="AD32" s="53">
        <f>SUM(Main!$DD$2:DD2652)</f>
        <v>217</v>
      </c>
      <c r="AE32" s="53">
        <f>SUM(Main!$DF$2:DF2652)</f>
        <v>10</v>
      </c>
      <c r="AF32" t="s">
        <v>4336</v>
      </c>
    </row>
    <row r="33" spans="1:32">
      <c r="A33" s="90">
        <v>43993</v>
      </c>
      <c r="C33" s="53">
        <v>1048</v>
      </c>
      <c r="D33" s="53">
        <v>264</v>
      </c>
      <c r="E33" s="53">
        <f>SUM(Main!$C$2:C2741)</f>
        <v>4610</v>
      </c>
      <c r="F33" s="53">
        <f>SUM(Main!$J$2:J2745)</f>
        <v>2386</v>
      </c>
      <c r="G33" s="53">
        <f>SUM(Main!$P$2:P2745)</f>
        <v>11151</v>
      </c>
      <c r="H33" s="53">
        <f>SUM(Main!$R$2:R2745)</f>
        <v>7577</v>
      </c>
      <c r="M33" s="53">
        <f>SUM(Main!$AL$2:AL2745)</f>
        <v>1938</v>
      </c>
      <c r="T33" s="53">
        <f>SUM(Main!$CB$2:CB2745)</f>
        <v>510</v>
      </c>
      <c r="X33" s="53">
        <f>SUM(Main!$CK$2:CK2742)</f>
        <v>396</v>
      </c>
      <c r="AB33" s="53">
        <f>SUM(Main!$BT$2:BT2745)</f>
        <v>351</v>
      </c>
      <c r="AC33" s="53">
        <f>SUM(Main!$CU$2:CU2742)</f>
        <v>865</v>
      </c>
      <c r="AD33" s="53">
        <f>SUM(Main!$DD$2:DD2745)</f>
        <v>217</v>
      </c>
      <c r="AE33" s="53">
        <f>SUM(Main!$DF$2:DF2745)</f>
        <v>10</v>
      </c>
      <c r="AF33" t="s">
        <v>4337</v>
      </c>
    </row>
    <row r="34" spans="1:32">
      <c r="A34" s="90">
        <v>44000</v>
      </c>
      <c r="C34" s="53">
        <v>1107</v>
      </c>
      <c r="D34" s="53">
        <v>278</v>
      </c>
      <c r="E34" s="53">
        <f>SUM(Main!$C$2:C2813)</f>
        <v>4643</v>
      </c>
      <c r="F34" s="53">
        <f>SUM(Main!$J$2:J2813)</f>
        <v>2391</v>
      </c>
      <c r="G34" s="53">
        <f>SUM(Main!$P$2:P2813)</f>
        <v>11219</v>
      </c>
      <c r="H34" s="53">
        <f>SUM(Main!$R$2:R2813)</f>
        <v>7590</v>
      </c>
      <c r="I34" s="53">
        <f>SUM(Main!$S$2:S2813)</f>
        <v>3295</v>
      </c>
      <c r="J34" s="53">
        <f>SUM(Main!$U$2:U2813)</f>
        <v>82</v>
      </c>
      <c r="K34" s="53">
        <f>SUM(Main!$Y$2:Y2813)</f>
        <v>11</v>
      </c>
      <c r="L34" s="53">
        <f>SUM(Main!$Z$2:Z2813)</f>
        <v>4</v>
      </c>
      <c r="M34" s="53">
        <f>SUM(Main!$AL$2:AL2813)</f>
        <v>1974</v>
      </c>
      <c r="N34" s="53">
        <f>SUM(Main!$AM$2:AM2813)</f>
        <v>218</v>
      </c>
      <c r="O34" s="53">
        <f>SUM(Main!$AQ$2:AQ2813)</f>
        <v>161</v>
      </c>
      <c r="P34" s="53">
        <f>SUM(Main!$BH$2:BH2813)</f>
        <v>110</v>
      </c>
      <c r="Q34" s="53">
        <f>SUM(Main!$BD$2:BD2813)</f>
        <v>253</v>
      </c>
      <c r="R34" s="53">
        <f>SUM(Main!$AZ$2:AZ2813)</f>
        <v>89</v>
      </c>
      <c r="S34" s="53">
        <f>SUM(Main!$AW$2:AW2813)</f>
        <v>322</v>
      </c>
      <c r="T34" s="53">
        <f>SUM(Main!$CB$2:CB2813)</f>
        <v>515</v>
      </c>
      <c r="U34" s="53">
        <f>SUM(Main!$CC$2:CC2813)</f>
        <v>114</v>
      </c>
      <c r="V34" s="53">
        <f>SUM(Main!$CG$2:CG2813)</f>
        <v>77</v>
      </c>
      <c r="W34" s="53">
        <f>SUM(Main!$CE$2:CE2813)</f>
        <v>72</v>
      </c>
      <c r="X34" s="53">
        <f>SUM(Main!$CK$2:CK2810)</f>
        <v>407</v>
      </c>
      <c r="Y34" s="53">
        <f>SUM(Main!$CR$2:CR2810)</f>
        <v>1</v>
      </c>
      <c r="Z34" s="53">
        <f>SUM(Main!$CP$2:CP2810)</f>
        <v>10</v>
      </c>
      <c r="AA34" s="53">
        <f>SUM(Main!$CL$2:CL2810)</f>
        <v>17</v>
      </c>
      <c r="AB34" s="53">
        <f>SUM(Main!$BT$2:BT2813)</f>
        <v>361</v>
      </c>
      <c r="AC34" s="53">
        <f>SUM(Main!$CU$2:CU2810)</f>
        <v>865</v>
      </c>
      <c r="AD34" s="53">
        <f>SUM(Main!$DD$2:DD2813)</f>
        <v>217</v>
      </c>
      <c r="AE34" s="53">
        <f>SUM(Main!$DF$2:DF2813)</f>
        <v>10</v>
      </c>
      <c r="AF34" t="s">
        <v>4338</v>
      </c>
    </row>
    <row r="35" spans="1:32" ht="30">
      <c r="A35" s="171" t="s">
        <v>4339</v>
      </c>
      <c r="B35" s="53">
        <v>2406</v>
      </c>
      <c r="C35" t="s">
        <v>4340</v>
      </c>
      <c r="S35" s="53">
        <v>163</v>
      </c>
    </row>
    <row r="95" spans="3:4">
      <c r="C95" s="181">
        <v>44046</v>
      </c>
    </row>
    <row r="96" spans="3:4">
      <c r="C96" t="s">
        <v>4341</v>
      </c>
      <c r="D96" s="53">
        <f>SUM(Main!C3:'Main'!C2813)</f>
        <v>4643</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1"/>
  <sheetViews>
    <sheetView topLeftCell="A21" workbookViewId="0">
      <selection activeCell="M66" sqref="M66"/>
    </sheetView>
  </sheetViews>
  <sheetFormatPr defaultColWidth="8.85546875" defaultRowHeight="15"/>
  <sheetData>
    <row r="1" spans="1:10">
      <c r="G1" t="s">
        <v>4342</v>
      </c>
    </row>
    <row r="2" spans="1:10">
      <c r="A2" t="s">
        <v>4343</v>
      </c>
      <c r="G2" t="s">
        <v>4344</v>
      </c>
    </row>
    <row r="3" spans="1:10">
      <c r="A3" t="s">
        <v>4345</v>
      </c>
      <c r="G3" t="s">
        <v>4346</v>
      </c>
    </row>
    <row r="4" spans="1:10">
      <c r="A4" t="s">
        <v>4347</v>
      </c>
      <c r="G4" t="s">
        <v>4348</v>
      </c>
      <c r="H4" t="s">
        <v>4349</v>
      </c>
      <c r="J4" t="s">
        <v>4350</v>
      </c>
    </row>
    <row r="5" spans="1:10">
      <c r="A5" t="s">
        <v>4351</v>
      </c>
    </row>
    <row r="6" spans="1:10">
      <c r="A6" t="s">
        <v>4352</v>
      </c>
    </row>
    <row r="8" spans="1:10">
      <c r="A8" t="s">
        <v>4353</v>
      </c>
    </row>
    <row r="11" spans="1:10">
      <c r="B11" t="s">
        <v>4354</v>
      </c>
      <c r="G11" t="s">
        <v>4355</v>
      </c>
    </row>
    <row r="12" spans="1:10">
      <c r="B12" t="s">
        <v>4356</v>
      </c>
    </row>
    <row r="13" spans="1:10">
      <c r="B13" t="s">
        <v>4357</v>
      </c>
    </row>
    <row r="14" spans="1:10">
      <c r="B14" t="s">
        <v>4358</v>
      </c>
    </row>
    <row r="15" spans="1:10">
      <c r="B15" t="s">
        <v>4359</v>
      </c>
    </row>
    <row r="16" spans="1:10">
      <c r="B16" t="s">
        <v>4360</v>
      </c>
    </row>
    <row r="17" spans="2:7">
      <c r="B17" t="s">
        <v>4361</v>
      </c>
    </row>
    <row r="18" spans="2:7">
      <c r="B18" t="s">
        <v>4362</v>
      </c>
      <c r="D18" t="s">
        <v>4363</v>
      </c>
      <c r="E18" t="s">
        <v>4364</v>
      </c>
      <c r="G18" t="s">
        <v>4365</v>
      </c>
    </row>
    <row r="19" spans="2:7">
      <c r="B19" t="s">
        <v>4366</v>
      </c>
      <c r="D19" t="s">
        <v>4363</v>
      </c>
      <c r="E19" t="s">
        <v>4367</v>
      </c>
      <c r="G19" t="s">
        <v>4368</v>
      </c>
    </row>
    <row r="20" spans="2:7">
      <c r="B20" t="s">
        <v>4369</v>
      </c>
      <c r="D20" t="s">
        <v>4363</v>
      </c>
      <c r="E20" t="s">
        <v>4370</v>
      </c>
      <c r="G20" t="s">
        <v>4371</v>
      </c>
    </row>
    <row r="21" spans="2:7">
      <c r="B21" t="s">
        <v>4372</v>
      </c>
    </row>
    <row r="23" spans="2:7">
      <c r="B23" t="s">
        <v>4373</v>
      </c>
    </row>
    <row r="24" spans="2:7">
      <c r="B24" t="s">
        <v>1208</v>
      </c>
    </row>
    <row r="25" spans="2:7">
      <c r="B25" t="s">
        <v>900</v>
      </c>
    </row>
    <row r="26" spans="2:7">
      <c r="B26" t="s">
        <v>4374</v>
      </c>
    </row>
    <row r="28" spans="2:7">
      <c r="B28" t="s">
        <v>4375</v>
      </c>
    </row>
    <row r="29" spans="2:7">
      <c r="B29" t="s">
        <v>336</v>
      </c>
    </row>
    <row r="30" spans="2:7">
      <c r="B30" t="s">
        <v>169</v>
      </c>
    </row>
    <row r="31" spans="2:7">
      <c r="B31" t="s">
        <v>919</v>
      </c>
    </row>
    <row r="32" spans="2:7">
      <c r="B32" t="s">
        <v>360</v>
      </c>
    </row>
    <row r="33" spans="2:9">
      <c r="B33" t="s">
        <v>4376</v>
      </c>
    </row>
    <row r="34" spans="2:9">
      <c r="B34" t="s">
        <v>4377</v>
      </c>
    </row>
    <row r="35" spans="2:9">
      <c r="B35" t="s">
        <v>4378</v>
      </c>
    </row>
    <row r="36" spans="2:9">
      <c r="B36" t="s">
        <v>3320</v>
      </c>
    </row>
    <row r="37" spans="2:9">
      <c r="B37" t="s">
        <v>4379</v>
      </c>
    </row>
    <row r="38" spans="2:9">
      <c r="B38" t="s">
        <v>4380</v>
      </c>
    </row>
    <row r="39" spans="2:9">
      <c r="B39" t="s">
        <v>364</v>
      </c>
      <c r="G39" t="s">
        <v>4381</v>
      </c>
    </row>
    <row r="41" spans="2:9">
      <c r="B41" t="s">
        <v>4382</v>
      </c>
    </row>
    <row r="42" spans="2:9">
      <c r="B42" t="s">
        <v>4383</v>
      </c>
      <c r="G42" t="s">
        <v>4384</v>
      </c>
      <c r="H42" t="s">
        <v>4385</v>
      </c>
      <c r="I42" t="s">
        <v>4386</v>
      </c>
    </row>
    <row r="43" spans="2:9">
      <c r="B43" t="s">
        <v>3045</v>
      </c>
    </row>
    <row r="44" spans="2:9">
      <c r="B44" t="s">
        <v>4387</v>
      </c>
    </row>
    <row r="45" spans="2:9">
      <c r="B45" t="s">
        <v>4388</v>
      </c>
      <c r="G45" t="s">
        <v>4389</v>
      </c>
    </row>
    <row r="46" spans="2:9">
      <c r="B46" t="s">
        <v>300</v>
      </c>
      <c r="G46" t="s">
        <v>4390</v>
      </c>
    </row>
    <row r="47" spans="2:9">
      <c r="B47" t="s">
        <v>4391</v>
      </c>
      <c r="G47" t="s">
        <v>4392</v>
      </c>
    </row>
    <row r="49" spans="2:10">
      <c r="B49" t="s">
        <v>4393</v>
      </c>
    </row>
    <row r="50" spans="2:10">
      <c r="B50" t="s">
        <v>4394</v>
      </c>
      <c r="G50" t="s">
        <v>4395</v>
      </c>
    </row>
    <row r="51" spans="2:10">
      <c r="B51" t="s">
        <v>314</v>
      </c>
      <c r="G51" t="s">
        <v>4396</v>
      </c>
    </row>
    <row r="52" spans="2:10">
      <c r="B52" t="s">
        <v>4397</v>
      </c>
    </row>
    <row r="53" spans="2:10">
      <c r="B53" t="s">
        <v>4398</v>
      </c>
    </row>
    <row r="54" spans="2:10">
      <c r="B54" t="s">
        <v>4399</v>
      </c>
    </row>
    <row r="56" spans="2:10">
      <c r="B56" t="s">
        <v>4400</v>
      </c>
    </row>
    <row r="60" spans="2:10" s="91" customFormat="1">
      <c r="B60" s="91" t="s">
        <v>4401</v>
      </c>
      <c r="D60" s="91" t="s">
        <v>4402</v>
      </c>
    </row>
    <row r="62" spans="2:10" s="151" customFormat="1">
      <c r="B62" s="151" t="s">
        <v>4403</v>
      </c>
    </row>
    <row r="64" spans="2:10">
      <c r="B64" t="s">
        <v>4404</v>
      </c>
      <c r="G64" t="s">
        <v>4405</v>
      </c>
      <c r="J64" t="s">
        <v>4406</v>
      </c>
    </row>
    <row r="66" spans="2:10">
      <c r="B66" t="s">
        <v>4407</v>
      </c>
      <c r="C66" t="s">
        <v>4408</v>
      </c>
      <c r="G66" t="s">
        <v>4405</v>
      </c>
      <c r="J66" t="s">
        <v>4406</v>
      </c>
    </row>
    <row r="68" spans="2:10">
      <c r="B68" t="s">
        <v>4409</v>
      </c>
      <c r="C68" t="s">
        <v>4410</v>
      </c>
      <c r="G68" t="s">
        <v>4405</v>
      </c>
      <c r="J68" t="s">
        <v>4411</v>
      </c>
    </row>
    <row r="69" spans="2:10">
      <c r="J69" t="s">
        <v>2565</v>
      </c>
    </row>
    <row r="70" spans="2:10">
      <c r="J70" t="s">
        <v>4412</v>
      </c>
    </row>
    <row r="71" spans="2:10">
      <c r="J71" t="s">
        <v>4413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DDC81-F5B3-404F-9F2E-F552637FEAF3}">
  <dimension ref="A2:C2"/>
  <sheetViews>
    <sheetView workbookViewId="0">
      <selection activeCell="A2" sqref="A2"/>
    </sheetView>
  </sheetViews>
  <sheetFormatPr defaultRowHeight="15"/>
  <cols>
    <col min="2" max="2" width="24.42578125" bestFit="1" customWidth="1"/>
  </cols>
  <sheetData>
    <row r="2" spans="1:3">
      <c r="A2" s="160" t="s">
        <v>4414</v>
      </c>
      <c r="B2" t="s">
        <v>4415</v>
      </c>
      <c r="C2" t="s">
        <v>4416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9"/>
  <sheetViews>
    <sheetView topLeftCell="A116" workbookViewId="0">
      <selection activeCell="A144" sqref="A144:D145"/>
    </sheetView>
  </sheetViews>
  <sheetFormatPr defaultColWidth="11.42578125" defaultRowHeight="15"/>
  <cols>
    <col min="1" max="1" width="29" style="116" customWidth="1"/>
    <col min="2" max="2" width="17.28515625" style="53" customWidth="1"/>
    <col min="3" max="4" width="11.42578125" style="53"/>
  </cols>
  <sheetData>
    <row r="1" spans="1:4" s="52" customFormat="1">
      <c r="A1" s="52" t="s">
        <v>4417</v>
      </c>
      <c r="B1" s="52" t="s">
        <v>4418</v>
      </c>
      <c r="C1" s="52" t="s">
        <v>4419</v>
      </c>
      <c r="D1" s="52" t="s">
        <v>4420</v>
      </c>
    </row>
    <row r="2" spans="1:4">
      <c r="A2" s="116" t="s">
        <v>4421</v>
      </c>
      <c r="B2" s="53">
        <v>0</v>
      </c>
    </row>
    <row r="3" spans="1:4">
      <c r="A3" s="116" t="s">
        <v>4422</v>
      </c>
      <c r="B3" s="53">
        <v>1</v>
      </c>
    </row>
    <row r="4" spans="1:4">
      <c r="A4" s="116" t="s">
        <v>4423</v>
      </c>
      <c r="B4" s="53">
        <v>2</v>
      </c>
    </row>
    <row r="5" spans="1:4">
      <c r="A5" s="116" t="s">
        <v>4424</v>
      </c>
      <c r="B5" s="53">
        <v>3</v>
      </c>
    </row>
    <row r="6" spans="1:4">
      <c r="A6" s="116" t="s">
        <v>4425</v>
      </c>
      <c r="B6" s="53">
        <v>4</v>
      </c>
    </row>
    <row r="7" spans="1:4">
      <c r="A7" s="116" t="s">
        <v>4426</v>
      </c>
      <c r="B7" s="53">
        <v>5</v>
      </c>
    </row>
    <row r="8" spans="1:4">
      <c r="A8" s="116" t="s">
        <v>4427</v>
      </c>
      <c r="B8" s="53">
        <v>12</v>
      </c>
    </row>
    <row r="9" spans="1:4">
      <c r="A9" s="116" t="s">
        <v>4428</v>
      </c>
      <c r="B9" s="53">
        <v>16</v>
      </c>
    </row>
    <row r="10" spans="1:4">
      <c r="A10" s="116" t="s">
        <v>4429</v>
      </c>
      <c r="C10" s="53">
        <v>24</v>
      </c>
    </row>
    <row r="11" spans="1:4">
      <c r="A11" s="116" t="s">
        <v>4430</v>
      </c>
      <c r="D11" s="53">
        <v>31</v>
      </c>
    </row>
    <row r="12" spans="1:4">
      <c r="A12" s="116" t="s">
        <v>4431</v>
      </c>
      <c r="C12" s="53">
        <v>32</v>
      </c>
    </row>
    <row r="13" spans="1:4">
      <c r="A13" s="116" t="s">
        <v>4432</v>
      </c>
      <c r="D13" s="53">
        <v>33</v>
      </c>
    </row>
    <row r="14" spans="1:4">
      <c r="A14" s="116" t="s">
        <v>4433</v>
      </c>
      <c r="B14" s="53">
        <v>35</v>
      </c>
    </row>
    <row r="15" spans="1:4">
      <c r="A15" s="116" t="s">
        <v>4434</v>
      </c>
      <c r="B15" s="53">
        <v>36</v>
      </c>
    </row>
    <row r="16" spans="1:4">
      <c r="A16" s="116" t="s">
        <v>4435</v>
      </c>
      <c r="C16" s="53">
        <v>37</v>
      </c>
    </row>
    <row r="17" spans="1:4">
      <c r="A17" s="116" t="s">
        <v>4436</v>
      </c>
      <c r="D17" s="53">
        <v>38</v>
      </c>
    </row>
    <row r="18" spans="1:4">
      <c r="A18" s="116" t="s">
        <v>4437</v>
      </c>
      <c r="C18" s="53">
        <v>39</v>
      </c>
    </row>
    <row r="19" spans="1:4">
      <c r="A19" s="116" t="s">
        <v>4438</v>
      </c>
      <c r="D19" s="53">
        <v>40</v>
      </c>
    </row>
    <row r="20" spans="1:4">
      <c r="A20" s="116" t="s">
        <v>4439</v>
      </c>
      <c r="C20" s="53">
        <v>41</v>
      </c>
    </row>
    <row r="21" spans="1:4">
      <c r="A21" s="116" t="s">
        <v>4440</v>
      </c>
      <c r="D21" s="53">
        <v>42</v>
      </c>
    </row>
    <row r="22" spans="1:4">
      <c r="A22" s="116" t="s">
        <v>4441</v>
      </c>
      <c r="C22" s="53">
        <v>43</v>
      </c>
    </row>
    <row r="23" spans="1:4">
      <c r="A23" s="116" t="s">
        <v>4442</v>
      </c>
      <c r="D23" s="53">
        <v>44</v>
      </c>
    </row>
    <row r="24" spans="1:4">
      <c r="A24" s="116" t="s">
        <v>4443</v>
      </c>
      <c r="B24" s="53">
        <v>47</v>
      </c>
    </row>
    <row r="25" spans="1:4">
      <c r="A25" s="116" t="s">
        <v>4444</v>
      </c>
      <c r="C25" s="53">
        <v>48</v>
      </c>
    </row>
    <row r="26" spans="1:4">
      <c r="A26" s="116" t="s">
        <v>4445</v>
      </c>
      <c r="D26" s="53">
        <v>49</v>
      </c>
    </row>
    <row r="27" spans="1:4">
      <c r="A27" s="116" t="s">
        <v>4446</v>
      </c>
      <c r="C27" s="53">
        <v>50</v>
      </c>
    </row>
    <row r="28" spans="1:4">
      <c r="A28" s="116" t="s">
        <v>4447</v>
      </c>
      <c r="D28" s="53">
        <v>51</v>
      </c>
    </row>
    <row r="29" spans="1:4">
      <c r="A29" s="116" t="s">
        <v>4448</v>
      </c>
      <c r="C29" s="53">
        <v>52</v>
      </c>
    </row>
    <row r="30" spans="1:4">
      <c r="A30" s="116" t="s">
        <v>4449</v>
      </c>
      <c r="D30" s="53">
        <v>53</v>
      </c>
    </row>
    <row r="31" spans="1:4">
      <c r="A31" s="116" t="s">
        <v>4450</v>
      </c>
      <c r="C31" s="53">
        <v>54</v>
      </c>
    </row>
    <row r="32" spans="1:4">
      <c r="A32" s="116" t="s">
        <v>4451</v>
      </c>
      <c r="D32" s="53">
        <v>55</v>
      </c>
    </row>
    <row r="33" spans="1:4">
      <c r="A33" s="116" t="s">
        <v>4452</v>
      </c>
      <c r="C33" s="53">
        <v>56</v>
      </c>
    </row>
    <row r="34" spans="1:4">
      <c r="A34" s="116" t="s">
        <v>4453</v>
      </c>
      <c r="D34" s="53">
        <v>57</v>
      </c>
    </row>
    <row r="35" spans="1:4">
      <c r="A35" s="116" t="s">
        <v>4454</v>
      </c>
      <c r="C35" s="53">
        <v>58</v>
      </c>
    </row>
    <row r="36" spans="1:4">
      <c r="A36" s="116" t="s">
        <v>4455</v>
      </c>
      <c r="D36" s="53">
        <v>59</v>
      </c>
    </row>
    <row r="37" spans="1:4">
      <c r="A37" s="116" t="s">
        <v>4456</v>
      </c>
      <c r="C37" s="53">
        <v>60</v>
      </c>
    </row>
    <row r="38" spans="1:4">
      <c r="A38" s="116" t="s">
        <v>4457</v>
      </c>
      <c r="D38" s="53">
        <v>61</v>
      </c>
    </row>
    <row r="39" spans="1:4">
      <c r="A39" s="116" t="s">
        <v>4458</v>
      </c>
      <c r="C39" s="53">
        <v>62</v>
      </c>
    </row>
    <row r="40" spans="1:4">
      <c r="A40" s="116" t="s">
        <v>4459</v>
      </c>
      <c r="D40" s="53">
        <v>63</v>
      </c>
    </row>
    <row r="41" spans="1:4">
      <c r="A41" s="116" t="s">
        <v>4460</v>
      </c>
      <c r="C41" s="53">
        <v>64</v>
      </c>
    </row>
    <row r="42" spans="1:4">
      <c r="A42" s="116" t="s">
        <v>4461</v>
      </c>
      <c r="D42" s="53">
        <v>65</v>
      </c>
    </row>
    <row r="43" spans="1:4">
      <c r="A43" s="116" t="s">
        <v>4462</v>
      </c>
      <c r="C43" s="53">
        <v>66</v>
      </c>
    </row>
    <row r="44" spans="1:4">
      <c r="A44" s="116" t="s">
        <v>4463</v>
      </c>
      <c r="D44" s="53">
        <v>67</v>
      </c>
    </row>
    <row r="45" spans="1:4">
      <c r="A45" s="116" t="s">
        <v>4464</v>
      </c>
      <c r="B45" s="53">
        <v>70</v>
      </c>
    </row>
    <row r="46" spans="1:4">
      <c r="A46" s="116" t="s">
        <v>4465</v>
      </c>
      <c r="B46" s="53">
        <v>72</v>
      </c>
    </row>
    <row r="47" spans="1:4">
      <c r="A47" s="116" t="s">
        <v>4466</v>
      </c>
      <c r="B47" s="53">
        <v>73</v>
      </c>
    </row>
    <row r="48" spans="1:4">
      <c r="A48" s="116" t="s">
        <v>4467</v>
      </c>
      <c r="B48" s="53">
        <v>74</v>
      </c>
    </row>
    <row r="49" spans="1:4">
      <c r="A49" s="116" t="s">
        <v>4468</v>
      </c>
      <c r="C49" s="53">
        <v>76</v>
      </c>
    </row>
    <row r="50" spans="1:4">
      <c r="A50" s="116" t="s">
        <v>4469</v>
      </c>
      <c r="D50" s="53">
        <v>77</v>
      </c>
    </row>
    <row r="51" spans="1:4">
      <c r="A51" s="116" t="s">
        <v>4470</v>
      </c>
      <c r="C51" s="53">
        <v>81</v>
      </c>
    </row>
    <row r="52" spans="1:4">
      <c r="A52" s="116" t="s">
        <v>4471</v>
      </c>
      <c r="C52" s="53">
        <v>82</v>
      </c>
    </row>
    <row r="53" spans="1:4">
      <c r="A53" s="116" t="s">
        <v>4472</v>
      </c>
      <c r="C53" s="53">
        <v>83</v>
      </c>
    </row>
    <row r="54" spans="1:4">
      <c r="A54" s="116" t="s">
        <v>4473</v>
      </c>
      <c r="C54" s="53">
        <v>84</v>
      </c>
    </row>
    <row r="55" spans="1:4">
      <c r="A55" s="116" t="s">
        <v>4474</v>
      </c>
      <c r="C55" s="53">
        <v>85</v>
      </c>
    </row>
    <row r="56" spans="1:4">
      <c r="A56" s="116" t="s">
        <v>4475</v>
      </c>
      <c r="C56" s="53">
        <v>86</v>
      </c>
    </row>
    <row r="57" spans="1:4">
      <c r="A57" s="116" t="s">
        <v>4476</v>
      </c>
      <c r="B57" s="53">
        <v>87</v>
      </c>
    </row>
    <row r="58" spans="1:4">
      <c r="A58" s="116" t="s">
        <v>4477</v>
      </c>
      <c r="D58" s="53">
        <v>89</v>
      </c>
    </row>
    <row r="59" spans="1:4">
      <c r="A59" s="116" t="s">
        <v>4478</v>
      </c>
      <c r="D59" s="53">
        <v>90</v>
      </c>
    </row>
    <row r="60" spans="1:4">
      <c r="A60" s="116" t="s">
        <v>4479</v>
      </c>
      <c r="D60" s="53">
        <v>91</v>
      </c>
    </row>
    <row r="61" spans="1:4">
      <c r="A61" s="116" t="s">
        <v>4480</v>
      </c>
      <c r="D61" s="53">
        <v>92</v>
      </c>
    </row>
    <row r="62" spans="1:4">
      <c r="A62" s="116" t="s">
        <v>4481</v>
      </c>
      <c r="D62" s="53">
        <v>93</v>
      </c>
    </row>
    <row r="63" spans="1:4">
      <c r="A63" s="116" t="s">
        <v>4482</v>
      </c>
      <c r="D63" s="53">
        <v>94</v>
      </c>
    </row>
    <row r="64" spans="1:4">
      <c r="A64" s="116" t="s">
        <v>4483</v>
      </c>
      <c r="C64" s="53">
        <v>96</v>
      </c>
    </row>
    <row r="65" spans="1:4">
      <c r="A65" s="116" t="s">
        <v>4484</v>
      </c>
      <c r="D65" s="53">
        <v>97</v>
      </c>
    </row>
    <row r="66" spans="1:4">
      <c r="A66" s="116" t="s">
        <v>4485</v>
      </c>
      <c r="C66" s="53">
        <v>101</v>
      </c>
    </row>
    <row r="67" spans="1:4">
      <c r="A67" s="116" t="s">
        <v>4486</v>
      </c>
      <c r="D67" s="53">
        <v>102</v>
      </c>
    </row>
    <row r="68" spans="1:4">
      <c r="A68" s="116" t="s">
        <v>4487</v>
      </c>
      <c r="C68" s="53">
        <v>103</v>
      </c>
    </row>
    <row r="69" spans="1:4">
      <c r="A69" s="116" t="s">
        <v>4488</v>
      </c>
      <c r="D69" s="53">
        <v>104</v>
      </c>
    </row>
    <row r="70" spans="1:4">
      <c r="A70" s="116" t="s">
        <v>4489</v>
      </c>
      <c r="C70" s="53">
        <v>105</v>
      </c>
    </row>
    <row r="71" spans="1:4">
      <c r="A71" s="116" t="s">
        <v>4490</v>
      </c>
      <c r="D71" s="53">
        <v>106</v>
      </c>
    </row>
    <row r="72" spans="1:4">
      <c r="A72" s="116" t="s">
        <v>4491</v>
      </c>
      <c r="C72" s="53">
        <v>107</v>
      </c>
    </row>
    <row r="73" spans="1:4">
      <c r="A73" s="116" t="s">
        <v>4492</v>
      </c>
      <c r="D73" s="53">
        <v>108</v>
      </c>
    </row>
    <row r="74" spans="1:4">
      <c r="A74" s="116" t="s">
        <v>4493</v>
      </c>
      <c r="C74" s="53">
        <v>109</v>
      </c>
    </row>
    <row r="75" spans="1:4">
      <c r="A75" s="116" t="s">
        <v>4494</v>
      </c>
      <c r="D75" s="53">
        <v>110</v>
      </c>
    </row>
    <row r="76" spans="1:4">
      <c r="A76" s="116" t="s">
        <v>4495</v>
      </c>
      <c r="C76" s="53">
        <v>113</v>
      </c>
    </row>
    <row r="77" spans="1:4">
      <c r="A77" s="116" t="s">
        <v>4496</v>
      </c>
      <c r="D77" s="53">
        <v>114</v>
      </c>
    </row>
    <row r="78" spans="1:4">
      <c r="A78" s="116" t="s">
        <v>4497</v>
      </c>
      <c r="C78" s="53">
        <v>115</v>
      </c>
    </row>
    <row r="79" spans="1:4">
      <c r="A79" s="116" t="s">
        <v>4498</v>
      </c>
      <c r="D79" s="53">
        <v>116</v>
      </c>
    </row>
    <row r="80" spans="1:4">
      <c r="A80" s="116" t="s">
        <v>4499</v>
      </c>
      <c r="C80" s="53">
        <v>117</v>
      </c>
    </row>
    <row r="81" spans="1:4">
      <c r="A81" s="116" t="s">
        <v>4500</v>
      </c>
      <c r="D81" s="53">
        <v>118</v>
      </c>
    </row>
    <row r="82" spans="1:4">
      <c r="A82" s="116" t="s">
        <v>4501</v>
      </c>
      <c r="C82" s="53">
        <v>119</v>
      </c>
    </row>
    <row r="83" spans="1:4">
      <c r="A83" s="116" t="s">
        <v>4502</v>
      </c>
      <c r="D83" s="53">
        <v>120</v>
      </c>
    </row>
    <row r="84" spans="1:4">
      <c r="A84" s="116" t="s">
        <v>4503</v>
      </c>
      <c r="C84" s="53">
        <v>121</v>
      </c>
    </row>
    <row r="85" spans="1:4">
      <c r="A85" s="116" t="s">
        <v>4504</v>
      </c>
      <c r="D85" s="53">
        <v>122</v>
      </c>
    </row>
    <row r="86" spans="1:4">
      <c r="A86" s="116" t="s">
        <v>4505</v>
      </c>
      <c r="C86" s="53">
        <v>123</v>
      </c>
    </row>
    <row r="87" spans="1:4">
      <c r="A87" s="116" t="s">
        <v>4506</v>
      </c>
      <c r="D87" s="53">
        <v>124</v>
      </c>
    </row>
    <row r="88" spans="1:4">
      <c r="A88" s="116" t="s">
        <v>4507</v>
      </c>
      <c r="C88" s="53">
        <v>125</v>
      </c>
    </row>
    <row r="89" spans="1:4">
      <c r="A89" s="116" t="s">
        <v>4508</v>
      </c>
      <c r="D89" s="53">
        <v>126</v>
      </c>
    </row>
    <row r="90" spans="1:4">
      <c r="A90" s="116" t="s">
        <v>4509</v>
      </c>
      <c r="C90" s="53">
        <v>129</v>
      </c>
    </row>
    <row r="91" spans="1:4">
      <c r="A91" s="116" t="s">
        <v>4510</v>
      </c>
      <c r="D91" s="53">
        <v>130</v>
      </c>
    </row>
    <row r="92" spans="1:4">
      <c r="A92" s="116" t="s">
        <v>4511</v>
      </c>
      <c r="C92" s="53">
        <v>133</v>
      </c>
    </row>
    <row r="93" spans="1:4">
      <c r="A93" s="116" t="s">
        <v>4512</v>
      </c>
      <c r="D93" s="53">
        <v>134</v>
      </c>
    </row>
    <row r="94" spans="1:4">
      <c r="A94" s="116" t="s">
        <v>4513</v>
      </c>
      <c r="C94" s="53">
        <v>135</v>
      </c>
    </row>
    <row r="95" spans="1:4">
      <c r="A95" s="116" t="s">
        <v>4514</v>
      </c>
      <c r="D95" s="53">
        <v>136</v>
      </c>
    </row>
    <row r="96" spans="1:4">
      <c r="A96" s="116" t="s">
        <v>4515</v>
      </c>
      <c r="C96" s="53">
        <v>137</v>
      </c>
    </row>
    <row r="97" spans="1:4">
      <c r="A97" s="116" t="s">
        <v>4516</v>
      </c>
      <c r="D97" s="53">
        <v>138</v>
      </c>
    </row>
    <row r="98" spans="1:4">
      <c r="A98" s="116" t="s">
        <v>4517</v>
      </c>
      <c r="C98" s="53">
        <v>139</v>
      </c>
    </row>
    <row r="99" spans="1:4">
      <c r="A99" s="116" t="s">
        <v>4518</v>
      </c>
      <c r="D99" s="53">
        <v>140</v>
      </c>
    </row>
    <row r="100" spans="1:4">
      <c r="A100" s="116" t="s">
        <v>4519</v>
      </c>
      <c r="C100" s="53">
        <v>141</v>
      </c>
    </row>
    <row r="101" spans="1:4">
      <c r="A101" s="116" t="s">
        <v>4520</v>
      </c>
      <c r="D101" s="53">
        <v>142</v>
      </c>
    </row>
    <row r="102" spans="1:4">
      <c r="A102" s="116" t="s">
        <v>4521</v>
      </c>
      <c r="C102" s="53">
        <v>143</v>
      </c>
    </row>
    <row r="103" spans="1:4">
      <c r="A103" s="116" t="s">
        <v>4522</v>
      </c>
      <c r="D103" s="53">
        <v>144</v>
      </c>
    </row>
    <row r="104" spans="1:4">
      <c r="A104" s="116" t="s">
        <v>4523</v>
      </c>
      <c r="C104" s="53">
        <v>145</v>
      </c>
    </row>
    <row r="105" spans="1:4">
      <c r="A105" s="116" t="s">
        <v>4524</v>
      </c>
      <c r="D105" s="53">
        <v>146</v>
      </c>
    </row>
    <row r="106" spans="1:4">
      <c r="A106" s="116" t="s">
        <v>4525</v>
      </c>
      <c r="C106" s="53">
        <v>147</v>
      </c>
    </row>
    <row r="107" spans="1:4">
      <c r="A107" s="116" t="s">
        <v>4526</v>
      </c>
      <c r="D107" s="53">
        <v>148</v>
      </c>
    </row>
    <row r="108" spans="1:4">
      <c r="A108" s="116" t="s">
        <v>4527</v>
      </c>
      <c r="C108" s="53">
        <v>149</v>
      </c>
    </row>
    <row r="109" spans="1:4">
      <c r="A109" s="116" t="s">
        <v>4528</v>
      </c>
      <c r="D109" s="53">
        <v>150</v>
      </c>
    </row>
    <row r="110" spans="1:4">
      <c r="A110" s="116" t="s">
        <v>4529</v>
      </c>
      <c r="C110" s="53">
        <v>151</v>
      </c>
    </row>
    <row r="111" spans="1:4">
      <c r="A111" s="116" t="s">
        <v>4530</v>
      </c>
      <c r="D111" s="53">
        <v>152</v>
      </c>
    </row>
    <row r="112" spans="1:4">
      <c r="A112" s="116" t="s">
        <v>4531</v>
      </c>
      <c r="C112" s="53">
        <v>153</v>
      </c>
    </row>
    <row r="113" spans="1:4">
      <c r="A113" s="116" t="s">
        <v>4532</v>
      </c>
      <c r="D113" s="53">
        <v>154</v>
      </c>
    </row>
    <row r="114" spans="1:4">
      <c r="A114" s="116" t="s">
        <v>4533</v>
      </c>
      <c r="C114" s="53">
        <v>155</v>
      </c>
    </row>
    <row r="115" spans="1:4">
      <c r="A115" s="116" t="s">
        <v>4534</v>
      </c>
      <c r="D115" s="53">
        <v>156</v>
      </c>
    </row>
    <row r="116" spans="1:4">
      <c r="A116" s="116" t="s">
        <v>4535</v>
      </c>
      <c r="C116" s="53">
        <v>157</v>
      </c>
    </row>
    <row r="117" spans="1:4">
      <c r="A117" s="116" t="s">
        <v>4536</v>
      </c>
      <c r="D117" s="53">
        <v>158</v>
      </c>
    </row>
    <row r="118" spans="1:4">
      <c r="A118" s="116" t="s">
        <v>4537</v>
      </c>
      <c r="C118" s="53">
        <v>161</v>
      </c>
    </row>
    <row r="119" spans="1:4">
      <c r="A119" s="116" t="s">
        <v>4538</v>
      </c>
      <c r="D119" s="53">
        <v>162</v>
      </c>
    </row>
    <row r="120" spans="1:4">
      <c r="A120" s="116" t="s">
        <v>4539</v>
      </c>
      <c r="C120" s="53">
        <v>163</v>
      </c>
    </row>
    <row r="121" spans="1:4">
      <c r="A121" s="116" t="s">
        <v>4540</v>
      </c>
      <c r="D121" s="53">
        <v>164</v>
      </c>
    </row>
    <row r="122" spans="1:4">
      <c r="A122" s="116" t="s">
        <v>4541</v>
      </c>
      <c r="C122" s="53">
        <v>165</v>
      </c>
    </row>
    <row r="123" spans="1:4">
      <c r="A123" s="116" t="s">
        <v>4542</v>
      </c>
      <c r="D123" s="53">
        <v>166</v>
      </c>
    </row>
    <row r="124" spans="1:4">
      <c r="A124" s="116" t="s">
        <v>4543</v>
      </c>
      <c r="C124" s="53">
        <v>167</v>
      </c>
    </row>
    <row r="125" spans="1:4">
      <c r="A125" s="116" t="s">
        <v>4544</v>
      </c>
      <c r="D125" s="53">
        <v>168</v>
      </c>
    </row>
    <row r="126" spans="1:4">
      <c r="A126" s="116" t="s">
        <v>4545</v>
      </c>
      <c r="C126" s="53">
        <v>169</v>
      </c>
    </row>
    <row r="127" spans="1:4">
      <c r="A127" s="116" t="s">
        <v>4546</v>
      </c>
      <c r="D127" s="53">
        <v>170</v>
      </c>
    </row>
    <row r="128" spans="1:4">
      <c r="A128" s="116" t="s">
        <v>4547</v>
      </c>
      <c r="C128" s="53">
        <v>171</v>
      </c>
    </row>
    <row r="129" spans="1:4">
      <c r="A129" s="116" t="s">
        <v>4548</v>
      </c>
      <c r="D129" s="53">
        <v>172</v>
      </c>
    </row>
    <row r="130" spans="1:4">
      <c r="A130" s="116" t="s">
        <v>4549</v>
      </c>
      <c r="C130" s="53">
        <v>173</v>
      </c>
    </row>
    <row r="131" spans="1:4">
      <c r="A131" s="116" t="s">
        <v>4550</v>
      </c>
      <c r="D131" s="53">
        <v>174</v>
      </c>
    </row>
    <row r="132" spans="1:4">
      <c r="A132" s="116" t="s">
        <v>4551</v>
      </c>
      <c r="C132" s="53">
        <v>175</v>
      </c>
    </row>
    <row r="133" spans="1:4">
      <c r="A133" s="116" t="s">
        <v>4552</v>
      </c>
      <c r="D133" s="53">
        <v>176</v>
      </c>
    </row>
    <row r="134" spans="1:4">
      <c r="A134" s="116" t="s">
        <v>4553</v>
      </c>
      <c r="C134" s="53">
        <v>177</v>
      </c>
    </row>
    <row r="135" spans="1:4">
      <c r="A135" s="116" t="s">
        <v>4554</v>
      </c>
      <c r="D135" s="53">
        <v>178</v>
      </c>
    </row>
    <row r="136" spans="1:4">
      <c r="A136" s="116" t="s">
        <v>4555</v>
      </c>
      <c r="C136" s="53">
        <v>179</v>
      </c>
    </row>
    <row r="137" spans="1:4">
      <c r="A137" s="116" t="s">
        <v>4556</v>
      </c>
      <c r="D137" s="53">
        <v>180</v>
      </c>
    </row>
    <row r="138" spans="1:4">
      <c r="A138" s="116" t="s">
        <v>4557</v>
      </c>
      <c r="C138" s="53">
        <v>181</v>
      </c>
    </row>
    <row r="139" spans="1:4">
      <c r="A139" s="116" t="s">
        <v>4558</v>
      </c>
      <c r="D139" s="53">
        <v>182</v>
      </c>
    </row>
    <row r="140" spans="1:4">
      <c r="A140" s="116" t="s">
        <v>4559</v>
      </c>
      <c r="C140" s="53">
        <v>183</v>
      </c>
    </row>
    <row r="141" spans="1:4">
      <c r="A141" s="116" t="s">
        <v>4560</v>
      </c>
      <c r="D141" s="53">
        <v>184</v>
      </c>
    </row>
    <row r="142" spans="1:4">
      <c r="A142" s="116" t="s">
        <v>4561</v>
      </c>
      <c r="C142" s="53">
        <v>185</v>
      </c>
    </row>
    <row r="143" spans="1:4">
      <c r="A143" s="116" t="s">
        <v>4562</v>
      </c>
      <c r="D143" s="53">
        <v>186</v>
      </c>
    </row>
    <row r="144" spans="1:4">
      <c r="A144" s="116" t="s">
        <v>4563</v>
      </c>
      <c r="C144" s="53">
        <v>187</v>
      </c>
    </row>
    <row r="145" spans="1:4">
      <c r="A145" s="116" t="s">
        <v>4564</v>
      </c>
      <c r="D145" s="53">
        <v>188</v>
      </c>
    </row>
    <row r="146" spans="1:4">
      <c r="A146" s="116" t="s">
        <v>4565</v>
      </c>
      <c r="C146" s="53">
        <v>191</v>
      </c>
    </row>
    <row r="147" spans="1:4">
      <c r="A147" s="116" t="s">
        <v>4566</v>
      </c>
      <c r="D147" s="53">
        <v>192</v>
      </c>
    </row>
    <row r="148" spans="1:4">
      <c r="A148" s="116" t="s">
        <v>4567</v>
      </c>
      <c r="C148" s="53">
        <v>193</v>
      </c>
    </row>
    <row r="149" spans="1:4">
      <c r="A149" s="116" t="s">
        <v>4568</v>
      </c>
      <c r="D149" s="53">
        <v>194</v>
      </c>
    </row>
    <row r="150" spans="1:4">
      <c r="A150" s="116" t="s">
        <v>4569</v>
      </c>
      <c r="C150" s="53">
        <v>195</v>
      </c>
    </row>
    <row r="151" spans="1:4">
      <c r="A151" s="116" t="s">
        <v>4570</v>
      </c>
      <c r="D151" s="53">
        <v>196</v>
      </c>
    </row>
    <row r="152" spans="1:4">
      <c r="A152" s="116" t="s">
        <v>4571</v>
      </c>
      <c r="C152" s="53">
        <v>197</v>
      </c>
    </row>
    <row r="153" spans="1:4">
      <c r="A153" s="116" t="s">
        <v>4572</v>
      </c>
      <c r="D153" s="53">
        <v>198</v>
      </c>
    </row>
    <row r="154" spans="1:4">
      <c r="A154" s="116" t="s">
        <v>4573</v>
      </c>
      <c r="C154" s="53">
        <v>199</v>
      </c>
    </row>
    <row r="155" spans="1:4">
      <c r="A155" s="116" t="s">
        <v>4574</v>
      </c>
      <c r="D155" s="53">
        <v>200</v>
      </c>
    </row>
    <row r="156" spans="1:4">
      <c r="A156" s="116" t="s">
        <v>4575</v>
      </c>
      <c r="C156" s="53">
        <v>201</v>
      </c>
    </row>
    <row r="157" spans="1:4">
      <c r="A157" s="116" t="s">
        <v>4576</v>
      </c>
      <c r="D157" s="53">
        <v>202</v>
      </c>
    </row>
    <row r="158" spans="1:4">
      <c r="A158" s="116" t="s">
        <v>4577</v>
      </c>
      <c r="C158" s="53">
        <v>203</v>
      </c>
    </row>
    <row r="159" spans="1:4">
      <c r="A159" s="116" t="s">
        <v>4578</v>
      </c>
      <c r="D159" s="53">
        <v>204</v>
      </c>
    </row>
    <row r="160" spans="1:4">
      <c r="A160" s="116" t="s">
        <v>4579</v>
      </c>
      <c r="C160" s="53">
        <v>205</v>
      </c>
    </row>
    <row r="161" spans="1:4">
      <c r="A161" s="116" t="s">
        <v>4580</v>
      </c>
      <c r="D161" s="53">
        <v>206</v>
      </c>
    </row>
    <row r="162" spans="1:4">
      <c r="A162" s="116" t="s">
        <v>4581</v>
      </c>
      <c r="C162" s="53">
        <v>207</v>
      </c>
    </row>
    <row r="163" spans="1:4">
      <c r="A163" s="116" t="s">
        <v>4582</v>
      </c>
      <c r="D163" s="53">
        <v>208</v>
      </c>
    </row>
    <row r="164" spans="1:4">
      <c r="A164" s="116" t="s">
        <v>4433</v>
      </c>
      <c r="B164" s="53">
        <v>35</v>
      </c>
    </row>
    <row r="165" spans="1:4">
      <c r="A165" s="116" t="s">
        <v>4434</v>
      </c>
      <c r="B165" s="53">
        <v>36</v>
      </c>
    </row>
    <row r="166" spans="1:4">
      <c r="A166" s="116" t="s">
        <v>4465</v>
      </c>
      <c r="B166" s="53">
        <v>72</v>
      </c>
    </row>
    <row r="167" spans="1:4">
      <c r="A167" s="116" t="s">
        <v>4466</v>
      </c>
      <c r="B167" s="53">
        <v>73</v>
      </c>
    </row>
    <row r="168" spans="1:4">
      <c r="A168" s="116" t="s">
        <v>4467</v>
      </c>
      <c r="B168" s="53">
        <v>74</v>
      </c>
    </row>
    <row r="169" spans="1:4">
      <c r="A169" s="116" t="s">
        <v>4476</v>
      </c>
      <c r="B169" s="53">
        <v>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46" workbookViewId="0">
      <selection activeCell="A48" sqref="A48"/>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2" s="60" customFormat="1">
      <c r="A1" s="58" t="s">
        <v>4584</v>
      </c>
      <c r="B1" s="59" t="s">
        <v>4585</v>
      </c>
    </row>
    <row r="2" spans="1:2">
      <c r="A2" t="s">
        <v>4421</v>
      </c>
      <c r="B2" s="61">
        <v>0</v>
      </c>
    </row>
    <row r="3" spans="1:2">
      <c r="A3" t="s">
        <v>4422</v>
      </c>
      <c r="B3" s="61">
        <v>1</v>
      </c>
    </row>
    <row r="4" spans="1:2">
      <c r="A4" t="s">
        <v>4423</v>
      </c>
      <c r="B4" s="61">
        <v>2</v>
      </c>
    </row>
    <row r="5" spans="1:2">
      <c r="A5" t="s">
        <v>4424</v>
      </c>
      <c r="B5" s="61">
        <v>3</v>
      </c>
    </row>
    <row r="6" spans="1:2">
      <c r="A6" t="s">
        <v>4425</v>
      </c>
      <c r="B6" s="61">
        <v>4</v>
      </c>
    </row>
    <row r="7" spans="1:2">
      <c r="A7" t="s">
        <v>4426</v>
      </c>
      <c r="B7" s="61">
        <v>5</v>
      </c>
    </row>
    <row r="8" spans="1:2">
      <c r="A8" t="s">
        <v>4427</v>
      </c>
      <c r="B8" s="61">
        <v>12</v>
      </c>
    </row>
    <row r="9" spans="1:2">
      <c r="A9" t="s">
        <v>4428</v>
      </c>
      <c r="B9" s="61">
        <v>16</v>
      </c>
    </row>
    <row r="10" spans="1:2">
      <c r="A10" t="s">
        <v>4429</v>
      </c>
      <c r="B10" s="61">
        <v>24</v>
      </c>
    </row>
    <row r="11" spans="1:2">
      <c r="A11" t="s">
        <v>4430</v>
      </c>
      <c r="B11" s="61">
        <v>31</v>
      </c>
    </row>
    <row r="12" spans="1:2">
      <c r="A12" t="s">
        <v>4431</v>
      </c>
      <c r="B12" s="61">
        <v>32</v>
      </c>
    </row>
    <row r="13" spans="1:2">
      <c r="A13" t="s">
        <v>4432</v>
      </c>
      <c r="B13" s="61">
        <v>33</v>
      </c>
    </row>
    <row r="14" spans="1:2">
      <c r="A14" t="s">
        <v>4433</v>
      </c>
      <c r="B14" s="61">
        <v>35</v>
      </c>
    </row>
    <row r="15" spans="1:2">
      <c r="A15" t="s">
        <v>4434</v>
      </c>
      <c r="B15" s="61">
        <v>36</v>
      </c>
    </row>
    <row r="16" spans="1:2">
      <c r="A16" t="s">
        <v>4435</v>
      </c>
      <c r="B16" s="61">
        <v>37</v>
      </c>
    </row>
    <row r="17" spans="1:2">
      <c r="A17" t="s">
        <v>4436</v>
      </c>
      <c r="B17" s="61">
        <v>38</v>
      </c>
    </row>
    <row r="18" spans="1:2">
      <c r="A18" t="s">
        <v>4437</v>
      </c>
      <c r="B18" s="61">
        <v>39</v>
      </c>
    </row>
    <row r="19" spans="1:2">
      <c r="A19" t="s">
        <v>4438</v>
      </c>
      <c r="B19" s="61">
        <v>40</v>
      </c>
    </row>
    <row r="20" spans="1:2">
      <c r="A20" t="s">
        <v>4439</v>
      </c>
      <c r="B20" s="61">
        <v>41</v>
      </c>
    </row>
    <row r="21" spans="1:2">
      <c r="A21" t="s">
        <v>4440</v>
      </c>
      <c r="B21" s="61">
        <v>42</v>
      </c>
    </row>
    <row r="22" spans="1:2">
      <c r="A22" t="s">
        <v>4441</v>
      </c>
      <c r="B22" s="61">
        <v>43</v>
      </c>
    </row>
    <row r="23" spans="1:2">
      <c r="A23" t="s">
        <v>4442</v>
      </c>
      <c r="B23" s="61">
        <v>44</v>
      </c>
    </row>
    <row r="24" spans="1:2">
      <c r="A24" t="s">
        <v>4443</v>
      </c>
      <c r="B24" s="61">
        <v>47</v>
      </c>
    </row>
    <row r="25" spans="1:2">
      <c r="A25" t="s">
        <v>4444</v>
      </c>
      <c r="B25" s="61">
        <v>48</v>
      </c>
    </row>
    <row r="26" spans="1:2">
      <c r="A26" t="s">
        <v>4445</v>
      </c>
      <c r="B26" s="61">
        <v>49</v>
      </c>
    </row>
    <row r="27" spans="1:2">
      <c r="A27" t="s">
        <v>4446</v>
      </c>
      <c r="B27" s="61">
        <v>50</v>
      </c>
    </row>
    <row r="28" spans="1:2">
      <c r="A28" t="s">
        <v>4447</v>
      </c>
      <c r="B28" s="61">
        <v>51</v>
      </c>
    </row>
    <row r="29" spans="1:2" s="54" customFormat="1">
      <c r="A29" t="s">
        <v>4448</v>
      </c>
      <c r="B29" s="61">
        <v>52</v>
      </c>
    </row>
    <row r="30" spans="1:2" s="54" customFormat="1">
      <c r="A30" t="s">
        <v>4449</v>
      </c>
      <c r="B30" s="61">
        <v>53</v>
      </c>
    </row>
    <row r="31" spans="1:2">
      <c r="A31" t="s">
        <v>4450</v>
      </c>
      <c r="B31" s="61">
        <v>54</v>
      </c>
    </row>
    <row r="32" spans="1:2">
      <c r="A32" t="s">
        <v>4451</v>
      </c>
      <c r="B32" s="61">
        <v>55</v>
      </c>
    </row>
    <row r="33" spans="1:2" s="54" customFormat="1">
      <c r="A33" t="s">
        <v>4452</v>
      </c>
      <c r="B33" s="61">
        <v>56</v>
      </c>
    </row>
    <row r="34" spans="1:2">
      <c r="A34" t="s">
        <v>4453</v>
      </c>
      <c r="B34" s="61">
        <v>57</v>
      </c>
    </row>
    <row r="35" spans="1:2">
      <c r="A35" t="s">
        <v>4454</v>
      </c>
      <c r="B35" s="61">
        <v>58</v>
      </c>
    </row>
    <row r="36" spans="1:2">
      <c r="A36" t="s">
        <v>4455</v>
      </c>
      <c r="B36" s="61">
        <v>59</v>
      </c>
    </row>
    <row r="37" spans="1:2">
      <c r="A37" t="s">
        <v>4456</v>
      </c>
      <c r="B37" s="61">
        <v>60</v>
      </c>
    </row>
    <row r="38" spans="1:2">
      <c r="A38" t="s">
        <v>4457</v>
      </c>
      <c r="B38" s="61">
        <v>61</v>
      </c>
    </row>
    <row r="39" spans="1:2">
      <c r="A39" t="s">
        <v>4458</v>
      </c>
      <c r="B39" s="61">
        <v>62</v>
      </c>
    </row>
    <row r="40" spans="1:2">
      <c r="A40" t="s">
        <v>4459</v>
      </c>
      <c r="B40" s="61">
        <v>63</v>
      </c>
    </row>
    <row r="41" spans="1:2">
      <c r="A41" t="s">
        <v>4460</v>
      </c>
      <c r="B41" s="61">
        <v>64</v>
      </c>
    </row>
    <row r="42" spans="1:2">
      <c r="A42" t="s">
        <v>4461</v>
      </c>
      <c r="B42" s="61">
        <v>65</v>
      </c>
    </row>
    <row r="43" spans="1:2">
      <c r="A43" t="s">
        <v>4462</v>
      </c>
      <c r="B43" s="61">
        <v>66</v>
      </c>
    </row>
    <row r="44" spans="1:2">
      <c r="A44" t="s">
        <v>4463</v>
      </c>
      <c r="B44" s="61">
        <v>67</v>
      </c>
    </row>
    <row r="45" spans="1:2">
      <c r="A45" t="s">
        <v>4464</v>
      </c>
      <c r="B45" s="61">
        <v>70</v>
      </c>
    </row>
    <row r="46" spans="1:2">
      <c r="A46" t="s">
        <v>4465</v>
      </c>
      <c r="B46" s="61">
        <v>72</v>
      </c>
    </row>
    <row r="47" spans="1:2">
      <c r="A47" t="s">
        <v>4466</v>
      </c>
      <c r="B47" s="61">
        <v>73</v>
      </c>
    </row>
    <row r="48" spans="1:2">
      <c r="A48" t="s">
        <v>4467</v>
      </c>
      <c r="B48" s="61">
        <v>74</v>
      </c>
    </row>
    <row r="49" spans="1:2">
      <c r="A49" t="s">
        <v>4468</v>
      </c>
      <c r="B49" s="61">
        <v>76</v>
      </c>
    </row>
    <row r="50" spans="1:2">
      <c r="A50" t="s">
        <v>4469</v>
      </c>
      <c r="B50" s="61">
        <v>77</v>
      </c>
    </row>
    <row r="51" spans="1:2">
      <c r="A51" t="s">
        <v>4470</v>
      </c>
      <c r="B51" s="61">
        <v>81</v>
      </c>
    </row>
    <row r="52" spans="1:2">
      <c r="A52" t="s">
        <v>4471</v>
      </c>
      <c r="B52" s="61">
        <v>82</v>
      </c>
    </row>
    <row r="53" spans="1:2">
      <c r="A53" t="s">
        <v>4472</v>
      </c>
      <c r="B53" s="61">
        <v>83</v>
      </c>
    </row>
    <row r="54" spans="1:2">
      <c r="A54" t="s">
        <v>4473</v>
      </c>
      <c r="B54" s="61">
        <v>84</v>
      </c>
    </row>
    <row r="55" spans="1:2">
      <c r="A55" t="s">
        <v>4474</v>
      </c>
      <c r="B55" s="61">
        <v>85</v>
      </c>
    </row>
    <row r="56" spans="1:2">
      <c r="A56" t="s">
        <v>4475</v>
      </c>
      <c r="B56" s="61">
        <v>86</v>
      </c>
    </row>
    <row r="57" spans="1:2">
      <c r="A57" t="s">
        <v>4476</v>
      </c>
      <c r="B57" s="61">
        <v>87</v>
      </c>
    </row>
    <row r="58" spans="1:2">
      <c r="A58" t="s">
        <v>4477</v>
      </c>
      <c r="B58" s="61">
        <v>89</v>
      </c>
    </row>
    <row r="59" spans="1:2">
      <c r="A59" t="s">
        <v>4478</v>
      </c>
      <c r="B59" s="61">
        <v>90</v>
      </c>
    </row>
    <row r="60" spans="1:2">
      <c r="A60" t="s">
        <v>4479</v>
      </c>
      <c r="B60" s="61">
        <v>91</v>
      </c>
    </row>
    <row r="61" spans="1:2">
      <c r="A61" t="s">
        <v>4480</v>
      </c>
      <c r="B61" s="61">
        <v>92</v>
      </c>
    </row>
    <row r="62" spans="1:2">
      <c r="A62" t="s">
        <v>4481</v>
      </c>
      <c r="B62" s="61">
        <v>93</v>
      </c>
    </row>
    <row r="63" spans="1:2">
      <c r="A63" t="s">
        <v>4482</v>
      </c>
      <c r="B63" s="61">
        <v>94</v>
      </c>
    </row>
    <row r="64" spans="1:2">
      <c r="A64" t="s">
        <v>4483</v>
      </c>
      <c r="B64" s="61">
        <v>96</v>
      </c>
    </row>
    <row r="65" spans="1:2">
      <c r="A65" t="s">
        <v>4484</v>
      </c>
      <c r="B65" s="61">
        <v>97</v>
      </c>
    </row>
    <row r="66" spans="1:2">
      <c r="A66" t="s">
        <v>4485</v>
      </c>
      <c r="B66" s="61">
        <v>101</v>
      </c>
    </row>
    <row r="67" spans="1:2">
      <c r="A67" t="s">
        <v>4486</v>
      </c>
      <c r="B67" s="61">
        <v>102</v>
      </c>
    </row>
    <row r="68" spans="1:2">
      <c r="A68" t="s">
        <v>4487</v>
      </c>
      <c r="B68" s="61">
        <v>103</v>
      </c>
    </row>
    <row r="69" spans="1:2">
      <c r="A69" t="s">
        <v>4488</v>
      </c>
      <c r="B69" s="61">
        <v>104</v>
      </c>
    </row>
    <row r="70" spans="1:2">
      <c r="A70" t="s">
        <v>4489</v>
      </c>
      <c r="B70" s="61">
        <v>105</v>
      </c>
    </row>
    <row r="71" spans="1:2">
      <c r="A71" t="s">
        <v>4490</v>
      </c>
      <c r="B71" s="61">
        <v>106</v>
      </c>
    </row>
    <row r="72" spans="1:2">
      <c r="A72" t="s">
        <v>4491</v>
      </c>
      <c r="B72" s="61">
        <v>107</v>
      </c>
    </row>
    <row r="73" spans="1:2">
      <c r="A73" t="s">
        <v>4492</v>
      </c>
      <c r="B73" s="61">
        <v>108</v>
      </c>
    </row>
    <row r="74" spans="1:2">
      <c r="A74" t="s">
        <v>4493</v>
      </c>
      <c r="B74" s="61">
        <v>109</v>
      </c>
    </row>
    <row r="75" spans="1:2">
      <c r="A75" t="s">
        <v>4494</v>
      </c>
      <c r="B75" s="61">
        <v>110</v>
      </c>
    </row>
    <row r="76" spans="1:2">
      <c r="A76" t="s">
        <v>4495</v>
      </c>
      <c r="B76" s="61">
        <v>113</v>
      </c>
    </row>
    <row r="77" spans="1:2">
      <c r="A77" t="s">
        <v>4496</v>
      </c>
      <c r="B77" s="61">
        <v>114</v>
      </c>
    </row>
    <row r="78" spans="1:2">
      <c r="A78" t="s">
        <v>4497</v>
      </c>
      <c r="B78" s="61">
        <v>115</v>
      </c>
    </row>
    <row r="79" spans="1:2">
      <c r="A79" t="s">
        <v>4498</v>
      </c>
      <c r="B79" s="61">
        <v>116</v>
      </c>
    </row>
    <row r="80" spans="1:2">
      <c r="A80" t="s">
        <v>4499</v>
      </c>
      <c r="B80" s="61">
        <v>117</v>
      </c>
    </row>
    <row r="81" spans="1:2">
      <c r="A81" t="s">
        <v>4500</v>
      </c>
      <c r="B81" s="61">
        <v>118</v>
      </c>
    </row>
    <row r="82" spans="1:2">
      <c r="A82" t="s">
        <v>4501</v>
      </c>
      <c r="B82" s="61">
        <v>119</v>
      </c>
    </row>
    <row r="83" spans="1:2">
      <c r="A83" t="s">
        <v>4502</v>
      </c>
      <c r="B83" s="61">
        <v>120</v>
      </c>
    </row>
    <row r="84" spans="1:2">
      <c r="A84" t="s">
        <v>4503</v>
      </c>
      <c r="B84" s="61">
        <v>121</v>
      </c>
    </row>
    <row r="85" spans="1:2">
      <c r="A85" t="s">
        <v>4504</v>
      </c>
      <c r="B85" s="61">
        <v>122</v>
      </c>
    </row>
    <row r="86" spans="1:2">
      <c r="A86" t="s">
        <v>4505</v>
      </c>
      <c r="B86" s="61">
        <v>123</v>
      </c>
    </row>
    <row r="87" spans="1:2">
      <c r="A87" t="s">
        <v>4506</v>
      </c>
      <c r="B87" s="61">
        <v>124</v>
      </c>
    </row>
    <row r="88" spans="1:2">
      <c r="A88" t="s">
        <v>4507</v>
      </c>
      <c r="B88" s="61">
        <v>125</v>
      </c>
    </row>
    <row r="89" spans="1:2">
      <c r="A89" t="s">
        <v>4508</v>
      </c>
      <c r="B89" s="61">
        <v>126</v>
      </c>
    </row>
    <row r="90" spans="1:2">
      <c r="A90" t="s">
        <v>4509</v>
      </c>
      <c r="B90" s="61">
        <v>129</v>
      </c>
    </row>
    <row r="91" spans="1:2">
      <c r="A91" t="s">
        <v>4510</v>
      </c>
      <c r="B91" s="61">
        <v>130</v>
      </c>
    </row>
    <row r="92" spans="1:2">
      <c r="A92" t="s">
        <v>4511</v>
      </c>
      <c r="B92" s="61">
        <v>133</v>
      </c>
    </row>
    <row r="93" spans="1:2">
      <c r="A93" t="s">
        <v>4512</v>
      </c>
      <c r="B93" s="61">
        <v>134</v>
      </c>
    </row>
    <row r="94" spans="1:2">
      <c r="A94" t="s">
        <v>4513</v>
      </c>
      <c r="B94" s="61">
        <v>135</v>
      </c>
    </row>
    <row r="95" spans="1:2">
      <c r="A95" t="s">
        <v>4514</v>
      </c>
      <c r="B95" s="61">
        <v>136</v>
      </c>
    </row>
    <row r="96" spans="1:2">
      <c r="A96" t="s">
        <v>4515</v>
      </c>
      <c r="B96" s="61">
        <v>137</v>
      </c>
    </row>
    <row r="97" spans="1:2">
      <c r="A97" t="s">
        <v>4516</v>
      </c>
      <c r="B97" s="61">
        <v>138</v>
      </c>
    </row>
    <row r="98" spans="1:2">
      <c r="A98" t="s">
        <v>4517</v>
      </c>
      <c r="B98" s="61">
        <v>139</v>
      </c>
    </row>
    <row r="99" spans="1:2">
      <c r="A99" t="s">
        <v>4518</v>
      </c>
      <c r="B99" s="61">
        <v>140</v>
      </c>
    </row>
    <row r="100" spans="1:2" s="62" customFormat="1">
      <c r="A100" t="s">
        <v>4519</v>
      </c>
      <c r="B100" s="61">
        <v>141</v>
      </c>
    </row>
    <row r="101" spans="1:2">
      <c r="A101" t="s">
        <v>4520</v>
      </c>
      <c r="B101" s="61">
        <v>142</v>
      </c>
    </row>
    <row r="102" spans="1:2">
      <c r="A102" t="s">
        <v>4521</v>
      </c>
      <c r="B102" s="61">
        <v>143</v>
      </c>
    </row>
    <row r="103" spans="1:2">
      <c r="A103" t="s">
        <v>4522</v>
      </c>
      <c r="B103" s="61">
        <v>144</v>
      </c>
    </row>
    <row r="104" spans="1:2">
      <c r="A104" t="s">
        <v>4523</v>
      </c>
      <c r="B104" s="61">
        <v>145</v>
      </c>
    </row>
    <row r="105" spans="1:2">
      <c r="A105" t="s">
        <v>4524</v>
      </c>
      <c r="B105" s="61">
        <v>146</v>
      </c>
    </row>
    <row r="106" spans="1:2">
      <c r="A106" t="s">
        <v>4525</v>
      </c>
      <c r="B106" s="61">
        <v>147</v>
      </c>
    </row>
    <row r="107" spans="1:2">
      <c r="A107" t="s">
        <v>4526</v>
      </c>
      <c r="B107" s="61">
        <v>148</v>
      </c>
    </row>
    <row r="108" spans="1:2">
      <c r="A108" t="s">
        <v>4527</v>
      </c>
      <c r="B108" s="61">
        <v>149</v>
      </c>
    </row>
    <row r="109" spans="1:2">
      <c r="A109" t="s">
        <v>4528</v>
      </c>
      <c r="B109" s="61">
        <v>150</v>
      </c>
    </row>
    <row r="110" spans="1:2">
      <c r="A110" t="s">
        <v>4529</v>
      </c>
      <c r="B110" s="61">
        <v>151</v>
      </c>
    </row>
    <row r="111" spans="1:2">
      <c r="A111" t="s">
        <v>4530</v>
      </c>
      <c r="B111" s="61">
        <v>152</v>
      </c>
    </row>
    <row r="112" spans="1:2">
      <c r="A112" t="s">
        <v>4531</v>
      </c>
      <c r="B112" s="61">
        <v>153</v>
      </c>
    </row>
    <row r="113" spans="1:2">
      <c r="A113" t="s">
        <v>4532</v>
      </c>
      <c r="B113" s="61">
        <v>154</v>
      </c>
    </row>
    <row r="114" spans="1:2">
      <c r="A114" t="s">
        <v>4533</v>
      </c>
      <c r="B114" s="61">
        <v>155</v>
      </c>
    </row>
    <row r="115" spans="1:2">
      <c r="A115" t="s">
        <v>4534</v>
      </c>
      <c r="B115" s="61">
        <v>156</v>
      </c>
    </row>
    <row r="116" spans="1:2">
      <c r="A116" t="s">
        <v>4535</v>
      </c>
      <c r="B116" s="61">
        <v>157</v>
      </c>
    </row>
    <row r="117" spans="1:2">
      <c r="A117" t="s">
        <v>4536</v>
      </c>
      <c r="B117" s="61">
        <v>158</v>
      </c>
    </row>
    <row r="118" spans="1:2">
      <c r="A118" t="s">
        <v>4537</v>
      </c>
      <c r="B118" s="61">
        <v>161</v>
      </c>
    </row>
    <row r="119" spans="1:2">
      <c r="A119" t="s">
        <v>4538</v>
      </c>
      <c r="B119" s="61">
        <v>162</v>
      </c>
    </row>
    <row r="120" spans="1:2">
      <c r="A120" t="s">
        <v>4539</v>
      </c>
      <c r="B120" s="61">
        <v>163</v>
      </c>
    </row>
    <row r="121" spans="1:2">
      <c r="A121" t="s">
        <v>4540</v>
      </c>
      <c r="B121" s="61">
        <v>164</v>
      </c>
    </row>
    <row r="122" spans="1:2">
      <c r="A122" t="s">
        <v>4541</v>
      </c>
      <c r="B122" s="61">
        <v>165</v>
      </c>
    </row>
    <row r="123" spans="1:2">
      <c r="A123" t="s">
        <v>4542</v>
      </c>
      <c r="B123" s="61">
        <v>166</v>
      </c>
    </row>
    <row r="124" spans="1:2">
      <c r="A124" t="s">
        <v>4543</v>
      </c>
      <c r="B124" s="61">
        <v>167</v>
      </c>
    </row>
    <row r="125" spans="1:2">
      <c r="A125" t="s">
        <v>4544</v>
      </c>
      <c r="B125" s="61">
        <v>168</v>
      </c>
    </row>
    <row r="126" spans="1:2">
      <c r="A126" t="s">
        <v>4545</v>
      </c>
      <c r="B126" s="61">
        <v>169</v>
      </c>
    </row>
    <row r="127" spans="1:2">
      <c r="A127" t="s">
        <v>4546</v>
      </c>
      <c r="B127" s="61">
        <v>170</v>
      </c>
    </row>
    <row r="128" spans="1:2">
      <c r="A128" t="s">
        <v>4547</v>
      </c>
      <c r="B128" s="61">
        <v>171</v>
      </c>
    </row>
    <row r="129" spans="1:2">
      <c r="A129" t="s">
        <v>4548</v>
      </c>
      <c r="B129" s="61">
        <v>172</v>
      </c>
    </row>
    <row r="130" spans="1:2">
      <c r="A130" t="s">
        <v>4549</v>
      </c>
      <c r="B130" s="61">
        <v>173</v>
      </c>
    </row>
    <row r="131" spans="1:2">
      <c r="A131" t="s">
        <v>4550</v>
      </c>
      <c r="B131" s="61">
        <v>174</v>
      </c>
    </row>
    <row r="132" spans="1:2">
      <c r="A132" t="s">
        <v>4551</v>
      </c>
      <c r="B132" s="61">
        <v>175</v>
      </c>
    </row>
    <row r="133" spans="1:2">
      <c r="A133" t="s">
        <v>4552</v>
      </c>
      <c r="B133" s="61">
        <v>176</v>
      </c>
    </row>
    <row r="134" spans="1:2">
      <c r="A134" t="s">
        <v>4553</v>
      </c>
      <c r="B134" s="61">
        <v>177</v>
      </c>
    </row>
    <row r="135" spans="1:2">
      <c r="A135" t="s">
        <v>4554</v>
      </c>
      <c r="B135" s="61">
        <v>178</v>
      </c>
    </row>
    <row r="136" spans="1:2">
      <c r="A136" t="s">
        <v>4555</v>
      </c>
      <c r="B136" s="61">
        <v>179</v>
      </c>
    </row>
    <row r="137" spans="1:2">
      <c r="A137" t="s">
        <v>4556</v>
      </c>
      <c r="B137" s="53">
        <v>180</v>
      </c>
    </row>
    <row r="138" spans="1:2">
      <c r="A138" t="s">
        <v>4557</v>
      </c>
      <c r="B138" s="53">
        <v>181</v>
      </c>
    </row>
    <row r="139" spans="1:2">
      <c r="A139" t="s">
        <v>4558</v>
      </c>
      <c r="B139" s="53">
        <v>182</v>
      </c>
    </row>
    <row r="140" spans="1:2">
      <c r="A140" t="s">
        <v>4559</v>
      </c>
      <c r="B140" s="53">
        <v>183</v>
      </c>
    </row>
    <row r="141" spans="1:2">
      <c r="A141" t="s">
        <v>4560</v>
      </c>
      <c r="B141" s="53">
        <v>184</v>
      </c>
    </row>
    <row r="142" spans="1:2">
      <c r="A142" t="s">
        <v>4561</v>
      </c>
      <c r="B142" s="53">
        <v>185</v>
      </c>
    </row>
    <row r="143" spans="1:2">
      <c r="A143" t="s">
        <v>4562</v>
      </c>
      <c r="B143" s="53">
        <v>186</v>
      </c>
    </row>
    <row r="144" spans="1:2">
      <c r="A144" t="s">
        <v>4563</v>
      </c>
      <c r="B144" s="53">
        <v>187</v>
      </c>
    </row>
    <row r="145" spans="1:2">
      <c r="A145" t="s">
        <v>4564</v>
      </c>
      <c r="B145" s="53">
        <v>188</v>
      </c>
    </row>
    <row r="146" spans="1:2">
      <c r="A146" t="s">
        <v>4565</v>
      </c>
      <c r="B146" s="53">
        <v>191</v>
      </c>
    </row>
    <row r="147" spans="1:2">
      <c r="A147" t="s">
        <v>4566</v>
      </c>
      <c r="B147" s="53">
        <v>192</v>
      </c>
    </row>
    <row r="148" spans="1:2">
      <c r="A148" t="s">
        <v>4567</v>
      </c>
      <c r="B148" s="53">
        <v>193</v>
      </c>
    </row>
    <row r="149" spans="1:2">
      <c r="A149" t="s">
        <v>4568</v>
      </c>
      <c r="B149" s="53">
        <v>194</v>
      </c>
    </row>
    <row r="150" spans="1:2">
      <c r="A150" t="s">
        <v>4569</v>
      </c>
      <c r="B150" s="53">
        <v>195</v>
      </c>
    </row>
    <row r="151" spans="1:2">
      <c r="A151" t="s">
        <v>4570</v>
      </c>
      <c r="B151" s="53">
        <v>196</v>
      </c>
    </row>
    <row r="152" spans="1:2">
      <c r="A152" t="s">
        <v>4571</v>
      </c>
      <c r="B152" s="53">
        <v>197</v>
      </c>
    </row>
    <row r="153" spans="1:2">
      <c r="A153" t="s">
        <v>4572</v>
      </c>
      <c r="B153" s="53">
        <v>198</v>
      </c>
    </row>
    <row r="154" spans="1:2">
      <c r="A154" t="s">
        <v>4573</v>
      </c>
      <c r="B154" s="53">
        <v>199</v>
      </c>
    </row>
    <row r="155" spans="1:2">
      <c r="A155" t="s">
        <v>4574</v>
      </c>
      <c r="B155" s="53">
        <v>200</v>
      </c>
    </row>
    <row r="156" spans="1:2">
      <c r="A156" t="s">
        <v>4575</v>
      </c>
      <c r="B156" s="53">
        <v>201</v>
      </c>
    </row>
    <row r="157" spans="1:2">
      <c r="A157" t="s">
        <v>4576</v>
      </c>
      <c r="B157" s="53">
        <v>202</v>
      </c>
    </row>
    <row r="158" spans="1:2">
      <c r="A158" t="s">
        <v>4577</v>
      </c>
      <c r="B158" s="53">
        <v>203</v>
      </c>
    </row>
    <row r="159" spans="1:2">
      <c r="A159" t="s">
        <v>4578</v>
      </c>
      <c r="B159" s="53">
        <v>204</v>
      </c>
    </row>
    <row r="160" spans="1:2">
      <c r="A160" t="s">
        <v>4579</v>
      </c>
      <c r="B160" s="53">
        <v>205</v>
      </c>
    </row>
    <row r="161" spans="1:2">
      <c r="A161" t="s">
        <v>4580</v>
      </c>
      <c r="B161" s="53">
        <v>206</v>
      </c>
    </row>
    <row r="162" spans="1:2">
      <c r="A162" t="s">
        <v>4581</v>
      </c>
      <c r="B162" s="53">
        <v>207</v>
      </c>
    </row>
    <row r="163" spans="1:2">
      <c r="A163" t="s">
        <v>4582</v>
      </c>
      <c r="B163" s="53">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3" s="60" customFormat="1">
      <c r="A1" s="58" t="s">
        <v>4584</v>
      </c>
      <c r="B1" s="59" t="s">
        <v>4585</v>
      </c>
      <c r="C1" s="52"/>
    </row>
    <row r="2" spans="1:3">
      <c r="A2" t="s">
        <v>4429</v>
      </c>
      <c r="B2" s="61">
        <v>24</v>
      </c>
      <c r="C2" s="61"/>
    </row>
    <row r="3" spans="1:3">
      <c r="A3" t="s">
        <v>4430</v>
      </c>
      <c r="B3" s="61">
        <v>31</v>
      </c>
      <c r="C3" s="61"/>
    </row>
    <row r="4" spans="1:3">
      <c r="A4" t="s">
        <v>4433</v>
      </c>
      <c r="B4" s="61">
        <v>35</v>
      </c>
      <c r="C4" s="61"/>
    </row>
    <row r="5" spans="1:3">
      <c r="A5" t="s">
        <v>4434</v>
      </c>
      <c r="B5" s="61">
        <v>36</v>
      </c>
      <c r="C5" s="61"/>
    </row>
    <row r="6" spans="1:3">
      <c r="A6" t="s">
        <v>4435</v>
      </c>
      <c r="B6" s="61">
        <v>37</v>
      </c>
      <c r="C6" s="61"/>
    </row>
    <row r="7" spans="1:3">
      <c r="A7" t="s">
        <v>4436</v>
      </c>
      <c r="B7" s="61">
        <v>38</v>
      </c>
      <c r="C7" s="61"/>
    </row>
    <row r="8" spans="1:3">
      <c r="A8" t="s">
        <v>4437</v>
      </c>
      <c r="B8" s="61">
        <v>39</v>
      </c>
      <c r="C8" s="61"/>
    </row>
    <row r="9" spans="1:3">
      <c r="A9" t="s">
        <v>4438</v>
      </c>
      <c r="B9" s="61">
        <v>40</v>
      </c>
      <c r="C9" s="61"/>
    </row>
    <row r="10" spans="1:3">
      <c r="A10" t="s">
        <v>4441</v>
      </c>
      <c r="B10" s="61">
        <v>43</v>
      </c>
      <c r="C10" s="61"/>
    </row>
    <row r="11" spans="1:3">
      <c r="A11" t="s">
        <v>4442</v>
      </c>
      <c r="B11" s="61">
        <v>44</v>
      </c>
      <c r="C11" s="61"/>
    </row>
    <row r="12" spans="1:3">
      <c r="A12" t="s">
        <v>4452</v>
      </c>
      <c r="B12" s="61">
        <v>56</v>
      </c>
      <c r="C12" s="53"/>
    </row>
    <row r="13" spans="1:3">
      <c r="A13" t="s">
        <v>4453</v>
      </c>
      <c r="B13" s="61">
        <v>57</v>
      </c>
      <c r="C13" s="53"/>
    </row>
    <row r="14" spans="1:3">
      <c r="A14" t="s">
        <v>4454</v>
      </c>
      <c r="B14" s="61">
        <v>58</v>
      </c>
      <c r="C14" s="53"/>
    </row>
    <row r="15" spans="1:3">
      <c r="A15" t="s">
        <v>4455</v>
      </c>
      <c r="B15" s="61">
        <v>59</v>
      </c>
      <c r="C15" s="53"/>
    </row>
    <row r="16" spans="1:3">
      <c r="A16" t="s">
        <v>4456</v>
      </c>
      <c r="B16" s="61">
        <v>60</v>
      </c>
      <c r="C16" s="53"/>
    </row>
    <row r="17" spans="1:3">
      <c r="A17" t="s">
        <v>4457</v>
      </c>
      <c r="B17" s="61">
        <v>61</v>
      </c>
      <c r="C17" s="53"/>
    </row>
    <row r="18" spans="1:3">
      <c r="A18" t="s">
        <v>4458</v>
      </c>
      <c r="B18" s="61">
        <v>62</v>
      </c>
      <c r="C18" s="53"/>
    </row>
    <row r="19" spans="1:3">
      <c r="A19" t="s">
        <v>4459</v>
      </c>
      <c r="B19" s="61">
        <v>63</v>
      </c>
      <c r="C19" s="53"/>
    </row>
    <row r="20" spans="1:3">
      <c r="A20" t="s">
        <v>4465</v>
      </c>
      <c r="B20" s="61">
        <v>72</v>
      </c>
      <c r="C20" s="53"/>
    </row>
    <row r="21" spans="1:3">
      <c r="A21" t="s">
        <v>4466</v>
      </c>
      <c r="B21" s="61">
        <v>73</v>
      </c>
      <c r="C21" s="53"/>
    </row>
    <row r="22" spans="1:3">
      <c r="A22" t="s">
        <v>4467</v>
      </c>
      <c r="B22" s="61">
        <v>74</v>
      </c>
    </row>
    <row r="23" spans="1:3">
      <c r="A23" t="s">
        <v>4476</v>
      </c>
      <c r="B23" s="61">
        <v>87</v>
      </c>
    </row>
    <row r="24" spans="1:3">
      <c r="A24" t="s">
        <v>4483</v>
      </c>
      <c r="B24" s="61">
        <v>96</v>
      </c>
    </row>
    <row r="25" spans="1:3" s="54" customFormat="1">
      <c r="A25" t="s">
        <v>4484</v>
      </c>
      <c r="B25" s="61">
        <v>97</v>
      </c>
      <c r="C25"/>
    </row>
    <row r="26" spans="1:3" s="54" customFormat="1">
      <c r="A26" t="s">
        <v>4583</v>
      </c>
      <c r="B26" s="61">
        <v>76</v>
      </c>
      <c r="C26"/>
    </row>
    <row r="27" spans="1:3">
      <c r="A27" t="s">
        <v>4469</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42"/>
  <sheetViews>
    <sheetView zoomScale="85" zoomScaleNormal="85" workbookViewId="0">
      <pane xSplit="2" ySplit="2" topLeftCell="C3" activePane="bottomRight" state="frozen"/>
      <selection pane="topRight" activeCell="C1" sqref="C1"/>
      <selection pane="bottomLeft" activeCell="A5" sqref="A5"/>
      <selection pane="bottomRight" activeCell="S2" sqref="S2"/>
    </sheetView>
  </sheetViews>
  <sheetFormatPr defaultColWidth="11.42578125" defaultRowHeight="15"/>
  <cols>
    <col min="1" max="1" width="43.140625" bestFit="1" customWidth="1"/>
    <col min="2" max="2" width="7.7109375" bestFit="1" customWidth="1"/>
    <col min="5" max="16" width="10.85546875" style="53"/>
    <col min="17" max="17" width="11.42578125" style="53"/>
    <col min="18" max="25" width="10.85546875" style="53"/>
  </cols>
  <sheetData>
    <row r="1" spans="1:23" ht="15" customHeight="1">
      <c r="D1" s="98"/>
      <c r="E1" s="199"/>
      <c r="F1" s="199"/>
      <c r="G1" s="199"/>
      <c r="H1" s="199"/>
      <c r="I1" s="199"/>
      <c r="J1" s="199"/>
      <c r="K1" s="199"/>
      <c r="L1" s="199"/>
      <c r="M1" s="199"/>
      <c r="N1" s="199"/>
      <c r="O1" s="199"/>
      <c r="P1" s="199"/>
      <c r="Q1" s="199"/>
      <c r="R1" s="199"/>
      <c r="S1" s="199"/>
      <c r="T1" s="199"/>
      <c r="U1" s="199"/>
      <c r="V1" s="199"/>
      <c r="W1" s="199"/>
    </row>
    <row r="2" spans="1:23" ht="96" customHeight="1">
      <c r="A2" s="58"/>
      <c r="B2" s="59"/>
      <c r="C2" s="52"/>
      <c r="D2" s="98" t="s">
        <v>23</v>
      </c>
      <c r="E2" s="27" t="s">
        <v>24</v>
      </c>
      <c r="F2" s="27" t="s">
        <v>25</v>
      </c>
      <c r="G2" s="25" t="s">
        <v>26</v>
      </c>
      <c r="H2" s="51" t="s">
        <v>27</v>
      </c>
      <c r="I2" s="63" t="s">
        <v>28</v>
      </c>
      <c r="J2" s="63" t="s">
        <v>29</v>
      </c>
      <c r="K2" s="26" t="s">
        <v>30</v>
      </c>
      <c r="L2" s="26" t="s">
        <v>31</v>
      </c>
      <c r="M2" s="27" t="s">
        <v>32</v>
      </c>
      <c r="N2" s="25" t="s">
        <v>33</v>
      </c>
      <c r="O2" s="25" t="s">
        <v>34</v>
      </c>
      <c r="P2" s="25" t="s">
        <v>35</v>
      </c>
      <c r="Q2" s="25" t="s">
        <v>36</v>
      </c>
      <c r="R2" s="26" t="s">
        <v>37</v>
      </c>
      <c r="S2" s="26" t="s">
        <v>38</v>
      </c>
      <c r="T2" s="26" t="s">
        <v>39</v>
      </c>
      <c r="U2" s="27" t="s">
        <v>40</v>
      </c>
      <c r="V2" s="27" t="s">
        <v>41</v>
      </c>
      <c r="W2" s="25" t="s">
        <v>42</v>
      </c>
    </row>
    <row r="3" spans="1:23">
      <c r="A3" t="s">
        <v>4431</v>
      </c>
      <c r="B3" s="61">
        <v>32</v>
      </c>
      <c r="D3" s="61">
        <v>32</v>
      </c>
      <c r="M3" s="61">
        <v>32</v>
      </c>
      <c r="N3" s="117">
        <v>32</v>
      </c>
      <c r="O3" s="174"/>
      <c r="R3" s="61">
        <v>32</v>
      </c>
      <c r="S3" s="61"/>
      <c r="U3" s="64"/>
    </row>
    <row r="4" spans="1:23">
      <c r="A4" t="s">
        <v>4432</v>
      </c>
      <c r="B4" s="61">
        <v>33</v>
      </c>
      <c r="D4" s="61">
        <v>33</v>
      </c>
      <c r="M4" s="61">
        <v>33</v>
      </c>
      <c r="N4" s="117">
        <v>33</v>
      </c>
      <c r="O4" s="174"/>
      <c r="R4" s="61">
        <v>33</v>
      </c>
      <c r="S4" s="61"/>
      <c r="U4" s="64"/>
    </row>
    <row r="5" spans="1:23">
      <c r="A5" t="s">
        <v>4444</v>
      </c>
      <c r="B5" s="61">
        <v>48</v>
      </c>
      <c r="D5" s="61">
        <v>48</v>
      </c>
      <c r="M5" s="61">
        <v>48</v>
      </c>
      <c r="N5" s="117"/>
      <c r="O5" s="174">
        <v>48</v>
      </c>
      <c r="T5" s="61">
        <v>48</v>
      </c>
      <c r="U5" s="64"/>
    </row>
    <row r="6" spans="1:23">
      <c r="A6" t="s">
        <v>4445</v>
      </c>
      <c r="B6" s="61">
        <v>49</v>
      </c>
      <c r="D6" s="61">
        <v>49</v>
      </c>
      <c r="M6" s="61">
        <v>49</v>
      </c>
      <c r="N6" s="117"/>
      <c r="O6" s="174">
        <v>49</v>
      </c>
      <c r="T6" s="61">
        <v>49</v>
      </c>
      <c r="U6" s="64"/>
    </row>
    <row r="7" spans="1:23">
      <c r="A7" t="s">
        <v>4499</v>
      </c>
      <c r="B7" s="61">
        <v>117</v>
      </c>
      <c r="D7" s="61">
        <v>117</v>
      </c>
      <c r="M7" s="61">
        <v>117</v>
      </c>
      <c r="N7" s="117">
        <v>117</v>
      </c>
      <c r="O7" s="174"/>
      <c r="P7" s="61">
        <v>117</v>
      </c>
      <c r="Q7" s="61"/>
      <c r="U7" s="64"/>
    </row>
    <row r="8" spans="1:23">
      <c r="A8" t="s">
        <v>4500</v>
      </c>
      <c r="B8" s="61">
        <v>118</v>
      </c>
      <c r="D8" s="61">
        <v>118</v>
      </c>
      <c r="M8" s="61">
        <v>118</v>
      </c>
      <c r="N8" s="117">
        <v>118</v>
      </c>
      <c r="O8" s="174"/>
      <c r="P8" s="61">
        <v>118</v>
      </c>
      <c r="Q8" s="61"/>
      <c r="U8" s="64"/>
    </row>
    <row r="9" spans="1:23">
      <c r="A9" t="s">
        <v>4505</v>
      </c>
      <c r="B9" s="61">
        <v>123</v>
      </c>
      <c r="D9" s="61">
        <v>123</v>
      </c>
      <c r="M9" s="117"/>
      <c r="N9" s="117"/>
      <c r="O9" s="117">
        <v>123</v>
      </c>
      <c r="Q9" s="53">
        <v>123</v>
      </c>
      <c r="U9" s="61">
        <v>123</v>
      </c>
      <c r="V9" s="61">
        <v>123</v>
      </c>
      <c r="W9" s="61">
        <v>123</v>
      </c>
    </row>
    <row r="10" spans="1:23">
      <c r="A10" t="s">
        <v>4506</v>
      </c>
      <c r="B10" s="61">
        <v>124</v>
      </c>
      <c r="D10" s="61">
        <v>124</v>
      </c>
      <c r="M10" s="117"/>
      <c r="N10" s="117"/>
      <c r="O10" s="117">
        <v>124</v>
      </c>
      <c r="Q10" s="53">
        <v>124</v>
      </c>
      <c r="U10" s="61">
        <v>124</v>
      </c>
      <c r="V10" s="61">
        <v>124</v>
      </c>
      <c r="W10" s="61">
        <v>124</v>
      </c>
    </row>
    <row r="11" spans="1:23">
      <c r="A11" t="s">
        <v>4511</v>
      </c>
      <c r="B11" s="61">
        <v>133</v>
      </c>
      <c r="D11" s="61">
        <v>133</v>
      </c>
      <c r="F11" s="61">
        <v>133</v>
      </c>
      <c r="L11" s="61">
        <v>133</v>
      </c>
      <c r="N11" s="174"/>
      <c r="O11" s="174"/>
      <c r="U11" s="61">
        <v>133</v>
      </c>
      <c r="V11" s="61">
        <v>133</v>
      </c>
    </row>
    <row r="12" spans="1:23">
      <c r="A12" t="s">
        <v>4512</v>
      </c>
      <c r="B12" s="61">
        <v>134</v>
      </c>
      <c r="D12" s="61">
        <v>134</v>
      </c>
      <c r="F12" s="61">
        <v>134</v>
      </c>
      <c r="L12" s="61">
        <v>134</v>
      </c>
      <c r="N12" s="174"/>
      <c r="O12" s="174"/>
      <c r="U12" s="61">
        <v>134</v>
      </c>
      <c r="V12" s="61">
        <v>134</v>
      </c>
    </row>
    <row r="13" spans="1:23">
      <c r="A13" t="s">
        <v>4533</v>
      </c>
      <c r="B13" s="61">
        <v>155</v>
      </c>
      <c r="D13" s="61">
        <v>155</v>
      </c>
      <c r="F13" s="61">
        <v>155</v>
      </c>
      <c r="K13" s="61">
        <v>155</v>
      </c>
      <c r="N13" s="174"/>
      <c r="O13" s="174"/>
      <c r="U13" s="61">
        <v>155</v>
      </c>
    </row>
    <row r="14" spans="1:23">
      <c r="A14" t="s">
        <v>4534</v>
      </c>
      <c r="B14" s="61">
        <v>156</v>
      </c>
      <c r="D14" s="61">
        <v>156</v>
      </c>
      <c r="F14" s="61">
        <v>156</v>
      </c>
      <c r="K14" s="61">
        <v>156</v>
      </c>
      <c r="N14" s="174"/>
      <c r="O14" s="174"/>
      <c r="U14" s="61">
        <v>156</v>
      </c>
    </row>
    <row r="15" spans="1:23">
      <c r="A15" t="s">
        <v>4547</v>
      </c>
      <c r="B15" s="61">
        <v>171</v>
      </c>
      <c r="D15" s="61">
        <v>171</v>
      </c>
      <c r="M15" s="61">
        <v>171</v>
      </c>
      <c r="N15" s="117"/>
      <c r="O15" s="117">
        <v>171</v>
      </c>
      <c r="S15" s="61">
        <v>171</v>
      </c>
      <c r="U15" s="64"/>
      <c r="V15" s="61">
        <v>171</v>
      </c>
    </row>
    <row r="16" spans="1:23">
      <c r="A16" t="s">
        <v>4548</v>
      </c>
      <c r="B16" s="61">
        <v>172</v>
      </c>
      <c r="D16" s="61">
        <v>172</v>
      </c>
      <c r="M16" s="61">
        <v>172</v>
      </c>
      <c r="N16" s="117"/>
      <c r="O16" s="117">
        <v>172</v>
      </c>
      <c r="S16" s="61">
        <v>172</v>
      </c>
      <c r="U16" s="64"/>
      <c r="V16" s="61">
        <v>172</v>
      </c>
    </row>
    <row r="17" spans="1:25">
      <c r="A17" t="s">
        <v>4557</v>
      </c>
      <c r="B17" s="53">
        <v>181</v>
      </c>
      <c r="D17" s="53">
        <v>181</v>
      </c>
      <c r="F17" s="53">
        <v>181</v>
      </c>
      <c r="G17" s="53">
        <v>181</v>
      </c>
      <c r="J17" s="53">
        <v>181</v>
      </c>
      <c r="N17" s="174"/>
      <c r="O17" s="174"/>
    </row>
    <row r="18" spans="1:25">
      <c r="A18" t="s">
        <v>4558</v>
      </c>
      <c r="B18" s="53">
        <v>182</v>
      </c>
      <c r="D18" s="53">
        <v>182</v>
      </c>
      <c r="F18" s="53">
        <v>182</v>
      </c>
      <c r="G18" s="53">
        <v>182</v>
      </c>
      <c r="J18" s="53">
        <v>182</v>
      </c>
      <c r="N18" s="174"/>
      <c r="O18" s="174"/>
    </row>
    <row r="19" spans="1:25">
      <c r="A19" t="s">
        <v>4561</v>
      </c>
      <c r="B19" s="53">
        <v>185</v>
      </c>
      <c r="D19" s="53">
        <v>185</v>
      </c>
      <c r="F19" s="53">
        <v>185</v>
      </c>
      <c r="G19" s="53">
        <v>185</v>
      </c>
      <c r="I19" s="53">
        <v>185</v>
      </c>
      <c r="N19" s="174"/>
      <c r="O19" s="174"/>
      <c r="U19" s="53">
        <v>185</v>
      </c>
    </row>
    <row r="20" spans="1:25">
      <c r="A20" t="s">
        <v>4562</v>
      </c>
      <c r="B20" s="53">
        <v>186</v>
      </c>
      <c r="D20" s="53">
        <v>186</v>
      </c>
      <c r="F20" s="53">
        <v>186</v>
      </c>
      <c r="G20" s="53">
        <v>186</v>
      </c>
      <c r="I20" s="53">
        <v>186</v>
      </c>
      <c r="N20" s="174"/>
      <c r="O20" s="174"/>
      <c r="U20" s="53">
        <v>186</v>
      </c>
    </row>
    <row r="21" spans="1:25">
      <c r="A21" t="s">
        <v>4575</v>
      </c>
      <c r="B21" s="53">
        <v>201</v>
      </c>
      <c r="D21" s="53">
        <v>201</v>
      </c>
      <c r="F21" s="53">
        <v>201</v>
      </c>
      <c r="G21" s="53">
        <v>201</v>
      </c>
      <c r="U21" s="53">
        <v>201</v>
      </c>
    </row>
    <row r="22" spans="1:25">
      <c r="A22" t="s">
        <v>4576</v>
      </c>
      <c r="B22" s="53">
        <v>202</v>
      </c>
      <c r="D22" s="53">
        <v>202</v>
      </c>
      <c r="F22" s="53">
        <v>202</v>
      </c>
      <c r="G22" s="53">
        <v>202</v>
      </c>
      <c r="U22" s="53">
        <v>202</v>
      </c>
    </row>
    <row r="23" spans="1:25">
      <c r="A23" t="s">
        <v>4577</v>
      </c>
      <c r="B23" s="53">
        <v>203</v>
      </c>
      <c r="D23" s="53">
        <v>203</v>
      </c>
      <c r="E23" s="53">
        <v>203</v>
      </c>
    </row>
    <row r="24" spans="1:25">
      <c r="A24" t="s">
        <v>4578</v>
      </c>
      <c r="B24" s="53">
        <v>204</v>
      </c>
      <c r="D24" s="53">
        <v>204</v>
      </c>
      <c r="E24" s="53">
        <v>204</v>
      </c>
    </row>
    <row r="25" spans="1:25">
      <c r="A25" t="s">
        <v>4581</v>
      </c>
      <c r="B25" s="53">
        <v>207</v>
      </c>
      <c r="D25" s="53">
        <v>207</v>
      </c>
      <c r="F25" s="53">
        <v>207</v>
      </c>
      <c r="G25" s="53">
        <v>207</v>
      </c>
      <c r="H25" s="53">
        <v>207</v>
      </c>
    </row>
    <row r="26" spans="1:25">
      <c r="A26" t="s">
        <v>4582</v>
      </c>
      <c r="B26" s="53">
        <v>208</v>
      </c>
      <c r="D26" s="53">
        <v>208</v>
      </c>
      <c r="F26" s="53">
        <v>208</v>
      </c>
      <c r="G26" s="53">
        <v>208</v>
      </c>
      <c r="H26" s="53">
        <v>208</v>
      </c>
    </row>
    <row r="27" spans="1:25">
      <c r="A27" s="175" t="s">
        <v>4537</v>
      </c>
      <c r="B27" s="176">
        <v>161</v>
      </c>
      <c r="C27" s="176"/>
      <c r="D27" s="176">
        <v>161</v>
      </c>
      <c r="E27" s="176"/>
      <c r="F27" s="176"/>
      <c r="G27" s="176"/>
      <c r="H27" s="176"/>
      <c r="I27" s="176"/>
      <c r="J27" s="176"/>
      <c r="K27" s="176"/>
      <c r="L27" s="176"/>
      <c r="M27" s="176"/>
      <c r="N27" s="176"/>
      <c r="O27" s="176"/>
      <c r="P27" s="176"/>
      <c r="Q27" s="176">
        <v>161</v>
      </c>
      <c r="R27" s="176"/>
      <c r="S27" s="176"/>
      <c r="T27" s="176"/>
      <c r="U27" s="176"/>
      <c r="V27" s="176">
        <v>161</v>
      </c>
      <c r="W27" s="176">
        <v>161</v>
      </c>
    </row>
    <row r="28" spans="1:25">
      <c r="A28" s="175" t="s">
        <v>4538</v>
      </c>
      <c r="B28" s="176">
        <v>162</v>
      </c>
      <c r="C28" s="176"/>
      <c r="D28" s="176">
        <v>162</v>
      </c>
      <c r="E28" s="176"/>
      <c r="F28" s="176"/>
      <c r="G28" s="176"/>
      <c r="H28" s="176"/>
      <c r="I28" s="176"/>
      <c r="J28" s="176"/>
      <c r="K28" s="176"/>
      <c r="L28" s="176"/>
      <c r="M28" s="176"/>
      <c r="N28" s="176"/>
      <c r="O28" s="176"/>
      <c r="P28" s="176"/>
      <c r="Q28" s="176">
        <v>162</v>
      </c>
      <c r="R28" s="176"/>
      <c r="S28" s="176"/>
      <c r="T28" s="176"/>
      <c r="U28" s="176"/>
      <c r="V28" s="176">
        <v>162</v>
      </c>
      <c r="W28" s="176">
        <v>162</v>
      </c>
    </row>
    <row r="32" spans="1:25" s="54" customFormat="1">
      <c r="E32" s="61"/>
      <c r="F32" s="61"/>
      <c r="G32" s="61"/>
      <c r="H32" s="61"/>
      <c r="I32" s="61"/>
      <c r="J32" s="61"/>
      <c r="K32" s="61"/>
      <c r="L32" s="61"/>
      <c r="M32" s="61"/>
      <c r="N32" s="61"/>
      <c r="O32" s="61"/>
      <c r="P32" s="61"/>
      <c r="Q32" s="61"/>
      <c r="R32" s="61"/>
      <c r="S32" s="61"/>
      <c r="T32" s="61"/>
      <c r="U32" s="61"/>
      <c r="V32" s="61"/>
      <c r="W32" s="61"/>
      <c r="X32" s="61"/>
      <c r="Y32" s="61"/>
    </row>
    <row r="33" spans="5:25" s="54" customFormat="1">
      <c r="E33" s="61"/>
      <c r="F33" s="61"/>
      <c r="G33" s="61"/>
      <c r="H33" s="61"/>
      <c r="I33" s="61"/>
      <c r="J33" s="61"/>
      <c r="K33" s="61"/>
      <c r="L33" s="61"/>
      <c r="M33" s="61"/>
      <c r="N33" s="61"/>
      <c r="O33" s="61"/>
      <c r="P33" s="61"/>
      <c r="Q33" s="61"/>
      <c r="R33" s="61"/>
      <c r="S33" s="61"/>
      <c r="T33" s="61"/>
      <c r="U33" s="61"/>
      <c r="V33" s="61"/>
      <c r="W33" s="61"/>
      <c r="X33" s="61"/>
      <c r="Y33" s="61"/>
    </row>
    <row r="34" spans="5:25" s="54" customFormat="1">
      <c r="E34" s="61"/>
      <c r="F34" s="61"/>
      <c r="G34" s="61"/>
      <c r="H34" s="61"/>
      <c r="I34" s="61"/>
      <c r="J34" s="61"/>
      <c r="K34" s="61"/>
      <c r="L34" s="61"/>
      <c r="M34" s="61"/>
      <c r="N34" s="61"/>
      <c r="O34" s="61"/>
      <c r="P34" s="61"/>
      <c r="Q34" s="61"/>
      <c r="R34" s="61"/>
      <c r="S34" s="61"/>
      <c r="T34" s="61"/>
      <c r="U34" s="61"/>
      <c r="V34" s="61"/>
      <c r="W34" s="61"/>
      <c r="X34" s="61"/>
      <c r="Y34" s="61"/>
    </row>
    <row r="35" spans="5:25" s="54" customFormat="1">
      <c r="E35" s="61"/>
      <c r="F35" s="61"/>
      <c r="G35" s="61"/>
      <c r="H35" s="61"/>
      <c r="I35" s="61"/>
      <c r="J35" s="61"/>
      <c r="K35" s="61"/>
      <c r="L35" s="61"/>
      <c r="M35" s="61"/>
      <c r="N35" s="61"/>
      <c r="O35" s="61"/>
      <c r="P35" s="61"/>
      <c r="Q35" s="61"/>
      <c r="R35" s="61"/>
      <c r="S35" s="65"/>
      <c r="T35" s="61"/>
      <c r="U35" s="61"/>
      <c r="V35" s="61"/>
      <c r="W35" s="61"/>
      <c r="X35" s="61"/>
      <c r="Y35" s="61"/>
    </row>
    <row r="36" spans="5:25" s="54" customFormat="1">
      <c r="E36" s="61"/>
      <c r="F36" s="61"/>
      <c r="G36" s="61"/>
      <c r="H36" s="61"/>
      <c r="I36" s="61"/>
      <c r="J36" s="61"/>
      <c r="K36" s="61"/>
      <c r="L36" s="61"/>
      <c r="M36" s="61"/>
      <c r="N36" s="61"/>
      <c r="O36" s="61"/>
      <c r="P36" s="61"/>
      <c r="Q36" s="61"/>
      <c r="R36" s="61"/>
      <c r="S36" s="61"/>
      <c r="T36" s="61"/>
      <c r="U36" s="61"/>
      <c r="V36" s="61"/>
      <c r="W36" s="61"/>
      <c r="X36" s="61"/>
      <c r="Y36" s="61"/>
    </row>
    <row r="37" spans="5:25" s="54" customFormat="1">
      <c r="E37" s="61"/>
      <c r="F37" s="61"/>
      <c r="G37" s="61"/>
      <c r="H37" s="61"/>
      <c r="I37" s="61"/>
      <c r="J37" s="61"/>
      <c r="K37" s="61"/>
      <c r="L37" s="61"/>
      <c r="M37" s="61"/>
      <c r="N37" s="61"/>
      <c r="O37" s="61"/>
      <c r="P37" s="61"/>
      <c r="Q37" s="61"/>
      <c r="R37" s="61"/>
      <c r="S37" s="61"/>
      <c r="T37" s="61"/>
      <c r="U37" s="61"/>
      <c r="V37" s="61"/>
      <c r="W37" s="61"/>
      <c r="X37" s="61"/>
      <c r="Y37" s="61"/>
    </row>
    <row r="38" spans="5:25" s="54" customFormat="1">
      <c r="E38" s="61"/>
      <c r="F38" s="61"/>
      <c r="G38" s="61"/>
      <c r="H38" s="61"/>
      <c r="I38" s="61"/>
      <c r="J38" s="61"/>
      <c r="K38" s="61"/>
      <c r="L38" s="61"/>
      <c r="M38" s="61"/>
      <c r="N38" s="61"/>
      <c r="O38" s="61"/>
      <c r="P38" s="61"/>
      <c r="Q38" s="61"/>
      <c r="R38" s="61"/>
      <c r="S38" s="61"/>
      <c r="T38" s="61"/>
      <c r="U38" s="61"/>
      <c r="V38" s="61"/>
      <c r="W38" s="61"/>
      <c r="X38" s="61"/>
      <c r="Y38" s="61"/>
    </row>
    <row r="39" spans="5:25" s="54" customFormat="1">
      <c r="E39" s="61"/>
      <c r="F39" s="61"/>
      <c r="G39" s="61"/>
      <c r="H39" s="61"/>
      <c r="I39" s="61"/>
      <c r="J39" s="61"/>
      <c r="K39" s="61"/>
      <c r="L39" s="61"/>
      <c r="M39" s="61"/>
      <c r="N39" s="61"/>
      <c r="O39" s="61"/>
      <c r="P39" s="61"/>
      <c r="Q39" s="61"/>
      <c r="R39" s="61"/>
      <c r="S39" s="61"/>
      <c r="T39" s="61"/>
      <c r="U39" s="61"/>
      <c r="V39" s="61"/>
      <c r="W39" s="61"/>
      <c r="X39" s="61"/>
      <c r="Y39" s="61"/>
    </row>
    <row r="40" spans="5:25" s="54" customFormat="1">
      <c r="E40" s="61"/>
      <c r="F40" s="61"/>
      <c r="G40" s="61"/>
      <c r="H40" s="61"/>
      <c r="I40" s="61"/>
      <c r="J40" s="61"/>
      <c r="K40" s="61"/>
      <c r="L40" s="61"/>
      <c r="M40" s="61"/>
      <c r="N40" s="61"/>
      <c r="O40" s="61"/>
      <c r="P40" s="61"/>
      <c r="Q40" s="61"/>
      <c r="R40" s="61"/>
      <c r="S40" s="61"/>
      <c r="T40" s="61"/>
      <c r="U40" s="61"/>
      <c r="V40" s="61"/>
      <c r="W40" s="61"/>
      <c r="X40" s="61"/>
      <c r="Y40" s="61"/>
    </row>
    <row r="41" spans="5:25" s="54" customFormat="1">
      <c r="E41" s="61"/>
      <c r="F41" s="61"/>
      <c r="G41" s="61"/>
      <c r="H41" s="61"/>
      <c r="I41" s="61"/>
      <c r="J41" s="61"/>
      <c r="K41" s="61"/>
      <c r="L41" s="61"/>
      <c r="M41" s="61"/>
      <c r="N41" s="61"/>
      <c r="O41" s="61"/>
      <c r="P41" s="61"/>
      <c r="Q41" s="61"/>
      <c r="R41" s="61"/>
      <c r="S41" s="61"/>
      <c r="T41" s="61"/>
      <c r="U41" s="61"/>
      <c r="V41" s="61"/>
      <c r="W41" s="61"/>
      <c r="X41" s="61"/>
      <c r="Y41" s="61"/>
    </row>
    <row r="42" spans="5:25" s="54" customFormat="1">
      <c r="E42" s="61"/>
      <c r="F42" s="61"/>
      <c r="G42" s="61"/>
      <c r="H42" s="61"/>
      <c r="I42" s="61"/>
      <c r="J42" s="61"/>
      <c r="K42" s="61"/>
      <c r="L42" s="61"/>
      <c r="M42" s="61"/>
      <c r="N42" s="61"/>
      <c r="O42" s="61"/>
      <c r="P42" s="61"/>
      <c r="Q42" s="61"/>
      <c r="R42" s="61"/>
      <c r="S42" s="61"/>
      <c r="T42" s="61"/>
      <c r="U42" s="61"/>
      <c r="V42" s="61"/>
      <c r="W42" s="61"/>
      <c r="X42" s="61"/>
      <c r="Y42" s="61"/>
    </row>
  </sheetData>
  <mergeCells count="1">
    <mergeCell ref="E1:W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324"/>
  <sheetViews>
    <sheetView workbookViewId="0">
      <pane xSplit="2" ySplit="2" topLeftCell="H6" activePane="bottomRight" state="frozen"/>
      <selection pane="topRight"/>
      <selection pane="bottomLeft"/>
      <selection pane="bottomRight" activeCell="AD2" sqref="AD2"/>
    </sheetView>
  </sheetViews>
  <sheetFormatPr defaultColWidth="11.42578125" defaultRowHeight="15"/>
  <cols>
    <col min="1" max="1" width="43.140625" bestFit="1" customWidth="1"/>
    <col min="2" max="2" width="13.140625" style="53" bestFit="1" customWidth="1"/>
    <col min="7" max="7" width="11.42578125" style="42"/>
    <col min="9" max="12" width="9.140625" style="5"/>
  </cols>
  <sheetData>
    <row r="1" spans="1:36" ht="15" customHeight="1">
      <c r="A1" s="58"/>
      <c r="B1" s="59"/>
      <c r="E1" s="200" t="s">
        <v>3</v>
      </c>
      <c r="F1" s="199"/>
      <c r="G1" s="199"/>
      <c r="H1" s="199"/>
      <c r="I1" s="199"/>
      <c r="J1" s="199"/>
      <c r="K1" s="199"/>
      <c r="L1" s="199"/>
      <c r="M1" s="199"/>
      <c r="N1" s="199"/>
      <c r="O1" s="199"/>
      <c r="P1" s="199"/>
      <c r="Q1" s="199"/>
      <c r="R1" s="199"/>
      <c r="S1" s="199"/>
      <c r="T1" s="199"/>
      <c r="U1" s="199"/>
      <c r="V1" s="199"/>
      <c r="W1" s="199"/>
      <c r="X1" s="199"/>
      <c r="Y1" s="199"/>
      <c r="Z1" s="199"/>
      <c r="AA1" s="199"/>
      <c r="AB1" s="199"/>
      <c r="AC1" s="199"/>
      <c r="AD1" s="199"/>
      <c r="AE1" s="199"/>
      <c r="AF1" s="199"/>
      <c r="AG1" s="199"/>
      <c r="AH1" s="199"/>
      <c r="AI1" s="199"/>
      <c r="AJ1" s="199"/>
    </row>
    <row r="2" spans="1:36" ht="144" customHeight="1">
      <c r="C2" s="98" t="s">
        <v>43</v>
      </c>
      <c r="D2" s="27" t="s">
        <v>44</v>
      </c>
      <c r="E2" s="27" t="s">
        <v>45</v>
      </c>
      <c r="F2" s="25" t="s">
        <v>4631</v>
      </c>
      <c r="G2" s="130" t="s">
        <v>46</v>
      </c>
      <c r="H2" s="25" t="s">
        <v>47</v>
      </c>
      <c r="I2" s="28" t="s">
        <v>48</v>
      </c>
      <c r="J2" s="28" t="s">
        <v>49</v>
      </c>
      <c r="K2" s="28" t="s">
        <v>50</v>
      </c>
      <c r="L2" s="28" t="s">
        <v>51</v>
      </c>
      <c r="M2" s="27" t="s">
        <v>4632</v>
      </c>
      <c r="N2" s="27" t="s">
        <v>52</v>
      </c>
      <c r="O2" s="25" t="s">
        <v>53</v>
      </c>
      <c r="P2" s="25" t="s">
        <v>54</v>
      </c>
      <c r="Q2" s="27" t="s">
        <v>55</v>
      </c>
      <c r="R2" s="25" t="s">
        <v>56</v>
      </c>
      <c r="S2" s="25" t="s">
        <v>57</v>
      </c>
      <c r="T2" s="25" t="s">
        <v>58</v>
      </c>
      <c r="U2" s="27" t="s">
        <v>59</v>
      </c>
      <c r="V2" s="25" t="s">
        <v>60</v>
      </c>
      <c r="W2" s="25" t="s">
        <v>61</v>
      </c>
      <c r="X2" s="25" t="s">
        <v>62</v>
      </c>
      <c r="Y2" s="27" t="s">
        <v>63</v>
      </c>
      <c r="Z2" s="25" t="s">
        <v>64</v>
      </c>
      <c r="AA2" s="25" t="s">
        <v>65</v>
      </c>
      <c r="AB2" s="51" t="s">
        <v>66</v>
      </c>
      <c r="AC2" s="27" t="s">
        <v>67</v>
      </c>
      <c r="AD2" s="25" t="s">
        <v>4638</v>
      </c>
      <c r="AE2" s="25" t="s">
        <v>68</v>
      </c>
      <c r="AF2" s="112" t="s">
        <v>69</v>
      </c>
      <c r="AG2" s="112" t="s">
        <v>70</v>
      </c>
      <c r="AH2" s="25" t="s">
        <v>71</v>
      </c>
      <c r="AI2" s="27" t="s">
        <v>72</v>
      </c>
      <c r="AJ2" s="27" t="s">
        <v>73</v>
      </c>
    </row>
    <row r="5" spans="1:36">
      <c r="A5" t="s">
        <v>4489</v>
      </c>
      <c r="B5" s="61">
        <v>105</v>
      </c>
      <c r="C5" s="61">
        <v>105</v>
      </c>
      <c r="D5" s="61"/>
      <c r="E5" s="61"/>
      <c r="G5" s="5"/>
      <c r="H5" s="61">
        <v>105</v>
      </c>
      <c r="I5" s="61">
        <v>105</v>
      </c>
    </row>
    <row r="6" spans="1:36">
      <c r="A6" t="s">
        <v>4490</v>
      </c>
      <c r="B6" s="61">
        <v>106</v>
      </c>
      <c r="C6" s="61">
        <v>106</v>
      </c>
      <c r="D6" s="61"/>
      <c r="E6" s="61"/>
      <c r="G6" s="5"/>
      <c r="H6" s="61">
        <v>106</v>
      </c>
      <c r="I6" s="61">
        <v>106</v>
      </c>
    </row>
    <row r="7" spans="1:36">
      <c r="A7" t="s">
        <v>4501</v>
      </c>
      <c r="B7" s="61">
        <v>119</v>
      </c>
      <c r="C7" s="61">
        <v>119</v>
      </c>
      <c r="D7" s="61"/>
      <c r="G7" s="5"/>
      <c r="P7" s="61">
        <v>119</v>
      </c>
      <c r="AB7" s="179">
        <v>119</v>
      </c>
    </row>
    <row r="8" spans="1:36">
      <c r="A8" t="s">
        <v>4502</v>
      </c>
      <c r="B8" s="61">
        <v>120</v>
      </c>
      <c r="C8" s="61">
        <v>120</v>
      </c>
      <c r="D8" s="61"/>
      <c r="G8" s="5"/>
      <c r="P8" s="61">
        <v>120</v>
      </c>
      <c r="AB8" s="179">
        <v>120</v>
      </c>
    </row>
    <row r="9" spans="1:36">
      <c r="A9" t="s">
        <v>4503</v>
      </c>
      <c r="B9" s="61">
        <v>121</v>
      </c>
      <c r="C9" s="61">
        <v>121</v>
      </c>
      <c r="D9" s="61">
        <v>121</v>
      </c>
      <c r="E9" s="61"/>
      <c r="F9" s="61"/>
      <c r="G9" s="36"/>
      <c r="T9" s="61">
        <v>121</v>
      </c>
      <c r="V9" s="61"/>
      <c r="W9" s="61"/>
      <c r="X9" s="61"/>
    </row>
    <row r="10" spans="1:36">
      <c r="A10" t="s">
        <v>4504</v>
      </c>
      <c r="B10" s="61">
        <v>122</v>
      </c>
      <c r="C10" s="61">
        <v>122</v>
      </c>
      <c r="D10" s="61">
        <v>122</v>
      </c>
      <c r="E10" s="61"/>
      <c r="F10" s="61"/>
      <c r="G10" s="36"/>
      <c r="T10" s="61">
        <v>122</v>
      </c>
      <c r="V10" s="61"/>
      <c r="W10" s="61"/>
      <c r="X10" s="61"/>
    </row>
    <row r="11" spans="1:36">
      <c r="A11" s="118" t="s">
        <v>4507</v>
      </c>
      <c r="B11" s="61">
        <v>125</v>
      </c>
      <c r="C11" s="61">
        <v>125</v>
      </c>
      <c r="D11" s="61"/>
      <c r="E11" s="53"/>
      <c r="G11" s="5">
        <v>125</v>
      </c>
    </row>
    <row r="12" spans="1:36">
      <c r="A12" s="118" t="s">
        <v>4508</v>
      </c>
      <c r="B12" s="61">
        <v>126</v>
      </c>
      <c r="C12" s="61">
        <v>126</v>
      </c>
      <c r="D12" s="61"/>
      <c r="E12" s="53"/>
      <c r="G12" s="5">
        <v>126</v>
      </c>
    </row>
    <row r="13" spans="1:36">
      <c r="A13" t="s">
        <v>4515</v>
      </c>
      <c r="B13" s="61">
        <v>137</v>
      </c>
      <c r="C13" s="61">
        <v>137</v>
      </c>
      <c r="D13" s="61"/>
      <c r="E13" s="61"/>
      <c r="G13" s="5"/>
      <c r="H13" s="61">
        <v>137</v>
      </c>
      <c r="K13" s="61">
        <v>137</v>
      </c>
      <c r="AF13">
        <v>137</v>
      </c>
    </row>
    <row r="14" spans="1:36">
      <c r="A14" t="s">
        <v>4516</v>
      </c>
      <c r="B14" s="61">
        <v>138</v>
      </c>
      <c r="C14" s="61">
        <v>138</v>
      </c>
      <c r="D14" s="61"/>
      <c r="E14" s="61"/>
      <c r="G14" s="5"/>
      <c r="H14" s="61">
        <v>138</v>
      </c>
      <c r="K14" s="61">
        <v>138</v>
      </c>
      <c r="AF14">
        <v>138</v>
      </c>
    </row>
    <row r="15" spans="1:36">
      <c r="A15" s="68" t="s">
        <v>4519</v>
      </c>
      <c r="B15" s="61">
        <v>141</v>
      </c>
      <c r="C15" s="61">
        <v>141</v>
      </c>
      <c r="D15" s="61"/>
      <c r="G15" s="5"/>
      <c r="M15">
        <v>141</v>
      </c>
    </row>
    <row r="16" spans="1:36">
      <c r="A16" s="68" t="s">
        <v>4520</v>
      </c>
      <c r="B16" s="61">
        <v>142</v>
      </c>
      <c r="C16" s="61">
        <v>142</v>
      </c>
      <c r="D16" s="61"/>
      <c r="M16">
        <v>142</v>
      </c>
    </row>
    <row r="17" spans="1:34">
      <c r="A17" t="s">
        <v>4521</v>
      </c>
      <c r="B17" s="61">
        <v>143</v>
      </c>
      <c r="C17" s="61">
        <v>143</v>
      </c>
      <c r="D17" s="61"/>
      <c r="E17">
        <v>143</v>
      </c>
      <c r="F17">
        <v>143</v>
      </c>
      <c r="U17" s="61">
        <v>143</v>
      </c>
      <c r="V17" s="61">
        <v>143</v>
      </c>
      <c r="W17" s="61">
        <v>143</v>
      </c>
      <c r="X17" s="61">
        <v>143</v>
      </c>
      <c r="AC17" s="61">
        <v>143</v>
      </c>
      <c r="AD17" s="61">
        <v>143</v>
      </c>
      <c r="AE17">
        <v>143</v>
      </c>
      <c r="AF17">
        <v>143</v>
      </c>
      <c r="AG17">
        <v>143</v>
      </c>
    </row>
    <row r="18" spans="1:34">
      <c r="A18" t="s">
        <v>4522</v>
      </c>
      <c r="B18" s="61">
        <v>144</v>
      </c>
      <c r="C18" s="61">
        <v>144</v>
      </c>
      <c r="D18" s="61"/>
      <c r="E18">
        <v>144</v>
      </c>
      <c r="F18">
        <v>144</v>
      </c>
      <c r="U18" s="61">
        <v>144</v>
      </c>
      <c r="V18" s="61">
        <v>144</v>
      </c>
      <c r="W18" s="61">
        <v>144</v>
      </c>
      <c r="X18" s="61">
        <v>144</v>
      </c>
      <c r="AC18" s="61">
        <v>144</v>
      </c>
      <c r="AD18" s="61">
        <v>144</v>
      </c>
      <c r="AE18">
        <v>144</v>
      </c>
      <c r="AF18">
        <v>144</v>
      </c>
      <c r="AG18">
        <v>144</v>
      </c>
    </row>
    <row r="19" spans="1:34">
      <c r="A19" t="s">
        <v>4525</v>
      </c>
      <c r="B19" s="61">
        <v>147</v>
      </c>
      <c r="C19" s="61">
        <v>147</v>
      </c>
      <c r="D19" s="61"/>
      <c r="E19" s="61"/>
      <c r="H19" s="61">
        <v>147</v>
      </c>
      <c r="L19" s="61">
        <v>147</v>
      </c>
    </row>
    <row r="20" spans="1:34">
      <c r="A20" t="s">
        <v>4526</v>
      </c>
      <c r="B20" s="61">
        <v>148</v>
      </c>
      <c r="C20" s="61">
        <v>148</v>
      </c>
      <c r="D20" s="61"/>
      <c r="E20" s="61"/>
      <c r="H20" s="61">
        <v>148</v>
      </c>
      <c r="L20" s="61">
        <v>148</v>
      </c>
    </row>
    <row r="21" spans="1:34">
      <c r="A21" t="s">
        <v>4529</v>
      </c>
      <c r="B21" s="61">
        <v>151</v>
      </c>
      <c r="C21" s="61">
        <v>151</v>
      </c>
      <c r="D21" s="61"/>
      <c r="N21" s="61"/>
      <c r="O21" s="61">
        <v>151</v>
      </c>
    </row>
    <row r="22" spans="1:34">
      <c r="A22" t="s">
        <v>4530</v>
      </c>
      <c r="B22" s="61">
        <v>152</v>
      </c>
      <c r="C22" s="61">
        <v>152</v>
      </c>
      <c r="D22" s="61"/>
      <c r="N22" s="61"/>
      <c r="O22" s="61">
        <v>152</v>
      </c>
    </row>
    <row r="23" spans="1:34">
      <c r="A23" t="s">
        <v>4531</v>
      </c>
      <c r="B23" s="61">
        <v>153</v>
      </c>
      <c r="C23" s="61">
        <v>153</v>
      </c>
      <c r="D23" s="61"/>
      <c r="E23">
        <v>153</v>
      </c>
      <c r="R23">
        <v>153</v>
      </c>
      <c r="AC23">
        <v>153</v>
      </c>
      <c r="AD23">
        <v>153</v>
      </c>
      <c r="AH23">
        <v>153</v>
      </c>
    </row>
    <row r="24" spans="1:34">
      <c r="A24" t="s">
        <v>4532</v>
      </c>
      <c r="B24" s="61">
        <v>154</v>
      </c>
      <c r="C24" s="61">
        <v>154</v>
      </c>
      <c r="D24" s="61"/>
      <c r="E24">
        <v>154</v>
      </c>
      <c r="R24">
        <v>154</v>
      </c>
      <c r="AC24">
        <v>154</v>
      </c>
      <c r="AD24">
        <v>154</v>
      </c>
      <c r="AH24">
        <v>154</v>
      </c>
    </row>
    <row r="25" spans="1:34">
      <c r="A25" t="s">
        <v>4539</v>
      </c>
      <c r="B25" s="61">
        <v>163</v>
      </c>
      <c r="C25" s="61">
        <v>163</v>
      </c>
      <c r="D25" s="61"/>
      <c r="E25">
        <v>163</v>
      </c>
      <c r="F25">
        <v>163</v>
      </c>
      <c r="Y25" s="61">
        <v>163</v>
      </c>
      <c r="AB25" s="61">
        <v>163</v>
      </c>
      <c r="AC25">
        <v>163</v>
      </c>
      <c r="AE25">
        <v>163</v>
      </c>
      <c r="AG25">
        <v>163</v>
      </c>
    </row>
    <row r="26" spans="1:34">
      <c r="A26" t="s">
        <v>4540</v>
      </c>
      <c r="B26" s="61">
        <v>164</v>
      </c>
      <c r="C26" s="61">
        <v>164</v>
      </c>
      <c r="D26" s="61"/>
      <c r="E26">
        <v>164</v>
      </c>
      <c r="F26">
        <v>164</v>
      </c>
      <c r="Y26" s="61">
        <v>164</v>
      </c>
      <c r="AB26" s="61">
        <v>164</v>
      </c>
      <c r="AC26">
        <v>164</v>
      </c>
      <c r="AE26">
        <v>164</v>
      </c>
      <c r="AG26">
        <v>164</v>
      </c>
    </row>
    <row r="27" spans="1:34">
      <c r="A27" t="s">
        <v>4541</v>
      </c>
      <c r="B27" s="61">
        <v>165</v>
      </c>
      <c r="C27" s="61">
        <v>165</v>
      </c>
      <c r="D27" s="61"/>
      <c r="Y27" s="61">
        <v>165</v>
      </c>
      <c r="Z27" s="61">
        <v>165</v>
      </c>
      <c r="AF27">
        <v>165</v>
      </c>
    </row>
    <row r="28" spans="1:34">
      <c r="A28" t="s">
        <v>4542</v>
      </c>
      <c r="B28" s="61">
        <v>166</v>
      </c>
      <c r="C28" s="61">
        <v>166</v>
      </c>
      <c r="D28" s="61"/>
      <c r="Y28" s="61">
        <v>166</v>
      </c>
      <c r="Z28" s="61">
        <v>166</v>
      </c>
      <c r="AF28">
        <v>166</v>
      </c>
    </row>
    <row r="29" spans="1:34">
      <c r="A29" t="s">
        <v>4555</v>
      </c>
      <c r="B29" s="61">
        <v>179</v>
      </c>
      <c r="C29" s="61">
        <v>179</v>
      </c>
      <c r="D29" s="61"/>
      <c r="E29" s="61"/>
      <c r="H29" s="61">
        <v>179</v>
      </c>
      <c r="J29" s="61">
        <v>179</v>
      </c>
    </row>
    <row r="30" spans="1:34">
      <c r="A30" t="s">
        <v>4556</v>
      </c>
      <c r="B30" s="53">
        <v>180</v>
      </c>
      <c r="C30" s="53">
        <v>180</v>
      </c>
      <c r="D30" s="53"/>
      <c r="E30" s="53"/>
      <c r="H30" s="53">
        <v>180</v>
      </c>
      <c r="J30" s="53">
        <v>180</v>
      </c>
    </row>
    <row r="31" spans="1:34">
      <c r="A31" t="s">
        <v>4559</v>
      </c>
      <c r="B31" s="53">
        <v>183</v>
      </c>
      <c r="C31" s="53">
        <v>183</v>
      </c>
      <c r="D31" s="53"/>
      <c r="N31" s="53">
        <v>183</v>
      </c>
      <c r="O31" s="53"/>
      <c r="P31" s="53"/>
    </row>
    <row r="32" spans="1:34">
      <c r="A32" t="s">
        <v>4560</v>
      </c>
      <c r="B32" s="53">
        <v>184</v>
      </c>
      <c r="C32" s="53">
        <v>184</v>
      </c>
      <c r="D32" s="53"/>
      <c r="N32" s="53">
        <v>184</v>
      </c>
      <c r="O32" s="53"/>
      <c r="P32" s="53"/>
    </row>
    <row r="33" spans="1:36">
      <c r="A33" s="66" t="s">
        <v>4563</v>
      </c>
      <c r="B33" s="53">
        <v>187</v>
      </c>
      <c r="C33" s="53">
        <v>187</v>
      </c>
      <c r="D33" s="53"/>
    </row>
    <row r="34" spans="1:36">
      <c r="A34" s="66" t="s">
        <v>4564</v>
      </c>
      <c r="B34" s="53">
        <v>188</v>
      </c>
      <c r="C34" s="53">
        <v>188</v>
      </c>
      <c r="D34" s="53"/>
    </row>
    <row r="35" spans="1:36">
      <c r="A35" t="s">
        <v>4565</v>
      </c>
      <c r="B35" s="53">
        <v>191</v>
      </c>
      <c r="C35" s="53">
        <v>191</v>
      </c>
      <c r="D35" s="53"/>
      <c r="E35">
        <v>191</v>
      </c>
      <c r="Q35" s="53">
        <v>191</v>
      </c>
      <c r="R35" s="53"/>
      <c r="S35" s="53">
        <v>191</v>
      </c>
      <c r="T35" s="53">
        <v>191</v>
      </c>
      <c r="AC35">
        <v>191</v>
      </c>
      <c r="AD35">
        <v>191</v>
      </c>
      <c r="AH35">
        <v>191</v>
      </c>
    </row>
    <row r="36" spans="1:36">
      <c r="A36" t="s">
        <v>4566</v>
      </c>
      <c r="B36" s="53">
        <v>192</v>
      </c>
      <c r="C36" s="53">
        <v>192</v>
      </c>
      <c r="D36" s="53"/>
      <c r="E36">
        <v>192</v>
      </c>
      <c r="Q36" s="53">
        <v>192</v>
      </c>
      <c r="R36" s="53"/>
      <c r="S36" s="53">
        <v>192</v>
      </c>
      <c r="T36" s="53">
        <v>192</v>
      </c>
      <c r="AC36">
        <v>192</v>
      </c>
      <c r="AD36">
        <v>192</v>
      </c>
      <c r="AH36">
        <v>192</v>
      </c>
    </row>
    <row r="37" spans="1:36">
      <c r="A37" t="s">
        <v>4567</v>
      </c>
      <c r="B37" s="53">
        <v>193</v>
      </c>
      <c r="C37" s="53">
        <v>193</v>
      </c>
      <c r="D37" s="53"/>
      <c r="E37">
        <v>193</v>
      </c>
      <c r="F37" s="53"/>
      <c r="AC37" s="69">
        <v>193</v>
      </c>
      <c r="AD37" s="69">
        <v>193</v>
      </c>
      <c r="AE37" s="69"/>
      <c r="AF37" s="69"/>
      <c r="AG37" s="69"/>
      <c r="AH37" s="69">
        <v>193</v>
      </c>
      <c r="AI37" s="70">
        <v>193</v>
      </c>
      <c r="AJ37" s="70">
        <v>193</v>
      </c>
    </row>
    <row r="38" spans="1:36">
      <c r="A38" t="s">
        <v>4568</v>
      </c>
      <c r="B38" s="53">
        <v>194</v>
      </c>
      <c r="C38" s="53">
        <v>194</v>
      </c>
      <c r="D38" s="53"/>
      <c r="E38">
        <v>194</v>
      </c>
      <c r="F38" s="53"/>
      <c r="AC38" s="69">
        <v>194</v>
      </c>
      <c r="AD38" s="69">
        <v>194</v>
      </c>
      <c r="AE38" s="69"/>
      <c r="AF38" s="69"/>
      <c r="AG38" s="69"/>
      <c r="AH38" s="69">
        <v>194</v>
      </c>
      <c r="AI38" s="70">
        <v>194</v>
      </c>
      <c r="AJ38" s="70">
        <v>194</v>
      </c>
    </row>
    <row r="39" spans="1:36">
      <c r="A39" t="s">
        <v>4579</v>
      </c>
      <c r="B39" s="53">
        <v>205</v>
      </c>
      <c r="C39" s="53">
        <v>205</v>
      </c>
      <c r="D39" s="53"/>
      <c r="E39">
        <v>205</v>
      </c>
      <c r="F39">
        <v>205</v>
      </c>
      <c r="Y39" s="53">
        <v>205</v>
      </c>
      <c r="AA39" s="53">
        <v>205</v>
      </c>
      <c r="AC39">
        <v>205</v>
      </c>
      <c r="AD39">
        <v>205</v>
      </c>
      <c r="AF39">
        <v>205</v>
      </c>
      <c r="AG39">
        <v>205</v>
      </c>
    </row>
    <row r="40" spans="1:36">
      <c r="A40" t="s">
        <v>4580</v>
      </c>
      <c r="B40" s="53">
        <v>206</v>
      </c>
      <c r="C40" s="53">
        <v>206</v>
      </c>
      <c r="D40" s="53"/>
      <c r="E40">
        <v>206</v>
      </c>
      <c r="F40">
        <v>206</v>
      </c>
      <c r="Y40" s="53">
        <v>206</v>
      </c>
      <c r="AA40" s="53">
        <v>206</v>
      </c>
      <c r="AC40">
        <v>206</v>
      </c>
      <c r="AD40">
        <v>206</v>
      </c>
      <c r="AF40">
        <v>206</v>
      </c>
      <c r="AG40">
        <v>206</v>
      </c>
    </row>
    <row r="41" spans="1:36">
      <c r="A41" s="175" t="s">
        <v>4495</v>
      </c>
      <c r="B41" s="61">
        <v>113</v>
      </c>
      <c r="C41" s="61">
        <v>113</v>
      </c>
      <c r="G41"/>
      <c r="I41"/>
      <c r="J41"/>
      <c r="AB41" s="179">
        <v>113</v>
      </c>
    </row>
    <row r="42" spans="1:36">
      <c r="A42" s="175" t="s">
        <v>4496</v>
      </c>
      <c r="B42" s="61">
        <v>114</v>
      </c>
      <c r="C42" s="61">
        <v>114</v>
      </c>
      <c r="G42"/>
      <c r="I42"/>
      <c r="J42"/>
      <c r="AB42" s="179">
        <v>114</v>
      </c>
    </row>
    <row r="43" spans="1:36">
      <c r="B43" s="61"/>
    </row>
    <row r="44" spans="1:36">
      <c r="B44" s="61"/>
    </row>
    <row r="45" spans="1:36">
      <c r="B45" s="61"/>
    </row>
    <row r="46" spans="1:36">
      <c r="B46" s="61"/>
    </row>
    <row r="47" spans="1:36">
      <c r="B47" s="61"/>
    </row>
    <row r="48" spans="1:36">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Main</vt:lpstr>
      <vt:lpstr>Progress</vt:lpstr>
      <vt:lpstr>semiology_list</vt:lpstr>
      <vt:lpstr>ali Qs</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lpstr>GIF MIXED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2020-08-20T17:25:06Z</dcterms:modified>
  <cp:category/>
  <cp:contentStatus/>
</cp:coreProperties>
</file>