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66925"/>
  <mc:AlternateContent xmlns:mc="http://schemas.openxmlformats.org/markup-compatibility/2006">
    <mc:Choice Requires="x15">
      <x15ac:absPath xmlns:x15ac="http://schemas.microsoft.com/office/spreadsheetml/2010/11/ac" url="C:\Users\ali_m\AnacondaProjects\PhD\Semiology-Visualisation-Tool\tests\"/>
    </mc:Choice>
  </mc:AlternateContent>
  <xr:revisionPtr revIDLastSave="0" documentId="13_ncr:1_{F61EC9FB-0EB0-4849-8AC4-00CF7A13043A}" xr6:coauthVersionLast="45" xr6:coauthVersionMax="45" xr10:uidLastSave="{00000000-0000-0000-0000-000000000000}"/>
  <bookViews>
    <workbookView xWindow="-120" yWindow="-120" windowWidth="29040" windowHeight="15840" xr2:uid="{00000000-000D-0000-FFFF-FFFF00000000}"/>
  </bookViews>
  <sheets>
    <sheet name="Main" sheetId="1" r:id="rId1"/>
    <sheet name="Progress" sheetId="3" r:id="rId2"/>
    <sheet name="semiology_list" sheetId="2" r:id="rId3"/>
    <sheet name="Full GIF Map for Review " sheetId="11" r:id="rId4"/>
    <sheet name="GIF list" sheetId="12" r:id="rId5"/>
    <sheet name="GIF Spare" sheetId="4" r:id="rId6"/>
    <sheet name="GIF TL" sheetId="5" r:id="rId7"/>
    <sheet name="GIF FL" sheetId="6" r:id="rId8"/>
    <sheet name="GIF PL" sheetId="7" r:id="rId9"/>
    <sheet name="GIF OL" sheetId="8" r:id="rId10"/>
    <sheet name="GIF CING" sheetId="9" r:id="rId11"/>
    <sheet name="GIF INSULA" sheetId="10" r:id="rId12"/>
    <sheet name="GIF HYPOTHALAMUS" sheetId="14" r:id="rId13"/>
    <sheet name="GIF CEREBELLUM" sheetId="13" r:id="rId1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8" i="3" l="1"/>
  <c r="F27" i="3" l="1"/>
  <c r="B27" i="3"/>
  <c r="G28" i="3" l="1"/>
  <c r="G27" i="3"/>
  <c r="E28" i="3"/>
  <c r="E27" i="3" l="1"/>
  <c r="E26" i="3"/>
  <c r="G26" i="3" l="1"/>
  <c r="F26" i="3"/>
  <c r="G25" i="3" l="1"/>
  <c r="F25" i="3"/>
  <c r="E25" i="3"/>
  <c r="E24" i="3"/>
  <c r="G23" i="3" l="1"/>
  <c r="F23" i="3"/>
  <c r="E23" i="3"/>
  <c r="G24" i="3"/>
  <c r="F24" i="3"/>
  <c r="G22" i="3" l="1"/>
  <c r="F22" i="3" l="1"/>
  <c r="G21" i="3"/>
  <c r="F21" i="3"/>
  <c r="E21" i="3"/>
  <c r="E22" i="3"/>
  <c r="D19" i="3" l="1"/>
  <c r="G19" i="3"/>
  <c r="F19" i="3"/>
  <c r="E19" i="3"/>
  <c r="G20" i="3"/>
  <c r="F20" i="3"/>
  <c r="E20" i="3"/>
  <c r="B17" i="3" l="1"/>
  <c r="B18" i="3"/>
  <c r="G18" i="3" l="1"/>
  <c r="F18" i="3"/>
  <c r="E18" i="3"/>
  <c r="D18" i="3"/>
  <c r="G17" i="3"/>
  <c r="F17" i="3"/>
  <c r="E17" i="3"/>
  <c r="D17" i="3"/>
  <c r="B16" i="3" l="1"/>
  <c r="G16" i="3"/>
  <c r="F16" i="3"/>
  <c r="E16" i="3"/>
  <c r="D16" i="3"/>
  <c r="G14" i="3" l="1"/>
  <c r="F14" i="3"/>
  <c r="E15" i="3"/>
  <c r="E14" i="3"/>
  <c r="E13" i="3"/>
  <c r="B15" i="3"/>
  <c r="G15" i="3"/>
  <c r="F15" i="3"/>
  <c r="D15" i="3"/>
  <c r="G11" i="3"/>
  <c r="F11" i="3"/>
  <c r="E11" i="3"/>
  <c r="D11" i="3"/>
  <c r="D13" i="3"/>
  <c r="B13" i="3"/>
  <c r="F13" i="3"/>
  <c r="G13" i="3"/>
  <c r="G10" i="3"/>
  <c r="F10" i="3"/>
  <c r="E10" i="3"/>
  <c r="D10" i="3"/>
  <c r="G9" i="3"/>
  <c r="G8" i="3"/>
  <c r="F9" i="3"/>
  <c r="F8" i="3"/>
  <c r="E9" i="3"/>
  <c r="D9" i="3"/>
  <c r="D8" i="3"/>
  <c r="D7" i="3"/>
  <c r="E6" i="3"/>
  <c r="B2" i="3"/>
  <c r="B11" i="3" s="1"/>
  <c r="B3" i="3"/>
  <c r="G6" i="3"/>
  <c r="F6" i="3"/>
  <c r="D6" i="3"/>
  <c r="B5" i="3"/>
  <c r="G3" i="3"/>
  <c r="F3" i="3"/>
  <c r="G4" i="3"/>
  <c r="F4" i="3"/>
  <c r="E4" i="3"/>
  <c r="E3" i="3"/>
  <c r="D3" i="3"/>
  <c r="D4" i="3"/>
  <c r="B4" i="3"/>
  <c r="B9" i="3"/>
  <c r="B6" i="3" l="1"/>
  <c r="B7" i="3"/>
  <c r="B8" i="3"/>
  <c r="B10" i="3"/>
</calcChain>
</file>

<file path=xl/sharedStrings.xml><?xml version="1.0" encoding="utf-8"?>
<sst xmlns="http://schemas.openxmlformats.org/spreadsheetml/2006/main" count="808" uniqueCount="386">
  <si>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</si>
  <si>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</si>
  <si>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</si>
  <si>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</si>
  <si>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</si>
  <si>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</si>
  <si>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</si>
  <si>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</si>
  <si>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</si>
  <si>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</si>
  <si>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</si>
  <si>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</si>
  <si>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</si>
  <si>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</si>
  <si>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</si>
  <si>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</si>
  <si>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</si>
  <si>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</si>
  <si>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</si>
  <si>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</si>
  <si>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</si>
  <si>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</si>
  <si>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</si>
  <si>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</si>
  <si>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</si>
  <si>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</si>
  <si>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</si>
  <si>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</si>
  <si>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</si>
  <si>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</si>
  <si>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</si>
  <si>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</si>
  <si>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</si>
  <si>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</si>
  <si>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</si>
  <si>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</si>
  <si>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</si>
  <si>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</si>
  <si>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</si>
  <si>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</si>
  <si>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</si>
  <si>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</si>
  <si>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</si>
  <si>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</si>
  <si>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</si>
  <si>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</si>
  <si>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DL-PFC 
(BA 46) 
(include subgroups BA 9, 8, 10 - frontopolar/anterior prefrontal)</t>
  </si>
  <si>
    <t>gyrus rectus (basal = gyrus rectus and OFC)</t>
  </si>
  <si>
    <t>Orbito-frontal (BA 10, 11, 12/47) (basal = gyrus rectus and OFC)</t>
  </si>
  <si>
    <t>Ant OF</t>
  </si>
  <si>
    <t>Post OF</t>
  </si>
  <si>
    <t>Lat OF</t>
  </si>
  <si>
    <t>Med OF</t>
  </si>
  <si>
    <t>Medial Frontal 
(should include medial premotor and its constituents as its subsets)</t>
  </si>
  <si>
    <t>Primary Motor Cortex (Pre-central gyrus, BA 4, Rolandic)</t>
  </si>
  <si>
    <t>medial precentral</t>
  </si>
  <si>
    <t>Rolandic Operculum (low BA4)</t>
  </si>
  <si>
    <t>SFG (F1)</t>
  </si>
  <si>
    <t>Ant SFG</t>
  </si>
  <si>
    <t>MFG (F2)</t>
  </si>
  <si>
    <t>Ant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</si>
  <si>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</si>
  <si>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</si>
  <si>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</si>
  <si>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</si>
  <si>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</si>
  <si>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</si>
  <si>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</si>
  <si>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</si>
  <si>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</si>
  <si>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</si>
  <si>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</si>
  <si>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</si>
  <si>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Cingulum WM</t>
  </si>
  <si>
    <t>Ant Cing</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</si>
  <si>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</si>
  <si>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</si>
  <si>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</si>
  <si>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</si>
  <si>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</si>
  <si>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</si>
  <si>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</si>
  <si>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</si>
  <si>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</si>
  <si>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</si>
  <si>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</si>
  <si>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</si>
  <si>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</si>
  <si>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</si>
  <si>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</si>
  <si>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Cuneus </t>
  </si>
  <si>
    <t>Mesial Occipital</t>
  </si>
  <si>
    <t xml:space="preserve">Lingual gyrus </t>
  </si>
  <si>
    <t>Lateral Occipital</t>
  </si>
  <si>
    <t>Posterior Occipital Gyrus</t>
  </si>
  <si>
    <t>INSULA</t>
  </si>
  <si>
    <t>Ant Ins</t>
  </si>
  <si>
    <t>Anterior Short Gyrus</t>
  </si>
  <si>
    <t>Middle Short Gyrus</t>
  </si>
  <si>
    <t>Post short gyrus</t>
  </si>
  <si>
    <t>Precentral gyrus</t>
  </si>
  <si>
    <t>Postcentral gyrus</t>
  </si>
  <si>
    <t>Posterior long gyrus</t>
  </si>
  <si>
    <t>Insular pole</t>
  </si>
  <si>
    <t>Hypothalamus</t>
  </si>
  <si>
    <t>Cerebellum</t>
  </si>
  <si>
    <t>Hemisphere</t>
  </si>
  <si>
    <t>Vermis</t>
  </si>
  <si>
    <t>padeiatric? &lt;7 years (0-6 yrs) y/n</t>
  </si>
  <si>
    <t># tot pt in the paper</t>
  </si>
  <si>
    <t># pt excluded</t>
  </si>
  <si>
    <t># pt sz free post-surg</t>
  </si>
  <si>
    <t>Cortical Stimulation (CS)</t>
  </si>
  <si>
    <t>Spontaneous Semiology (SS)</t>
  </si>
  <si>
    <t>Epilepsy Topology (ET)</t>
  </si>
  <si>
    <t>Other (e.g. Abs)</t>
  </si>
  <si>
    <t>y</t>
  </si>
  <si>
    <t>Aura (Epigastric)</t>
  </si>
  <si>
    <t>Head Version</t>
  </si>
  <si>
    <t>aphemia</t>
  </si>
  <si>
    <t>LOA</t>
  </si>
  <si>
    <t>Head Turn</t>
  </si>
  <si>
    <t>Clonic</t>
  </si>
  <si>
    <t>Behavioural arrest</t>
  </si>
  <si>
    <t>Urinary urge</t>
  </si>
  <si>
    <t>Eye Version</t>
  </si>
  <si>
    <t>Vomiting</t>
  </si>
  <si>
    <t>Date</t>
  </si>
  <si>
    <t>abstract screened</t>
  </si>
  <si>
    <t xml:space="preserve">full-text screened papers  </t>
  </si>
  <si>
    <t>papers included</t>
  </si>
  <si>
    <t>patients included</t>
  </si>
  <si>
    <t>lateralising data points</t>
  </si>
  <si>
    <t>localising data points</t>
  </si>
  <si>
    <t># semiologies given in the papers included</t>
  </si>
  <si>
    <t>cell number</t>
  </si>
  <si>
    <t xml:space="preserve">localising is number of patients in each row for each semiology, </t>
  </si>
  <si>
    <t xml:space="preserve">but when summing the locaslising, as one pt can have more than one semiology, this is no longer number of patients. </t>
  </si>
  <si>
    <t>380ish</t>
  </si>
  <si>
    <t>Mid Feb summary - to be confirmed</t>
  </si>
  <si>
    <t>Early March summary - to be confirmed</t>
  </si>
  <si>
    <t xml:space="preserve"> </t>
  </si>
  <si>
    <t>References</t>
  </si>
  <si>
    <t>epigastric (=abdominal)</t>
  </si>
  <si>
    <t>Auras:</t>
  </si>
  <si>
    <t>fear (/anxiety)</t>
  </si>
  <si>
    <t>{Binder, 2009 #736}</t>
  </si>
  <si>
    <t>experiential (de ja vu, jamais vu, erotic/sexual, psychic, depersonalisation)</t>
  </si>
  <si>
    <t>Engel, 2001 ILAE experiential</t>
  </si>
  <si>
    <t xml:space="preserve">depersonalisation </t>
  </si>
  <si>
    <t>{Alkawadri, 2013 #786}</t>
  </si>
  <si>
    <t>olfactory-gustatory</t>
  </si>
  <si>
    <t>autonomous-vegetative</t>
  </si>
  <si>
    <t>non-specific</t>
  </si>
  <si>
    <t>AUTOMATISMS</t>
  </si>
  <si>
    <t>{Blair, 2012 #776} all below except in red</t>
  </si>
  <si>
    <t>Unilateral limb automatism Ipsilateral focus</t>
  </si>
  <si>
    <t>Oral automatism (m)Temporal lobe</t>
  </si>
  <si>
    <t>Unilateral eye blinks Ipsilateral to focus</t>
  </si>
  <si>
    <t>Postictal cough Temporal lobe</t>
  </si>
  <si>
    <t>Postictal nose wiping Ipsilateral temporal lobe</t>
  </si>
  <si>
    <t>Ictal spitting or drinking Temporal lobe focus (R)</t>
  </si>
  <si>
    <t>Gelastic seizures (m)Temporal, hypothalamic, frontal (cingulate)</t>
  </si>
  <si>
    <t>laughter</t>
  </si>
  <si>
    <t>electrocortical stimulation of subdural contacts covering the left mesial superior frontal gyrus,</t>
  </si>
  <si>
    <t>Fried  I, Wilson  CL, MacDonald  KA, Behnke  EJ.  Electric current stimulates laughter.  Nature. 1998;391(6668):650.</t>
  </si>
  <si>
    <t>Dacrystic seizures (m)Temporal, hypothalamic</t>
  </si>
  <si>
    <t>right anterior cingulate stimulation</t>
  </si>
  <si>
    <t>Sperli  F, Spinelli  L, Pollo  C, Seeck  M.  Contralateral smile and laughter, but no mirth, induced by electrical stimulation of the cingulate cortex.  Epilepsia. 2006;47(2):440-443.</t>
  </si>
  <si>
    <t>Unilateral limb automatisms Ipsilateral focus</t>
  </si>
  <si>
    <t>cingulate</t>
  </si>
  <si>
    <t>Arroyo  S, Lesser  RP, Gordon  B,  et al.  Mirth, laughter and gelastic seizures.  Brain. 1993;116(pt 4):757-780.</t>
  </si>
  <si>
    <t>Whistling Temporal lobe</t>
  </si>
  <si>
    <t>AUTONOMIC</t>
  </si>
  <si>
    <t>Piloerection</t>
  </si>
  <si>
    <t>MOTOR</t>
  </si>
  <si>
    <t>Asymmetric Clonic</t>
  </si>
  <si>
    <t>Fencing (M2E) asymmetric tonic</t>
  </si>
  <si>
    <t xml:space="preserve">Figure 4 </t>
  </si>
  <si>
    <t>Tonic limb posturing</t>
  </si>
  <si>
    <t>Dystonic limb posturing</t>
  </si>
  <si>
    <t>Unilateral ictal paresis</t>
  </si>
  <si>
    <t>? or do we include this in consciousness / absence?</t>
  </si>
  <si>
    <t>SPEECH</t>
  </si>
  <si>
    <t>ictal vocalisation</t>
  </si>
  <si>
    <t>v</t>
  </si>
  <si>
    <t>and</t>
  </si>
  <si>
    <t>{Blair, 2012 #776}</t>
  </si>
  <si>
    <t>aphasia</t>
  </si>
  <si>
    <t>dysphasia</t>
  </si>
  <si>
    <t>Pallilalia</t>
  </si>
  <si>
    <t>{Cai, 2017 #864}</t>
  </si>
  <si>
    <t>{Catenoix, 2013 #2553}</t>
  </si>
  <si>
    <t>corprolalia</t>
  </si>
  <si>
    <t>{Daniel, 2016 #2365}</t>
  </si>
  <si>
    <t>CONSCIOUSNESS</t>
  </si>
  <si>
    <t>Dialeptic applies to:</t>
  </si>
  <si>
    <t>Terms like “impaired consciousness,” “unresponsiveness,” “loss of contact,” and “loss of awareness” are interchangeably used to describe the sudden and reversible changes in mental state associated with the brain’s abnormal electrical discharges which characterize epilepsy (McCorry and McCorry, 2007).</t>
  </si>
  <si>
    <t>or biaxial unresponsive vs loss of subjective awareness but this can't always be remembered post seizure and not reliable (Cavanna, 2008)</t>
  </si>
  <si>
    <t>(absence is generalised hence excluded)</t>
  </si>
  <si>
    <t>unresp</t>
  </si>
  <si>
    <t>dyscog</t>
  </si>
  <si>
    <t>vertigo?</t>
  </si>
  <si>
    <t>ATL regions:</t>
  </si>
  <si>
    <t>all mesial temporal (at least part of their structures) + temporal pole + uncus (Anna Misorocchi)</t>
  </si>
  <si>
    <t>TPO junction: angular gyrus BRodmann area 39 + STG + lateral occipital</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</si>
  <si>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</si>
  <si>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</si>
  <si>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</si>
  <si>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</si>
  <si>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</si>
  <si>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</si>
  <si>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</si>
  <si>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</si>
  <si>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</si>
  <si>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</si>
  <si>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</si>
  <si>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</si>
  <si>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</si>
  <si>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</si>
  <si>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</si>
  <si>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</si>
  <si>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</si>
  <si>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</si>
  <si>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</si>
  <si>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</si>
  <si>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</si>
  <si>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</si>
  <si>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</si>
  <si>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</si>
  <si>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</si>
  <si>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</si>
  <si>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</si>
  <si>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</si>
  <si>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</si>
  <si>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</si>
  <si>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</si>
  <si>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</si>
  <si>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</si>
  <si>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</si>
  <si>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</si>
  <si>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</si>
  <si>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</si>
  <si>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</si>
  <si>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</si>
  <si>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</si>
  <si>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</si>
  <si>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</si>
  <si>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</si>
  <si>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</si>
  <si>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</si>
  <si>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</si>
  <si>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</si>
  <si>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</si>
  <si>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</si>
  <si>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</si>
  <si>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</si>
  <si>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</si>
  <si>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</si>
  <si>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</si>
  <si>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</si>
  <si>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</si>
  <si>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</si>
  <si>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</si>
  <si>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</si>
  <si>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</si>
  <si>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</si>
  <si>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</si>
  <si>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</si>
  <si>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</si>
  <si>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</si>
  <si>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</si>
  <si>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</si>
  <si>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</si>
  <si>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</si>
  <si>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</si>
  <si>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</si>
  <si>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</si>
  <si>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</si>
  <si>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</si>
  <si>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</si>
  <si>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</si>
  <si>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</si>
  <si>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</si>
  <si>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</si>
  <si>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</si>
  <si>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</si>
  <si>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</si>
  <si>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</si>
  <si>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</si>
  <si>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</si>
  <si>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</si>
  <si>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</si>
  <si>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</si>
  <si>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</si>
  <si>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</si>
  <si>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</si>
  <si>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</si>
  <si>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</si>
  <si>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</si>
  <si>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</si>
  <si>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</si>
  <si>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</si>
  <si>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</si>
  <si>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</si>
  <si>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</si>
  <si>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</si>
  <si>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</si>
  <si>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</si>
  <si>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</si>
  <si>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</si>
  <si>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</si>
  <si>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</si>
  <si>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</si>
  <si>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</si>
  <si>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</si>
  <si>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</si>
  <si>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</si>
  <si>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</si>
  <si>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</si>
  <si>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</si>
  <si>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</si>
  <si>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</si>
  <si>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</si>
  <si>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</si>
  <si>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</si>
  <si>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</si>
  <si>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</si>
  <si>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</si>
  <si>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</si>
  <si>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</si>
  <si>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</si>
  <si>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</si>
  <si>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</si>
  <si>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</si>
  <si>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</si>
  <si>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</si>
  <si>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</si>
  <si>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</si>
  <si>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</si>
  <si>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</si>
  <si>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</si>
  <si>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</si>
  <si>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</si>
  <si>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</si>
  <si>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</si>
  <si>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</si>
  <si>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</si>
  <si>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</si>
  <si>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</si>
  <si>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</si>
  <si>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</si>
  <si>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</si>
  <si>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</si>
  <si>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</si>
  <si>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</si>
  <si>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</si>
  <si>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</si>
  <si>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</si>
  <si>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</si>
  <si>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</si>
  <si>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</si>
  <si>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</si>
  <si>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</si>
  <si>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</si>
  <si>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</si>
  <si>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</si>
  <si>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</si>
  <si>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</si>
  <si>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</si>
  <si>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</si>
  <si>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</si>
  <si>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</si>
  <si>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</si>
  <si>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</si>
  <si>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Med SFG</t>
  </si>
  <si>
    <t>Ant Premotor
(BA 8, frontal-eye-fields)</t>
  </si>
  <si>
    <t>Precuneus (medial post sup par lobule)</t>
  </si>
  <si>
    <t>Cingulum (WM)</t>
  </si>
  <si>
    <t>Right Cingulate WM</t>
  </si>
  <si>
    <t>Left Cingulate WM</t>
  </si>
  <si>
    <t>funny feeling inside moving up</t>
  </si>
  <si>
    <t>sz free</t>
  </si>
  <si>
    <t>various, mainly temporal and frontal</t>
  </si>
  <si>
    <t>n</t>
  </si>
  <si>
    <t>Marvasti et al on epigastric aura, journal of awesomeness 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</si>
</sst>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b/>
      <u/>
      <sz val="24"/>
      <color rgb="FF000000"/>
      <name val="Calibri"/>
      <family val="2"/>
      <scheme val="minor"/>
    </font>
    <font>
      <sz val="14"/>
      <color theme="1"/>
      <name val="Calibri"/>
      <family val="2"/>
      <scheme val="minor"/>
    </font>
    <font>
      <sz val="11"/>
      <color rgb="FFFFFFFF"/>
      <name val="Calibri"/>
      <family val="2"/>
      <scheme val="minor"/>
    </font>
  </fonts>
  <fills count="26">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s>
  <cellStyleXfs count="1">
    <xf numFmtId="0" fontId="0" fillId="0" borderId="0"/>
  </cellStyleXfs>
  <cellXfs count="127">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9" fillId="0" borderId="0" xfId="0" applyFont="1" applyAlignment="1">
      <alignment horizontal="center" vertical="center" wrapText="1"/>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12" fillId="0" borderId="0" xfId="0" applyFont="1" applyAlignment="1">
      <alignment vertical="top"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10" borderId="5" xfId="0" applyFill="1" applyBorder="1" applyAlignment="1">
      <alignment horizontal="center" vertical="center" wrapText="1"/>
    </xf>
    <xf numFmtId="0" fontId="14" fillId="0" borderId="0" xfId="0" applyFont="1" applyAlignment="1">
      <alignment horizontal="center"/>
    </xf>
    <xf numFmtId="0" fontId="0" fillId="0" borderId="0" xfId="0" applyAlignment="1">
      <alignment horizontal="center"/>
    </xf>
    <xf numFmtId="0" fontId="0" fillId="0" borderId="0" xfId="0" applyFill="1"/>
    <xf numFmtId="0" fontId="14" fillId="0" borderId="0" xfId="0" applyFont="1" applyAlignment="1">
      <alignment horizontal="center" wrapText="1"/>
    </xf>
    <xf numFmtId="0" fontId="16" fillId="14" borderId="0" xfId="0" applyFont="1" applyFill="1"/>
    <xf numFmtId="0" fontId="16" fillId="14" borderId="0" xfId="0" applyFont="1" applyFill="1" applyAlignment="1">
      <alignment horizontal="center"/>
    </xf>
    <xf numFmtId="0" fontId="17"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8" fillId="0" borderId="0" xfId="0" applyFont="1" applyFill="1" applyAlignment="1">
      <alignment horizontal="center"/>
    </xf>
    <xf numFmtId="0" fontId="18" fillId="0" borderId="0" xfId="0" applyFont="1" applyAlignment="1">
      <alignment horizontal="center"/>
    </xf>
    <xf numFmtId="0" fontId="9" fillId="0" borderId="0" xfId="0" applyFont="1"/>
    <xf numFmtId="0" fontId="0" fillId="0" borderId="0" xfId="0" quotePrefix="1" applyNumberFormat="1" applyAlignment="1">
      <alignment horizontal="center"/>
    </xf>
    <xf numFmtId="0" fontId="15" fillId="0" borderId="0" xfId="0" applyFont="1"/>
    <xf numFmtId="0" fontId="13"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0" fontId="8" fillId="0" borderId="0" xfId="0" applyFont="1" applyFill="1" applyBorder="1" applyAlignment="1">
      <alignment horizontal="center" vertical="center" wrapText="1"/>
    </xf>
    <xf numFmtId="2" fontId="0" fillId="0" borderId="0" xfId="0" applyNumberFormat="1" applyAlignment="1">
      <alignment horizontal="center"/>
    </xf>
    <xf numFmtId="0" fontId="8" fillId="20" borderId="6" xfId="0" applyFont="1" applyFill="1" applyBorder="1" applyAlignment="1">
      <alignment horizontal="center" vertical="center" wrapText="1"/>
    </xf>
    <xf numFmtId="0" fontId="14" fillId="21" borderId="0" xfId="0" applyFont="1" applyFill="1" applyAlignment="1">
      <alignment horizontal="center"/>
    </xf>
    <xf numFmtId="0" fontId="14" fillId="19" borderId="0" xfId="0" applyFont="1" applyFill="1" applyAlignment="1">
      <alignment horizontal="center"/>
    </xf>
    <xf numFmtId="0" fontId="15" fillId="11" borderId="5" xfId="0" applyFont="1" applyFill="1" applyBorder="1" applyAlignment="1">
      <alignment horizontal="center" vertical="center" wrapText="1"/>
    </xf>
    <xf numFmtId="0" fontId="5" fillId="3" borderId="4" xfId="0" applyFont="1" applyFill="1" applyBorder="1" applyAlignment="1">
      <alignment horizontal="center" vertical="center"/>
    </xf>
    <xf numFmtId="0" fontId="20"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14" fillId="22" borderId="0" xfId="0" applyFont="1" applyFill="1"/>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14" fontId="14" fillId="0" borderId="0" xfId="0" applyNumberFormat="1" applyFont="1" applyAlignment="1">
      <alignment horizontal="center"/>
    </xf>
    <xf numFmtId="0" fontId="0" fillId="23" borderId="5" xfId="0" applyFill="1" applyBorder="1" applyAlignment="1">
      <alignment horizontal="center" vertical="center" wrapText="1"/>
    </xf>
    <xf numFmtId="0" fontId="0" fillId="3" borderId="14" xfId="0" applyFont="1" applyFill="1" applyBorder="1" applyAlignment="1">
      <alignment vertical="center"/>
    </xf>
    <xf numFmtId="0" fontId="0" fillId="24" borderId="5" xfId="0" applyFill="1" applyBorder="1" applyAlignment="1">
      <alignment horizontal="center" vertical="center" wrapText="1"/>
    </xf>
    <xf numFmtId="0" fontId="19" fillId="16" borderId="12" xfId="0" applyFont="1" applyFill="1" applyBorder="1" applyAlignment="1">
      <alignment vertical="center"/>
    </xf>
    <xf numFmtId="0" fontId="9" fillId="0" borderId="0" xfId="0" applyFont="1" applyFill="1" applyAlignment="1">
      <alignment horizontal="center"/>
    </xf>
    <xf numFmtId="0" fontId="0" fillId="0" borderId="0" xfId="0" applyAlignment="1">
      <alignment horizontal="left"/>
    </xf>
    <xf numFmtId="0" fontId="8" fillId="0" borderId="0" xfId="0" applyFont="1" applyFill="1" applyAlignment="1">
      <alignment horizontal="center"/>
    </xf>
    <xf numFmtId="0" fontId="8" fillId="0" borderId="0" xfId="0" applyFont="1"/>
    <xf numFmtId="0" fontId="8" fillId="24" borderId="6" xfId="0" applyFont="1" applyFill="1" applyBorder="1" applyAlignment="1">
      <alignment horizontal="center" vertical="center" wrapText="1"/>
    </xf>
    <xf numFmtId="0" fontId="12" fillId="0" borderId="0" xfId="0" applyFont="1" applyAlignment="1">
      <alignment horizontal="center" vertical="top"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21" fillId="25" borderId="0" xfId="0" applyFont="1" applyFill="1"/>
    <xf numFmtId="0" fontId="0" fillId="0" borderId="3" xfId="0" applyBorder="1" applyAlignment="1">
      <alignment vertical="center"/>
    </xf>
    <xf numFmtId="0" fontId="8" fillId="7" borderId="8" xfId="0" applyFont="1" applyFill="1" applyBorder="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3" borderId="4" xfId="0" applyFont="1" applyFill="1"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3" borderId="1" xfId="0" applyFill="1" applyBorder="1" applyAlignment="1">
      <alignment horizontal="center" vertical="center"/>
    </xf>
    <xf numFmtId="0" fontId="0" fillId="3" borderId="14" xfId="0" applyFill="1" applyBorder="1" applyAlignment="1">
      <alignment vertical="center"/>
    </xf>
    <xf numFmtId="0" fontId="5" fillId="3" borderId="0" xfId="0" applyFont="1" applyFill="1" applyAlignment="1">
      <alignment vertical="center"/>
    </xf>
    <xf numFmtId="0" fontId="1" fillId="3" borderId="0" xfId="0" applyFont="1" applyFill="1" applyAlignment="1">
      <alignment vertical="center"/>
    </xf>
    <xf numFmtId="0" fontId="1" fillId="25" borderId="0" xfId="0" applyFont="1" applyFill="1" applyAlignment="1">
      <alignment vertical="center" wrapText="1"/>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2019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Progress!$B$1</c:f>
              <c:strCache>
                <c:ptCount val="1"/>
                <c:pt idx="0">
                  <c:v>abstract screened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Progress!$A$2:$A$28</c:f>
              <c:numCache>
                <c:formatCode>m/d/yyyy</c:formatCode>
                <c:ptCount val="27"/>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pt idx="23">
                  <c:v>43858</c:v>
                </c:pt>
                <c:pt idx="24">
                  <c:v>43879</c:v>
                </c:pt>
                <c:pt idx="25">
                  <c:v>43886</c:v>
                </c:pt>
                <c:pt idx="26">
                  <c:v>43902</c:v>
                </c:pt>
              </c:numCache>
            </c:numRef>
          </c:xVal>
          <c:yVal>
            <c:numRef>
              <c:f>Progress!$B$2:$B$28</c:f>
              <c:numCache>
                <c:formatCode>General</c:formatCode>
                <c:ptCount val="27"/>
                <c:pt idx="0">
                  <c:v>134</c:v>
                </c:pt>
                <c:pt idx="1">
                  <c:v>245</c:v>
                </c:pt>
                <c:pt idx="2">
                  <c:v>260</c:v>
                </c:pt>
                <c:pt idx="3">
                  <c:v>272</c:v>
                </c:pt>
                <c:pt idx="4">
                  <c:v>296</c:v>
                </c:pt>
                <c:pt idx="5">
                  <c:v>307</c:v>
                </c:pt>
                <c:pt idx="6">
                  <c:v>313</c:v>
                </c:pt>
                <c:pt idx="7">
                  <c:v>325</c:v>
                </c:pt>
                <c:pt idx="8">
                  <c:v>341</c:v>
                </c:pt>
                <c:pt idx="9">
                  <c:v>354</c:v>
                </c:pt>
                <c:pt idx="10">
                  <c:v>372</c:v>
                </c:pt>
                <c:pt idx="11">
                  <c:v>395</c:v>
                </c:pt>
                <c:pt idx="12">
                  <c:v>405</c:v>
                </c:pt>
                <c:pt idx="13">
                  <c:v>427</c:v>
                </c:pt>
                <c:pt idx="14">
                  <c:v>440</c:v>
                </c:pt>
                <c:pt idx="15">
                  <c:v>450</c:v>
                </c:pt>
                <c:pt idx="16">
                  <c:v>464</c:v>
                </c:pt>
                <c:pt idx="17">
                  <c:v>469</c:v>
                </c:pt>
                <c:pt idx="18">
                  <c:v>471</c:v>
                </c:pt>
                <c:pt idx="19">
                  <c:v>473</c:v>
                </c:pt>
                <c:pt idx="20">
                  <c:v>474</c:v>
                </c:pt>
                <c:pt idx="21">
                  <c:v>476</c:v>
                </c:pt>
                <c:pt idx="22">
                  <c:v>479</c:v>
                </c:pt>
                <c:pt idx="23">
                  <c:v>482</c:v>
                </c:pt>
                <c:pt idx="24">
                  <c:v>535</c:v>
                </c:pt>
                <c:pt idx="25">
                  <c:v>549</c:v>
                </c:pt>
                <c:pt idx="26">
                  <c:v>648</c:v>
                </c:pt>
              </c:numCache>
            </c:numRef>
          </c:yVal>
          <c:smooth val="1"/>
          <c:extLst>
            <c:ext xmlns:c16="http://schemas.microsoft.com/office/drawing/2014/chart" uri="{C3380CC4-5D6E-409C-BE32-E72D297353CC}">
              <c16:uniqueId val="{00000000-F5C2-BB4A-A2BE-7C4AE922A880}"/>
            </c:ext>
          </c:extLst>
        </c:ser>
        <c:ser>
          <c:idx val="1"/>
          <c:order val="1"/>
          <c:tx>
            <c:strRef>
              <c:f>Progress!$C$1</c:f>
              <c:strCache>
                <c:ptCount val="1"/>
                <c:pt idx="0">
                  <c:v>full-text screened papers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Progress!$A$2:$A$28</c:f>
              <c:numCache>
                <c:formatCode>m/d/yyyy</c:formatCode>
                <c:ptCount val="27"/>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pt idx="23">
                  <c:v>43858</c:v>
                </c:pt>
                <c:pt idx="24">
                  <c:v>43879</c:v>
                </c:pt>
                <c:pt idx="25">
                  <c:v>43886</c:v>
                </c:pt>
                <c:pt idx="26">
                  <c:v>43902</c:v>
                </c:pt>
              </c:numCache>
            </c:numRef>
          </c:xVal>
          <c:yVal>
            <c:numRef>
              <c:f>Progress!$C$2:$C$28</c:f>
              <c:numCache>
                <c:formatCode>General</c:formatCode>
                <c:ptCount val="27"/>
                <c:pt idx="1">
                  <c:v>111</c:v>
                </c:pt>
                <c:pt idx="2">
                  <c:v>126</c:v>
                </c:pt>
                <c:pt idx="3">
                  <c:v>138</c:v>
                </c:pt>
                <c:pt idx="4">
                  <c:v>162</c:v>
                </c:pt>
                <c:pt idx="5">
                  <c:v>173</c:v>
                </c:pt>
                <c:pt idx="6">
                  <c:v>179</c:v>
                </c:pt>
                <c:pt idx="7">
                  <c:v>191</c:v>
                </c:pt>
                <c:pt idx="8">
                  <c:v>207</c:v>
                </c:pt>
                <c:pt idx="9">
                  <c:v>220</c:v>
                </c:pt>
                <c:pt idx="10">
                  <c:v>251</c:v>
                </c:pt>
                <c:pt idx="11">
                  <c:v>278</c:v>
                </c:pt>
                <c:pt idx="12">
                  <c:v>288</c:v>
                </c:pt>
                <c:pt idx="13">
                  <c:v>308</c:v>
                </c:pt>
                <c:pt idx="14">
                  <c:v>321</c:v>
                </c:pt>
                <c:pt idx="15">
                  <c:v>333</c:v>
                </c:pt>
                <c:pt idx="16">
                  <c:v>349</c:v>
                </c:pt>
                <c:pt idx="17">
                  <c:v>354</c:v>
                </c:pt>
                <c:pt idx="18">
                  <c:v>356</c:v>
                </c:pt>
                <c:pt idx="19">
                  <c:v>358</c:v>
                </c:pt>
                <c:pt idx="20">
                  <c:v>359</c:v>
                </c:pt>
                <c:pt idx="21">
                  <c:v>360</c:v>
                </c:pt>
                <c:pt idx="22">
                  <c:v>361</c:v>
                </c:pt>
                <c:pt idx="23">
                  <c:v>364</c:v>
                </c:pt>
                <c:pt idx="24">
                  <c:v>435</c:v>
                </c:pt>
                <c:pt idx="25">
                  <c:v>481</c:v>
                </c:pt>
                <c:pt idx="26">
                  <c:v>514</c:v>
                </c:pt>
              </c:numCache>
            </c:numRef>
          </c:yVal>
          <c:smooth val="1"/>
          <c:extLst>
            <c:ext xmlns:c16="http://schemas.microsoft.com/office/drawing/2014/chart" uri="{C3380CC4-5D6E-409C-BE32-E72D297353CC}">
              <c16:uniqueId val="{00000001-F5C2-BB4A-A2BE-7C4AE922A880}"/>
            </c:ext>
          </c:extLst>
        </c:ser>
        <c:ser>
          <c:idx val="2"/>
          <c:order val="2"/>
          <c:tx>
            <c:strRef>
              <c:f>Progress!$D$1</c:f>
              <c:strCache>
                <c:ptCount val="1"/>
                <c:pt idx="0">
                  <c:v>papers included</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Progress!$A$2:$A$28</c:f>
              <c:numCache>
                <c:formatCode>m/d/yyyy</c:formatCode>
                <c:ptCount val="27"/>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pt idx="23">
                  <c:v>43858</c:v>
                </c:pt>
                <c:pt idx="24">
                  <c:v>43879</c:v>
                </c:pt>
                <c:pt idx="25">
                  <c:v>43886</c:v>
                </c:pt>
                <c:pt idx="26">
                  <c:v>43902</c:v>
                </c:pt>
              </c:numCache>
            </c:numRef>
          </c:xVal>
          <c:yVal>
            <c:numRef>
              <c:f>Progress!$D$2:$D$28</c:f>
              <c:numCache>
                <c:formatCode>General</c:formatCode>
                <c:ptCount val="27"/>
                <c:pt idx="0">
                  <c:v>13</c:v>
                </c:pt>
                <c:pt idx="1">
                  <c:v>29</c:v>
                </c:pt>
                <c:pt idx="2">
                  <c:v>34</c:v>
                </c:pt>
                <c:pt idx="3">
                  <c:v>38</c:v>
                </c:pt>
                <c:pt idx="4">
                  <c:v>2</c:v>
                </c:pt>
                <c:pt idx="5">
                  <c:v>1</c:v>
                </c:pt>
                <c:pt idx="6">
                  <c:v>2</c:v>
                </c:pt>
                <c:pt idx="7">
                  <c:v>2</c:v>
                </c:pt>
                <c:pt idx="8">
                  <c:v>2</c:v>
                </c:pt>
                <c:pt idx="9">
                  <c:v>2</c:v>
                </c:pt>
                <c:pt idx="10">
                  <c:v>60</c:v>
                </c:pt>
                <c:pt idx="11">
                  <c:v>2</c:v>
                </c:pt>
                <c:pt idx="12">
                  <c:v>71</c:v>
                </c:pt>
                <c:pt idx="13">
                  <c:v>2</c:v>
                </c:pt>
                <c:pt idx="14">
                  <c:v>2</c:v>
                </c:pt>
                <c:pt idx="15">
                  <c:v>2</c:v>
                </c:pt>
                <c:pt idx="16">
                  <c:v>2</c:v>
                </c:pt>
                <c:pt idx="17">
                  <c:v>2</c:v>
                </c:pt>
                <c:pt idx="18">
                  <c:v>91</c:v>
                </c:pt>
                <c:pt idx="19">
                  <c:v>93</c:v>
                </c:pt>
                <c:pt idx="20">
                  <c:v>94</c:v>
                </c:pt>
                <c:pt idx="21">
                  <c:v>94</c:v>
                </c:pt>
                <c:pt idx="22">
                  <c:v>95</c:v>
                </c:pt>
                <c:pt idx="23">
                  <c:v>109</c:v>
                </c:pt>
                <c:pt idx="24">
                  <c:v>114</c:v>
                </c:pt>
                <c:pt idx="25">
                  <c:v>123</c:v>
                </c:pt>
                <c:pt idx="26">
                  <c:v>141</c:v>
                </c:pt>
              </c:numCache>
            </c:numRef>
          </c:yVal>
          <c:smooth val="1"/>
          <c:extLst>
            <c:ext xmlns:c16="http://schemas.microsoft.com/office/drawing/2014/chart" uri="{C3380CC4-5D6E-409C-BE32-E72D297353CC}">
              <c16:uniqueId val="{00000002-F5C2-BB4A-A2BE-7C4AE922A880}"/>
            </c:ext>
          </c:extLst>
        </c:ser>
        <c:ser>
          <c:idx val="3"/>
          <c:order val="3"/>
          <c:tx>
            <c:strRef>
              <c:f>Progress!$E$1</c:f>
              <c:strCache>
                <c:ptCount val="1"/>
                <c:pt idx="0">
                  <c:v>patients included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Progress!$A$2:$A$28</c:f>
              <c:numCache>
                <c:formatCode>m/d/yyyy</c:formatCode>
                <c:ptCount val="27"/>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pt idx="23">
                  <c:v>43858</c:v>
                </c:pt>
                <c:pt idx="24">
                  <c:v>43879</c:v>
                </c:pt>
                <c:pt idx="25">
                  <c:v>43886</c:v>
                </c:pt>
                <c:pt idx="26">
                  <c:v>43902</c:v>
                </c:pt>
              </c:numCache>
            </c:numRef>
          </c:xVal>
          <c:yVal>
            <c:numRef>
              <c:f>Progress!$E$2:$E$28</c:f>
              <c:numCache>
                <c:formatCode>General</c:formatCode>
                <c:ptCount val="27"/>
                <c:pt idx="0">
                  <c:v>247</c:v>
                </c:pt>
                <c:pt idx="1">
                  <c:v>403</c:v>
                </c:pt>
                <c:pt idx="2">
                  <c:v>432</c:v>
                </c:pt>
                <c:pt idx="3">
                  <c:v>454</c:v>
                </c:pt>
                <c:pt idx="4">
                  <c:v>3</c:v>
                </c:pt>
                <c:pt idx="5">
                  <c:v>477</c:v>
                </c:pt>
                <c:pt idx="6">
                  <c:v>480</c:v>
                </c:pt>
                <c:pt idx="7">
                  <c:v>3</c:v>
                </c:pt>
                <c:pt idx="8">
                  <c:v>3</c:v>
                </c:pt>
                <c:pt idx="9">
                  <c:v>3</c:v>
                </c:pt>
                <c:pt idx="10">
                  <c:v>564</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numCache>
            </c:numRef>
          </c:yVal>
          <c:smooth val="1"/>
          <c:extLst>
            <c:ext xmlns:c16="http://schemas.microsoft.com/office/drawing/2014/chart" uri="{C3380CC4-5D6E-409C-BE32-E72D297353CC}">
              <c16:uniqueId val="{00000003-F5C2-BB4A-A2BE-7C4AE922A880}"/>
            </c:ext>
          </c:extLst>
        </c:ser>
        <c:ser>
          <c:idx val="4"/>
          <c:order val="4"/>
          <c:tx>
            <c:strRef>
              <c:f>Progress!$F$1</c:f>
              <c:strCache>
                <c:ptCount val="1"/>
                <c:pt idx="0">
                  <c:v>lateralising data points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Progress!$A$2:$A$28</c:f>
              <c:numCache>
                <c:formatCode>m/d/yyyy</c:formatCode>
                <c:ptCount val="27"/>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pt idx="23">
                  <c:v>43858</c:v>
                </c:pt>
                <c:pt idx="24">
                  <c:v>43879</c:v>
                </c:pt>
                <c:pt idx="25">
                  <c:v>43886</c:v>
                </c:pt>
                <c:pt idx="26">
                  <c:v>43902</c:v>
                </c:pt>
              </c:numCache>
            </c:numRef>
          </c:xVal>
          <c:yVal>
            <c:numRef>
              <c:f>Progress!$F$2:$F$28</c:f>
              <c:numCache>
                <c:formatCode>General</c:formatCode>
                <c:ptCount val="27"/>
                <c:pt idx="0">
                  <c:v>98</c:v>
                </c:pt>
                <c:pt idx="1">
                  <c:v>212</c:v>
                </c:pt>
                <c:pt idx="2">
                  <c:v>218</c:v>
                </c:pt>
                <c:pt idx="3">
                  <c:v>228</c:v>
                </c:pt>
                <c:pt idx="4">
                  <c:v>0</c:v>
                </c:pt>
                <c:pt idx="5">
                  <c:v>241</c:v>
                </c:pt>
                <c:pt idx="6">
                  <c:v>0</c:v>
                </c:pt>
                <c:pt idx="7">
                  <c:v>0</c:v>
                </c:pt>
                <c:pt idx="8">
                  <c:v>0</c:v>
                </c:pt>
                <c:pt idx="9">
                  <c:v>0</c:v>
                </c:pt>
                <c:pt idx="10">
                  <c:v>296</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yVal>
          <c:smooth val="1"/>
          <c:extLst>
            <c:ext xmlns:c16="http://schemas.microsoft.com/office/drawing/2014/chart" uri="{C3380CC4-5D6E-409C-BE32-E72D297353CC}">
              <c16:uniqueId val="{00000004-F5C2-BB4A-A2BE-7C4AE922A880}"/>
            </c:ext>
          </c:extLst>
        </c:ser>
        <c:ser>
          <c:idx val="5"/>
          <c:order val="5"/>
          <c:tx>
            <c:strRef>
              <c:f>Progress!$G$1</c:f>
              <c:strCache>
                <c:ptCount val="1"/>
                <c:pt idx="0">
                  <c:v>localising data points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Progress!$A$2:$A$28</c:f>
              <c:numCache>
                <c:formatCode>m/d/yyyy</c:formatCode>
                <c:ptCount val="27"/>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pt idx="23">
                  <c:v>43858</c:v>
                </c:pt>
                <c:pt idx="24">
                  <c:v>43879</c:v>
                </c:pt>
                <c:pt idx="25">
                  <c:v>43886</c:v>
                </c:pt>
                <c:pt idx="26">
                  <c:v>43902</c:v>
                </c:pt>
              </c:numCache>
            </c:numRef>
          </c:xVal>
          <c:yVal>
            <c:numRef>
              <c:f>Progress!$G$2:$G$28</c:f>
              <c:numCache>
                <c:formatCode>General</c:formatCode>
                <c:ptCount val="27"/>
                <c:pt idx="0">
                  <c:v>470</c:v>
                </c:pt>
                <c:pt idx="1">
                  <c:v>898</c:v>
                </c:pt>
                <c:pt idx="2">
                  <c:v>970</c:v>
                </c:pt>
                <c:pt idx="3">
                  <c:v>1041</c:v>
                </c:pt>
                <c:pt idx="4">
                  <c:v>3</c:v>
                </c:pt>
                <c:pt idx="5">
                  <c:v>1119.5</c:v>
                </c:pt>
                <c:pt idx="6" formatCode="0.00">
                  <c:v>3</c:v>
                </c:pt>
                <c:pt idx="7">
                  <c:v>3</c:v>
                </c:pt>
                <c:pt idx="8">
                  <c:v>3</c:v>
                </c:pt>
                <c:pt idx="9">
                  <c:v>3</c:v>
                </c:pt>
                <c:pt idx="10">
                  <c:v>1357.5</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numCache>
            </c:numRef>
          </c:yVal>
          <c:smooth val="1"/>
          <c:extLst>
            <c:ext xmlns:c16="http://schemas.microsoft.com/office/drawing/2014/chart" uri="{C3380CC4-5D6E-409C-BE32-E72D297353CC}">
              <c16:uniqueId val="{00000000-47AA-4CB1-B3C4-9E3D376A1705}"/>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152305</xdr:colOff>
      <xdr:row>32</xdr:row>
      <xdr:rowOff>162189</xdr:rowOff>
    </xdr:from>
    <xdr:to>
      <xdr:col>7</xdr:col>
      <xdr:colOff>571405</xdr:colOff>
      <xdr:row>60</xdr:row>
      <xdr:rowOff>19314</xdr:rowOff>
    </xdr:to>
    <xdr:graphicFrame macro="">
      <xdr:nvGraphicFramePr>
        <xdr:cNvPr id="7" name="Chart 6" title="Progress ">
          <a:extLst>
            <a:ext uri="{FF2B5EF4-FFF2-40B4-BE49-F238E27FC236}">
              <a16:creationId xmlns:a16="http://schemas.microsoft.com/office/drawing/2014/main" id="{15C944D9-DE84-2642-9038-8D8494CB0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25" dT="2020-02-18T09:58:48.56" personId="{695A3081-F296-465D-8F10-AAD2A16050D4}" id="{7EB3FFDB-05C7-4CEA-867C-F3F9490BA395}">
    <text xml:space="preserve">46+5
</text>
  </threadedComment>
  <threadedComment ref="B966"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75" dT="2020-03-05T13:38:49.14" personId="{959F9311-E068-48F0-A69D-D5A84ED8A63C}" id="{1A843F01-7937-46AF-A6EA-A00A7897A0CE}">
    <text xml:space="preserve">this is the best figure from the paper. Not clear how many of these 36 had susrgery
</text>
  </threadedComment>
  <threadedComment ref="DC975" dT="2020-03-05T13:36:00.45" personId="{959F9311-E068-48F0-A69D-D5A84ED8A63C}" id="{8F207DB7-61A6-4094-A485-E313B011CD69}">
    <text xml:space="preserve">less than this as not all 36 had surgery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51"/>
  <sheetViews>
    <sheetView tabSelected="1" zoomScale="55" zoomScaleNormal="55" workbookViewId="0">
      <pane xSplit="4" ySplit="2" topLeftCell="CJ3" activePane="bottomRight" state="frozen"/>
      <selection pane="topRight" activeCell="E1" sqref="E1"/>
      <selection pane="bottomLeft" activeCell="A3" sqref="A3"/>
      <selection pane="bottomRight" activeCell="S2" sqref="S2"/>
    </sheetView>
  </sheetViews>
  <sheetFormatPr defaultColWidth="9.140625" defaultRowHeight="15"/>
  <cols>
    <col min="1" max="1" width="38.28515625" style="3" customWidth="1"/>
    <col min="2" max="2" width="21.42578125" style="3" bestFit="1" customWidth="1"/>
    <col min="3" max="3" width="14.42578125" style="3" bestFit="1" customWidth="1"/>
    <col min="4" max="4" width="30" style="3" bestFit="1" customWidth="1"/>
    <col min="5" max="5" width="35.28515625" style="34" customWidth="1"/>
    <col min="6" max="6" width="20.7109375" style="33"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2" customWidth="1"/>
    <col min="18" max="18" width="9.140625" style="5"/>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40" width="9.140625" style="5"/>
    <col min="41" max="41" width="13.85546875" style="5" customWidth="1"/>
    <col min="42" max="42" width="11.140625" style="5" customWidth="1"/>
    <col min="43" max="47" width="9.140625" style="5"/>
    <col min="48" max="48" width="11" style="5" customWidth="1"/>
    <col min="49" max="50" width="9.7109375" style="5" customWidth="1"/>
    <col min="51" max="51" width="10.140625" style="5" customWidth="1"/>
    <col min="52" max="58" width="9.140625" style="5"/>
    <col min="59" max="59" width="9.85546875" style="5" customWidth="1"/>
    <col min="60" max="60" width="10.85546875" style="5" customWidth="1"/>
    <col min="61" max="61" width="9.7109375" style="5" customWidth="1"/>
    <col min="62" max="62" width="13.42578125" style="5" bestFit="1" customWidth="1"/>
    <col min="63" max="66" width="9.7109375" style="5" customWidth="1"/>
    <col min="67" max="67" width="12.140625" style="5" customWidth="1"/>
    <col min="68" max="68" width="9.7109375" style="5" customWidth="1"/>
    <col min="69" max="70" width="14.28515625" style="5" customWidth="1"/>
    <col min="71" max="71" width="12.42578125" style="5" bestFit="1" customWidth="1"/>
    <col min="72" max="76" width="12.42578125" style="5" customWidth="1"/>
    <col min="77" max="77" width="9.140625" style="5"/>
    <col min="78" max="79" width="10.140625" style="5" customWidth="1"/>
    <col min="80" max="80" width="12.140625" style="5" bestFit="1" customWidth="1"/>
    <col min="81" max="81" width="12.140625" style="5" customWidth="1"/>
    <col min="82" max="82" width="11.7109375" style="5" bestFit="1" customWidth="1"/>
    <col min="83" max="83" width="15.85546875" style="5" customWidth="1"/>
    <col min="84" max="84" width="10.140625" style="5" customWidth="1"/>
    <col min="85" max="85" width="18.85546875" style="5" bestFit="1" customWidth="1"/>
    <col min="86" max="87" width="9.140625" style="5"/>
    <col min="88" max="88" width="9.7109375" style="5" bestFit="1" customWidth="1"/>
    <col min="89" max="89" width="9.7109375" style="5" customWidth="1"/>
    <col min="90" max="90" width="9.7109375" style="5" bestFit="1" customWidth="1"/>
    <col min="91" max="91" width="15.7109375" style="5" bestFit="1" customWidth="1"/>
    <col min="92" max="93" width="18.7109375" style="5" customWidth="1"/>
    <col min="94" max="94" width="12.7109375" style="5" customWidth="1"/>
    <col min="95" max="95" width="13" style="5" bestFit="1" customWidth="1"/>
    <col min="96" max="96" width="13" style="5" customWidth="1"/>
    <col min="97" max="97" width="11.140625" style="5" bestFit="1" customWidth="1"/>
    <col min="98" max="98" width="12.140625" style="5" bestFit="1" customWidth="1"/>
    <col min="99" max="99" width="11" style="5" bestFit="1" customWidth="1"/>
    <col min="100" max="100" width="12" style="5" bestFit="1" customWidth="1"/>
    <col min="101" max="101" width="25.140625" style="5" bestFit="1" customWidth="1"/>
    <col min="102" max="102" width="25.140625" style="5" customWidth="1"/>
    <col min="103" max="103" width="12.28515625" style="5" bestFit="1" customWidth="1"/>
    <col min="104" max="105" width="11.42578125" style="5" customWidth="1"/>
    <col min="106" max="106" width="15.7109375" style="6" customWidth="1"/>
    <col min="107" max="107" width="13.140625" style="6" customWidth="1"/>
    <col min="108" max="108" width="13.28515625" style="5" customWidth="1"/>
    <col min="109" max="109" width="12.28515625" style="5" customWidth="1"/>
    <col min="110" max="110" width="15.140625" style="5" customWidth="1"/>
    <col min="111" max="111" width="18" style="5" bestFit="1" customWidth="1"/>
    <col min="112" max="112" width="16.28515625" style="5" bestFit="1" customWidth="1"/>
    <col min="113" max="119" width="9.140625" style="5"/>
    <col min="120" max="16384" width="9.140625" style="1"/>
  </cols>
  <sheetData>
    <row r="1" spans="1:125" s="2" customFormat="1" ht="15" customHeight="1">
      <c r="A1" s="106"/>
      <c r="C1" s="17"/>
      <c r="D1" s="109" t="s">
        <v>0</v>
      </c>
      <c r="E1" s="109"/>
      <c r="G1" s="117" t="s">
        <v>1</v>
      </c>
      <c r="H1" s="118"/>
      <c r="I1" s="118"/>
      <c r="K1" s="119" t="s">
        <v>2</v>
      </c>
      <c r="L1" s="120"/>
      <c r="M1" s="120"/>
      <c r="N1" s="120"/>
      <c r="O1" s="121"/>
      <c r="S1" s="110"/>
      <c r="T1" s="110"/>
      <c r="U1" s="110"/>
      <c r="V1" s="110"/>
      <c r="W1" s="110"/>
      <c r="X1" s="110"/>
      <c r="Y1" s="110"/>
      <c r="Z1" s="110"/>
      <c r="AA1" s="110"/>
      <c r="AB1" s="110"/>
      <c r="AC1" s="110"/>
      <c r="AD1" s="110"/>
      <c r="AE1" s="110"/>
      <c r="AF1" s="110"/>
      <c r="AG1" s="110"/>
      <c r="AH1" s="110"/>
      <c r="AI1" s="110"/>
      <c r="AJ1" s="110"/>
      <c r="AK1" s="110"/>
      <c r="AM1" s="105"/>
      <c r="AN1" s="111" t="s">
        <v>3</v>
      </c>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R1" s="113"/>
      <c r="BS1" s="114"/>
      <c r="BT1" s="114"/>
      <c r="BU1" s="114"/>
      <c r="BV1" s="114"/>
      <c r="BW1" s="115"/>
      <c r="BX1" s="108"/>
      <c r="BZ1" s="110"/>
      <c r="CA1" s="110"/>
      <c r="CB1" s="110"/>
      <c r="CC1" s="110"/>
      <c r="CD1" s="110"/>
      <c r="CE1" s="110"/>
      <c r="CF1" s="110"/>
      <c r="CG1" s="112"/>
      <c r="CH1" s="111" t="s">
        <v>4</v>
      </c>
      <c r="CI1" s="110"/>
      <c r="CJ1" s="110"/>
      <c r="CK1" s="110"/>
      <c r="CL1" s="110"/>
      <c r="CM1" s="112"/>
      <c r="CO1" s="67"/>
      <c r="CP1" s="110" t="s">
        <v>5</v>
      </c>
      <c r="CQ1" s="110"/>
      <c r="CR1" s="110"/>
      <c r="CS1" s="110"/>
      <c r="CT1" s="110"/>
      <c r="CU1" s="110"/>
      <c r="CV1" s="110"/>
      <c r="CX1" s="100"/>
      <c r="CY1" s="100"/>
      <c r="CZ1" s="100"/>
      <c r="DA1" s="100"/>
      <c r="DB1" s="36"/>
      <c r="DC1" s="14"/>
      <c r="DD1" s="15"/>
      <c r="DE1" s="4"/>
      <c r="DF1" s="4"/>
      <c r="DG1" s="4"/>
      <c r="DH1" s="4"/>
      <c r="DI1" s="4"/>
      <c r="DJ1" s="4"/>
      <c r="DK1" s="4"/>
      <c r="DL1" s="4"/>
      <c r="DM1" s="4"/>
      <c r="DN1" s="4"/>
      <c r="DO1" s="4"/>
    </row>
    <row r="2" spans="1:125" s="13" customFormat="1" ht="43.5" customHeight="1">
      <c r="A2" s="106" t="s">
        <v>6</v>
      </c>
      <c r="B2" s="80" t="s">
        <v>7</v>
      </c>
      <c r="C2" s="19" t="s">
        <v>8</v>
      </c>
      <c r="D2" s="21" t="s">
        <v>9</v>
      </c>
      <c r="E2" s="22" t="s">
        <v>10</v>
      </c>
      <c r="F2" s="72" t="s">
        <v>11</v>
      </c>
      <c r="G2" s="23" t="s">
        <v>12</v>
      </c>
      <c r="H2" s="23" t="s">
        <v>13</v>
      </c>
      <c r="I2" s="23" t="s">
        <v>14</v>
      </c>
      <c r="J2" s="73" t="s">
        <v>15</v>
      </c>
      <c r="K2" s="7" t="s">
        <v>16</v>
      </c>
      <c r="L2" s="7" t="s">
        <v>17</v>
      </c>
      <c r="M2" s="8" t="s">
        <v>18</v>
      </c>
      <c r="N2" s="7" t="s">
        <v>19</v>
      </c>
      <c r="O2" s="7" t="s">
        <v>20</v>
      </c>
      <c r="P2" s="74" t="s">
        <v>21</v>
      </c>
      <c r="Q2" s="75" t="s">
        <v>22</v>
      </c>
      <c r="R2" s="76" t="s">
        <v>23</v>
      </c>
      <c r="S2" s="26" t="s">
        <v>24</v>
      </c>
      <c r="T2" s="26" t="s">
        <v>25</v>
      </c>
      <c r="U2" s="24" t="s">
        <v>26</v>
      </c>
      <c r="V2" s="38" t="s">
        <v>27</v>
      </c>
      <c r="W2" s="48" t="s">
        <v>28</v>
      </c>
      <c r="X2" s="48" t="s">
        <v>29</v>
      </c>
      <c r="Y2" s="25" t="s">
        <v>30</v>
      </c>
      <c r="Z2" s="25" t="s">
        <v>31</v>
      </c>
      <c r="AA2" s="26" t="s">
        <v>32</v>
      </c>
      <c r="AB2" s="24" t="s">
        <v>33</v>
      </c>
      <c r="AC2" s="24" t="s">
        <v>34</v>
      </c>
      <c r="AD2" s="24" t="s">
        <v>35</v>
      </c>
      <c r="AE2" s="24" t="s">
        <v>36</v>
      </c>
      <c r="AF2" s="25" t="s">
        <v>37</v>
      </c>
      <c r="AG2" s="25" t="s">
        <v>38</v>
      </c>
      <c r="AH2" s="25" t="s">
        <v>39</v>
      </c>
      <c r="AI2" s="26" t="s">
        <v>40</v>
      </c>
      <c r="AJ2" s="26" t="s">
        <v>41</v>
      </c>
      <c r="AK2" s="24" t="s">
        <v>42</v>
      </c>
      <c r="AL2" s="76" t="s">
        <v>43</v>
      </c>
      <c r="AM2" s="26" t="s">
        <v>44</v>
      </c>
      <c r="AN2" s="26" t="s">
        <v>45</v>
      </c>
      <c r="AO2" s="24" t="s">
        <v>46</v>
      </c>
      <c r="AP2" s="92" t="s">
        <v>47</v>
      </c>
      <c r="AQ2" s="24" t="s">
        <v>48</v>
      </c>
      <c r="AR2" s="27" t="s">
        <v>49</v>
      </c>
      <c r="AS2" s="27" t="s">
        <v>50</v>
      </c>
      <c r="AT2" s="27" t="s">
        <v>51</v>
      </c>
      <c r="AU2" s="27" t="s">
        <v>52</v>
      </c>
      <c r="AV2" s="26" t="s">
        <v>53</v>
      </c>
      <c r="AW2" s="26" t="s">
        <v>54</v>
      </c>
      <c r="AX2" s="66" t="s">
        <v>55</v>
      </c>
      <c r="AY2" s="24" t="s">
        <v>56</v>
      </c>
      <c r="AZ2" s="26" t="s">
        <v>57</v>
      </c>
      <c r="BA2" s="24" t="s">
        <v>375</v>
      </c>
      <c r="BB2" s="24" t="s">
        <v>58</v>
      </c>
      <c r="BC2" s="26" t="s">
        <v>59</v>
      </c>
      <c r="BD2" s="24" t="s">
        <v>60</v>
      </c>
      <c r="BE2" s="26" t="s">
        <v>61</v>
      </c>
      <c r="BF2" s="24" t="s">
        <v>62</v>
      </c>
      <c r="BG2" s="24" t="s">
        <v>63</v>
      </c>
      <c r="BH2" s="38" t="s">
        <v>64</v>
      </c>
      <c r="BI2" s="26" t="s">
        <v>65</v>
      </c>
      <c r="BJ2" s="24" t="s">
        <v>376</v>
      </c>
      <c r="BK2" s="24" t="s">
        <v>66</v>
      </c>
      <c r="BL2" s="82" t="s">
        <v>67</v>
      </c>
      <c r="BM2" s="82" t="s">
        <v>68</v>
      </c>
      <c r="BN2" s="24" t="s">
        <v>69</v>
      </c>
      <c r="BO2" s="26" t="s">
        <v>70</v>
      </c>
      <c r="BP2" s="26" t="s">
        <v>71</v>
      </c>
      <c r="BQ2" s="76" t="s">
        <v>72</v>
      </c>
      <c r="BR2" s="95" t="s">
        <v>73</v>
      </c>
      <c r="BS2" s="96" t="s">
        <v>74</v>
      </c>
      <c r="BT2" s="97" t="s">
        <v>75</v>
      </c>
      <c r="BU2" s="97" t="s">
        <v>76</v>
      </c>
      <c r="BV2" s="98" t="s">
        <v>77</v>
      </c>
      <c r="BW2" s="96" t="s">
        <v>78</v>
      </c>
      <c r="BX2" s="99" t="s">
        <v>79</v>
      </c>
      <c r="BY2" s="76" t="s">
        <v>80</v>
      </c>
      <c r="BZ2" s="26" t="s">
        <v>81</v>
      </c>
      <c r="CA2" s="24" t="s">
        <v>82</v>
      </c>
      <c r="CB2" s="26" t="s">
        <v>83</v>
      </c>
      <c r="CC2" s="24" t="s">
        <v>84</v>
      </c>
      <c r="CD2" s="28" t="s">
        <v>85</v>
      </c>
      <c r="CE2" s="24" t="s">
        <v>86</v>
      </c>
      <c r="CF2" s="24" t="s">
        <v>87</v>
      </c>
      <c r="CG2" s="38" t="s">
        <v>88</v>
      </c>
      <c r="CH2" s="77" t="s">
        <v>89</v>
      </c>
      <c r="CI2" s="123" t="s">
        <v>90</v>
      </c>
      <c r="CJ2" s="26" t="s">
        <v>91</v>
      </c>
      <c r="CK2" s="84" t="s">
        <v>92</v>
      </c>
      <c r="CL2" s="26" t="s">
        <v>93</v>
      </c>
      <c r="CM2" s="26" t="s">
        <v>94</v>
      </c>
      <c r="CN2" s="78" t="s">
        <v>95</v>
      </c>
      <c r="CO2" s="68" t="s">
        <v>96</v>
      </c>
      <c r="CP2" s="69" t="s">
        <v>97</v>
      </c>
      <c r="CQ2" s="24" t="s">
        <v>98</v>
      </c>
      <c r="CR2" s="24" t="s">
        <v>99</v>
      </c>
      <c r="CS2" s="26" t="s">
        <v>100</v>
      </c>
      <c r="CT2" s="26" t="s">
        <v>101</v>
      </c>
      <c r="CU2" s="26" t="s">
        <v>102</v>
      </c>
      <c r="CV2" s="29" t="s">
        <v>103</v>
      </c>
      <c r="CW2" s="79" t="s">
        <v>104</v>
      </c>
      <c r="CX2" s="124" t="s">
        <v>105</v>
      </c>
      <c r="CY2" s="125" t="s">
        <v>106</v>
      </c>
      <c r="CZ2" s="125" t="s">
        <v>107</v>
      </c>
      <c r="DA2" s="126" t="s">
        <v>108</v>
      </c>
      <c r="DB2" s="37" t="s">
        <v>109</v>
      </c>
      <c r="DC2" s="20" t="s">
        <v>110</v>
      </c>
      <c r="DD2" s="20" t="s">
        <v>111</v>
      </c>
      <c r="DE2" s="9" t="s">
        <v>112</v>
      </c>
      <c r="DF2" s="10" t="s">
        <v>113</v>
      </c>
      <c r="DG2" s="11" t="s">
        <v>114</v>
      </c>
      <c r="DH2" s="13" t="s">
        <v>115</v>
      </c>
      <c r="DI2" s="12"/>
      <c r="DJ2" s="12"/>
      <c r="DK2" s="12"/>
      <c r="DL2" s="12"/>
      <c r="DM2" s="12"/>
      <c r="DN2" s="12"/>
      <c r="DO2" s="12"/>
    </row>
    <row r="3" spans="1:125" ht="30">
      <c r="A3" s="33" t="s">
        <v>385</v>
      </c>
      <c r="B3" s="33">
        <v>5</v>
      </c>
      <c r="C3" s="33">
        <v>3</v>
      </c>
      <c r="D3" s="33" t="s">
        <v>381</v>
      </c>
      <c r="E3" s="34" t="s">
        <v>117</v>
      </c>
      <c r="F3" s="33" t="s">
        <v>382</v>
      </c>
      <c r="G3" s="33" t="s">
        <v>116</v>
      </c>
      <c r="H3" s="33"/>
      <c r="I3" s="33"/>
      <c r="P3" s="5">
        <v>3</v>
      </c>
      <c r="Q3" s="32" t="s">
        <v>383</v>
      </c>
      <c r="R3" s="5">
        <v>1</v>
      </c>
      <c r="S3" s="5">
        <v>1</v>
      </c>
      <c r="U3" s="33"/>
      <c r="AA3" s="5">
        <v>1</v>
      </c>
      <c r="AL3" s="5">
        <v>1</v>
      </c>
      <c r="AM3" s="5">
        <v>1</v>
      </c>
      <c r="CN3" s="5">
        <v>1</v>
      </c>
      <c r="DA3" s="5" t="s">
        <v>384</v>
      </c>
      <c r="DB3" s="6">
        <v>5</v>
      </c>
      <c r="DC3" s="6">
        <v>2</v>
      </c>
      <c r="DD3" s="5">
        <v>3</v>
      </c>
      <c r="DF3" s="5" t="s">
        <v>116</v>
      </c>
      <c r="DP3" s="34"/>
      <c r="DQ3" s="34"/>
      <c r="DR3" s="34"/>
      <c r="DS3" s="34"/>
      <c r="DT3" s="34"/>
      <c r="DU3" s="34"/>
    </row>
    <row r="4" spans="1:125">
      <c r="A4" s="33"/>
      <c r="B4" s="33"/>
      <c r="C4" s="33"/>
      <c r="D4" s="33"/>
      <c r="G4" s="33"/>
      <c r="H4" s="33"/>
      <c r="I4" s="33"/>
      <c r="DP4" s="34"/>
      <c r="DQ4" s="34"/>
      <c r="DR4" s="34"/>
      <c r="DS4" s="34"/>
      <c r="DT4" s="34"/>
      <c r="DU4" s="34"/>
    </row>
    <row r="5" spans="1:125">
      <c r="A5" s="33"/>
      <c r="B5" s="33"/>
      <c r="C5" s="33"/>
      <c r="D5" s="33"/>
      <c r="G5" s="33"/>
      <c r="H5" s="33"/>
      <c r="I5" s="33"/>
      <c r="DP5" s="34"/>
      <c r="DQ5" s="34"/>
      <c r="DR5" s="34"/>
      <c r="DS5" s="34"/>
      <c r="DT5" s="34"/>
      <c r="DU5" s="34"/>
    </row>
    <row r="6" spans="1:125">
      <c r="A6" s="33"/>
      <c r="B6" s="33"/>
      <c r="C6" s="33"/>
      <c r="D6" s="33"/>
      <c r="G6" s="33"/>
      <c r="H6" s="33"/>
      <c r="I6" s="33"/>
      <c r="DP6" s="34"/>
      <c r="DQ6" s="34"/>
      <c r="DR6" s="34"/>
      <c r="DS6" s="34"/>
      <c r="DT6" s="34"/>
      <c r="DU6" s="34"/>
    </row>
    <row r="7" spans="1:125">
      <c r="A7" s="33"/>
      <c r="B7" s="33"/>
      <c r="C7" s="33"/>
      <c r="D7" s="33"/>
      <c r="G7" s="33"/>
      <c r="H7" s="33"/>
      <c r="I7" s="33"/>
      <c r="DP7" s="34"/>
      <c r="DQ7" s="34"/>
      <c r="DR7" s="34"/>
      <c r="DS7" s="34"/>
      <c r="DT7" s="34"/>
      <c r="DU7" s="34"/>
    </row>
    <row r="8" spans="1:125">
      <c r="A8" s="33"/>
      <c r="B8" s="33"/>
      <c r="C8" s="33"/>
      <c r="D8" s="33"/>
      <c r="G8" s="33"/>
      <c r="H8" s="33"/>
      <c r="I8" s="33"/>
      <c r="DP8" s="34"/>
      <c r="DQ8" s="34"/>
      <c r="DR8" s="34"/>
      <c r="DS8" s="34"/>
      <c r="DT8" s="34"/>
      <c r="DU8" s="34"/>
    </row>
    <row r="9" spans="1:125">
      <c r="A9" s="33"/>
      <c r="B9" s="33"/>
      <c r="C9" s="33"/>
      <c r="D9" s="33"/>
      <c r="G9" s="33"/>
      <c r="H9" s="33"/>
      <c r="I9" s="33"/>
      <c r="DP9" s="34"/>
      <c r="DQ9" s="34"/>
      <c r="DR9" s="34"/>
      <c r="DS9" s="34"/>
      <c r="DT9" s="34"/>
      <c r="DU9" s="34"/>
    </row>
    <row r="10" spans="1:125">
      <c r="A10" s="18"/>
      <c r="B10" s="33"/>
      <c r="C10" s="33"/>
      <c r="D10" s="33"/>
      <c r="G10" s="33"/>
      <c r="H10" s="33"/>
      <c r="I10" s="33"/>
      <c r="DP10" s="34"/>
      <c r="DQ10" s="34"/>
      <c r="DR10" s="34"/>
      <c r="DS10" s="34"/>
      <c r="DT10" s="34"/>
      <c r="DU10" s="34"/>
    </row>
    <row r="11" spans="1:125">
      <c r="A11" s="33"/>
      <c r="B11" s="33"/>
      <c r="C11" s="33"/>
      <c r="D11" s="33"/>
      <c r="G11" s="33"/>
      <c r="H11" s="33"/>
      <c r="I11" s="33"/>
      <c r="DP11" s="34"/>
      <c r="DQ11" s="34"/>
      <c r="DR11" s="34"/>
      <c r="DS11" s="34"/>
      <c r="DT11" s="34"/>
      <c r="DU11" s="34"/>
    </row>
    <row r="12" spans="1:125">
      <c r="A12" s="33"/>
      <c r="B12" s="33"/>
      <c r="C12" s="33"/>
      <c r="D12" s="33"/>
      <c r="G12" s="33"/>
      <c r="H12" s="33"/>
      <c r="I12" s="33"/>
      <c r="DP12" s="34"/>
      <c r="DQ12" s="34"/>
      <c r="DR12" s="34"/>
      <c r="DS12" s="34"/>
      <c r="DT12" s="34"/>
      <c r="DU12" s="34"/>
    </row>
    <row r="13" spans="1:125">
      <c r="A13" s="33"/>
      <c r="B13" s="33"/>
      <c r="C13" s="33"/>
      <c r="D13" s="33"/>
      <c r="G13" s="33"/>
      <c r="H13" s="33"/>
      <c r="I13" s="33"/>
      <c r="DP13" s="34"/>
      <c r="DQ13" s="34"/>
      <c r="DR13" s="34"/>
      <c r="DS13" s="34"/>
      <c r="DT13" s="34"/>
      <c r="DU13" s="34"/>
    </row>
    <row r="14" spans="1:125">
      <c r="A14" s="33"/>
      <c r="B14" s="33"/>
      <c r="C14" s="33"/>
      <c r="D14" s="33"/>
      <c r="G14" s="33"/>
      <c r="H14" s="33"/>
      <c r="I14" s="33"/>
      <c r="DP14" s="34"/>
      <c r="DQ14" s="34"/>
      <c r="DR14" s="34"/>
      <c r="DS14" s="34"/>
      <c r="DT14" s="34"/>
      <c r="DU14" s="34"/>
    </row>
    <row r="15" spans="1:125">
      <c r="A15" s="33"/>
      <c r="B15" s="33"/>
      <c r="C15" s="33"/>
      <c r="D15" s="33"/>
      <c r="G15" s="33"/>
      <c r="H15" s="33"/>
      <c r="I15" s="33"/>
      <c r="DP15" s="34"/>
      <c r="DQ15" s="34"/>
      <c r="DR15" s="34"/>
      <c r="DS15" s="34"/>
      <c r="DT15" s="34"/>
      <c r="DU15" s="34"/>
    </row>
    <row r="16" spans="1:125">
      <c r="A16" s="33"/>
      <c r="B16" s="33"/>
      <c r="C16" s="33"/>
      <c r="D16" s="33"/>
      <c r="G16" s="33"/>
      <c r="H16" s="33"/>
      <c r="I16" s="33"/>
      <c r="DP16" s="34"/>
      <c r="DQ16" s="34"/>
      <c r="DR16" s="34"/>
      <c r="DS16" s="34"/>
      <c r="DT16" s="34"/>
      <c r="DU16" s="34"/>
    </row>
    <row r="17" spans="1:125">
      <c r="A17" s="33"/>
      <c r="B17" s="33"/>
      <c r="C17" s="33"/>
      <c r="D17" s="33"/>
      <c r="G17" s="33"/>
      <c r="H17" s="33"/>
      <c r="I17" s="33"/>
      <c r="DP17" s="34"/>
      <c r="DQ17" s="34"/>
      <c r="DR17" s="34"/>
      <c r="DS17" s="34"/>
      <c r="DT17" s="34"/>
      <c r="DU17" s="34"/>
    </row>
    <row r="18" spans="1:125">
      <c r="A18" s="33"/>
      <c r="B18" s="33"/>
      <c r="C18" s="33"/>
      <c r="D18" s="33"/>
      <c r="G18" s="33"/>
      <c r="H18" s="33"/>
      <c r="I18" s="33"/>
      <c r="DP18" s="34"/>
      <c r="DQ18" s="34"/>
      <c r="DR18" s="34"/>
      <c r="DS18" s="34"/>
      <c r="DT18" s="34"/>
      <c r="DU18" s="34"/>
    </row>
    <row r="19" spans="1:125">
      <c r="A19" s="33"/>
      <c r="B19" s="33"/>
      <c r="C19" s="33"/>
      <c r="D19" s="33"/>
      <c r="G19" s="33"/>
      <c r="H19" s="33"/>
      <c r="I19" s="33"/>
      <c r="DP19" s="34"/>
      <c r="DQ19" s="34"/>
      <c r="DR19" s="34"/>
      <c r="DS19" s="34"/>
      <c r="DT19" s="34"/>
      <c r="DU19" s="34"/>
    </row>
    <row r="20" spans="1:125">
      <c r="A20" s="33"/>
      <c r="B20" s="33"/>
      <c r="C20" s="33"/>
      <c r="D20" s="33"/>
      <c r="G20" s="33"/>
      <c r="H20" s="33"/>
      <c r="I20" s="33"/>
      <c r="DP20" s="34"/>
      <c r="DQ20" s="34"/>
      <c r="DR20" s="34"/>
      <c r="DS20" s="34"/>
      <c r="DT20" s="34"/>
      <c r="DU20" s="34"/>
    </row>
    <row r="21" spans="1:125">
      <c r="A21" s="33"/>
      <c r="B21" s="33"/>
      <c r="C21" s="33"/>
      <c r="D21" s="33"/>
      <c r="G21" s="33"/>
      <c r="H21" s="33"/>
      <c r="I21" s="33"/>
      <c r="DP21" s="34"/>
      <c r="DQ21" s="34"/>
      <c r="DR21" s="34"/>
      <c r="DS21" s="34"/>
      <c r="DT21" s="34"/>
      <c r="DU21" s="34"/>
    </row>
    <row r="22" spans="1:125">
      <c r="A22" s="18"/>
      <c r="B22" s="33"/>
      <c r="C22" s="33"/>
      <c r="D22" s="18"/>
      <c r="G22" s="33"/>
      <c r="H22" s="33"/>
      <c r="I22" s="33"/>
      <c r="DP22" s="34"/>
      <c r="DQ22" s="34"/>
      <c r="DR22" s="34"/>
      <c r="DS22" s="34"/>
      <c r="DT22" s="34"/>
      <c r="DU22" s="34"/>
    </row>
    <row r="23" spans="1:125">
      <c r="A23" s="16"/>
      <c r="B23" s="33"/>
      <c r="C23" s="33"/>
      <c r="D23" s="18"/>
      <c r="G23" s="33"/>
      <c r="H23" s="33"/>
      <c r="I23" s="33"/>
      <c r="DP23" s="34"/>
      <c r="DQ23" s="34"/>
      <c r="DR23" s="34"/>
      <c r="DS23" s="34"/>
      <c r="DT23" s="34"/>
      <c r="DU23" s="34"/>
    </row>
    <row r="24" spans="1:125">
      <c r="A24" s="33"/>
      <c r="B24" s="33"/>
      <c r="C24" s="33"/>
      <c r="D24" s="18"/>
      <c r="G24" s="33"/>
      <c r="H24" s="33"/>
      <c r="I24" s="33"/>
      <c r="DP24" s="34"/>
      <c r="DQ24" s="34"/>
      <c r="DR24" s="34"/>
      <c r="DS24" s="34"/>
      <c r="DT24" s="34"/>
      <c r="DU24" s="34"/>
    </row>
    <row r="25" spans="1:125">
      <c r="A25" s="33"/>
      <c r="B25" s="33"/>
      <c r="C25" s="33"/>
      <c r="D25" s="18"/>
      <c r="G25" s="33"/>
      <c r="H25" s="33"/>
      <c r="I25" s="33"/>
      <c r="DP25" s="34"/>
      <c r="DQ25" s="34"/>
      <c r="DR25" s="34"/>
      <c r="DS25" s="34"/>
      <c r="DT25" s="34"/>
      <c r="DU25" s="34"/>
    </row>
    <row r="26" spans="1:125">
      <c r="A26" s="33"/>
      <c r="B26" s="33"/>
      <c r="C26" s="33"/>
      <c r="D26" s="18"/>
      <c r="G26" s="33"/>
      <c r="H26" s="33"/>
      <c r="I26" s="33"/>
      <c r="DP26" s="34"/>
      <c r="DQ26" s="34"/>
      <c r="DR26" s="34"/>
      <c r="DS26" s="34"/>
      <c r="DT26" s="34"/>
      <c r="DU26" s="34"/>
    </row>
    <row r="27" spans="1:125">
      <c r="A27" s="33"/>
      <c r="B27" s="33"/>
      <c r="C27" s="33"/>
      <c r="D27" s="18"/>
      <c r="G27" s="33"/>
      <c r="H27" s="33"/>
      <c r="I27" s="33"/>
      <c r="DP27" s="34"/>
      <c r="DQ27" s="34"/>
      <c r="DR27" s="34"/>
      <c r="DS27" s="34"/>
      <c r="DT27" s="34"/>
      <c r="DU27" s="34"/>
    </row>
    <row r="28" spans="1:125">
      <c r="A28" s="33"/>
      <c r="B28" s="33"/>
      <c r="C28" s="33"/>
      <c r="D28" s="18"/>
      <c r="G28" s="33"/>
      <c r="H28" s="33"/>
      <c r="I28" s="33"/>
      <c r="DP28" s="34"/>
      <c r="DQ28" s="34"/>
      <c r="DR28" s="34"/>
      <c r="DS28" s="34"/>
      <c r="DT28" s="34"/>
      <c r="DU28" s="34"/>
    </row>
    <row r="29" spans="1:125">
      <c r="A29" s="33"/>
      <c r="B29" s="33"/>
      <c r="C29" s="33"/>
      <c r="D29" s="18"/>
      <c r="G29" s="33"/>
      <c r="H29" s="33"/>
      <c r="I29" s="33"/>
      <c r="DP29" s="34"/>
      <c r="DQ29" s="34"/>
      <c r="DR29" s="34"/>
      <c r="DS29" s="34"/>
      <c r="DT29" s="34"/>
      <c r="DU29" s="34"/>
    </row>
    <row r="30" spans="1:125">
      <c r="A30" s="33"/>
      <c r="B30" s="33"/>
      <c r="C30" s="33"/>
      <c r="D30" s="18"/>
      <c r="G30" s="33"/>
      <c r="H30" s="33"/>
      <c r="I30" s="33"/>
      <c r="DP30" s="34"/>
      <c r="DQ30" s="34"/>
      <c r="DR30" s="34"/>
      <c r="DS30" s="34"/>
      <c r="DT30" s="34"/>
      <c r="DU30" s="34"/>
    </row>
    <row r="31" spans="1:125">
      <c r="A31" s="33"/>
      <c r="B31" s="33"/>
      <c r="C31" s="33"/>
      <c r="D31" s="18"/>
      <c r="G31" s="33"/>
      <c r="H31" s="33"/>
      <c r="I31" s="33"/>
      <c r="DP31" s="34"/>
      <c r="DQ31" s="34"/>
      <c r="DR31" s="34"/>
      <c r="DS31" s="34"/>
      <c r="DT31" s="34"/>
      <c r="DU31" s="34"/>
    </row>
    <row r="32" spans="1:125">
      <c r="A32" s="33"/>
      <c r="B32" s="33"/>
      <c r="C32" s="33"/>
      <c r="D32" s="18"/>
      <c r="G32" s="33"/>
      <c r="H32" s="33"/>
      <c r="I32" s="33"/>
      <c r="DP32" s="34"/>
      <c r="DQ32" s="34"/>
      <c r="DR32" s="34"/>
      <c r="DS32" s="34"/>
      <c r="DT32" s="34"/>
      <c r="DU32" s="34"/>
    </row>
    <row r="33" spans="1:125">
      <c r="A33" s="33"/>
      <c r="B33" s="33"/>
      <c r="C33" s="33"/>
      <c r="D33" s="18"/>
      <c r="G33" s="33"/>
      <c r="H33" s="33"/>
      <c r="I33" s="33"/>
      <c r="DP33" s="34"/>
      <c r="DQ33" s="34"/>
      <c r="DR33" s="34"/>
      <c r="DS33" s="34"/>
      <c r="DT33" s="34"/>
      <c r="DU33" s="34"/>
    </row>
    <row r="34" spans="1:125">
      <c r="A34" s="33"/>
      <c r="B34" s="33"/>
      <c r="C34" s="33"/>
      <c r="D34" s="18"/>
      <c r="G34" s="33"/>
      <c r="H34" s="33"/>
      <c r="I34" s="33"/>
      <c r="DP34" s="34"/>
      <c r="DQ34" s="34"/>
      <c r="DR34" s="34"/>
      <c r="DS34" s="34"/>
      <c r="DT34" s="34"/>
      <c r="DU34" s="34"/>
    </row>
    <row r="35" spans="1:125">
      <c r="A35" s="33"/>
      <c r="B35" s="33"/>
      <c r="C35" s="33"/>
      <c r="D35" s="18"/>
      <c r="G35" s="33"/>
      <c r="H35" s="33"/>
      <c r="I35" s="33"/>
      <c r="DP35" s="34"/>
      <c r="DQ35" s="34"/>
      <c r="DR35" s="34"/>
      <c r="DS35" s="34"/>
      <c r="DT35" s="34"/>
      <c r="DU35" s="34"/>
    </row>
    <row r="36" spans="1:125">
      <c r="A36" s="33"/>
      <c r="B36" s="33"/>
      <c r="C36" s="33"/>
      <c r="D36" s="18"/>
      <c r="G36" s="33"/>
      <c r="H36" s="33"/>
      <c r="I36" s="33"/>
      <c r="DP36" s="34"/>
      <c r="DQ36" s="34"/>
      <c r="DR36" s="34"/>
      <c r="DS36" s="34"/>
      <c r="DT36" s="34"/>
      <c r="DU36" s="34"/>
    </row>
    <row r="37" spans="1:125">
      <c r="A37" s="33"/>
      <c r="B37" s="33"/>
      <c r="C37" s="33"/>
      <c r="D37" s="33"/>
      <c r="G37" s="33"/>
      <c r="H37" s="33"/>
      <c r="I37" s="33"/>
      <c r="DP37" s="34"/>
      <c r="DQ37" s="34"/>
      <c r="DR37" s="34"/>
      <c r="DS37" s="34"/>
      <c r="DT37" s="34"/>
      <c r="DU37" s="34"/>
    </row>
    <row r="38" spans="1:125">
      <c r="A38" s="33"/>
      <c r="B38" s="33"/>
      <c r="C38" s="33"/>
      <c r="D38" s="33"/>
      <c r="G38" s="33"/>
      <c r="H38" s="33"/>
      <c r="I38" s="33"/>
      <c r="DP38" s="34"/>
      <c r="DQ38" s="34"/>
      <c r="DR38" s="34"/>
      <c r="DS38" s="34"/>
      <c r="DT38" s="34"/>
      <c r="DU38" s="34"/>
    </row>
    <row r="39" spans="1:125">
      <c r="A39" s="33"/>
      <c r="B39" s="33"/>
      <c r="C39" s="33"/>
      <c r="D39" s="33"/>
      <c r="G39" s="33"/>
      <c r="H39" s="33"/>
      <c r="I39" s="33"/>
      <c r="DP39" s="34"/>
      <c r="DQ39" s="34"/>
      <c r="DR39" s="34"/>
      <c r="DS39" s="34"/>
      <c r="DT39" s="34"/>
      <c r="DU39" s="34"/>
    </row>
    <row r="40" spans="1:125">
      <c r="A40" s="33"/>
      <c r="B40" s="33"/>
      <c r="C40" s="33"/>
      <c r="D40" s="33"/>
      <c r="G40" s="33"/>
      <c r="H40" s="33"/>
      <c r="I40" s="33"/>
      <c r="DP40" s="34"/>
      <c r="DQ40" s="34"/>
      <c r="DR40" s="34"/>
      <c r="DS40" s="34"/>
      <c r="DT40" s="34"/>
      <c r="DU40" s="34"/>
    </row>
    <row r="41" spans="1:125">
      <c r="A41" s="33"/>
      <c r="B41" s="33"/>
      <c r="C41" s="33"/>
      <c r="D41" s="33"/>
      <c r="G41" s="33"/>
      <c r="H41" s="33"/>
      <c r="I41" s="33"/>
      <c r="DP41" s="34"/>
      <c r="DQ41" s="34"/>
      <c r="DR41" s="34"/>
      <c r="DS41" s="34"/>
      <c r="DT41" s="34"/>
      <c r="DU41" s="34"/>
    </row>
    <row r="42" spans="1:125">
      <c r="A42" s="33"/>
      <c r="B42" s="33"/>
      <c r="C42" s="33"/>
      <c r="D42" s="33"/>
      <c r="G42" s="33"/>
      <c r="H42" s="33"/>
      <c r="I42" s="33"/>
      <c r="DP42" s="34"/>
      <c r="DQ42" s="34"/>
      <c r="DR42" s="34"/>
      <c r="DS42" s="34"/>
      <c r="DT42" s="34"/>
      <c r="DU42" s="34"/>
    </row>
    <row r="43" spans="1:125">
      <c r="A43" s="33"/>
      <c r="B43" s="33"/>
      <c r="C43" s="33"/>
      <c r="D43" s="33"/>
      <c r="G43" s="33"/>
      <c r="H43" s="33"/>
      <c r="I43" s="33"/>
      <c r="DP43" s="34"/>
      <c r="DQ43" s="34"/>
      <c r="DR43" s="34"/>
      <c r="DS43" s="34"/>
      <c r="DT43" s="34"/>
      <c r="DU43" s="34"/>
    </row>
    <row r="44" spans="1:125">
      <c r="A44" s="33"/>
      <c r="B44" s="33"/>
      <c r="C44" s="33"/>
      <c r="D44" s="33"/>
      <c r="G44" s="33"/>
      <c r="H44" s="33"/>
      <c r="I44" s="33"/>
      <c r="DP44" s="34"/>
      <c r="DQ44" s="34"/>
      <c r="DR44" s="34"/>
      <c r="DS44" s="34"/>
      <c r="DT44" s="34"/>
      <c r="DU44" s="34"/>
    </row>
    <row r="45" spans="1:125">
      <c r="A45" s="33"/>
      <c r="B45" s="33"/>
      <c r="C45" s="33"/>
      <c r="D45" s="33"/>
      <c r="G45" s="33"/>
      <c r="H45" s="33"/>
      <c r="I45" s="33"/>
      <c r="DP45" s="34"/>
      <c r="DQ45" s="34"/>
      <c r="DR45" s="34"/>
      <c r="DS45" s="34"/>
      <c r="DT45" s="34"/>
      <c r="DU45" s="34"/>
    </row>
    <row r="46" spans="1:125">
      <c r="A46" s="33"/>
      <c r="B46" s="33"/>
      <c r="C46" s="33"/>
      <c r="D46" s="33"/>
      <c r="G46" s="33"/>
      <c r="H46" s="33"/>
      <c r="I46" s="33"/>
      <c r="DP46" s="34"/>
      <c r="DQ46" s="34"/>
      <c r="DR46" s="34"/>
      <c r="DS46" s="34"/>
      <c r="DT46" s="34"/>
      <c r="DU46" s="34"/>
    </row>
    <row r="47" spans="1:125">
      <c r="A47" s="33"/>
      <c r="B47" s="33"/>
      <c r="C47" s="33"/>
      <c r="D47" s="33"/>
      <c r="G47" s="33"/>
      <c r="H47" s="33"/>
      <c r="I47" s="33"/>
      <c r="DP47" s="34"/>
      <c r="DQ47" s="34"/>
      <c r="DR47" s="34"/>
      <c r="DS47" s="34"/>
      <c r="DT47" s="34"/>
      <c r="DU47" s="34"/>
    </row>
    <row r="48" spans="1:125">
      <c r="A48" s="35"/>
      <c r="B48" s="33"/>
      <c r="C48" s="33"/>
      <c r="D48" s="33"/>
      <c r="G48" s="33"/>
      <c r="H48" s="33"/>
      <c r="I48" s="33"/>
      <c r="DP48" s="34"/>
      <c r="DQ48" s="34"/>
      <c r="DR48" s="34"/>
      <c r="DS48" s="34"/>
      <c r="DT48" s="34"/>
      <c r="DU48" s="34"/>
    </row>
    <row r="49" spans="1:125">
      <c r="A49" s="33"/>
      <c r="B49" s="33"/>
      <c r="C49" s="33"/>
      <c r="D49" s="33"/>
      <c r="G49" s="33"/>
      <c r="H49" s="33"/>
      <c r="I49" s="33"/>
      <c r="DP49" s="34"/>
      <c r="DQ49" s="34"/>
      <c r="DR49" s="34"/>
      <c r="DS49" s="34"/>
      <c r="DT49" s="34"/>
      <c r="DU49" s="34"/>
    </row>
    <row r="50" spans="1:125">
      <c r="A50" s="33"/>
      <c r="B50" s="33"/>
      <c r="C50" s="33"/>
      <c r="D50" s="33"/>
      <c r="G50" s="33"/>
      <c r="H50" s="33"/>
      <c r="I50" s="33"/>
      <c r="DP50" s="34"/>
      <c r="DQ50" s="34"/>
      <c r="DR50" s="34"/>
      <c r="DS50" s="34"/>
      <c r="DT50" s="34"/>
      <c r="DU50" s="34"/>
    </row>
    <row r="51" spans="1:125">
      <c r="A51" s="33"/>
      <c r="B51" s="33"/>
      <c r="C51" s="33"/>
      <c r="D51" s="33"/>
      <c r="G51" s="33"/>
      <c r="H51" s="33"/>
      <c r="I51" s="33"/>
      <c r="DP51" s="34"/>
      <c r="DQ51" s="34"/>
      <c r="DR51" s="34"/>
      <c r="DS51" s="34"/>
      <c r="DT51" s="34"/>
      <c r="DU51" s="34"/>
    </row>
  </sheetData>
  <mergeCells count="9">
    <mergeCell ref="D1:E1"/>
    <mergeCell ref="S1:AK1"/>
    <mergeCell ref="CH1:CM1"/>
    <mergeCell ref="BR1:BW1"/>
    <mergeCell ref="CP1:CV1"/>
    <mergeCell ref="AN1:BP1"/>
    <mergeCell ref="BZ1:CG1"/>
    <mergeCell ref="G1:I1"/>
    <mergeCell ref="K1:O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
  <sheetViews>
    <sheetView zoomScale="133" zoomScaleNormal="140" workbookViewId="0">
      <pane ySplit="1" topLeftCell="A7" activePane="bottomLeft" state="frozen"/>
      <selection pane="bottomLeft" activeCell="B29" sqref="B29"/>
    </sheetView>
  </sheetViews>
  <sheetFormatPr defaultColWidth="8.85546875" defaultRowHeight="15"/>
  <cols>
    <col min="1" max="1" width="15.7109375" style="70" bestFit="1" customWidth="1"/>
    <col min="2" max="2" width="15.7109375" style="40" customWidth="1"/>
    <col min="3" max="3" width="15.7109375" bestFit="1" customWidth="1"/>
    <col min="4" max="4" width="16.42578125" style="40" bestFit="1" customWidth="1"/>
    <col min="5" max="6" width="21.42578125" style="40" bestFit="1" customWidth="1"/>
    <col min="7" max="7" width="19.85546875" style="40" bestFit="1" customWidth="1"/>
    <col min="8" max="8" width="16.42578125" customWidth="1"/>
    <col min="9" max="9" width="9.140625" bestFit="1" customWidth="1"/>
    <col min="11" max="11" width="107.85546875" bestFit="1" customWidth="1"/>
  </cols>
  <sheetData>
    <row r="1" spans="1:13" s="39" customFormat="1" ht="18" customHeight="1">
      <c r="A1" s="81" t="s">
        <v>127</v>
      </c>
      <c r="B1" s="39" t="s">
        <v>128</v>
      </c>
      <c r="C1" s="42" t="s">
        <v>129</v>
      </c>
      <c r="D1" s="64" t="s">
        <v>130</v>
      </c>
      <c r="E1" s="65" t="s">
        <v>131</v>
      </c>
      <c r="F1" s="39" t="s">
        <v>132</v>
      </c>
      <c r="G1" s="39" t="s">
        <v>133</v>
      </c>
      <c r="H1" s="42" t="s">
        <v>134</v>
      </c>
      <c r="I1" s="39" t="s">
        <v>135</v>
      </c>
    </row>
    <row r="2" spans="1:13" s="40" customFormat="1">
      <c r="A2" s="70">
        <v>43586</v>
      </c>
      <c r="B2" s="40">
        <f>L2-C8</f>
        <v>134</v>
      </c>
      <c r="D2" s="30">
        <v>13</v>
      </c>
      <c r="E2" s="40">
        <v>247</v>
      </c>
      <c r="F2" s="40">
        <v>98</v>
      </c>
      <c r="G2" s="40">
        <v>470</v>
      </c>
      <c r="H2" s="30"/>
      <c r="L2" s="40">
        <v>313</v>
      </c>
    </row>
    <row r="3" spans="1:13" s="40" customFormat="1">
      <c r="A3" s="70">
        <v>43619</v>
      </c>
      <c r="B3" s="40">
        <f>$B$2+C3</f>
        <v>245</v>
      </c>
      <c r="C3" s="40">
        <v>111</v>
      </c>
      <c r="D3" s="31">
        <f>29</f>
        <v>29</v>
      </c>
      <c r="E3" s="40">
        <f>650-247</f>
        <v>403</v>
      </c>
      <c r="F3" s="40">
        <f>310-98</f>
        <v>212</v>
      </c>
      <c r="G3" s="40">
        <f>1368-470</f>
        <v>898</v>
      </c>
      <c r="H3" s="31"/>
      <c r="I3" s="5"/>
      <c r="J3" s="31"/>
      <c r="K3" s="31" t="s">
        <v>136</v>
      </c>
      <c r="L3" s="5"/>
      <c r="M3" s="5"/>
    </row>
    <row r="4" spans="1:13" s="40" customFormat="1">
      <c r="A4" s="70">
        <v>43620</v>
      </c>
      <c r="B4" s="40">
        <f>$B$2+C4</f>
        <v>260</v>
      </c>
      <c r="C4" s="40">
        <v>126</v>
      </c>
      <c r="D4" s="31">
        <f>34</f>
        <v>34</v>
      </c>
      <c r="E4" s="40">
        <f>679-247</f>
        <v>432</v>
      </c>
      <c r="F4" s="40">
        <f>316-98</f>
        <v>218</v>
      </c>
      <c r="G4" s="40">
        <f>1440-470</f>
        <v>970</v>
      </c>
      <c r="H4" s="31"/>
      <c r="I4" s="5"/>
      <c r="J4" s="31"/>
      <c r="K4" s="31" t="s">
        <v>137</v>
      </c>
      <c r="L4" s="5"/>
      <c r="M4" s="5"/>
    </row>
    <row r="5" spans="1:13" s="40" customFormat="1">
      <c r="A5" s="70">
        <v>43627</v>
      </c>
      <c r="B5" s="40">
        <f t="shared" ref="B5:B8" si="0">$B$2+C5</f>
        <v>272</v>
      </c>
      <c r="C5" s="40">
        <v>138</v>
      </c>
      <c r="D5" s="30">
        <v>38</v>
      </c>
      <c r="E5" s="40">
        <v>454</v>
      </c>
      <c r="F5" s="40">
        <v>228</v>
      </c>
      <c r="G5" s="40">
        <v>1041</v>
      </c>
      <c r="H5" s="30"/>
      <c r="I5" s="5"/>
      <c r="J5" s="5"/>
      <c r="K5" s="5"/>
      <c r="L5" s="5"/>
      <c r="M5" s="5"/>
    </row>
    <row r="6" spans="1:13" s="40" customFormat="1">
      <c r="A6" s="70">
        <v>43628</v>
      </c>
      <c r="B6" s="40">
        <f t="shared" si="0"/>
        <v>296</v>
      </c>
      <c r="C6" s="40">
        <v>162</v>
      </c>
      <c r="D6" s="40">
        <f>COUNTA(Main!A2:A47)</f>
        <v>2</v>
      </c>
      <c r="E6" s="40">
        <f>SUM(Main!C2:C47)</f>
        <v>3</v>
      </c>
      <c r="F6" s="40">
        <f>SUM(Main!J2:J47)</f>
        <v>0</v>
      </c>
      <c r="G6" s="40">
        <f>SUM(Main!P2:P47)</f>
        <v>3</v>
      </c>
    </row>
    <row r="7" spans="1:13" s="40" customFormat="1">
      <c r="A7" s="70">
        <v>43634</v>
      </c>
      <c r="B7" s="40">
        <f t="shared" si="0"/>
        <v>307</v>
      </c>
      <c r="C7" s="52">
        <v>173</v>
      </c>
      <c r="D7" s="40">
        <f>COUNTA(Main!A3:A47)</f>
        <v>1</v>
      </c>
      <c r="E7" s="40">
        <v>477</v>
      </c>
      <c r="F7" s="40">
        <v>241</v>
      </c>
      <c r="G7" s="40">
        <v>1119.5</v>
      </c>
      <c r="H7" s="40" t="s">
        <v>138</v>
      </c>
    </row>
    <row r="8" spans="1:13" s="40" customFormat="1">
      <c r="A8" s="70">
        <v>43643</v>
      </c>
      <c r="B8" s="40">
        <f t="shared" si="0"/>
        <v>313</v>
      </c>
      <c r="C8" s="40">
        <v>179</v>
      </c>
      <c r="D8" s="40">
        <f>COUNTA(Main!A2:A47)</f>
        <v>2</v>
      </c>
      <c r="E8" s="40">
        <v>480</v>
      </c>
      <c r="F8" s="40">
        <f>SUM(Main!$J$2:J47)</f>
        <v>0</v>
      </c>
      <c r="G8" s="62">
        <f>SUM(Main!$P$2:P47)</f>
        <v>3</v>
      </c>
    </row>
    <row r="9" spans="1:13" s="40" customFormat="1">
      <c r="A9" s="70">
        <v>43644</v>
      </c>
      <c r="B9" s="40">
        <f>C9+$B$2</f>
        <v>325</v>
      </c>
      <c r="C9" s="40">
        <v>191</v>
      </c>
      <c r="D9" s="40">
        <f>COUNTA(Main!$A$2:A47)</f>
        <v>2</v>
      </c>
      <c r="E9" s="40">
        <f>SUM(Main!$C$2:C47)</f>
        <v>3</v>
      </c>
      <c r="F9" s="40">
        <f>SUM(Main!$J$2:J47)</f>
        <v>0</v>
      </c>
      <c r="G9" s="40">
        <f>SUM(Main!$P$2:P47)</f>
        <v>3</v>
      </c>
    </row>
    <row r="10" spans="1:13" s="40" customFormat="1">
      <c r="A10" s="70">
        <v>43658</v>
      </c>
      <c r="B10" s="40">
        <f>C10+$B$2</f>
        <v>341</v>
      </c>
      <c r="C10" s="40">
        <v>207</v>
      </c>
      <c r="D10" s="40">
        <f>COUNTA(Main!$A$2:A47)</f>
        <v>2</v>
      </c>
      <c r="E10" s="40">
        <f>SUM(Main!$C$2:C47)</f>
        <v>3</v>
      </c>
      <c r="F10" s="40">
        <f>SUM(Main!$J$2:J47)</f>
        <v>0</v>
      </c>
      <c r="G10" s="40">
        <f>SUM(Main!$P$2:P47)</f>
        <v>3</v>
      </c>
    </row>
    <row r="11" spans="1:13" s="40" customFormat="1">
      <c r="A11" s="70">
        <v>43664</v>
      </c>
      <c r="B11" s="40">
        <f>C11+$B$2</f>
        <v>354</v>
      </c>
      <c r="C11" s="40">
        <v>220</v>
      </c>
      <c r="D11" s="40">
        <f>COUNTA(Main!$A$2:A47)</f>
        <v>2</v>
      </c>
      <c r="E11" s="40">
        <f>SUM(Main!$C$2:C47)</f>
        <v>3</v>
      </c>
      <c r="F11" s="40">
        <f>SUM(Main!$J$2:J47)</f>
        <v>0</v>
      </c>
      <c r="G11" s="40">
        <f>SUM(Main!$P$2:P47)</f>
        <v>3</v>
      </c>
    </row>
    <row r="12" spans="1:13">
      <c r="A12" s="70">
        <v>43669</v>
      </c>
      <c r="B12" s="40">
        <v>372</v>
      </c>
      <c r="C12" s="40">
        <v>251</v>
      </c>
      <c r="D12" s="40">
        <v>60</v>
      </c>
      <c r="E12" s="40">
        <v>564</v>
      </c>
      <c r="F12" s="40">
        <v>296</v>
      </c>
      <c r="G12" s="40">
        <v>1357.5</v>
      </c>
    </row>
    <row r="13" spans="1:13" s="40" customFormat="1">
      <c r="A13" s="70">
        <v>43671</v>
      </c>
      <c r="B13" s="40">
        <f>C13+117</f>
        <v>395</v>
      </c>
      <c r="C13" s="40">
        <v>278</v>
      </c>
      <c r="D13" s="40">
        <f>COUNTA(Main!$A$2:A47)</f>
        <v>2</v>
      </c>
      <c r="E13" s="40">
        <f>SUM(Main!$C$2:C47)</f>
        <v>3</v>
      </c>
      <c r="F13" s="40">
        <f>SUM(Main!$J$2:J47)</f>
        <v>0</v>
      </c>
      <c r="G13" s="40">
        <f>SUM(Main!$P$2:P47)</f>
        <v>3</v>
      </c>
    </row>
    <row r="14" spans="1:13" s="40" customFormat="1">
      <c r="A14" s="70">
        <v>43672</v>
      </c>
      <c r="B14" s="40">
        <v>405</v>
      </c>
      <c r="C14" s="40">
        <v>288</v>
      </c>
      <c r="D14" s="40">
        <v>71</v>
      </c>
      <c r="E14" s="40">
        <f>SUM(Main!$C$2:C47)</f>
        <v>3</v>
      </c>
      <c r="F14" s="40">
        <f>SUM(Main!$J$2:J47)</f>
        <v>0</v>
      </c>
      <c r="G14" s="40">
        <f>SUM(Main!$P$2:P47)</f>
        <v>3</v>
      </c>
    </row>
    <row r="15" spans="1:13" s="40" customFormat="1">
      <c r="A15" s="70">
        <v>43679</v>
      </c>
      <c r="B15" s="40">
        <f>C15+119</f>
        <v>427</v>
      </c>
      <c r="C15" s="40">
        <v>308</v>
      </c>
      <c r="D15" s="40">
        <f>COUNTA(Main!$A$2:A47)</f>
        <v>2</v>
      </c>
      <c r="E15" s="40">
        <f>SUM(Main!$C$2:C47)</f>
        <v>3</v>
      </c>
      <c r="F15" s="40">
        <f>SUM(Main!$J$2:J47)</f>
        <v>0</v>
      </c>
      <c r="G15" s="40">
        <f>SUM(Main!$P$2:P47)</f>
        <v>3</v>
      </c>
    </row>
    <row r="16" spans="1:13" s="40" customFormat="1">
      <c r="A16" s="70">
        <v>43683</v>
      </c>
      <c r="B16" s="40">
        <f>C16+119</f>
        <v>440</v>
      </c>
      <c r="C16" s="40">
        <v>321</v>
      </c>
      <c r="D16" s="40">
        <f>COUNTA(Main!$A$2:A47)</f>
        <v>2</v>
      </c>
      <c r="E16" s="40">
        <f>SUM(Main!$C$2:C47)</f>
        <v>3</v>
      </c>
      <c r="F16" s="40">
        <f>SUM(Main!$J$2:J47)</f>
        <v>0</v>
      </c>
      <c r="G16" s="40">
        <f>SUM(Main!$P$2:P47)</f>
        <v>3</v>
      </c>
    </row>
    <row r="17" spans="1:8">
      <c r="A17" s="70">
        <v>43700</v>
      </c>
      <c r="B17" s="40">
        <f>333+117</f>
        <v>450</v>
      </c>
      <c r="C17" s="91">
        <v>333</v>
      </c>
      <c r="D17" s="40">
        <f>COUNTA(Main!$A$2:A47)</f>
        <v>2</v>
      </c>
      <c r="E17" s="40">
        <f>SUM(Main!$C$2:C47)</f>
        <v>3</v>
      </c>
      <c r="F17" s="40">
        <f>SUM(Main!$J$2:J47)</f>
        <v>0</v>
      </c>
      <c r="G17" s="40">
        <f>SUM(Main!$P$2:P47)</f>
        <v>3</v>
      </c>
    </row>
    <row r="18" spans="1:8">
      <c r="A18" s="70">
        <v>43704</v>
      </c>
      <c r="B18" s="40">
        <f>349+115</f>
        <v>464</v>
      </c>
      <c r="C18" s="40">
        <v>349</v>
      </c>
      <c r="D18" s="40">
        <f>COUNTA(Main!$A$2:A47)</f>
        <v>2</v>
      </c>
      <c r="E18" s="40">
        <f>SUM(Main!$C$2:C47)</f>
        <v>3</v>
      </c>
      <c r="F18" s="40">
        <f>SUM(Main!$J$2:J47)</f>
        <v>0</v>
      </c>
      <c r="G18" s="40">
        <f>SUM(Main!$P$2:P47)</f>
        <v>3</v>
      </c>
    </row>
    <row r="19" spans="1:8">
      <c r="A19" s="70">
        <v>43706</v>
      </c>
      <c r="B19" s="91">
        <v>469</v>
      </c>
      <c r="C19" s="40">
        <v>354</v>
      </c>
      <c r="D19" s="40">
        <f>COUNTA(Main!$A$2:A47)</f>
        <v>2</v>
      </c>
      <c r="E19" s="40">
        <f>SUM(Main!$C$2:C47)</f>
        <v>3</v>
      </c>
      <c r="F19" s="40">
        <f>SUM(Main!$J$2:J47)</f>
        <v>0</v>
      </c>
      <c r="G19" s="40">
        <f>SUM(Main!$P$2:P47)</f>
        <v>3</v>
      </c>
    </row>
    <row r="20" spans="1:8">
      <c r="A20" s="70">
        <v>43725</v>
      </c>
      <c r="B20" s="40">
        <v>471</v>
      </c>
      <c r="C20" s="40">
        <v>356</v>
      </c>
      <c r="D20" s="40">
        <v>91</v>
      </c>
      <c r="E20" s="40">
        <f>SUM(Main!$C$2:C47)</f>
        <v>3</v>
      </c>
      <c r="F20" s="40">
        <f>SUM(Main!$J$2:J47)</f>
        <v>0</v>
      </c>
      <c r="G20" s="40">
        <f>SUM(Main!$P$2:P47)</f>
        <v>3</v>
      </c>
    </row>
    <row r="21" spans="1:8">
      <c r="A21" s="70">
        <v>43747</v>
      </c>
      <c r="B21" s="40">
        <v>473</v>
      </c>
      <c r="C21" s="40">
        <v>358</v>
      </c>
      <c r="D21" s="40">
        <v>93</v>
      </c>
      <c r="E21" s="40">
        <f>SUM(Main!$C$2:C47)</f>
        <v>3</v>
      </c>
      <c r="F21" s="40">
        <f>SUM(Main!$J$2:J47)</f>
        <v>0</v>
      </c>
      <c r="G21" s="40">
        <f>SUM(Main!$P$2:P47)</f>
        <v>3</v>
      </c>
    </row>
    <row r="22" spans="1:8">
      <c r="A22" s="70">
        <v>43759</v>
      </c>
      <c r="B22" s="40">
        <v>474</v>
      </c>
      <c r="C22" s="40">
        <v>359</v>
      </c>
      <c r="D22" s="40">
        <v>94</v>
      </c>
      <c r="E22" s="40">
        <f>SUM(Main!$C$2:C47)</f>
        <v>3</v>
      </c>
      <c r="F22" s="40">
        <f>SUM(Main!$J$2:J47)</f>
        <v>0</v>
      </c>
      <c r="G22" s="40">
        <f>SUM(Main!$P$2:P47)</f>
        <v>3</v>
      </c>
    </row>
    <row r="23" spans="1:8">
      <c r="A23" s="70">
        <v>43787</v>
      </c>
      <c r="B23" s="40">
        <v>476</v>
      </c>
      <c r="C23" s="40">
        <v>360</v>
      </c>
      <c r="D23" s="40">
        <v>94</v>
      </c>
      <c r="E23" s="40">
        <f>SUM(Main!$C$2:C47)</f>
        <v>3</v>
      </c>
      <c r="F23" s="40">
        <f>SUM(Main!$J$2:J47)</f>
        <v>0</v>
      </c>
      <c r="G23" s="40">
        <f>SUM(Main!$P$2:P47)</f>
        <v>3</v>
      </c>
    </row>
    <row r="24" spans="1:8">
      <c r="A24" s="70">
        <v>43788</v>
      </c>
      <c r="B24" s="40">
        <v>479</v>
      </c>
      <c r="C24" s="40">
        <v>361</v>
      </c>
      <c r="D24" s="40">
        <v>95</v>
      </c>
      <c r="E24" s="40">
        <f>SUM(Main!$C$2:C47)</f>
        <v>3</v>
      </c>
      <c r="F24" s="40">
        <f>SUM(Main!$J$2:J47)</f>
        <v>0</v>
      </c>
      <c r="G24" s="40">
        <f>SUM(Main!$P$2:P47)</f>
        <v>3</v>
      </c>
    </row>
    <row r="25" spans="1:8">
      <c r="A25" s="70">
        <v>43858</v>
      </c>
      <c r="B25" s="40">
        <v>482</v>
      </c>
      <c r="C25" s="40">
        <v>364</v>
      </c>
      <c r="D25" s="40">
        <v>109</v>
      </c>
      <c r="E25" s="40">
        <f>SUM(Main!$C$2:C47)</f>
        <v>3</v>
      </c>
      <c r="F25" s="40">
        <f>SUM(Main!$J$2:J47)</f>
        <v>0</v>
      </c>
      <c r="G25" s="40">
        <f>SUM(Main!$P$2:P47)</f>
        <v>3</v>
      </c>
    </row>
    <row r="26" spans="1:8">
      <c r="A26" s="70">
        <v>43879</v>
      </c>
      <c r="B26" s="40">
        <v>535</v>
      </c>
      <c r="C26" s="40">
        <v>435</v>
      </c>
      <c r="D26" s="40">
        <v>114</v>
      </c>
      <c r="E26" s="40">
        <f>SUM(Main!$C$2:C47)</f>
        <v>3</v>
      </c>
      <c r="F26" s="40">
        <f>SUM(Main!$J$2:J47)</f>
        <v>0</v>
      </c>
      <c r="G26" s="40">
        <f>SUM(Main!$P$2:P47)</f>
        <v>3</v>
      </c>
      <c r="H26" t="s">
        <v>139</v>
      </c>
    </row>
    <row r="27" spans="1:8">
      <c r="A27" s="70">
        <v>43886</v>
      </c>
      <c r="B27" s="40">
        <f>C27+(549-481)</f>
        <v>549</v>
      </c>
      <c r="C27" s="40">
        <v>481</v>
      </c>
      <c r="D27" s="40">
        <v>123</v>
      </c>
      <c r="E27" s="40">
        <f>SUM(Main!$C$2:C47)</f>
        <v>3</v>
      </c>
      <c r="F27" s="40">
        <f>SUM(Main!$J$2:J47)</f>
        <v>0</v>
      </c>
      <c r="G27" s="40">
        <f>SUM(Main!$P$2:P47)</f>
        <v>3</v>
      </c>
    </row>
    <row r="28" spans="1:8">
      <c r="A28" s="70">
        <v>43902</v>
      </c>
      <c r="B28" s="40">
        <v>648</v>
      </c>
      <c r="C28" s="5">
        <v>514</v>
      </c>
      <c r="D28" s="40">
        <v>141</v>
      </c>
      <c r="E28" s="40">
        <f>SUM(Main!$C$2:C47)</f>
        <v>3</v>
      </c>
      <c r="F28" s="40">
        <f>SUM(Main!$J$2:J47)</f>
        <v>0</v>
      </c>
      <c r="G28" s="40">
        <f>SUM(Main!$P$2:P47)</f>
        <v>3</v>
      </c>
      <c r="H28" t="s">
        <v>140</v>
      </c>
    </row>
    <row r="29" spans="1:8">
      <c r="B29" s="40" t="s">
        <v>141</v>
      </c>
    </row>
  </sheetData>
  <pageMargins left="0.7" right="0.7" top="0.75" bottom="0.75" header="0.3" footer="0.3"/>
  <pageSetup paperSize="9" orientation="portrait" r:id="rId1"/>
  <ignoredErrors>
    <ignoredError sqref="G6 G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2"/>
  <sheetViews>
    <sheetView topLeftCell="A35" workbookViewId="0">
      <selection activeCell="B62" sqref="B62"/>
    </sheetView>
  </sheetViews>
  <sheetFormatPr defaultColWidth="8.85546875" defaultRowHeight="15"/>
  <sheetData>
    <row r="1" spans="1:10">
      <c r="G1" t="s">
        <v>142</v>
      </c>
    </row>
    <row r="2" spans="1:10">
      <c r="A2" t="s">
        <v>143</v>
      </c>
      <c r="G2" t="s">
        <v>144</v>
      </c>
    </row>
    <row r="3" spans="1:10">
      <c r="A3" t="s">
        <v>145</v>
      </c>
      <c r="G3" t="s">
        <v>146</v>
      </c>
    </row>
    <row r="4" spans="1:10">
      <c r="A4" t="s">
        <v>147</v>
      </c>
      <c r="G4" t="s">
        <v>148</v>
      </c>
      <c r="H4" t="s">
        <v>149</v>
      </c>
      <c r="J4" t="s">
        <v>150</v>
      </c>
    </row>
    <row r="5" spans="1:10">
      <c r="A5" t="s">
        <v>151</v>
      </c>
    </row>
    <row r="6" spans="1:10">
      <c r="A6" t="s">
        <v>152</v>
      </c>
    </row>
    <row r="8" spans="1:10">
      <c r="A8" t="s">
        <v>153</v>
      </c>
    </row>
    <row r="11" spans="1:10">
      <c r="B11" t="s">
        <v>154</v>
      </c>
      <c r="G11" t="s">
        <v>155</v>
      </c>
    </row>
    <row r="12" spans="1:10">
      <c r="B12" t="s">
        <v>156</v>
      </c>
    </row>
    <row r="13" spans="1:10">
      <c r="B13" t="s">
        <v>157</v>
      </c>
    </row>
    <row r="14" spans="1:10">
      <c r="B14" t="s">
        <v>158</v>
      </c>
    </row>
    <row r="15" spans="1:10">
      <c r="B15" t="s">
        <v>159</v>
      </c>
    </row>
    <row r="16" spans="1:10">
      <c r="B16" t="s">
        <v>160</v>
      </c>
    </row>
    <row r="17" spans="2:7">
      <c r="B17" t="s">
        <v>161</v>
      </c>
    </row>
    <row r="18" spans="2:7">
      <c r="B18" t="s">
        <v>162</v>
      </c>
      <c r="D18" t="s">
        <v>163</v>
      </c>
      <c r="E18" t="s">
        <v>164</v>
      </c>
      <c r="G18" t="s">
        <v>165</v>
      </c>
    </row>
    <row r="19" spans="2:7">
      <c r="B19" t="s">
        <v>166</v>
      </c>
      <c r="D19" t="s">
        <v>163</v>
      </c>
      <c r="E19" t="s">
        <v>167</v>
      </c>
      <c r="G19" t="s">
        <v>168</v>
      </c>
    </row>
    <row r="20" spans="2:7">
      <c r="B20" t="s">
        <v>169</v>
      </c>
      <c r="D20" t="s">
        <v>163</v>
      </c>
      <c r="E20" t="s">
        <v>170</v>
      </c>
      <c r="G20" t="s">
        <v>171</v>
      </c>
    </row>
    <row r="21" spans="2:7">
      <c r="B21" t="s">
        <v>172</v>
      </c>
    </row>
    <row r="23" spans="2:7">
      <c r="B23" t="s">
        <v>173</v>
      </c>
    </row>
    <row r="24" spans="2:7">
      <c r="B24" t="s">
        <v>126</v>
      </c>
    </row>
    <row r="25" spans="2:7">
      <c r="B25" t="s">
        <v>124</v>
      </c>
    </row>
    <row r="26" spans="2:7">
      <c r="B26" t="s">
        <v>174</v>
      </c>
    </row>
    <row r="28" spans="2:7">
      <c r="B28" t="s">
        <v>175</v>
      </c>
    </row>
    <row r="29" spans="2:7">
      <c r="B29" t="s">
        <v>121</v>
      </c>
    </row>
    <row r="30" spans="2:7">
      <c r="B30" t="s">
        <v>118</v>
      </c>
    </row>
    <row r="31" spans="2:7">
      <c r="B31" t="s">
        <v>125</v>
      </c>
    </row>
    <row r="32" spans="2:7">
      <c r="B32" t="s">
        <v>122</v>
      </c>
    </row>
    <row r="33" spans="2:9">
      <c r="B33" t="s">
        <v>176</v>
      </c>
    </row>
    <row r="34" spans="2:9">
      <c r="B34" t="s">
        <v>177</v>
      </c>
    </row>
    <row r="35" spans="2:9">
      <c r="B35" t="s">
        <v>178</v>
      </c>
    </row>
    <row r="36" spans="2:9">
      <c r="B36" t="s">
        <v>179</v>
      </c>
    </row>
    <row r="37" spans="2:9">
      <c r="B37" t="s">
        <v>180</v>
      </c>
    </row>
    <row r="38" spans="2:9">
      <c r="B38" t="s">
        <v>181</v>
      </c>
    </row>
    <row r="39" spans="2:9">
      <c r="B39" t="s">
        <v>123</v>
      </c>
      <c r="G39" t="s">
        <v>182</v>
      </c>
    </row>
    <row r="41" spans="2:9">
      <c r="B41" t="s">
        <v>183</v>
      </c>
    </row>
    <row r="42" spans="2:9">
      <c r="B42" t="s">
        <v>184</v>
      </c>
      <c r="G42" t="s">
        <v>185</v>
      </c>
      <c r="H42" t="s">
        <v>186</v>
      </c>
      <c r="I42" t="s">
        <v>187</v>
      </c>
    </row>
    <row r="43" spans="2:9">
      <c r="B43" t="s">
        <v>188</v>
      </c>
    </row>
    <row r="44" spans="2:9">
      <c r="B44" t="s">
        <v>189</v>
      </c>
    </row>
    <row r="45" spans="2:9">
      <c r="B45" t="s">
        <v>190</v>
      </c>
      <c r="G45" t="s">
        <v>191</v>
      </c>
    </row>
    <row r="46" spans="2:9">
      <c r="B46" t="s">
        <v>119</v>
      </c>
      <c r="G46" t="s">
        <v>192</v>
      </c>
    </row>
    <row r="47" spans="2:9">
      <c r="B47" t="s">
        <v>193</v>
      </c>
      <c r="G47" t="s">
        <v>194</v>
      </c>
    </row>
    <row r="49" spans="2:7">
      <c r="B49" t="s">
        <v>195</v>
      </c>
    </row>
    <row r="50" spans="2:7">
      <c r="B50" t="s">
        <v>196</v>
      </c>
      <c r="G50" t="s">
        <v>197</v>
      </c>
    </row>
    <row r="51" spans="2:7">
      <c r="B51" t="s">
        <v>120</v>
      </c>
      <c r="G51" t="s">
        <v>198</v>
      </c>
    </row>
    <row r="52" spans="2:7">
      <c r="B52" t="s">
        <v>199</v>
      </c>
    </row>
    <row r="53" spans="2:7">
      <c r="B53" t="s">
        <v>200</v>
      </c>
    </row>
    <row r="54" spans="2:7">
      <c r="B54" t="s">
        <v>201</v>
      </c>
    </row>
    <row r="56" spans="2:7">
      <c r="B56" t="s">
        <v>202</v>
      </c>
    </row>
    <row r="60" spans="2:7" s="71" customFormat="1">
      <c r="B60" s="71" t="s">
        <v>203</v>
      </c>
      <c r="D60" s="71" t="s">
        <v>204</v>
      </c>
    </row>
    <row r="62" spans="2:7" s="104" customFormat="1">
      <c r="B62" s="104"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9"/>
  <sheetViews>
    <sheetView workbookViewId="0">
      <selection activeCell="F52" sqref="F52"/>
    </sheetView>
  </sheetViews>
  <sheetFormatPr defaultColWidth="11.42578125" defaultRowHeight="15"/>
  <cols>
    <col min="1" max="1" width="29" style="87" customWidth="1"/>
    <col min="2" max="2" width="17.28515625" style="40" customWidth="1"/>
    <col min="3" max="4" width="11.42578125" style="40"/>
  </cols>
  <sheetData>
    <row r="1" spans="1:4" s="39" customFormat="1">
      <c r="A1" s="39" t="s">
        <v>206</v>
      </c>
      <c r="B1" s="39" t="s">
        <v>207</v>
      </c>
      <c r="C1" s="39" t="s">
        <v>208</v>
      </c>
      <c r="D1" s="39" t="s">
        <v>209</v>
      </c>
    </row>
    <row r="2" spans="1:4">
      <c r="A2" s="87" t="s">
        <v>210</v>
      </c>
      <c r="B2" s="40">
        <v>0</v>
      </c>
    </row>
    <row r="3" spans="1:4">
      <c r="A3" s="87" t="s">
        <v>211</v>
      </c>
      <c r="B3" s="40">
        <v>1</v>
      </c>
    </row>
    <row r="4" spans="1:4">
      <c r="A4" s="87" t="s">
        <v>212</v>
      </c>
      <c r="B4" s="40">
        <v>2</v>
      </c>
    </row>
    <row r="5" spans="1:4">
      <c r="A5" s="87" t="s">
        <v>213</v>
      </c>
      <c r="B5" s="40">
        <v>3</v>
      </c>
    </row>
    <row r="6" spans="1:4">
      <c r="A6" s="87" t="s">
        <v>214</v>
      </c>
      <c r="B6" s="40">
        <v>4</v>
      </c>
    </row>
    <row r="7" spans="1:4">
      <c r="A7" s="87" t="s">
        <v>215</v>
      </c>
      <c r="B7" s="40">
        <v>5</v>
      </c>
    </row>
    <row r="8" spans="1:4">
      <c r="A8" s="87" t="s">
        <v>216</v>
      </c>
      <c r="B8" s="40">
        <v>12</v>
      </c>
    </row>
    <row r="9" spans="1:4">
      <c r="A9" s="87" t="s">
        <v>217</v>
      </c>
      <c r="B9" s="40">
        <v>16</v>
      </c>
    </row>
    <row r="10" spans="1:4">
      <c r="A10" s="87" t="s">
        <v>218</v>
      </c>
      <c r="C10" s="40">
        <v>24</v>
      </c>
    </row>
    <row r="11" spans="1:4">
      <c r="A11" s="87" t="s">
        <v>219</v>
      </c>
      <c r="D11" s="40">
        <v>31</v>
      </c>
    </row>
    <row r="12" spans="1:4">
      <c r="A12" s="87" t="s">
        <v>220</v>
      </c>
      <c r="C12" s="40">
        <v>32</v>
      </c>
    </row>
    <row r="13" spans="1:4">
      <c r="A13" s="87" t="s">
        <v>221</v>
      </c>
      <c r="D13" s="40">
        <v>33</v>
      </c>
    </row>
    <row r="14" spans="1:4">
      <c r="A14" s="87" t="s">
        <v>222</v>
      </c>
      <c r="B14" s="40">
        <v>35</v>
      </c>
    </row>
    <row r="15" spans="1:4">
      <c r="A15" s="87" t="s">
        <v>223</v>
      </c>
      <c r="B15" s="40">
        <v>36</v>
      </c>
    </row>
    <row r="16" spans="1:4">
      <c r="A16" s="87" t="s">
        <v>224</v>
      </c>
      <c r="C16" s="40">
        <v>37</v>
      </c>
    </row>
    <row r="17" spans="1:4">
      <c r="A17" s="87" t="s">
        <v>225</v>
      </c>
      <c r="D17" s="40">
        <v>38</v>
      </c>
    </row>
    <row r="18" spans="1:4">
      <c r="A18" s="87" t="s">
        <v>226</v>
      </c>
      <c r="C18" s="40">
        <v>39</v>
      </c>
    </row>
    <row r="19" spans="1:4">
      <c r="A19" s="87" t="s">
        <v>227</v>
      </c>
      <c r="D19" s="40">
        <v>40</v>
      </c>
    </row>
    <row r="20" spans="1:4">
      <c r="A20" s="87" t="s">
        <v>228</v>
      </c>
      <c r="C20" s="40">
        <v>41</v>
      </c>
    </row>
    <row r="21" spans="1:4">
      <c r="A21" s="87" t="s">
        <v>229</v>
      </c>
      <c r="D21" s="40">
        <v>42</v>
      </c>
    </row>
    <row r="22" spans="1:4">
      <c r="A22" s="87" t="s">
        <v>230</v>
      </c>
      <c r="C22" s="40">
        <v>43</v>
      </c>
    </row>
    <row r="23" spans="1:4">
      <c r="A23" s="87" t="s">
        <v>231</v>
      </c>
      <c r="D23" s="40">
        <v>44</v>
      </c>
    </row>
    <row r="24" spans="1:4">
      <c r="A24" s="87" t="s">
        <v>232</v>
      </c>
      <c r="B24" s="40">
        <v>47</v>
      </c>
    </row>
    <row r="25" spans="1:4">
      <c r="A25" s="87" t="s">
        <v>233</v>
      </c>
      <c r="C25" s="40">
        <v>48</v>
      </c>
    </row>
    <row r="26" spans="1:4">
      <c r="A26" s="87" t="s">
        <v>234</v>
      </c>
      <c r="D26" s="40">
        <v>49</v>
      </c>
    </row>
    <row r="27" spans="1:4">
      <c r="A27" s="87" t="s">
        <v>235</v>
      </c>
      <c r="C27" s="40">
        <v>50</v>
      </c>
    </row>
    <row r="28" spans="1:4">
      <c r="A28" s="87" t="s">
        <v>236</v>
      </c>
      <c r="D28" s="40">
        <v>51</v>
      </c>
    </row>
    <row r="29" spans="1:4">
      <c r="A29" s="87" t="s">
        <v>237</v>
      </c>
      <c r="C29" s="40">
        <v>52</v>
      </c>
    </row>
    <row r="30" spans="1:4">
      <c r="A30" s="87" t="s">
        <v>238</v>
      </c>
      <c r="D30" s="40">
        <v>53</v>
      </c>
    </row>
    <row r="31" spans="1:4">
      <c r="A31" s="87" t="s">
        <v>239</v>
      </c>
      <c r="C31" s="40">
        <v>54</v>
      </c>
    </row>
    <row r="32" spans="1:4">
      <c r="A32" s="87" t="s">
        <v>240</v>
      </c>
      <c r="D32" s="40">
        <v>55</v>
      </c>
    </row>
    <row r="33" spans="1:4">
      <c r="A33" s="87" t="s">
        <v>241</v>
      </c>
      <c r="C33" s="40">
        <v>56</v>
      </c>
    </row>
    <row r="34" spans="1:4">
      <c r="A34" s="87" t="s">
        <v>242</v>
      </c>
      <c r="D34" s="40">
        <v>57</v>
      </c>
    </row>
    <row r="35" spans="1:4">
      <c r="A35" s="87" t="s">
        <v>243</v>
      </c>
      <c r="C35" s="40">
        <v>58</v>
      </c>
    </row>
    <row r="36" spans="1:4">
      <c r="A36" s="87" t="s">
        <v>244</v>
      </c>
      <c r="D36" s="40">
        <v>59</v>
      </c>
    </row>
    <row r="37" spans="1:4">
      <c r="A37" s="87" t="s">
        <v>245</v>
      </c>
      <c r="C37" s="40">
        <v>60</v>
      </c>
    </row>
    <row r="38" spans="1:4">
      <c r="A38" s="87" t="s">
        <v>246</v>
      </c>
      <c r="D38" s="40">
        <v>61</v>
      </c>
    </row>
    <row r="39" spans="1:4">
      <c r="A39" s="87" t="s">
        <v>247</v>
      </c>
      <c r="C39" s="40">
        <v>62</v>
      </c>
    </row>
    <row r="40" spans="1:4">
      <c r="A40" s="87" t="s">
        <v>248</v>
      </c>
      <c r="D40" s="40">
        <v>63</v>
      </c>
    </row>
    <row r="41" spans="1:4">
      <c r="A41" s="87" t="s">
        <v>249</v>
      </c>
      <c r="C41" s="40">
        <v>64</v>
      </c>
    </row>
    <row r="42" spans="1:4">
      <c r="A42" s="87" t="s">
        <v>250</v>
      </c>
      <c r="D42" s="40">
        <v>65</v>
      </c>
    </row>
    <row r="43" spans="1:4">
      <c r="A43" s="87" t="s">
        <v>251</v>
      </c>
      <c r="C43" s="40">
        <v>66</v>
      </c>
    </row>
    <row r="44" spans="1:4">
      <c r="A44" s="87" t="s">
        <v>252</v>
      </c>
      <c r="D44" s="40">
        <v>67</v>
      </c>
    </row>
    <row r="45" spans="1:4">
      <c r="A45" s="87" t="s">
        <v>253</v>
      </c>
      <c r="B45" s="40">
        <v>70</v>
      </c>
    </row>
    <row r="46" spans="1:4">
      <c r="A46" s="87" t="s">
        <v>254</v>
      </c>
      <c r="B46" s="40">
        <v>72</v>
      </c>
    </row>
    <row r="47" spans="1:4">
      <c r="A47" s="87" t="s">
        <v>255</v>
      </c>
      <c r="B47" s="40">
        <v>73</v>
      </c>
    </row>
    <row r="48" spans="1:4">
      <c r="A48" s="87" t="s">
        <v>256</v>
      </c>
      <c r="B48" s="40">
        <v>74</v>
      </c>
    </row>
    <row r="49" spans="1:4">
      <c r="A49" s="87" t="s">
        <v>257</v>
      </c>
      <c r="C49" s="40">
        <v>76</v>
      </c>
    </row>
    <row r="50" spans="1:4">
      <c r="A50" s="87" t="s">
        <v>258</v>
      </c>
      <c r="D50" s="40">
        <v>77</v>
      </c>
    </row>
    <row r="51" spans="1:4">
      <c r="A51" s="87" t="s">
        <v>259</v>
      </c>
      <c r="C51" s="40">
        <v>81</v>
      </c>
    </row>
    <row r="52" spans="1:4">
      <c r="A52" s="87" t="s">
        <v>260</v>
      </c>
      <c r="C52" s="40">
        <v>82</v>
      </c>
    </row>
    <row r="53" spans="1:4">
      <c r="A53" s="87" t="s">
        <v>261</v>
      </c>
      <c r="C53" s="40">
        <v>83</v>
      </c>
    </row>
    <row r="54" spans="1:4">
      <c r="A54" s="87" t="s">
        <v>262</v>
      </c>
      <c r="C54" s="40">
        <v>84</v>
      </c>
    </row>
    <row r="55" spans="1:4">
      <c r="A55" s="87" t="s">
        <v>263</v>
      </c>
      <c r="C55" s="40">
        <v>85</v>
      </c>
    </row>
    <row r="56" spans="1:4">
      <c r="A56" s="87" t="s">
        <v>264</v>
      </c>
      <c r="C56" s="40">
        <v>86</v>
      </c>
    </row>
    <row r="57" spans="1:4">
      <c r="A57" s="87" t="s">
        <v>265</v>
      </c>
      <c r="B57" s="40">
        <v>87</v>
      </c>
    </row>
    <row r="58" spans="1:4">
      <c r="A58" s="87" t="s">
        <v>266</v>
      </c>
      <c r="D58" s="40">
        <v>89</v>
      </c>
    </row>
    <row r="59" spans="1:4">
      <c r="A59" s="87" t="s">
        <v>267</v>
      </c>
      <c r="D59" s="40">
        <v>90</v>
      </c>
    </row>
    <row r="60" spans="1:4">
      <c r="A60" s="87" t="s">
        <v>268</v>
      </c>
      <c r="D60" s="40">
        <v>91</v>
      </c>
    </row>
    <row r="61" spans="1:4">
      <c r="A61" s="87" t="s">
        <v>269</v>
      </c>
      <c r="D61" s="40">
        <v>92</v>
      </c>
    </row>
    <row r="62" spans="1:4">
      <c r="A62" s="87" t="s">
        <v>270</v>
      </c>
      <c r="D62" s="40">
        <v>93</v>
      </c>
    </row>
    <row r="63" spans="1:4">
      <c r="A63" s="87" t="s">
        <v>271</v>
      </c>
      <c r="D63" s="40">
        <v>94</v>
      </c>
    </row>
    <row r="64" spans="1:4">
      <c r="A64" s="87" t="s">
        <v>272</v>
      </c>
      <c r="C64" s="40">
        <v>96</v>
      </c>
    </row>
    <row r="65" spans="1:4">
      <c r="A65" s="87" t="s">
        <v>273</v>
      </c>
      <c r="D65" s="40">
        <v>97</v>
      </c>
    </row>
    <row r="66" spans="1:4">
      <c r="A66" s="87" t="s">
        <v>274</v>
      </c>
      <c r="C66" s="40">
        <v>101</v>
      </c>
    </row>
    <row r="67" spans="1:4">
      <c r="A67" s="87" t="s">
        <v>275</v>
      </c>
      <c r="D67" s="40">
        <v>102</v>
      </c>
    </row>
    <row r="68" spans="1:4">
      <c r="A68" s="87" t="s">
        <v>276</v>
      </c>
      <c r="C68" s="40">
        <v>103</v>
      </c>
    </row>
    <row r="69" spans="1:4">
      <c r="A69" s="87" t="s">
        <v>277</v>
      </c>
      <c r="D69" s="40">
        <v>104</v>
      </c>
    </row>
    <row r="70" spans="1:4">
      <c r="A70" s="87" t="s">
        <v>278</v>
      </c>
      <c r="C70" s="40">
        <v>105</v>
      </c>
    </row>
    <row r="71" spans="1:4">
      <c r="A71" s="87" t="s">
        <v>279</v>
      </c>
      <c r="D71" s="40">
        <v>106</v>
      </c>
    </row>
    <row r="72" spans="1:4">
      <c r="A72" s="87" t="s">
        <v>280</v>
      </c>
      <c r="C72" s="40">
        <v>107</v>
      </c>
    </row>
    <row r="73" spans="1:4">
      <c r="A73" s="87" t="s">
        <v>281</v>
      </c>
      <c r="D73" s="40">
        <v>108</v>
      </c>
    </row>
    <row r="74" spans="1:4">
      <c r="A74" s="87" t="s">
        <v>282</v>
      </c>
      <c r="C74" s="40">
        <v>109</v>
      </c>
    </row>
    <row r="75" spans="1:4">
      <c r="A75" s="87" t="s">
        <v>283</v>
      </c>
      <c r="D75" s="40">
        <v>110</v>
      </c>
    </row>
    <row r="76" spans="1:4">
      <c r="A76" s="87" t="s">
        <v>284</v>
      </c>
      <c r="C76" s="40">
        <v>113</v>
      </c>
    </row>
    <row r="77" spans="1:4">
      <c r="A77" s="87" t="s">
        <v>285</v>
      </c>
      <c r="D77" s="40">
        <v>114</v>
      </c>
    </row>
    <row r="78" spans="1:4">
      <c r="A78" s="87" t="s">
        <v>286</v>
      </c>
      <c r="C78" s="40">
        <v>115</v>
      </c>
    </row>
    <row r="79" spans="1:4">
      <c r="A79" s="87" t="s">
        <v>287</v>
      </c>
      <c r="D79" s="40">
        <v>116</v>
      </c>
    </row>
    <row r="80" spans="1:4">
      <c r="A80" s="87" t="s">
        <v>288</v>
      </c>
      <c r="C80" s="40">
        <v>117</v>
      </c>
    </row>
    <row r="81" spans="1:4">
      <c r="A81" s="87" t="s">
        <v>289</v>
      </c>
      <c r="D81" s="40">
        <v>118</v>
      </c>
    </row>
    <row r="82" spans="1:4">
      <c r="A82" s="87" t="s">
        <v>290</v>
      </c>
      <c r="C82" s="40">
        <v>119</v>
      </c>
    </row>
    <row r="83" spans="1:4">
      <c r="A83" s="87" t="s">
        <v>291</v>
      </c>
      <c r="D83" s="40">
        <v>120</v>
      </c>
    </row>
    <row r="84" spans="1:4">
      <c r="A84" s="87" t="s">
        <v>292</v>
      </c>
      <c r="C84" s="40">
        <v>121</v>
      </c>
    </row>
    <row r="85" spans="1:4">
      <c r="A85" s="87" t="s">
        <v>293</v>
      </c>
      <c r="D85" s="40">
        <v>122</v>
      </c>
    </row>
    <row r="86" spans="1:4">
      <c r="A86" s="87" t="s">
        <v>294</v>
      </c>
      <c r="C86" s="40">
        <v>123</v>
      </c>
    </row>
    <row r="87" spans="1:4">
      <c r="A87" s="87" t="s">
        <v>295</v>
      </c>
      <c r="D87" s="40">
        <v>124</v>
      </c>
    </row>
    <row r="88" spans="1:4">
      <c r="A88" s="87" t="s">
        <v>296</v>
      </c>
      <c r="C88" s="40">
        <v>125</v>
      </c>
    </row>
    <row r="89" spans="1:4">
      <c r="A89" s="87" t="s">
        <v>297</v>
      </c>
      <c r="D89" s="40">
        <v>126</v>
      </c>
    </row>
    <row r="90" spans="1:4">
      <c r="A90" s="87" t="s">
        <v>298</v>
      </c>
      <c r="C90" s="40">
        <v>129</v>
      </c>
    </row>
    <row r="91" spans="1:4">
      <c r="A91" s="87" t="s">
        <v>299</v>
      </c>
      <c r="D91" s="40">
        <v>130</v>
      </c>
    </row>
    <row r="92" spans="1:4">
      <c r="A92" s="87" t="s">
        <v>300</v>
      </c>
      <c r="C92" s="40">
        <v>133</v>
      </c>
    </row>
    <row r="93" spans="1:4">
      <c r="A93" s="87" t="s">
        <v>301</v>
      </c>
      <c r="D93" s="40">
        <v>134</v>
      </c>
    </row>
    <row r="94" spans="1:4">
      <c r="A94" s="87" t="s">
        <v>302</v>
      </c>
      <c r="C94" s="40">
        <v>135</v>
      </c>
    </row>
    <row r="95" spans="1:4">
      <c r="A95" s="87" t="s">
        <v>303</v>
      </c>
      <c r="D95" s="40">
        <v>136</v>
      </c>
    </row>
    <row r="96" spans="1:4">
      <c r="A96" s="87" t="s">
        <v>304</v>
      </c>
      <c r="C96" s="40">
        <v>137</v>
      </c>
    </row>
    <row r="97" spans="1:4">
      <c r="A97" s="87" t="s">
        <v>305</v>
      </c>
      <c r="D97" s="40">
        <v>138</v>
      </c>
    </row>
    <row r="98" spans="1:4">
      <c r="A98" s="87" t="s">
        <v>306</v>
      </c>
      <c r="C98" s="40">
        <v>139</v>
      </c>
    </row>
    <row r="99" spans="1:4">
      <c r="A99" s="87" t="s">
        <v>307</v>
      </c>
      <c r="D99" s="40">
        <v>140</v>
      </c>
    </row>
    <row r="100" spans="1:4">
      <c r="A100" s="87" t="s">
        <v>308</v>
      </c>
      <c r="C100" s="40">
        <v>141</v>
      </c>
    </row>
    <row r="101" spans="1:4">
      <c r="A101" s="87" t="s">
        <v>309</v>
      </c>
      <c r="D101" s="40">
        <v>142</v>
      </c>
    </row>
    <row r="102" spans="1:4">
      <c r="A102" s="87" t="s">
        <v>310</v>
      </c>
      <c r="C102" s="40">
        <v>143</v>
      </c>
    </row>
    <row r="103" spans="1:4">
      <c r="A103" s="87" t="s">
        <v>311</v>
      </c>
      <c r="D103" s="40">
        <v>144</v>
      </c>
    </row>
    <row r="104" spans="1:4">
      <c r="A104" s="87" t="s">
        <v>312</v>
      </c>
      <c r="C104" s="40">
        <v>145</v>
      </c>
    </row>
    <row r="105" spans="1:4">
      <c r="A105" s="87" t="s">
        <v>313</v>
      </c>
      <c r="D105" s="40">
        <v>146</v>
      </c>
    </row>
    <row r="106" spans="1:4">
      <c r="A106" s="87" t="s">
        <v>314</v>
      </c>
      <c r="C106" s="40">
        <v>147</v>
      </c>
    </row>
    <row r="107" spans="1:4">
      <c r="A107" s="87" t="s">
        <v>315</v>
      </c>
      <c r="D107" s="40">
        <v>148</v>
      </c>
    </row>
    <row r="108" spans="1:4">
      <c r="A108" s="87" t="s">
        <v>316</v>
      </c>
      <c r="C108" s="40">
        <v>149</v>
      </c>
    </row>
    <row r="109" spans="1:4">
      <c r="A109" s="87" t="s">
        <v>317</v>
      </c>
      <c r="D109" s="40">
        <v>150</v>
      </c>
    </row>
    <row r="110" spans="1:4">
      <c r="A110" s="87" t="s">
        <v>318</v>
      </c>
      <c r="C110" s="40">
        <v>151</v>
      </c>
    </row>
    <row r="111" spans="1:4">
      <c r="A111" s="87" t="s">
        <v>319</v>
      </c>
      <c r="D111" s="40">
        <v>152</v>
      </c>
    </row>
    <row r="112" spans="1:4">
      <c r="A112" s="87" t="s">
        <v>320</v>
      </c>
      <c r="C112" s="40">
        <v>153</v>
      </c>
    </row>
    <row r="113" spans="1:4">
      <c r="A113" s="87" t="s">
        <v>321</v>
      </c>
      <c r="D113" s="40">
        <v>154</v>
      </c>
    </row>
    <row r="114" spans="1:4">
      <c r="A114" s="87" t="s">
        <v>322</v>
      </c>
      <c r="C114" s="40">
        <v>155</v>
      </c>
    </row>
    <row r="115" spans="1:4">
      <c r="A115" s="87" t="s">
        <v>323</v>
      </c>
      <c r="D115" s="40">
        <v>156</v>
      </c>
    </row>
    <row r="116" spans="1:4">
      <c r="A116" s="87" t="s">
        <v>324</v>
      </c>
      <c r="C116" s="40">
        <v>157</v>
      </c>
    </row>
    <row r="117" spans="1:4">
      <c r="A117" s="87" t="s">
        <v>325</v>
      </c>
      <c r="D117" s="40">
        <v>158</v>
      </c>
    </row>
    <row r="118" spans="1:4">
      <c r="A118" s="87" t="s">
        <v>326</v>
      </c>
      <c r="C118" s="40">
        <v>161</v>
      </c>
    </row>
    <row r="119" spans="1:4">
      <c r="A119" s="87" t="s">
        <v>327</v>
      </c>
      <c r="D119" s="40">
        <v>162</v>
      </c>
    </row>
    <row r="120" spans="1:4">
      <c r="A120" s="87" t="s">
        <v>328</v>
      </c>
      <c r="C120" s="40">
        <v>163</v>
      </c>
    </row>
    <row r="121" spans="1:4">
      <c r="A121" s="87" t="s">
        <v>329</v>
      </c>
      <c r="D121" s="40">
        <v>164</v>
      </c>
    </row>
    <row r="122" spans="1:4">
      <c r="A122" s="87" t="s">
        <v>330</v>
      </c>
      <c r="C122" s="40">
        <v>165</v>
      </c>
    </row>
    <row r="123" spans="1:4">
      <c r="A123" s="87" t="s">
        <v>331</v>
      </c>
      <c r="D123" s="40">
        <v>166</v>
      </c>
    </row>
    <row r="124" spans="1:4">
      <c r="A124" s="87" t="s">
        <v>332</v>
      </c>
      <c r="C124" s="40">
        <v>167</v>
      </c>
    </row>
    <row r="125" spans="1:4">
      <c r="A125" s="87" t="s">
        <v>333</v>
      </c>
      <c r="D125" s="40">
        <v>168</v>
      </c>
    </row>
    <row r="126" spans="1:4">
      <c r="A126" s="87" t="s">
        <v>334</v>
      </c>
      <c r="C126" s="40">
        <v>169</v>
      </c>
    </row>
    <row r="127" spans="1:4">
      <c r="A127" s="87" t="s">
        <v>335</v>
      </c>
      <c r="D127" s="40">
        <v>170</v>
      </c>
    </row>
    <row r="128" spans="1:4">
      <c r="A128" s="87" t="s">
        <v>336</v>
      </c>
      <c r="C128" s="40">
        <v>171</v>
      </c>
    </row>
    <row r="129" spans="1:4">
      <c r="A129" s="87" t="s">
        <v>337</v>
      </c>
      <c r="D129" s="40">
        <v>172</v>
      </c>
    </row>
    <row r="130" spans="1:4">
      <c r="A130" s="87" t="s">
        <v>338</v>
      </c>
      <c r="C130" s="40">
        <v>173</v>
      </c>
    </row>
    <row r="131" spans="1:4">
      <c r="A131" s="87" t="s">
        <v>339</v>
      </c>
      <c r="D131" s="40">
        <v>174</v>
      </c>
    </row>
    <row r="132" spans="1:4">
      <c r="A132" s="87" t="s">
        <v>340</v>
      </c>
      <c r="C132" s="40">
        <v>175</v>
      </c>
    </row>
    <row r="133" spans="1:4">
      <c r="A133" s="87" t="s">
        <v>341</v>
      </c>
      <c r="D133" s="40">
        <v>176</v>
      </c>
    </row>
    <row r="134" spans="1:4">
      <c r="A134" s="87" t="s">
        <v>342</v>
      </c>
      <c r="C134" s="40">
        <v>177</v>
      </c>
    </row>
    <row r="135" spans="1:4">
      <c r="A135" s="87" t="s">
        <v>343</v>
      </c>
      <c r="D135" s="40">
        <v>178</v>
      </c>
    </row>
    <row r="136" spans="1:4">
      <c r="A136" s="87" t="s">
        <v>344</v>
      </c>
      <c r="C136" s="40">
        <v>179</v>
      </c>
    </row>
    <row r="137" spans="1:4">
      <c r="A137" s="87" t="s">
        <v>345</v>
      </c>
      <c r="D137" s="40">
        <v>180</v>
      </c>
    </row>
    <row r="138" spans="1:4">
      <c r="A138" s="87" t="s">
        <v>346</v>
      </c>
      <c r="C138" s="40">
        <v>181</v>
      </c>
    </row>
    <row r="139" spans="1:4">
      <c r="A139" s="87" t="s">
        <v>347</v>
      </c>
      <c r="D139" s="40">
        <v>182</v>
      </c>
    </row>
    <row r="140" spans="1:4">
      <c r="A140" s="87" t="s">
        <v>348</v>
      </c>
      <c r="C140" s="40">
        <v>183</v>
      </c>
    </row>
    <row r="141" spans="1:4">
      <c r="A141" s="87" t="s">
        <v>349</v>
      </c>
      <c r="D141" s="40">
        <v>184</v>
      </c>
    </row>
    <row r="142" spans="1:4">
      <c r="A142" s="87" t="s">
        <v>350</v>
      </c>
      <c r="C142" s="40">
        <v>185</v>
      </c>
    </row>
    <row r="143" spans="1:4">
      <c r="A143" s="87" t="s">
        <v>351</v>
      </c>
      <c r="D143" s="40">
        <v>186</v>
      </c>
    </row>
    <row r="144" spans="1:4">
      <c r="A144" s="87" t="s">
        <v>352</v>
      </c>
      <c r="C144" s="40">
        <v>187</v>
      </c>
    </row>
    <row r="145" spans="1:4">
      <c r="A145" s="87" t="s">
        <v>353</v>
      </c>
      <c r="D145" s="40">
        <v>188</v>
      </c>
    </row>
    <row r="146" spans="1:4">
      <c r="A146" s="87" t="s">
        <v>354</v>
      </c>
      <c r="C146" s="40">
        <v>191</v>
      </c>
    </row>
    <row r="147" spans="1:4">
      <c r="A147" s="87" t="s">
        <v>355</v>
      </c>
      <c r="D147" s="40">
        <v>192</v>
      </c>
    </row>
    <row r="148" spans="1:4">
      <c r="A148" s="87" t="s">
        <v>356</v>
      </c>
      <c r="C148" s="40">
        <v>193</v>
      </c>
    </row>
    <row r="149" spans="1:4">
      <c r="A149" s="87" t="s">
        <v>357</v>
      </c>
      <c r="D149" s="40">
        <v>194</v>
      </c>
    </row>
    <row r="150" spans="1:4">
      <c r="A150" s="87" t="s">
        <v>358</v>
      </c>
      <c r="C150" s="40">
        <v>195</v>
      </c>
    </row>
    <row r="151" spans="1:4">
      <c r="A151" s="87" t="s">
        <v>359</v>
      </c>
      <c r="D151" s="40">
        <v>196</v>
      </c>
    </row>
    <row r="152" spans="1:4">
      <c r="A152" s="87" t="s">
        <v>360</v>
      </c>
      <c r="C152" s="40">
        <v>197</v>
      </c>
    </row>
    <row r="153" spans="1:4">
      <c r="A153" s="87" t="s">
        <v>361</v>
      </c>
      <c r="D153" s="40">
        <v>198</v>
      </c>
    </row>
    <row r="154" spans="1:4">
      <c r="A154" s="87" t="s">
        <v>362</v>
      </c>
      <c r="C154" s="40">
        <v>199</v>
      </c>
    </row>
    <row r="155" spans="1:4">
      <c r="A155" s="87" t="s">
        <v>363</v>
      </c>
      <c r="D155" s="40">
        <v>200</v>
      </c>
    </row>
    <row r="156" spans="1:4">
      <c r="A156" s="87" t="s">
        <v>364</v>
      </c>
      <c r="C156" s="40">
        <v>201</v>
      </c>
    </row>
    <row r="157" spans="1:4">
      <c r="A157" s="87" t="s">
        <v>365</v>
      </c>
      <c r="D157" s="40">
        <v>202</v>
      </c>
    </row>
    <row r="158" spans="1:4">
      <c r="A158" s="87" t="s">
        <v>366</v>
      </c>
      <c r="C158" s="40">
        <v>203</v>
      </c>
    </row>
    <row r="159" spans="1:4">
      <c r="A159" s="87" t="s">
        <v>367</v>
      </c>
      <c r="D159" s="40">
        <v>204</v>
      </c>
    </row>
    <row r="160" spans="1:4">
      <c r="A160" s="87" t="s">
        <v>368</v>
      </c>
      <c r="C160" s="40">
        <v>205</v>
      </c>
    </row>
    <row r="161" spans="1:4">
      <c r="A161" s="87" t="s">
        <v>369</v>
      </c>
      <c r="D161" s="40">
        <v>206</v>
      </c>
    </row>
    <row r="162" spans="1:4">
      <c r="A162" s="87" t="s">
        <v>370</v>
      </c>
      <c r="C162" s="40">
        <v>207</v>
      </c>
    </row>
    <row r="163" spans="1:4">
      <c r="A163" s="87" t="s">
        <v>371</v>
      </c>
      <c r="D163" s="40">
        <v>208</v>
      </c>
    </row>
    <row r="164" spans="1:4">
      <c r="A164" s="87" t="s">
        <v>218</v>
      </c>
      <c r="C164" s="40">
        <v>24</v>
      </c>
    </row>
    <row r="165" spans="1:4">
      <c r="A165" s="87" t="s">
        <v>219</v>
      </c>
      <c r="D165" s="40">
        <v>31</v>
      </c>
    </row>
    <row r="166" spans="1:4">
      <c r="A166" s="87" t="s">
        <v>222</v>
      </c>
      <c r="B166" s="40">
        <v>35</v>
      </c>
    </row>
    <row r="167" spans="1:4">
      <c r="A167" s="87" t="s">
        <v>223</v>
      </c>
      <c r="B167" s="40">
        <v>36</v>
      </c>
    </row>
    <row r="168" spans="1:4">
      <c r="A168" s="87" t="s">
        <v>224</v>
      </c>
      <c r="C168" s="40">
        <v>37</v>
      </c>
    </row>
    <row r="169" spans="1:4">
      <c r="A169" s="87" t="s">
        <v>225</v>
      </c>
      <c r="D169" s="40">
        <v>38</v>
      </c>
    </row>
    <row r="170" spans="1:4">
      <c r="A170" s="87" t="s">
        <v>226</v>
      </c>
      <c r="C170" s="40">
        <v>39</v>
      </c>
    </row>
    <row r="171" spans="1:4">
      <c r="A171" s="87" t="s">
        <v>227</v>
      </c>
      <c r="D171" s="40">
        <v>40</v>
      </c>
    </row>
    <row r="172" spans="1:4">
      <c r="A172" s="87" t="s">
        <v>230</v>
      </c>
      <c r="C172" s="40">
        <v>43</v>
      </c>
    </row>
    <row r="173" spans="1:4">
      <c r="A173" s="87" t="s">
        <v>231</v>
      </c>
      <c r="D173" s="40">
        <v>44</v>
      </c>
    </row>
    <row r="174" spans="1:4">
      <c r="A174" s="87" t="s">
        <v>241</v>
      </c>
      <c r="C174" s="40">
        <v>56</v>
      </c>
    </row>
    <row r="175" spans="1:4">
      <c r="A175" s="87" t="s">
        <v>242</v>
      </c>
      <c r="D175" s="40">
        <v>57</v>
      </c>
    </row>
    <row r="176" spans="1:4">
      <c r="A176" s="87" t="s">
        <v>243</v>
      </c>
      <c r="C176" s="40">
        <v>58</v>
      </c>
    </row>
    <row r="177" spans="1:4">
      <c r="A177" s="87" t="s">
        <v>244</v>
      </c>
      <c r="D177" s="40">
        <v>59</v>
      </c>
    </row>
    <row r="178" spans="1:4">
      <c r="A178" s="87" t="s">
        <v>245</v>
      </c>
      <c r="C178" s="40">
        <v>60</v>
      </c>
    </row>
    <row r="179" spans="1:4">
      <c r="A179" s="87" t="s">
        <v>246</v>
      </c>
      <c r="D179" s="40">
        <v>61</v>
      </c>
    </row>
    <row r="180" spans="1:4">
      <c r="A180" s="87" t="s">
        <v>247</v>
      </c>
      <c r="C180" s="40">
        <v>62</v>
      </c>
    </row>
    <row r="181" spans="1:4">
      <c r="A181" s="87" t="s">
        <v>248</v>
      </c>
      <c r="D181" s="40">
        <v>63</v>
      </c>
    </row>
    <row r="182" spans="1:4">
      <c r="A182" s="87" t="s">
        <v>254</v>
      </c>
      <c r="B182" s="40">
        <v>72</v>
      </c>
    </row>
    <row r="183" spans="1:4">
      <c r="A183" s="87" t="s">
        <v>255</v>
      </c>
      <c r="B183" s="40">
        <v>73</v>
      </c>
    </row>
    <row r="184" spans="1:4">
      <c r="A184" s="87" t="s">
        <v>256</v>
      </c>
      <c r="B184" s="40">
        <v>74</v>
      </c>
    </row>
    <row r="185" spans="1:4">
      <c r="A185" s="87" t="s">
        <v>265</v>
      </c>
      <c r="B185" s="40">
        <v>87</v>
      </c>
    </row>
    <row r="186" spans="1:4">
      <c r="A186" s="87" t="s">
        <v>272</v>
      </c>
      <c r="C186" s="40">
        <v>96</v>
      </c>
    </row>
    <row r="187" spans="1:4">
      <c r="A187" s="87" t="s">
        <v>273</v>
      </c>
      <c r="D187" s="40">
        <v>97</v>
      </c>
    </row>
    <row r="188" spans="1:4">
      <c r="A188" s="87" t="s">
        <v>372</v>
      </c>
      <c r="D188" s="40">
        <v>76</v>
      </c>
    </row>
    <row r="189" spans="1:4">
      <c r="A189" s="87" t="s">
        <v>258</v>
      </c>
      <c r="C189" s="40">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20" workbookViewId="0">
      <selection activeCell="F49" sqref="F49"/>
    </sheetView>
  </sheetViews>
  <sheetFormatPr defaultColWidth="8.7109375" defaultRowHeight="15"/>
  <cols>
    <col min="1" max="1" width="41.7109375" customWidth="1"/>
    <col min="2" max="2" width="13.140625" style="40" bestFit="1" customWidth="1"/>
    <col min="3" max="3" width="10" customWidth="1"/>
    <col min="4" max="1022" width="10.7109375" customWidth="1"/>
  </cols>
  <sheetData>
    <row r="1" spans="1:2" s="45" customFormat="1">
      <c r="A1" s="43" t="s">
        <v>373</v>
      </c>
      <c r="B1" s="44" t="s">
        <v>374</v>
      </c>
    </row>
    <row r="2" spans="1:2">
      <c r="A2" t="s">
        <v>210</v>
      </c>
      <c r="B2" s="46">
        <v>0</v>
      </c>
    </row>
    <row r="3" spans="1:2">
      <c r="A3" t="s">
        <v>211</v>
      </c>
      <c r="B3" s="46">
        <v>1</v>
      </c>
    </row>
    <row r="4" spans="1:2">
      <c r="A4" t="s">
        <v>212</v>
      </c>
      <c r="B4" s="46">
        <v>2</v>
      </c>
    </row>
    <row r="5" spans="1:2">
      <c r="A5" t="s">
        <v>213</v>
      </c>
      <c r="B5" s="46">
        <v>3</v>
      </c>
    </row>
    <row r="6" spans="1:2">
      <c r="A6" t="s">
        <v>214</v>
      </c>
      <c r="B6" s="46">
        <v>4</v>
      </c>
    </row>
    <row r="7" spans="1:2">
      <c r="A7" t="s">
        <v>215</v>
      </c>
      <c r="B7" s="46">
        <v>5</v>
      </c>
    </row>
    <row r="8" spans="1:2">
      <c r="A8" t="s">
        <v>216</v>
      </c>
      <c r="B8" s="46">
        <v>12</v>
      </c>
    </row>
    <row r="9" spans="1:2">
      <c r="A9" t="s">
        <v>217</v>
      </c>
      <c r="B9" s="46">
        <v>16</v>
      </c>
    </row>
    <row r="10" spans="1:2">
      <c r="A10" t="s">
        <v>218</v>
      </c>
      <c r="B10" s="46">
        <v>24</v>
      </c>
    </row>
    <row r="11" spans="1:2">
      <c r="A11" t="s">
        <v>219</v>
      </c>
      <c r="B11" s="46">
        <v>31</v>
      </c>
    </row>
    <row r="12" spans="1:2">
      <c r="A12" t="s">
        <v>220</v>
      </c>
      <c r="B12" s="46">
        <v>32</v>
      </c>
    </row>
    <row r="13" spans="1:2">
      <c r="A13" t="s">
        <v>221</v>
      </c>
      <c r="B13" s="46">
        <v>33</v>
      </c>
    </row>
    <row r="14" spans="1:2">
      <c r="A14" t="s">
        <v>222</v>
      </c>
      <c r="B14" s="46">
        <v>35</v>
      </c>
    </row>
    <row r="15" spans="1:2">
      <c r="A15" t="s">
        <v>223</v>
      </c>
      <c r="B15" s="46">
        <v>36</v>
      </c>
    </row>
    <row r="16" spans="1:2">
      <c r="A16" t="s">
        <v>224</v>
      </c>
      <c r="B16" s="46">
        <v>37</v>
      </c>
    </row>
    <row r="17" spans="1:2">
      <c r="A17" t="s">
        <v>225</v>
      </c>
      <c r="B17" s="46">
        <v>38</v>
      </c>
    </row>
    <row r="18" spans="1:2">
      <c r="A18" t="s">
        <v>226</v>
      </c>
      <c r="B18" s="46">
        <v>39</v>
      </c>
    </row>
    <row r="19" spans="1:2">
      <c r="A19" t="s">
        <v>227</v>
      </c>
      <c r="B19" s="46">
        <v>40</v>
      </c>
    </row>
    <row r="20" spans="1:2">
      <c r="A20" t="s">
        <v>228</v>
      </c>
      <c r="B20" s="46">
        <v>41</v>
      </c>
    </row>
    <row r="21" spans="1:2">
      <c r="A21" t="s">
        <v>229</v>
      </c>
      <c r="B21" s="46">
        <v>42</v>
      </c>
    </row>
    <row r="22" spans="1:2">
      <c r="A22" t="s">
        <v>230</v>
      </c>
      <c r="B22" s="46">
        <v>43</v>
      </c>
    </row>
    <row r="23" spans="1:2">
      <c r="A23" t="s">
        <v>231</v>
      </c>
      <c r="B23" s="46">
        <v>44</v>
      </c>
    </row>
    <row r="24" spans="1:2">
      <c r="A24" t="s">
        <v>232</v>
      </c>
      <c r="B24" s="46">
        <v>47</v>
      </c>
    </row>
    <row r="25" spans="1:2">
      <c r="A25" t="s">
        <v>233</v>
      </c>
      <c r="B25" s="46">
        <v>48</v>
      </c>
    </row>
    <row r="26" spans="1:2">
      <c r="A26" t="s">
        <v>234</v>
      </c>
      <c r="B26" s="46">
        <v>49</v>
      </c>
    </row>
    <row r="27" spans="1:2">
      <c r="A27" t="s">
        <v>235</v>
      </c>
      <c r="B27" s="46">
        <v>50</v>
      </c>
    </row>
    <row r="28" spans="1:2">
      <c r="A28" t="s">
        <v>236</v>
      </c>
      <c r="B28" s="46">
        <v>51</v>
      </c>
    </row>
    <row r="29" spans="1:2" s="41" customFormat="1">
      <c r="A29" t="s">
        <v>237</v>
      </c>
      <c r="B29" s="46">
        <v>52</v>
      </c>
    </row>
    <row r="30" spans="1:2" s="41" customFormat="1">
      <c r="A30" t="s">
        <v>238</v>
      </c>
      <c r="B30" s="46">
        <v>53</v>
      </c>
    </row>
    <row r="31" spans="1:2">
      <c r="A31" t="s">
        <v>239</v>
      </c>
      <c r="B31" s="46">
        <v>54</v>
      </c>
    </row>
    <row r="32" spans="1:2">
      <c r="A32" t="s">
        <v>240</v>
      </c>
      <c r="B32" s="46">
        <v>55</v>
      </c>
    </row>
    <row r="33" spans="1:2" s="41" customFormat="1">
      <c r="A33" t="s">
        <v>241</v>
      </c>
      <c r="B33" s="46">
        <v>56</v>
      </c>
    </row>
    <row r="34" spans="1:2">
      <c r="A34" t="s">
        <v>242</v>
      </c>
      <c r="B34" s="46">
        <v>57</v>
      </c>
    </row>
    <row r="35" spans="1:2">
      <c r="A35" t="s">
        <v>243</v>
      </c>
      <c r="B35" s="46">
        <v>58</v>
      </c>
    </row>
    <row r="36" spans="1:2">
      <c r="A36" t="s">
        <v>244</v>
      </c>
      <c r="B36" s="46">
        <v>59</v>
      </c>
    </row>
    <row r="37" spans="1:2">
      <c r="A37" t="s">
        <v>245</v>
      </c>
      <c r="B37" s="46">
        <v>60</v>
      </c>
    </row>
    <row r="38" spans="1:2">
      <c r="A38" t="s">
        <v>246</v>
      </c>
      <c r="B38" s="46">
        <v>61</v>
      </c>
    </row>
    <row r="39" spans="1:2">
      <c r="A39" t="s">
        <v>247</v>
      </c>
      <c r="B39" s="46">
        <v>62</v>
      </c>
    </row>
    <row r="40" spans="1:2">
      <c r="A40" t="s">
        <v>248</v>
      </c>
      <c r="B40" s="46">
        <v>63</v>
      </c>
    </row>
    <row r="41" spans="1:2">
      <c r="A41" t="s">
        <v>249</v>
      </c>
      <c r="B41" s="46">
        <v>64</v>
      </c>
    </row>
    <row r="42" spans="1:2">
      <c r="A42" t="s">
        <v>250</v>
      </c>
      <c r="B42" s="46">
        <v>65</v>
      </c>
    </row>
    <row r="43" spans="1:2">
      <c r="A43" t="s">
        <v>251</v>
      </c>
      <c r="B43" s="46">
        <v>66</v>
      </c>
    </row>
    <row r="44" spans="1:2">
      <c r="A44" t="s">
        <v>252</v>
      </c>
      <c r="B44" s="46">
        <v>67</v>
      </c>
    </row>
    <row r="45" spans="1:2">
      <c r="A45" t="s">
        <v>253</v>
      </c>
      <c r="B45" s="46">
        <v>70</v>
      </c>
    </row>
    <row r="46" spans="1:2">
      <c r="A46" t="s">
        <v>254</v>
      </c>
      <c r="B46" s="46">
        <v>72</v>
      </c>
    </row>
    <row r="47" spans="1:2">
      <c r="A47" t="s">
        <v>255</v>
      </c>
      <c r="B47" s="46">
        <v>73</v>
      </c>
    </row>
    <row r="48" spans="1:2">
      <c r="A48" t="s">
        <v>256</v>
      </c>
      <c r="B48" s="46">
        <v>74</v>
      </c>
    </row>
    <row r="49" spans="1:2">
      <c r="A49" t="s">
        <v>257</v>
      </c>
      <c r="B49" s="46">
        <v>76</v>
      </c>
    </row>
    <row r="50" spans="1:2">
      <c r="A50" t="s">
        <v>258</v>
      </c>
      <c r="B50" s="46">
        <v>77</v>
      </c>
    </row>
    <row r="51" spans="1:2">
      <c r="A51" t="s">
        <v>259</v>
      </c>
      <c r="B51" s="46">
        <v>81</v>
      </c>
    </row>
    <row r="52" spans="1:2">
      <c r="A52" t="s">
        <v>260</v>
      </c>
      <c r="B52" s="46">
        <v>82</v>
      </c>
    </row>
    <row r="53" spans="1:2">
      <c r="A53" t="s">
        <v>261</v>
      </c>
      <c r="B53" s="46">
        <v>83</v>
      </c>
    </row>
    <row r="54" spans="1:2">
      <c r="A54" t="s">
        <v>262</v>
      </c>
      <c r="B54" s="46">
        <v>84</v>
      </c>
    </row>
    <row r="55" spans="1:2">
      <c r="A55" t="s">
        <v>263</v>
      </c>
      <c r="B55" s="46">
        <v>85</v>
      </c>
    </row>
    <row r="56" spans="1:2">
      <c r="A56" t="s">
        <v>264</v>
      </c>
      <c r="B56" s="46">
        <v>86</v>
      </c>
    </row>
    <row r="57" spans="1:2">
      <c r="A57" t="s">
        <v>265</v>
      </c>
      <c r="B57" s="46">
        <v>87</v>
      </c>
    </row>
    <row r="58" spans="1:2">
      <c r="A58" t="s">
        <v>266</v>
      </c>
      <c r="B58" s="46">
        <v>89</v>
      </c>
    </row>
    <row r="59" spans="1:2">
      <c r="A59" t="s">
        <v>267</v>
      </c>
      <c r="B59" s="46">
        <v>90</v>
      </c>
    </row>
    <row r="60" spans="1:2">
      <c r="A60" t="s">
        <v>268</v>
      </c>
      <c r="B60" s="46">
        <v>91</v>
      </c>
    </row>
    <row r="61" spans="1:2">
      <c r="A61" t="s">
        <v>269</v>
      </c>
      <c r="B61" s="46">
        <v>92</v>
      </c>
    </row>
    <row r="62" spans="1:2">
      <c r="A62" t="s">
        <v>270</v>
      </c>
      <c r="B62" s="46">
        <v>93</v>
      </c>
    </row>
    <row r="63" spans="1:2">
      <c r="A63" t="s">
        <v>271</v>
      </c>
      <c r="B63" s="46">
        <v>94</v>
      </c>
    </row>
    <row r="64" spans="1:2">
      <c r="A64" t="s">
        <v>272</v>
      </c>
      <c r="B64" s="46">
        <v>96</v>
      </c>
    </row>
    <row r="65" spans="1:2">
      <c r="A65" t="s">
        <v>273</v>
      </c>
      <c r="B65" s="46">
        <v>97</v>
      </c>
    </row>
    <row r="66" spans="1:2">
      <c r="A66" t="s">
        <v>274</v>
      </c>
      <c r="B66" s="46">
        <v>101</v>
      </c>
    </row>
    <row r="67" spans="1:2">
      <c r="A67" t="s">
        <v>275</v>
      </c>
      <c r="B67" s="46">
        <v>102</v>
      </c>
    </row>
    <row r="68" spans="1:2">
      <c r="A68" t="s">
        <v>276</v>
      </c>
      <c r="B68" s="46">
        <v>103</v>
      </c>
    </row>
    <row r="69" spans="1:2">
      <c r="A69" t="s">
        <v>277</v>
      </c>
      <c r="B69" s="46">
        <v>104</v>
      </c>
    </row>
    <row r="70" spans="1:2">
      <c r="A70" t="s">
        <v>278</v>
      </c>
      <c r="B70" s="46">
        <v>105</v>
      </c>
    </row>
    <row r="71" spans="1:2">
      <c r="A71" t="s">
        <v>279</v>
      </c>
      <c r="B71" s="46">
        <v>106</v>
      </c>
    </row>
    <row r="72" spans="1:2">
      <c r="A72" t="s">
        <v>280</v>
      </c>
      <c r="B72" s="46">
        <v>107</v>
      </c>
    </row>
    <row r="73" spans="1:2">
      <c r="A73" t="s">
        <v>281</v>
      </c>
      <c r="B73" s="46">
        <v>108</v>
      </c>
    </row>
    <row r="74" spans="1:2">
      <c r="A74" t="s">
        <v>282</v>
      </c>
      <c r="B74" s="46">
        <v>109</v>
      </c>
    </row>
    <row r="75" spans="1:2">
      <c r="A75" t="s">
        <v>283</v>
      </c>
      <c r="B75" s="46">
        <v>110</v>
      </c>
    </row>
    <row r="76" spans="1:2">
      <c r="A76" t="s">
        <v>284</v>
      </c>
      <c r="B76" s="46">
        <v>113</v>
      </c>
    </row>
    <row r="77" spans="1:2">
      <c r="A77" t="s">
        <v>285</v>
      </c>
      <c r="B77" s="46">
        <v>114</v>
      </c>
    </row>
    <row r="78" spans="1:2">
      <c r="A78" t="s">
        <v>286</v>
      </c>
      <c r="B78" s="46">
        <v>115</v>
      </c>
    </row>
    <row r="79" spans="1:2">
      <c r="A79" t="s">
        <v>287</v>
      </c>
      <c r="B79" s="46">
        <v>116</v>
      </c>
    </row>
    <row r="80" spans="1:2">
      <c r="A80" t="s">
        <v>288</v>
      </c>
      <c r="B80" s="46">
        <v>117</v>
      </c>
    </row>
    <row r="81" spans="1:2">
      <c r="A81" t="s">
        <v>289</v>
      </c>
      <c r="B81" s="46">
        <v>118</v>
      </c>
    </row>
    <row r="82" spans="1:2">
      <c r="A82" t="s">
        <v>290</v>
      </c>
      <c r="B82" s="46">
        <v>119</v>
      </c>
    </row>
    <row r="83" spans="1:2">
      <c r="A83" t="s">
        <v>291</v>
      </c>
      <c r="B83" s="46">
        <v>120</v>
      </c>
    </row>
    <row r="84" spans="1:2">
      <c r="A84" t="s">
        <v>292</v>
      </c>
      <c r="B84" s="46">
        <v>121</v>
      </c>
    </row>
    <row r="85" spans="1:2">
      <c r="A85" t="s">
        <v>293</v>
      </c>
      <c r="B85" s="46">
        <v>122</v>
      </c>
    </row>
    <row r="86" spans="1:2">
      <c r="A86" t="s">
        <v>294</v>
      </c>
      <c r="B86" s="46">
        <v>123</v>
      </c>
    </row>
    <row r="87" spans="1:2">
      <c r="A87" t="s">
        <v>295</v>
      </c>
      <c r="B87" s="46">
        <v>124</v>
      </c>
    </row>
    <row r="88" spans="1:2">
      <c r="A88" t="s">
        <v>296</v>
      </c>
      <c r="B88" s="46">
        <v>125</v>
      </c>
    </row>
    <row r="89" spans="1:2">
      <c r="A89" t="s">
        <v>297</v>
      </c>
      <c r="B89" s="46">
        <v>126</v>
      </c>
    </row>
    <row r="90" spans="1:2">
      <c r="A90" t="s">
        <v>298</v>
      </c>
      <c r="B90" s="46">
        <v>129</v>
      </c>
    </row>
    <row r="91" spans="1:2">
      <c r="A91" t="s">
        <v>299</v>
      </c>
      <c r="B91" s="46">
        <v>130</v>
      </c>
    </row>
    <row r="92" spans="1:2">
      <c r="A92" t="s">
        <v>300</v>
      </c>
      <c r="B92" s="46">
        <v>133</v>
      </c>
    </row>
    <row r="93" spans="1:2">
      <c r="A93" t="s">
        <v>301</v>
      </c>
      <c r="B93" s="46">
        <v>134</v>
      </c>
    </row>
    <row r="94" spans="1:2">
      <c r="A94" t="s">
        <v>302</v>
      </c>
      <c r="B94" s="46">
        <v>135</v>
      </c>
    </row>
    <row r="95" spans="1:2">
      <c r="A95" t="s">
        <v>303</v>
      </c>
      <c r="B95" s="46">
        <v>136</v>
      </c>
    </row>
    <row r="96" spans="1:2">
      <c r="A96" t="s">
        <v>304</v>
      </c>
      <c r="B96" s="46">
        <v>137</v>
      </c>
    </row>
    <row r="97" spans="1:2">
      <c r="A97" t="s">
        <v>305</v>
      </c>
      <c r="B97" s="46">
        <v>138</v>
      </c>
    </row>
    <row r="98" spans="1:2">
      <c r="A98" t="s">
        <v>306</v>
      </c>
      <c r="B98" s="46">
        <v>139</v>
      </c>
    </row>
    <row r="99" spans="1:2">
      <c r="A99" t="s">
        <v>307</v>
      </c>
      <c r="B99" s="46">
        <v>140</v>
      </c>
    </row>
    <row r="100" spans="1:2" s="47" customFormat="1">
      <c r="A100" t="s">
        <v>308</v>
      </c>
      <c r="B100" s="46">
        <v>141</v>
      </c>
    </row>
    <row r="101" spans="1:2">
      <c r="A101" t="s">
        <v>309</v>
      </c>
      <c r="B101" s="46">
        <v>142</v>
      </c>
    </row>
    <row r="102" spans="1:2">
      <c r="A102" t="s">
        <v>310</v>
      </c>
      <c r="B102" s="46">
        <v>143</v>
      </c>
    </row>
    <row r="103" spans="1:2">
      <c r="A103" t="s">
        <v>311</v>
      </c>
      <c r="B103" s="46">
        <v>144</v>
      </c>
    </row>
    <row r="104" spans="1:2">
      <c r="A104" t="s">
        <v>312</v>
      </c>
      <c r="B104" s="46">
        <v>145</v>
      </c>
    </row>
    <row r="105" spans="1:2">
      <c r="A105" t="s">
        <v>313</v>
      </c>
      <c r="B105" s="46">
        <v>146</v>
      </c>
    </row>
    <row r="106" spans="1:2">
      <c r="A106" t="s">
        <v>314</v>
      </c>
      <c r="B106" s="46">
        <v>147</v>
      </c>
    </row>
    <row r="107" spans="1:2">
      <c r="A107" t="s">
        <v>315</v>
      </c>
      <c r="B107" s="46">
        <v>148</v>
      </c>
    </row>
    <row r="108" spans="1:2">
      <c r="A108" t="s">
        <v>316</v>
      </c>
      <c r="B108" s="46">
        <v>149</v>
      </c>
    </row>
    <row r="109" spans="1:2">
      <c r="A109" t="s">
        <v>317</v>
      </c>
      <c r="B109" s="46">
        <v>150</v>
      </c>
    </row>
    <row r="110" spans="1:2">
      <c r="A110" t="s">
        <v>318</v>
      </c>
      <c r="B110" s="46">
        <v>151</v>
      </c>
    </row>
    <row r="111" spans="1:2">
      <c r="A111" t="s">
        <v>319</v>
      </c>
      <c r="B111" s="46">
        <v>152</v>
      </c>
    </row>
    <row r="112" spans="1:2">
      <c r="A112" t="s">
        <v>320</v>
      </c>
      <c r="B112" s="46">
        <v>153</v>
      </c>
    </row>
    <row r="113" spans="1:2">
      <c r="A113" t="s">
        <v>321</v>
      </c>
      <c r="B113" s="46">
        <v>154</v>
      </c>
    </row>
    <row r="114" spans="1:2">
      <c r="A114" t="s">
        <v>322</v>
      </c>
      <c r="B114" s="46">
        <v>155</v>
      </c>
    </row>
    <row r="115" spans="1:2">
      <c r="A115" t="s">
        <v>323</v>
      </c>
      <c r="B115" s="46">
        <v>156</v>
      </c>
    </row>
    <row r="116" spans="1:2">
      <c r="A116" t="s">
        <v>324</v>
      </c>
      <c r="B116" s="46">
        <v>157</v>
      </c>
    </row>
    <row r="117" spans="1:2">
      <c r="A117" t="s">
        <v>325</v>
      </c>
      <c r="B117" s="46">
        <v>158</v>
      </c>
    </row>
    <row r="118" spans="1:2">
      <c r="A118" t="s">
        <v>326</v>
      </c>
      <c r="B118" s="46">
        <v>161</v>
      </c>
    </row>
    <row r="119" spans="1:2">
      <c r="A119" t="s">
        <v>327</v>
      </c>
      <c r="B119" s="46">
        <v>162</v>
      </c>
    </row>
    <row r="120" spans="1:2">
      <c r="A120" t="s">
        <v>328</v>
      </c>
      <c r="B120" s="46">
        <v>163</v>
      </c>
    </row>
    <row r="121" spans="1:2">
      <c r="A121" t="s">
        <v>329</v>
      </c>
      <c r="B121" s="46">
        <v>164</v>
      </c>
    </row>
    <row r="122" spans="1:2">
      <c r="A122" t="s">
        <v>330</v>
      </c>
      <c r="B122" s="46">
        <v>165</v>
      </c>
    </row>
    <row r="123" spans="1:2">
      <c r="A123" t="s">
        <v>331</v>
      </c>
      <c r="B123" s="46">
        <v>166</v>
      </c>
    </row>
    <row r="124" spans="1:2">
      <c r="A124" t="s">
        <v>332</v>
      </c>
      <c r="B124" s="46">
        <v>167</v>
      </c>
    </row>
    <row r="125" spans="1:2">
      <c r="A125" t="s">
        <v>333</v>
      </c>
      <c r="B125" s="46">
        <v>168</v>
      </c>
    </row>
    <row r="126" spans="1:2">
      <c r="A126" t="s">
        <v>334</v>
      </c>
      <c r="B126" s="46">
        <v>169</v>
      </c>
    </row>
    <row r="127" spans="1:2">
      <c r="A127" t="s">
        <v>335</v>
      </c>
      <c r="B127" s="46">
        <v>170</v>
      </c>
    </row>
    <row r="128" spans="1:2">
      <c r="A128" t="s">
        <v>336</v>
      </c>
      <c r="B128" s="46">
        <v>171</v>
      </c>
    </row>
    <row r="129" spans="1:2">
      <c r="A129" t="s">
        <v>337</v>
      </c>
      <c r="B129" s="46">
        <v>172</v>
      </c>
    </row>
    <row r="130" spans="1:2">
      <c r="A130" t="s">
        <v>338</v>
      </c>
      <c r="B130" s="46">
        <v>173</v>
      </c>
    </row>
    <row r="131" spans="1:2">
      <c r="A131" t="s">
        <v>339</v>
      </c>
      <c r="B131" s="46">
        <v>174</v>
      </c>
    </row>
    <row r="132" spans="1:2">
      <c r="A132" t="s">
        <v>340</v>
      </c>
      <c r="B132" s="46">
        <v>175</v>
      </c>
    </row>
    <row r="133" spans="1:2">
      <c r="A133" t="s">
        <v>341</v>
      </c>
      <c r="B133" s="46">
        <v>176</v>
      </c>
    </row>
    <row r="134" spans="1:2">
      <c r="A134" t="s">
        <v>342</v>
      </c>
      <c r="B134" s="46">
        <v>177</v>
      </c>
    </row>
    <row r="135" spans="1:2">
      <c r="A135" t="s">
        <v>343</v>
      </c>
      <c r="B135" s="46">
        <v>178</v>
      </c>
    </row>
    <row r="136" spans="1:2">
      <c r="A136" t="s">
        <v>344</v>
      </c>
      <c r="B136" s="46">
        <v>179</v>
      </c>
    </row>
    <row r="137" spans="1:2">
      <c r="A137" t="s">
        <v>345</v>
      </c>
      <c r="B137" s="40">
        <v>180</v>
      </c>
    </row>
    <row r="138" spans="1:2">
      <c r="A138" t="s">
        <v>346</v>
      </c>
      <c r="B138" s="40">
        <v>181</v>
      </c>
    </row>
    <row r="139" spans="1:2">
      <c r="A139" t="s">
        <v>347</v>
      </c>
      <c r="B139" s="40">
        <v>182</v>
      </c>
    </row>
    <row r="140" spans="1:2">
      <c r="A140" t="s">
        <v>348</v>
      </c>
      <c r="B140" s="40">
        <v>183</v>
      </c>
    </row>
    <row r="141" spans="1:2">
      <c r="A141" t="s">
        <v>349</v>
      </c>
      <c r="B141" s="40">
        <v>184</v>
      </c>
    </row>
    <row r="142" spans="1:2">
      <c r="A142" t="s">
        <v>350</v>
      </c>
      <c r="B142" s="40">
        <v>185</v>
      </c>
    </row>
    <row r="143" spans="1:2">
      <c r="A143" t="s">
        <v>351</v>
      </c>
      <c r="B143" s="40">
        <v>186</v>
      </c>
    </row>
    <row r="144" spans="1:2">
      <c r="A144" t="s">
        <v>352</v>
      </c>
      <c r="B144" s="40">
        <v>187</v>
      </c>
    </row>
    <row r="145" spans="1:2">
      <c r="A145" t="s">
        <v>353</v>
      </c>
      <c r="B145" s="40">
        <v>188</v>
      </c>
    </row>
    <row r="146" spans="1:2">
      <c r="A146" t="s">
        <v>354</v>
      </c>
      <c r="B146" s="40">
        <v>191</v>
      </c>
    </row>
    <row r="147" spans="1:2">
      <c r="A147" t="s">
        <v>355</v>
      </c>
      <c r="B147" s="40">
        <v>192</v>
      </c>
    </row>
    <row r="148" spans="1:2">
      <c r="A148" t="s">
        <v>356</v>
      </c>
      <c r="B148" s="40">
        <v>193</v>
      </c>
    </row>
    <row r="149" spans="1:2">
      <c r="A149" t="s">
        <v>357</v>
      </c>
      <c r="B149" s="40">
        <v>194</v>
      </c>
    </row>
    <row r="150" spans="1:2">
      <c r="A150" t="s">
        <v>358</v>
      </c>
      <c r="B150" s="40">
        <v>195</v>
      </c>
    </row>
    <row r="151" spans="1:2">
      <c r="A151" t="s">
        <v>359</v>
      </c>
      <c r="B151" s="40">
        <v>196</v>
      </c>
    </row>
    <row r="152" spans="1:2">
      <c r="A152" t="s">
        <v>360</v>
      </c>
      <c r="B152" s="40">
        <v>197</v>
      </c>
    </row>
    <row r="153" spans="1:2">
      <c r="A153" t="s">
        <v>361</v>
      </c>
      <c r="B153" s="40">
        <v>198</v>
      </c>
    </row>
    <row r="154" spans="1:2">
      <c r="A154" t="s">
        <v>362</v>
      </c>
      <c r="B154" s="40">
        <v>199</v>
      </c>
    </row>
    <row r="155" spans="1:2">
      <c r="A155" t="s">
        <v>363</v>
      </c>
      <c r="B155" s="40">
        <v>200</v>
      </c>
    </row>
    <row r="156" spans="1:2">
      <c r="A156" t="s">
        <v>364</v>
      </c>
      <c r="B156" s="40">
        <v>201</v>
      </c>
    </row>
    <row r="157" spans="1:2">
      <c r="A157" t="s">
        <v>365</v>
      </c>
      <c r="B157" s="40">
        <v>202</v>
      </c>
    </row>
    <row r="158" spans="1:2">
      <c r="A158" t="s">
        <v>366</v>
      </c>
      <c r="B158" s="40">
        <v>203</v>
      </c>
    </row>
    <row r="159" spans="1:2">
      <c r="A159" t="s">
        <v>367</v>
      </c>
      <c r="B159" s="40">
        <v>204</v>
      </c>
    </row>
    <row r="160" spans="1:2">
      <c r="A160" t="s">
        <v>368</v>
      </c>
      <c r="B160" s="40">
        <v>205</v>
      </c>
    </row>
    <row r="161" spans="1:2">
      <c r="A161" t="s">
        <v>369</v>
      </c>
      <c r="B161" s="40">
        <v>206</v>
      </c>
    </row>
    <row r="162" spans="1:2">
      <c r="A162" t="s">
        <v>370</v>
      </c>
      <c r="B162" s="40">
        <v>207</v>
      </c>
    </row>
    <row r="163" spans="1:2">
      <c r="A163" t="s">
        <v>371</v>
      </c>
      <c r="B163" s="40">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40" bestFit="1" customWidth="1"/>
    <col min="3" max="3" width="10" customWidth="1"/>
    <col min="4" max="1022" width="10.7109375" customWidth="1"/>
  </cols>
  <sheetData>
    <row r="1" spans="1:3" s="45" customFormat="1">
      <c r="A1" s="43" t="s">
        <v>373</v>
      </c>
      <c r="B1" s="44" t="s">
        <v>374</v>
      </c>
      <c r="C1" s="39"/>
    </row>
    <row r="2" spans="1:3">
      <c r="A2" t="s">
        <v>218</v>
      </c>
      <c r="B2" s="46">
        <v>24</v>
      </c>
      <c r="C2" s="46"/>
    </row>
    <row r="3" spans="1:3">
      <c r="A3" t="s">
        <v>219</v>
      </c>
      <c r="B3" s="46">
        <v>31</v>
      </c>
      <c r="C3" s="46"/>
    </row>
    <row r="4" spans="1:3">
      <c r="A4" t="s">
        <v>222</v>
      </c>
      <c r="B4" s="46">
        <v>35</v>
      </c>
      <c r="C4" s="46"/>
    </row>
    <row r="5" spans="1:3">
      <c r="A5" t="s">
        <v>223</v>
      </c>
      <c r="B5" s="46">
        <v>36</v>
      </c>
      <c r="C5" s="46"/>
    </row>
    <row r="6" spans="1:3">
      <c r="A6" t="s">
        <v>224</v>
      </c>
      <c r="B6" s="46">
        <v>37</v>
      </c>
      <c r="C6" s="46"/>
    </row>
    <row r="7" spans="1:3">
      <c r="A7" t="s">
        <v>225</v>
      </c>
      <c r="B7" s="46">
        <v>38</v>
      </c>
      <c r="C7" s="46"/>
    </row>
    <row r="8" spans="1:3">
      <c r="A8" t="s">
        <v>226</v>
      </c>
      <c r="B8" s="46">
        <v>39</v>
      </c>
      <c r="C8" s="46"/>
    </row>
    <row r="9" spans="1:3">
      <c r="A9" t="s">
        <v>227</v>
      </c>
      <c r="B9" s="46">
        <v>40</v>
      </c>
      <c r="C9" s="46"/>
    </row>
    <row r="10" spans="1:3">
      <c r="A10" t="s">
        <v>230</v>
      </c>
      <c r="B10" s="46">
        <v>43</v>
      </c>
      <c r="C10" s="46"/>
    </row>
    <row r="11" spans="1:3">
      <c r="A11" t="s">
        <v>231</v>
      </c>
      <c r="B11" s="46">
        <v>44</v>
      </c>
      <c r="C11" s="46"/>
    </row>
    <row r="12" spans="1:3">
      <c r="A12" t="s">
        <v>241</v>
      </c>
      <c r="B12" s="46">
        <v>56</v>
      </c>
      <c r="C12" s="40"/>
    </row>
    <row r="13" spans="1:3">
      <c r="A13" t="s">
        <v>242</v>
      </c>
      <c r="B13" s="46">
        <v>57</v>
      </c>
      <c r="C13" s="40"/>
    </row>
    <row r="14" spans="1:3">
      <c r="A14" t="s">
        <v>243</v>
      </c>
      <c r="B14" s="46">
        <v>58</v>
      </c>
      <c r="C14" s="40"/>
    </row>
    <row r="15" spans="1:3">
      <c r="A15" t="s">
        <v>244</v>
      </c>
      <c r="B15" s="46">
        <v>59</v>
      </c>
      <c r="C15" s="40"/>
    </row>
    <row r="16" spans="1:3">
      <c r="A16" t="s">
        <v>245</v>
      </c>
      <c r="B16" s="46">
        <v>60</v>
      </c>
      <c r="C16" s="40"/>
    </row>
    <row r="17" spans="1:3">
      <c r="A17" t="s">
        <v>246</v>
      </c>
      <c r="B17" s="46">
        <v>61</v>
      </c>
      <c r="C17" s="40"/>
    </row>
    <row r="18" spans="1:3">
      <c r="A18" t="s">
        <v>247</v>
      </c>
      <c r="B18" s="46">
        <v>62</v>
      </c>
      <c r="C18" s="40"/>
    </row>
    <row r="19" spans="1:3">
      <c r="A19" t="s">
        <v>248</v>
      </c>
      <c r="B19" s="46">
        <v>63</v>
      </c>
      <c r="C19" s="40"/>
    </row>
    <row r="20" spans="1:3">
      <c r="A20" t="s">
        <v>254</v>
      </c>
      <c r="B20" s="46">
        <v>72</v>
      </c>
      <c r="C20" s="40"/>
    </row>
    <row r="21" spans="1:3">
      <c r="A21" t="s">
        <v>255</v>
      </c>
      <c r="B21" s="46">
        <v>73</v>
      </c>
      <c r="C21" s="40"/>
    </row>
    <row r="22" spans="1:3">
      <c r="A22" t="s">
        <v>256</v>
      </c>
      <c r="B22" s="46">
        <v>74</v>
      </c>
    </row>
    <row r="23" spans="1:3">
      <c r="A23" t="s">
        <v>265</v>
      </c>
      <c r="B23" s="46">
        <v>87</v>
      </c>
    </row>
    <row r="24" spans="1:3">
      <c r="A24" t="s">
        <v>272</v>
      </c>
      <c r="B24" s="46">
        <v>96</v>
      </c>
    </row>
    <row r="25" spans="1:3" s="41" customFormat="1">
      <c r="A25" t="s">
        <v>273</v>
      </c>
      <c r="B25" s="46">
        <v>97</v>
      </c>
      <c r="C25"/>
    </row>
    <row r="26" spans="1:3" s="41" customFormat="1">
      <c r="A26" t="s">
        <v>372</v>
      </c>
      <c r="B26" s="46">
        <v>76</v>
      </c>
      <c r="C26"/>
    </row>
    <row r="27" spans="1:3">
      <c r="A27" t="s">
        <v>258</v>
      </c>
      <c r="B27" s="46">
        <v>77</v>
      </c>
    </row>
    <row r="29" spans="1:3" s="41" customFormat="1">
      <c r="C29"/>
    </row>
    <row r="86" spans="3:3" s="47" customFormat="1">
      <c r="C86"/>
    </row>
    <row r="107" spans="2:2">
      <c r="B107" s="46"/>
    </row>
    <row r="108" spans="2:2">
      <c r="B108" s="46"/>
    </row>
    <row r="109" spans="2:2">
      <c r="B109" s="46"/>
    </row>
    <row r="110" spans="2:2">
      <c r="B110" s="46"/>
    </row>
    <row r="111" spans="2:2">
      <c r="B111" s="46"/>
    </row>
    <row r="112" spans="2:2">
      <c r="B112" s="46"/>
    </row>
    <row r="113" spans="2:2">
      <c r="B113" s="4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2"/>
  <sheetViews>
    <sheetView zoomScale="85" zoomScaleNormal="85" workbookViewId="0">
      <pane xSplit="2" ySplit="2" topLeftCell="C3" activePane="bottomRight" state="frozen"/>
      <selection pane="topRight" activeCell="C1" sqref="C1"/>
      <selection pane="bottomLeft" activeCell="A5" sqref="A5"/>
      <selection pane="bottomRight" activeCell="E2" sqref="E2"/>
    </sheetView>
  </sheetViews>
  <sheetFormatPr defaultColWidth="11.42578125" defaultRowHeight="15"/>
  <cols>
    <col min="1" max="1" width="43.140625" bestFit="1" customWidth="1"/>
    <col min="2" max="2" width="7.7109375" bestFit="1" customWidth="1"/>
    <col min="5" max="24" width="10.85546875" style="40"/>
  </cols>
  <sheetData>
    <row r="1" spans="1:23" ht="15" customHeight="1">
      <c r="D1" s="76"/>
      <c r="E1" s="110"/>
      <c r="F1" s="110"/>
      <c r="G1" s="110"/>
      <c r="H1" s="110"/>
      <c r="I1" s="110"/>
      <c r="J1" s="110"/>
      <c r="K1" s="110"/>
      <c r="L1" s="110"/>
      <c r="M1" s="110"/>
      <c r="N1" s="110"/>
      <c r="O1" s="110"/>
      <c r="P1" s="110"/>
      <c r="Q1" s="110"/>
      <c r="R1" s="110"/>
      <c r="S1" s="110"/>
      <c r="T1" s="110"/>
      <c r="U1" s="110"/>
      <c r="V1" s="110"/>
    </row>
    <row r="2" spans="1:23" ht="96" customHeight="1">
      <c r="A2" s="43"/>
      <c r="B2" s="44"/>
      <c r="C2" s="39"/>
      <c r="D2" s="76" t="s">
        <v>23</v>
      </c>
      <c r="E2" s="26" t="s">
        <v>24</v>
      </c>
      <c r="F2" s="26" t="s">
        <v>25</v>
      </c>
      <c r="G2" s="24" t="s">
        <v>26</v>
      </c>
      <c r="H2" s="38" t="s">
        <v>27</v>
      </c>
      <c r="I2" s="48" t="s">
        <v>28</v>
      </c>
      <c r="J2" s="48" t="s">
        <v>29</v>
      </c>
      <c r="K2" s="25" t="s">
        <v>30</v>
      </c>
      <c r="L2" s="25" t="s">
        <v>31</v>
      </c>
      <c r="M2" s="26" t="s">
        <v>32</v>
      </c>
      <c r="N2" s="24" t="s">
        <v>33</v>
      </c>
      <c r="O2" s="24" t="s">
        <v>34</v>
      </c>
      <c r="P2" s="24" t="s">
        <v>35</v>
      </c>
      <c r="Q2" s="24" t="s">
        <v>36</v>
      </c>
      <c r="R2" s="25" t="s">
        <v>37</v>
      </c>
      <c r="S2" s="25" t="s">
        <v>38</v>
      </c>
      <c r="T2" s="25" t="s">
        <v>39</v>
      </c>
      <c r="U2" s="26" t="s">
        <v>40</v>
      </c>
      <c r="V2" s="26" t="s">
        <v>41</v>
      </c>
      <c r="W2" s="24" t="s">
        <v>42</v>
      </c>
    </row>
    <row r="3" spans="1:23">
      <c r="A3" t="s">
        <v>220</v>
      </c>
      <c r="B3" s="46">
        <v>32</v>
      </c>
      <c r="D3" s="46">
        <v>32</v>
      </c>
      <c r="M3" s="46">
        <v>32</v>
      </c>
      <c r="N3" s="49">
        <v>32</v>
      </c>
      <c r="O3" s="50"/>
      <c r="R3" s="46">
        <v>32</v>
      </c>
      <c r="S3" s="46"/>
      <c r="U3" s="49">
        <v>32</v>
      </c>
    </row>
    <row r="4" spans="1:23">
      <c r="A4" t="s">
        <v>221</v>
      </c>
      <c r="B4" s="46">
        <v>33</v>
      </c>
      <c r="D4" s="46">
        <v>33</v>
      </c>
      <c r="M4" s="46">
        <v>33</v>
      </c>
      <c r="N4" s="49">
        <v>33</v>
      </c>
      <c r="O4" s="50"/>
      <c r="R4" s="46">
        <v>33</v>
      </c>
      <c r="S4" s="46"/>
      <c r="U4" s="49">
        <v>33</v>
      </c>
    </row>
    <row r="5" spans="1:23">
      <c r="A5" t="s">
        <v>233</v>
      </c>
      <c r="B5" s="46">
        <v>48</v>
      </c>
      <c r="D5" s="46">
        <v>48</v>
      </c>
      <c r="M5" s="46">
        <v>48</v>
      </c>
      <c r="N5" s="49">
        <v>48</v>
      </c>
      <c r="O5" s="50"/>
      <c r="T5" s="46">
        <v>48</v>
      </c>
      <c r="U5" s="49">
        <v>48</v>
      </c>
    </row>
    <row r="6" spans="1:23">
      <c r="A6" t="s">
        <v>234</v>
      </c>
      <c r="B6" s="46">
        <v>49</v>
      </c>
      <c r="D6" s="46">
        <v>49</v>
      </c>
      <c r="M6" s="46">
        <v>49</v>
      </c>
      <c r="N6" s="49">
        <v>49</v>
      </c>
      <c r="O6" s="50"/>
      <c r="T6" s="46">
        <v>49</v>
      </c>
      <c r="U6" s="49">
        <v>49</v>
      </c>
    </row>
    <row r="7" spans="1:23">
      <c r="A7" t="s">
        <v>288</v>
      </c>
      <c r="B7" s="46">
        <v>117</v>
      </c>
      <c r="D7" s="46">
        <v>117</v>
      </c>
      <c r="M7" s="46">
        <v>117</v>
      </c>
      <c r="N7" s="49">
        <v>117</v>
      </c>
      <c r="O7" s="50"/>
      <c r="P7" s="46">
        <v>117</v>
      </c>
      <c r="U7" s="49">
        <v>117</v>
      </c>
    </row>
    <row r="8" spans="1:23">
      <c r="A8" t="s">
        <v>289</v>
      </c>
      <c r="B8" s="46">
        <v>118</v>
      </c>
      <c r="D8" s="46">
        <v>118</v>
      </c>
      <c r="M8" s="46">
        <v>118</v>
      </c>
      <c r="N8" s="49">
        <v>118</v>
      </c>
      <c r="O8" s="50"/>
      <c r="P8" s="46">
        <v>118</v>
      </c>
      <c r="U8" s="49">
        <v>118</v>
      </c>
    </row>
    <row r="9" spans="1:23">
      <c r="A9" t="s">
        <v>294</v>
      </c>
      <c r="B9" s="46">
        <v>123</v>
      </c>
      <c r="D9" s="46">
        <v>123</v>
      </c>
      <c r="M9" s="49"/>
      <c r="N9" s="49"/>
      <c r="O9" s="49"/>
      <c r="Q9" s="40">
        <v>123</v>
      </c>
      <c r="U9" s="46">
        <v>123</v>
      </c>
      <c r="V9" s="46">
        <v>123</v>
      </c>
      <c r="W9" s="46">
        <v>123</v>
      </c>
    </row>
    <row r="10" spans="1:23">
      <c r="A10" t="s">
        <v>295</v>
      </c>
      <c r="B10" s="46">
        <v>124</v>
      </c>
      <c r="D10" s="46">
        <v>124</v>
      </c>
      <c r="M10" s="49"/>
      <c r="N10" s="49"/>
      <c r="O10" s="49"/>
      <c r="Q10" s="40">
        <v>124</v>
      </c>
      <c r="U10" s="46">
        <v>124</v>
      </c>
      <c r="V10" s="46">
        <v>124</v>
      </c>
      <c r="W10" s="46">
        <v>124</v>
      </c>
    </row>
    <row r="11" spans="1:23">
      <c r="A11" t="s">
        <v>300</v>
      </c>
      <c r="B11" s="46">
        <v>133</v>
      </c>
      <c r="D11" s="46">
        <v>133</v>
      </c>
      <c r="F11" s="46">
        <v>133</v>
      </c>
      <c r="L11" s="46">
        <v>133</v>
      </c>
      <c r="N11" s="50"/>
      <c r="O11" s="50"/>
      <c r="U11" s="46">
        <v>133</v>
      </c>
      <c r="V11" s="46">
        <v>133</v>
      </c>
    </row>
    <row r="12" spans="1:23">
      <c r="A12" t="s">
        <v>301</v>
      </c>
      <c r="B12" s="46">
        <v>134</v>
      </c>
      <c r="D12" s="46">
        <v>134</v>
      </c>
      <c r="F12" s="46">
        <v>134</v>
      </c>
      <c r="L12" s="46">
        <v>134</v>
      </c>
      <c r="N12" s="50"/>
      <c r="O12" s="50"/>
      <c r="U12" s="46">
        <v>134</v>
      </c>
      <c r="V12" s="46">
        <v>134</v>
      </c>
    </row>
    <row r="13" spans="1:23">
      <c r="A13" t="s">
        <v>322</v>
      </c>
      <c r="B13" s="46">
        <v>155</v>
      </c>
      <c r="D13" s="46">
        <v>155</v>
      </c>
      <c r="F13" s="46">
        <v>155</v>
      </c>
      <c r="K13" s="46">
        <v>155</v>
      </c>
      <c r="N13" s="50"/>
      <c r="O13" s="50"/>
      <c r="U13" s="46">
        <v>155</v>
      </c>
    </row>
    <row r="14" spans="1:23">
      <c r="A14" t="s">
        <v>323</v>
      </c>
      <c r="B14" s="46">
        <v>156</v>
      </c>
      <c r="D14" s="46">
        <v>156</v>
      </c>
      <c r="F14" s="46">
        <v>156</v>
      </c>
      <c r="K14" s="46">
        <v>156</v>
      </c>
      <c r="N14" s="50"/>
      <c r="O14" s="50"/>
      <c r="U14" s="46">
        <v>156</v>
      </c>
    </row>
    <row r="15" spans="1:23">
      <c r="A15" t="s">
        <v>336</v>
      </c>
      <c r="B15" s="46">
        <v>171</v>
      </c>
      <c r="D15" s="46">
        <v>171</v>
      </c>
      <c r="M15" s="46">
        <v>171</v>
      </c>
      <c r="N15" s="49">
        <v>171</v>
      </c>
      <c r="O15" s="49">
        <v>171</v>
      </c>
      <c r="S15" s="46">
        <v>171</v>
      </c>
      <c r="U15" s="49">
        <v>171</v>
      </c>
      <c r="V15" s="46">
        <v>171</v>
      </c>
    </row>
    <row r="16" spans="1:23">
      <c r="A16" t="s">
        <v>337</v>
      </c>
      <c r="B16" s="46">
        <v>172</v>
      </c>
      <c r="D16" s="46">
        <v>172</v>
      </c>
      <c r="M16" s="46">
        <v>172</v>
      </c>
      <c r="N16" s="49">
        <v>172</v>
      </c>
      <c r="O16" s="49">
        <v>172</v>
      </c>
      <c r="S16" s="46">
        <v>172</v>
      </c>
      <c r="U16" s="49">
        <v>172</v>
      </c>
      <c r="V16" s="46">
        <v>172</v>
      </c>
    </row>
    <row r="17" spans="1:24">
      <c r="A17" t="s">
        <v>346</v>
      </c>
      <c r="B17" s="40">
        <v>181</v>
      </c>
      <c r="D17" s="40">
        <v>181</v>
      </c>
      <c r="F17" s="40">
        <v>181</v>
      </c>
      <c r="G17" s="40">
        <v>181</v>
      </c>
      <c r="J17" s="40">
        <v>181</v>
      </c>
      <c r="N17" s="50"/>
      <c r="O17" s="50"/>
      <c r="U17" s="40">
        <v>181</v>
      </c>
    </row>
    <row r="18" spans="1:24">
      <c r="A18" t="s">
        <v>347</v>
      </c>
      <c r="B18" s="40">
        <v>182</v>
      </c>
      <c r="D18" s="40">
        <v>182</v>
      </c>
      <c r="F18" s="40">
        <v>182</v>
      </c>
      <c r="G18" s="40">
        <v>182</v>
      </c>
      <c r="J18" s="40">
        <v>182</v>
      </c>
      <c r="N18" s="50"/>
      <c r="O18" s="50"/>
      <c r="U18" s="40">
        <v>182</v>
      </c>
    </row>
    <row r="19" spans="1:24">
      <c r="A19" t="s">
        <v>350</v>
      </c>
      <c r="B19" s="40">
        <v>185</v>
      </c>
      <c r="D19" s="40">
        <v>185</v>
      </c>
      <c r="F19" s="40">
        <v>185</v>
      </c>
      <c r="I19" s="40">
        <v>185</v>
      </c>
      <c r="N19" s="50"/>
      <c r="O19" s="50"/>
      <c r="U19" s="40">
        <v>185</v>
      </c>
    </row>
    <row r="20" spans="1:24">
      <c r="A20" t="s">
        <v>351</v>
      </c>
      <c r="B20" s="40">
        <v>186</v>
      </c>
      <c r="D20" s="40">
        <v>186</v>
      </c>
      <c r="F20" s="40">
        <v>186</v>
      </c>
      <c r="I20" s="40">
        <v>186</v>
      </c>
      <c r="U20" s="40">
        <v>186</v>
      </c>
    </row>
    <row r="21" spans="1:24">
      <c r="A21" t="s">
        <v>364</v>
      </c>
      <c r="B21" s="40">
        <v>201</v>
      </c>
      <c r="D21" s="40">
        <v>201</v>
      </c>
      <c r="F21" s="40">
        <v>201</v>
      </c>
      <c r="G21" s="40">
        <v>201</v>
      </c>
      <c r="U21" s="40">
        <v>201</v>
      </c>
    </row>
    <row r="22" spans="1:24">
      <c r="A22" t="s">
        <v>365</v>
      </c>
      <c r="B22" s="40">
        <v>202</v>
      </c>
      <c r="D22" s="40">
        <v>202</v>
      </c>
      <c r="F22" s="40">
        <v>202</v>
      </c>
      <c r="G22" s="40">
        <v>202</v>
      </c>
      <c r="U22" s="40">
        <v>202</v>
      </c>
    </row>
    <row r="23" spans="1:24">
      <c r="A23" t="s">
        <v>366</v>
      </c>
      <c r="B23" s="40">
        <v>203</v>
      </c>
      <c r="D23" s="40">
        <v>203</v>
      </c>
      <c r="E23" s="40">
        <v>203</v>
      </c>
    </row>
    <row r="24" spans="1:24">
      <c r="A24" t="s">
        <v>367</v>
      </c>
      <c r="B24" s="40">
        <v>204</v>
      </c>
      <c r="D24" s="40">
        <v>204</v>
      </c>
      <c r="E24" s="40">
        <v>204</v>
      </c>
    </row>
    <row r="25" spans="1:24">
      <c r="A25" t="s">
        <v>370</v>
      </c>
      <c r="B25" s="40">
        <v>207</v>
      </c>
      <c r="D25" s="40">
        <v>207</v>
      </c>
      <c r="F25" s="40">
        <v>207</v>
      </c>
      <c r="H25" s="40">
        <v>207</v>
      </c>
      <c r="U25" s="40">
        <v>207</v>
      </c>
    </row>
    <row r="26" spans="1:24">
      <c r="A26" t="s">
        <v>371</v>
      </c>
      <c r="B26" s="40">
        <v>208</v>
      </c>
      <c r="D26" s="40">
        <v>208</v>
      </c>
      <c r="F26" s="40">
        <v>208</v>
      </c>
      <c r="H26" s="40">
        <v>208</v>
      </c>
      <c r="U26" s="40">
        <v>208</v>
      </c>
    </row>
    <row r="29" spans="1:24">
      <c r="E29"/>
      <c r="F29"/>
      <c r="G29"/>
      <c r="H29"/>
      <c r="I29"/>
      <c r="J29"/>
      <c r="K29"/>
      <c r="L29"/>
      <c r="M29"/>
      <c r="N29"/>
      <c r="O29"/>
      <c r="P29"/>
      <c r="Q29"/>
      <c r="R29"/>
      <c r="S29"/>
      <c r="T29"/>
      <c r="U29"/>
      <c r="V29"/>
      <c r="W29"/>
      <c r="X29"/>
    </row>
    <row r="30" spans="1:24">
      <c r="E30"/>
      <c r="F30"/>
      <c r="G30"/>
      <c r="H30"/>
      <c r="I30"/>
      <c r="J30"/>
      <c r="K30"/>
      <c r="L30"/>
      <c r="M30"/>
      <c r="N30"/>
      <c r="O30"/>
      <c r="P30"/>
      <c r="Q30"/>
      <c r="R30"/>
      <c r="S30"/>
      <c r="T30"/>
      <c r="U30"/>
      <c r="V30"/>
      <c r="W30"/>
      <c r="X30"/>
    </row>
    <row r="31" spans="1:24">
      <c r="E31"/>
      <c r="F31"/>
      <c r="G31"/>
      <c r="H31"/>
      <c r="I31"/>
      <c r="J31"/>
      <c r="K31"/>
      <c r="L31"/>
      <c r="M31"/>
      <c r="N31"/>
      <c r="O31"/>
      <c r="P31"/>
      <c r="Q31"/>
      <c r="R31"/>
      <c r="S31"/>
      <c r="T31"/>
      <c r="U31"/>
      <c r="V31"/>
      <c r="W31"/>
      <c r="X31"/>
    </row>
    <row r="32" spans="1:24" s="41" customFormat="1">
      <c r="A32" s="41" t="s">
        <v>141</v>
      </c>
      <c r="C32"/>
      <c r="D32"/>
      <c r="E32"/>
      <c r="F32"/>
      <c r="G32"/>
      <c r="H32"/>
      <c r="I32"/>
      <c r="J32"/>
      <c r="K32"/>
      <c r="L32"/>
      <c r="M32"/>
      <c r="N32"/>
      <c r="O32"/>
      <c r="P32"/>
      <c r="Q32"/>
      <c r="R32"/>
      <c r="S32"/>
      <c r="T32"/>
      <c r="U32"/>
      <c r="V32"/>
      <c r="W32"/>
      <c r="X32"/>
    </row>
    <row r="33" spans="3:24" s="41" customFormat="1">
      <c r="C33"/>
      <c r="D33"/>
      <c r="E33"/>
      <c r="F33"/>
      <c r="G33"/>
      <c r="H33"/>
      <c r="I33"/>
      <c r="J33"/>
      <c r="K33"/>
      <c r="L33"/>
      <c r="M33"/>
      <c r="N33"/>
      <c r="O33"/>
      <c r="P33"/>
      <c r="Q33"/>
      <c r="R33"/>
      <c r="S33"/>
      <c r="T33"/>
      <c r="U33"/>
      <c r="V33"/>
      <c r="W33"/>
      <c r="X33"/>
    </row>
    <row r="34" spans="3:24" s="41" customFormat="1">
      <c r="C34"/>
      <c r="D34"/>
      <c r="E34"/>
      <c r="F34"/>
      <c r="G34"/>
      <c r="H34"/>
      <c r="I34"/>
      <c r="J34"/>
      <c r="K34"/>
      <c r="L34"/>
      <c r="M34"/>
      <c r="N34"/>
      <c r="O34"/>
      <c r="P34"/>
      <c r="Q34"/>
      <c r="R34"/>
      <c r="S34"/>
      <c r="T34"/>
      <c r="U34"/>
      <c r="V34"/>
      <c r="W34"/>
      <c r="X34"/>
    </row>
    <row r="35" spans="3:24" s="41" customFormat="1">
      <c r="C35"/>
      <c r="D35"/>
      <c r="E35"/>
      <c r="F35"/>
      <c r="G35"/>
      <c r="H35"/>
      <c r="I35"/>
      <c r="J35"/>
      <c r="K35"/>
      <c r="L35"/>
      <c r="M35"/>
      <c r="N35"/>
      <c r="O35"/>
      <c r="P35"/>
      <c r="Q35"/>
      <c r="R35"/>
      <c r="S35"/>
      <c r="T35"/>
      <c r="U35"/>
      <c r="V35"/>
      <c r="W35"/>
      <c r="X35"/>
    </row>
    <row r="36" spans="3:24" s="41" customFormat="1">
      <c r="C36"/>
      <c r="D36"/>
      <c r="E36"/>
      <c r="F36"/>
      <c r="G36"/>
      <c r="H36"/>
      <c r="I36"/>
      <c r="J36"/>
      <c r="K36"/>
      <c r="L36"/>
      <c r="M36"/>
      <c r="N36"/>
      <c r="O36"/>
      <c r="P36"/>
      <c r="Q36"/>
      <c r="R36"/>
      <c r="S36"/>
      <c r="T36"/>
      <c r="U36"/>
      <c r="V36"/>
      <c r="W36"/>
      <c r="X36"/>
    </row>
    <row r="37" spans="3:24" s="41" customFormat="1">
      <c r="E37" s="46"/>
      <c r="F37" s="46"/>
      <c r="G37" s="46"/>
      <c r="H37" s="46"/>
      <c r="I37" s="46"/>
      <c r="J37" s="46"/>
      <c r="K37" s="46"/>
      <c r="L37" s="46"/>
      <c r="M37" s="46"/>
      <c r="N37" s="46"/>
      <c r="O37" s="46"/>
      <c r="P37" s="46"/>
      <c r="Q37" s="46"/>
      <c r="R37" s="46"/>
      <c r="S37" s="46"/>
      <c r="T37" s="46"/>
      <c r="U37" s="46"/>
      <c r="V37" s="46"/>
      <c r="W37" s="46"/>
      <c r="X37" s="46"/>
    </row>
    <row r="38" spans="3:24" s="41" customFormat="1">
      <c r="E38" s="46"/>
      <c r="F38" s="46"/>
      <c r="G38" s="46"/>
      <c r="H38" s="46"/>
      <c r="I38" s="46"/>
      <c r="J38" s="46"/>
      <c r="K38" s="46"/>
      <c r="L38" s="46"/>
      <c r="M38" s="46"/>
      <c r="N38" s="46"/>
      <c r="O38" s="46"/>
      <c r="P38" s="46"/>
      <c r="Q38" s="46"/>
      <c r="R38" s="46"/>
      <c r="S38" s="46"/>
      <c r="T38" s="46"/>
      <c r="U38" s="46"/>
      <c r="V38" s="46"/>
      <c r="W38" s="46"/>
      <c r="X38" s="46"/>
    </row>
    <row r="39" spans="3:24" s="41" customFormat="1">
      <c r="E39" s="46"/>
      <c r="F39" s="46"/>
      <c r="G39" s="46"/>
      <c r="H39" s="46"/>
      <c r="I39" s="46"/>
      <c r="J39" s="46"/>
      <c r="K39" s="46"/>
      <c r="L39" s="46"/>
      <c r="M39" s="46"/>
      <c r="N39" s="46"/>
      <c r="O39" s="46"/>
      <c r="P39" s="46"/>
      <c r="Q39" s="46"/>
      <c r="R39" s="46"/>
      <c r="S39" s="46"/>
      <c r="T39" s="46"/>
      <c r="U39" s="46"/>
      <c r="V39" s="46"/>
      <c r="W39" s="46"/>
      <c r="X39" s="46"/>
    </row>
    <row r="40" spans="3:24" s="41" customFormat="1">
      <c r="E40" s="46"/>
      <c r="F40" s="46"/>
      <c r="G40" s="46"/>
      <c r="H40" s="46"/>
      <c r="I40" s="46"/>
      <c r="J40" s="46"/>
      <c r="K40" s="46"/>
      <c r="L40" s="46"/>
      <c r="M40" s="46"/>
      <c r="N40" s="46"/>
      <c r="O40" s="46"/>
      <c r="P40" s="46"/>
      <c r="Q40" s="46"/>
      <c r="R40" s="46"/>
      <c r="S40" s="46"/>
      <c r="T40" s="46"/>
      <c r="U40" s="46"/>
      <c r="V40" s="46"/>
      <c r="W40" s="46"/>
      <c r="X40" s="46"/>
    </row>
    <row r="41" spans="3:24" s="41" customFormat="1">
      <c r="E41" s="46"/>
      <c r="F41" s="46"/>
      <c r="G41" s="46"/>
      <c r="H41" s="46"/>
      <c r="I41" s="46"/>
      <c r="J41" s="46"/>
      <c r="K41" s="46"/>
      <c r="L41" s="46"/>
      <c r="M41" s="46"/>
      <c r="N41" s="46"/>
      <c r="O41" s="46"/>
      <c r="P41" s="46"/>
      <c r="Q41" s="46"/>
      <c r="R41" s="46"/>
      <c r="S41" s="46"/>
      <c r="T41" s="46"/>
      <c r="U41" s="46"/>
      <c r="V41" s="46"/>
      <c r="W41" s="46"/>
      <c r="X41" s="46"/>
    </row>
    <row r="42" spans="3:24" s="41" customFormat="1">
      <c r="E42" s="46"/>
      <c r="F42" s="46"/>
      <c r="G42" s="46"/>
      <c r="H42" s="46"/>
      <c r="I42" s="46"/>
      <c r="J42" s="46"/>
      <c r="K42" s="46"/>
      <c r="L42" s="46"/>
      <c r="M42" s="46"/>
      <c r="N42" s="46"/>
      <c r="O42" s="46"/>
      <c r="P42" s="46"/>
      <c r="Q42" s="46"/>
      <c r="R42" s="46"/>
      <c r="S42" s="46"/>
      <c r="T42" s="46"/>
      <c r="U42" s="46"/>
      <c r="V42" s="46"/>
      <c r="W42" s="46"/>
      <c r="X42" s="46"/>
    </row>
  </sheetData>
  <mergeCells count="1">
    <mergeCell ref="E1:V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24"/>
  <sheetViews>
    <sheetView zoomScale="55" zoomScaleNormal="55" workbookViewId="0">
      <selection activeCell="D9" sqref="D9:D10"/>
    </sheetView>
  </sheetViews>
  <sheetFormatPr defaultColWidth="11.42578125" defaultRowHeight="15"/>
  <cols>
    <col min="1" max="1" width="43.140625" bestFit="1" customWidth="1"/>
    <col min="2" max="2" width="13.140625" style="40" bestFit="1" customWidth="1"/>
    <col min="7" max="7" width="11.42578125" style="34"/>
    <col min="9" max="12" width="9.140625" style="5"/>
  </cols>
  <sheetData>
    <row r="1" spans="1:33" ht="15" customHeight="1">
      <c r="A1" s="43"/>
      <c r="B1" s="44"/>
      <c r="E1" s="111" t="s">
        <v>3</v>
      </c>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row>
    <row r="2" spans="1:33" ht="144" customHeight="1">
      <c r="C2" s="76" t="s">
        <v>43</v>
      </c>
      <c r="D2" s="26" t="s">
        <v>44</v>
      </c>
      <c r="E2" s="26" t="s">
        <v>45</v>
      </c>
      <c r="F2" s="24" t="s">
        <v>46</v>
      </c>
      <c r="G2" s="92" t="s">
        <v>47</v>
      </c>
      <c r="H2" s="24" t="s">
        <v>48</v>
      </c>
      <c r="I2" s="27" t="s">
        <v>49</v>
      </c>
      <c r="J2" s="27" t="s">
        <v>50</v>
      </c>
      <c r="K2" s="27" t="s">
        <v>51</v>
      </c>
      <c r="L2" s="27" t="s">
        <v>52</v>
      </c>
      <c r="M2" s="26" t="s">
        <v>53</v>
      </c>
      <c r="N2" s="26" t="s">
        <v>54</v>
      </c>
      <c r="O2" s="66" t="s">
        <v>55</v>
      </c>
      <c r="P2" s="24" t="s">
        <v>56</v>
      </c>
      <c r="Q2" s="26" t="s">
        <v>57</v>
      </c>
      <c r="R2" s="24" t="s">
        <v>375</v>
      </c>
      <c r="S2" s="24" t="s">
        <v>58</v>
      </c>
      <c r="T2" s="26" t="s">
        <v>59</v>
      </c>
      <c r="U2" s="24" t="s">
        <v>60</v>
      </c>
      <c r="V2" s="26" t="s">
        <v>61</v>
      </c>
      <c r="W2" s="24" t="s">
        <v>62</v>
      </c>
      <c r="X2" s="24" t="s">
        <v>63</v>
      </c>
      <c r="Y2" s="38" t="s">
        <v>64</v>
      </c>
      <c r="Z2" s="26" t="s">
        <v>65</v>
      </c>
      <c r="AA2" s="24" t="s">
        <v>376</v>
      </c>
      <c r="AB2" s="24" t="s">
        <v>66</v>
      </c>
      <c r="AC2" s="82" t="s">
        <v>67</v>
      </c>
      <c r="AD2" s="82" t="s">
        <v>68</v>
      </c>
      <c r="AE2" s="24" t="s">
        <v>69</v>
      </c>
      <c r="AF2" s="26" t="s">
        <v>70</v>
      </c>
      <c r="AG2" s="26" t="s">
        <v>71</v>
      </c>
    </row>
    <row r="5" spans="1:33">
      <c r="A5" t="s">
        <v>278</v>
      </c>
      <c r="B5" s="46">
        <v>105</v>
      </c>
      <c r="C5" s="46">
        <v>105</v>
      </c>
      <c r="D5" s="46"/>
      <c r="E5" s="46">
        <v>105</v>
      </c>
      <c r="G5" s="5"/>
      <c r="H5" s="46">
        <v>105</v>
      </c>
      <c r="I5" s="46">
        <v>105</v>
      </c>
    </row>
    <row r="6" spans="1:33">
      <c r="A6" t="s">
        <v>279</v>
      </c>
      <c r="B6" s="46">
        <v>106</v>
      </c>
      <c r="C6" s="46">
        <v>106</v>
      </c>
      <c r="D6" s="46"/>
      <c r="E6" s="46">
        <v>106</v>
      </c>
      <c r="G6" s="5"/>
      <c r="H6" s="46">
        <v>106</v>
      </c>
      <c r="I6" s="46">
        <v>106</v>
      </c>
    </row>
    <row r="7" spans="1:33">
      <c r="A7" t="s">
        <v>290</v>
      </c>
      <c r="B7" s="46">
        <v>119</v>
      </c>
      <c r="C7" s="46">
        <v>119</v>
      </c>
      <c r="D7" s="46"/>
      <c r="G7" s="5"/>
      <c r="P7" s="46">
        <v>119</v>
      </c>
    </row>
    <row r="8" spans="1:33">
      <c r="A8" t="s">
        <v>291</v>
      </c>
      <c r="B8" s="46">
        <v>120</v>
      </c>
      <c r="C8" s="46">
        <v>120</v>
      </c>
      <c r="D8" s="46"/>
      <c r="G8" s="5"/>
      <c r="P8" s="46">
        <v>120</v>
      </c>
    </row>
    <row r="9" spans="1:33">
      <c r="A9" t="s">
        <v>292</v>
      </c>
      <c r="B9" s="46">
        <v>121</v>
      </c>
      <c r="C9" s="46">
        <v>121</v>
      </c>
      <c r="D9" s="46">
        <v>121</v>
      </c>
      <c r="E9" s="46">
        <v>121</v>
      </c>
      <c r="F9" s="46">
        <v>121</v>
      </c>
      <c r="G9" s="31"/>
      <c r="S9" s="46">
        <v>121</v>
      </c>
      <c r="U9" s="46">
        <v>121</v>
      </c>
    </row>
    <row r="10" spans="1:33">
      <c r="A10" t="s">
        <v>293</v>
      </c>
      <c r="B10" s="46">
        <v>122</v>
      </c>
      <c r="C10" s="46">
        <v>122</v>
      </c>
      <c r="D10" s="46">
        <v>122</v>
      </c>
      <c r="E10" s="46">
        <v>122</v>
      </c>
      <c r="F10" s="46">
        <v>122</v>
      </c>
      <c r="G10" s="31"/>
      <c r="S10" s="46">
        <v>122</v>
      </c>
      <c r="U10" s="46">
        <v>122</v>
      </c>
    </row>
    <row r="11" spans="1:33">
      <c r="A11" s="89" t="s">
        <v>296</v>
      </c>
      <c r="B11" s="46">
        <v>125</v>
      </c>
      <c r="C11" s="46">
        <v>125</v>
      </c>
      <c r="D11" s="46"/>
      <c r="E11" s="40">
        <v>125</v>
      </c>
      <c r="G11" s="5">
        <v>125</v>
      </c>
    </row>
    <row r="12" spans="1:33">
      <c r="A12" s="89" t="s">
        <v>297</v>
      </c>
      <c r="B12" s="46">
        <v>126</v>
      </c>
      <c r="C12" s="46">
        <v>126</v>
      </c>
      <c r="D12" s="46"/>
      <c r="E12" s="40">
        <v>126</v>
      </c>
      <c r="G12" s="5">
        <v>126</v>
      </c>
    </row>
    <row r="13" spans="1:33">
      <c r="A13" t="s">
        <v>304</v>
      </c>
      <c r="B13" s="46">
        <v>137</v>
      </c>
      <c r="C13" s="46">
        <v>137</v>
      </c>
      <c r="D13" s="46"/>
      <c r="E13" s="46">
        <v>137</v>
      </c>
      <c r="G13" s="5"/>
      <c r="H13" s="46">
        <v>137</v>
      </c>
      <c r="K13" s="46">
        <v>137</v>
      </c>
    </row>
    <row r="14" spans="1:33">
      <c r="A14" t="s">
        <v>305</v>
      </c>
      <c r="B14" s="46">
        <v>138</v>
      </c>
      <c r="C14" s="46">
        <v>138</v>
      </c>
      <c r="D14" s="46"/>
      <c r="E14" s="46">
        <v>138</v>
      </c>
      <c r="G14" s="5"/>
      <c r="H14" s="46">
        <v>138</v>
      </c>
      <c r="K14" s="46">
        <v>138</v>
      </c>
    </row>
    <row r="15" spans="1:33">
      <c r="A15" s="53" t="s">
        <v>308</v>
      </c>
      <c r="B15" s="46">
        <v>141</v>
      </c>
      <c r="C15" s="46">
        <v>141</v>
      </c>
      <c r="D15" s="46"/>
      <c r="G15" s="5"/>
      <c r="M15">
        <v>141</v>
      </c>
    </row>
    <row r="16" spans="1:33">
      <c r="A16" s="53" t="s">
        <v>309</v>
      </c>
      <c r="B16" s="46">
        <v>142</v>
      </c>
      <c r="C16" s="46">
        <v>142</v>
      </c>
      <c r="D16" s="46"/>
      <c r="M16">
        <v>142</v>
      </c>
    </row>
    <row r="17" spans="1:27">
      <c r="A17" t="s">
        <v>310</v>
      </c>
      <c r="B17" s="46">
        <v>143</v>
      </c>
      <c r="C17" s="46">
        <v>143</v>
      </c>
      <c r="D17" s="46"/>
      <c r="T17" s="46">
        <v>143</v>
      </c>
      <c r="U17" s="46">
        <v>143</v>
      </c>
      <c r="Z17" s="46">
        <v>143</v>
      </c>
      <c r="AA17" s="46">
        <v>143</v>
      </c>
    </row>
    <row r="18" spans="1:27">
      <c r="A18" t="s">
        <v>311</v>
      </c>
      <c r="B18" s="46">
        <v>144</v>
      </c>
      <c r="C18" s="46">
        <v>144</v>
      </c>
      <c r="D18" s="46"/>
      <c r="T18" s="46">
        <v>144</v>
      </c>
      <c r="U18" s="46">
        <v>144</v>
      </c>
      <c r="Z18" s="46">
        <v>144</v>
      </c>
      <c r="AA18" s="46">
        <v>144</v>
      </c>
    </row>
    <row r="19" spans="1:27">
      <c r="A19" t="s">
        <v>314</v>
      </c>
      <c r="B19" s="46">
        <v>147</v>
      </c>
      <c r="C19" s="46">
        <v>147</v>
      </c>
      <c r="D19" s="46"/>
      <c r="E19" s="46">
        <v>147</v>
      </c>
      <c r="H19" s="46">
        <v>147</v>
      </c>
      <c r="L19" s="46">
        <v>147</v>
      </c>
    </row>
    <row r="20" spans="1:27">
      <c r="A20" t="s">
        <v>315</v>
      </c>
      <c r="B20" s="46">
        <v>148</v>
      </c>
      <c r="C20" s="46">
        <v>148</v>
      </c>
      <c r="D20" s="46"/>
      <c r="E20" s="46">
        <v>148</v>
      </c>
      <c r="H20" s="46">
        <v>148</v>
      </c>
      <c r="L20" s="46">
        <v>148</v>
      </c>
    </row>
    <row r="21" spans="1:27">
      <c r="A21" t="s">
        <v>318</v>
      </c>
      <c r="B21" s="46">
        <v>151</v>
      </c>
      <c r="C21" s="46">
        <v>151</v>
      </c>
      <c r="D21" s="46"/>
      <c r="N21" s="46"/>
      <c r="O21" s="46">
        <v>151</v>
      </c>
    </row>
    <row r="22" spans="1:27">
      <c r="A22" t="s">
        <v>319</v>
      </c>
      <c r="B22" s="46">
        <v>152</v>
      </c>
      <c r="C22" s="46">
        <v>152</v>
      </c>
      <c r="D22" s="46"/>
      <c r="N22" s="46"/>
      <c r="O22" s="46">
        <v>152</v>
      </c>
    </row>
    <row r="23" spans="1:27">
      <c r="A23" t="s">
        <v>320</v>
      </c>
      <c r="B23" s="46">
        <v>153</v>
      </c>
      <c r="C23" s="46">
        <v>153</v>
      </c>
      <c r="D23" s="46"/>
      <c r="R23">
        <v>153</v>
      </c>
    </row>
    <row r="24" spans="1:27">
      <c r="A24" t="s">
        <v>321</v>
      </c>
      <c r="B24" s="46">
        <v>154</v>
      </c>
      <c r="C24" s="46">
        <v>154</v>
      </c>
      <c r="D24" s="46"/>
      <c r="R24">
        <v>154</v>
      </c>
    </row>
    <row r="25" spans="1:27">
      <c r="A25" t="s">
        <v>328</v>
      </c>
      <c r="B25" s="46">
        <v>163</v>
      </c>
      <c r="C25" s="46">
        <v>163</v>
      </c>
      <c r="D25" s="46"/>
      <c r="V25" s="46">
        <v>163</v>
      </c>
      <c r="Y25" s="46">
        <v>163</v>
      </c>
    </row>
    <row r="26" spans="1:27">
      <c r="A26" t="s">
        <v>329</v>
      </c>
      <c r="B26" s="46">
        <v>164</v>
      </c>
      <c r="C26" s="46">
        <v>164</v>
      </c>
      <c r="D26" s="46"/>
      <c r="V26" s="46">
        <v>164</v>
      </c>
      <c r="Y26" s="46">
        <v>164</v>
      </c>
    </row>
    <row r="27" spans="1:27">
      <c r="A27" t="s">
        <v>330</v>
      </c>
      <c r="B27" s="46">
        <v>165</v>
      </c>
      <c r="C27" s="46">
        <v>165</v>
      </c>
      <c r="D27" s="46"/>
      <c r="V27" s="46">
        <v>165</v>
      </c>
      <c r="W27" s="46">
        <v>165</v>
      </c>
    </row>
    <row r="28" spans="1:27">
      <c r="A28" t="s">
        <v>331</v>
      </c>
      <c r="B28" s="46">
        <v>166</v>
      </c>
      <c r="C28" s="46">
        <v>166</v>
      </c>
      <c r="D28" s="46"/>
      <c r="V28" s="46">
        <v>166</v>
      </c>
      <c r="W28" s="46">
        <v>166</v>
      </c>
    </row>
    <row r="29" spans="1:27">
      <c r="A29" t="s">
        <v>344</v>
      </c>
      <c r="B29" s="46">
        <v>179</v>
      </c>
      <c r="C29" s="46">
        <v>179</v>
      </c>
      <c r="D29" s="46"/>
      <c r="E29" s="46">
        <v>179</v>
      </c>
      <c r="H29" s="46">
        <v>179</v>
      </c>
      <c r="J29" s="46">
        <v>179</v>
      </c>
    </row>
    <row r="30" spans="1:27">
      <c r="A30" t="s">
        <v>345</v>
      </c>
      <c r="B30" s="40">
        <v>180</v>
      </c>
      <c r="C30" s="40">
        <v>180</v>
      </c>
      <c r="D30" s="40"/>
      <c r="E30" s="40">
        <v>180</v>
      </c>
      <c r="H30" s="40">
        <v>180</v>
      </c>
      <c r="J30" s="40">
        <v>180</v>
      </c>
    </row>
    <row r="31" spans="1:27">
      <c r="A31" t="s">
        <v>348</v>
      </c>
      <c r="B31" s="40">
        <v>183</v>
      </c>
      <c r="C31" s="40">
        <v>183</v>
      </c>
      <c r="D31" s="40"/>
      <c r="N31" s="40">
        <v>183</v>
      </c>
      <c r="O31" s="40"/>
      <c r="P31" s="40">
        <v>183</v>
      </c>
    </row>
    <row r="32" spans="1:27">
      <c r="A32" t="s">
        <v>349</v>
      </c>
      <c r="B32" s="40">
        <v>184</v>
      </c>
      <c r="C32" s="40">
        <v>184</v>
      </c>
      <c r="D32" s="40"/>
      <c r="N32" s="40">
        <v>184</v>
      </c>
      <c r="O32" s="40"/>
      <c r="P32" s="40">
        <v>184</v>
      </c>
    </row>
    <row r="33" spans="1:33">
      <c r="A33" s="51" t="s">
        <v>352</v>
      </c>
      <c r="B33" s="40">
        <v>187</v>
      </c>
      <c r="C33" s="40">
        <v>187</v>
      </c>
      <c r="D33" s="40"/>
    </row>
    <row r="34" spans="1:33">
      <c r="A34" s="51" t="s">
        <v>353</v>
      </c>
      <c r="B34" s="40">
        <v>188</v>
      </c>
      <c r="C34" s="40">
        <v>188</v>
      </c>
      <c r="D34" s="40"/>
    </row>
    <row r="35" spans="1:33">
      <c r="A35" t="s">
        <v>354</v>
      </c>
      <c r="B35" s="40">
        <v>191</v>
      </c>
      <c r="C35" s="40">
        <v>191</v>
      </c>
      <c r="D35" s="40"/>
      <c r="Q35" s="40">
        <v>191</v>
      </c>
      <c r="R35" s="40"/>
      <c r="S35" s="40">
        <v>191</v>
      </c>
    </row>
    <row r="36" spans="1:33">
      <c r="A36" t="s">
        <v>355</v>
      </c>
      <c r="B36" s="40">
        <v>192</v>
      </c>
      <c r="C36" s="40">
        <v>192</v>
      </c>
      <c r="D36" s="40"/>
      <c r="Q36" s="40">
        <v>192</v>
      </c>
      <c r="R36" s="40"/>
      <c r="S36" s="40">
        <v>192</v>
      </c>
    </row>
    <row r="37" spans="1:33">
      <c r="A37" t="s">
        <v>356</v>
      </c>
      <c r="B37" s="40">
        <v>193</v>
      </c>
      <c r="C37" s="40">
        <v>193</v>
      </c>
      <c r="D37" s="40"/>
      <c r="F37" s="40">
        <v>193</v>
      </c>
      <c r="Z37" s="54">
        <v>193</v>
      </c>
      <c r="AA37" s="54">
        <v>193</v>
      </c>
      <c r="AB37" s="54">
        <v>193</v>
      </c>
      <c r="AC37" s="54">
        <v>193</v>
      </c>
      <c r="AD37" s="54">
        <v>193</v>
      </c>
      <c r="AE37" s="54">
        <v>193</v>
      </c>
      <c r="AF37" s="55">
        <v>193</v>
      </c>
      <c r="AG37" s="55">
        <v>193</v>
      </c>
    </row>
    <row r="38" spans="1:33">
      <c r="A38" t="s">
        <v>357</v>
      </c>
      <c r="B38" s="40">
        <v>194</v>
      </c>
      <c r="C38" s="40">
        <v>194</v>
      </c>
      <c r="D38" s="40"/>
      <c r="F38" s="40">
        <v>194</v>
      </c>
      <c r="Z38" s="54">
        <v>194</v>
      </c>
      <c r="AA38" s="54">
        <v>194</v>
      </c>
      <c r="AB38" s="54">
        <v>194</v>
      </c>
      <c r="AC38" s="54">
        <v>194</v>
      </c>
      <c r="AD38" s="54">
        <v>194</v>
      </c>
      <c r="AE38" s="54">
        <v>194</v>
      </c>
      <c r="AF38" s="55">
        <v>194</v>
      </c>
      <c r="AG38" s="55">
        <v>194</v>
      </c>
    </row>
    <row r="39" spans="1:33">
      <c r="A39" t="s">
        <v>368</v>
      </c>
      <c r="B39" s="40">
        <v>205</v>
      </c>
      <c r="C39" s="40">
        <v>205</v>
      </c>
      <c r="D39" s="40"/>
      <c r="V39" s="40">
        <v>205</v>
      </c>
      <c r="X39" s="40">
        <v>205</v>
      </c>
    </row>
    <row r="40" spans="1:33">
      <c r="A40" t="s">
        <v>369</v>
      </c>
      <c r="B40" s="40">
        <v>206</v>
      </c>
      <c r="C40" s="40">
        <v>206</v>
      </c>
      <c r="D40" s="40"/>
      <c r="V40" s="40">
        <v>206</v>
      </c>
      <c r="X40" s="40">
        <v>206</v>
      </c>
    </row>
    <row r="41" spans="1:33">
      <c r="B41" s="46"/>
    </row>
    <row r="42" spans="1:33">
      <c r="B42" s="46"/>
    </row>
    <row r="43" spans="1:33">
      <c r="B43" s="46"/>
    </row>
    <row r="44" spans="1:33">
      <c r="B44" s="46"/>
    </row>
    <row r="45" spans="1:33">
      <c r="B45" s="46"/>
    </row>
    <row r="46" spans="1:33">
      <c r="B46" s="46"/>
    </row>
    <row r="47" spans="1:33">
      <c r="B47" s="46"/>
    </row>
    <row r="48" spans="1:33">
      <c r="B48" s="46"/>
    </row>
    <row r="49" spans="2:2">
      <c r="B49" s="46"/>
    </row>
    <row r="50" spans="2:2">
      <c r="B50" s="46"/>
    </row>
    <row r="51" spans="2:2">
      <c r="B51" s="46"/>
    </row>
    <row r="52" spans="2:2">
      <c r="B52" s="46"/>
    </row>
    <row r="53" spans="2:2">
      <c r="B53" s="46"/>
    </row>
    <row r="54" spans="2:2">
      <c r="B54" s="46"/>
    </row>
    <row r="55" spans="2:2">
      <c r="B55" s="46"/>
    </row>
    <row r="56" spans="2:2">
      <c r="B56" s="46"/>
    </row>
    <row r="57" spans="2:2">
      <c r="B57" s="46"/>
    </row>
    <row r="58" spans="2:2">
      <c r="B58" s="46"/>
    </row>
    <row r="59" spans="2:2">
      <c r="B59" s="46"/>
    </row>
    <row r="60" spans="2:2">
      <c r="B60" s="46"/>
    </row>
    <row r="61" spans="2:2">
      <c r="B61" s="46"/>
    </row>
    <row r="62" spans="2:2">
      <c r="B62" s="46"/>
    </row>
    <row r="63" spans="2:2">
      <c r="B63" s="46"/>
    </row>
    <row r="64" spans="2:2">
      <c r="B64" s="46"/>
    </row>
    <row r="65" spans="2:2">
      <c r="B65" s="46"/>
    </row>
    <row r="66" spans="2:2">
      <c r="B66" s="46"/>
    </row>
    <row r="67" spans="2:2">
      <c r="B67" s="46"/>
    </row>
    <row r="68" spans="2:2">
      <c r="B68" s="46"/>
    </row>
    <row r="69" spans="2:2">
      <c r="B69" s="46"/>
    </row>
    <row r="70" spans="2:2">
      <c r="B70" s="46"/>
    </row>
    <row r="71" spans="2:2">
      <c r="B71" s="46"/>
    </row>
    <row r="72" spans="2:2">
      <c r="B72" s="46"/>
    </row>
    <row r="73" spans="2:2">
      <c r="B73" s="46"/>
    </row>
    <row r="74" spans="2:2">
      <c r="B74" s="46"/>
    </row>
    <row r="75" spans="2:2">
      <c r="B75" s="46"/>
    </row>
    <row r="76" spans="2:2">
      <c r="B76" s="46"/>
    </row>
    <row r="77" spans="2:2">
      <c r="B77" s="46"/>
    </row>
    <row r="78" spans="2:2">
      <c r="B78" s="46"/>
    </row>
    <row r="79" spans="2:2">
      <c r="B79" s="46"/>
    </row>
    <row r="80" spans="2:2">
      <c r="B80" s="46"/>
    </row>
    <row r="81" spans="2:12">
      <c r="B81" s="46"/>
    </row>
    <row r="82" spans="2:12">
      <c r="B82" s="46"/>
    </row>
    <row r="83" spans="2:12">
      <c r="B83" s="46"/>
    </row>
    <row r="84" spans="2:12">
      <c r="B84" s="46"/>
      <c r="I84" s="31"/>
      <c r="J84" s="31"/>
      <c r="K84" s="31"/>
      <c r="L84" s="31"/>
    </row>
    <row r="85" spans="2:12">
      <c r="B85" s="46"/>
      <c r="I85" s="31"/>
      <c r="J85" s="31"/>
      <c r="K85" s="31"/>
      <c r="L85" s="31"/>
    </row>
    <row r="86" spans="2:12">
      <c r="B86" s="46"/>
      <c r="I86" s="31"/>
      <c r="J86" s="31"/>
      <c r="K86" s="31"/>
      <c r="L86" s="31"/>
    </row>
    <row r="87" spans="2:12">
      <c r="B87" s="46"/>
      <c r="I87" s="31"/>
      <c r="J87" s="31"/>
      <c r="K87" s="31"/>
      <c r="L87" s="31"/>
    </row>
    <row r="88" spans="2:12">
      <c r="B88" s="46"/>
    </row>
    <row r="89" spans="2:12">
      <c r="B89" s="46"/>
    </row>
    <row r="108" spans="2:2">
      <c r="B108" s="46"/>
    </row>
    <row r="109" spans="2:2">
      <c r="B109" s="46"/>
    </row>
    <row r="110" spans="2:2">
      <c r="B110" s="46"/>
    </row>
    <row r="111" spans="2:2">
      <c r="B111" s="46"/>
    </row>
    <row r="112" spans="2:2">
      <c r="B112" s="46"/>
    </row>
    <row r="113" spans="2:2">
      <c r="B113" s="46"/>
    </row>
    <row r="114" spans="2:2">
      <c r="B114" s="46"/>
    </row>
    <row r="149" spans="9:12">
      <c r="I149" s="31"/>
      <c r="J149" s="31"/>
      <c r="K149" s="31"/>
      <c r="L149" s="31"/>
    </row>
    <row r="320" spans="9:12">
      <c r="I320" s="31"/>
      <c r="J320" s="31"/>
      <c r="K320" s="31"/>
      <c r="L320" s="31"/>
    </row>
    <row r="321" spans="9:12">
      <c r="I321" s="31"/>
      <c r="J321" s="31"/>
      <c r="K321" s="31"/>
      <c r="L321" s="31"/>
    </row>
    <row r="322" spans="9:12">
      <c r="I322" s="31"/>
      <c r="J322" s="31"/>
      <c r="K322" s="31"/>
      <c r="L322" s="31"/>
    </row>
    <row r="323" spans="9:12">
      <c r="I323" s="31"/>
      <c r="J323" s="31"/>
      <c r="K323" s="31"/>
      <c r="L323" s="31"/>
    </row>
    <row r="324" spans="9:12">
      <c r="I324" s="31"/>
      <c r="J324" s="31"/>
      <c r="K324" s="31"/>
      <c r="L324" s="31"/>
    </row>
  </sheetData>
  <mergeCells count="1">
    <mergeCell ref="E1:A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3"/>
  <sheetViews>
    <sheetView workbookViewId="0">
      <selection activeCell="I25" sqref="I25"/>
    </sheetView>
  </sheetViews>
  <sheetFormatPr defaultColWidth="11.42578125" defaultRowHeight="15"/>
  <cols>
    <col min="1" max="1" width="36.7109375" bestFit="1" customWidth="1"/>
  </cols>
  <sheetData>
    <row r="1" spans="1:11" ht="15" customHeight="1">
      <c r="C1" s="85"/>
      <c r="D1" s="59"/>
      <c r="E1" s="59"/>
      <c r="F1" s="59"/>
      <c r="G1" s="59"/>
      <c r="H1" s="59"/>
      <c r="I1" s="59"/>
      <c r="J1" s="59"/>
      <c r="K1" s="60"/>
    </row>
    <row r="2" spans="1:11" ht="96" customHeight="1">
      <c r="C2" s="85" t="s">
        <v>80</v>
      </c>
      <c r="D2" s="56" t="s">
        <v>81</v>
      </c>
      <c r="E2" s="63" t="s">
        <v>82</v>
      </c>
      <c r="F2" s="56" t="s">
        <v>83</v>
      </c>
      <c r="G2" s="90" t="s">
        <v>377</v>
      </c>
      <c r="H2" s="56" t="s">
        <v>85</v>
      </c>
      <c r="I2" s="57" t="s">
        <v>86</v>
      </c>
      <c r="J2" s="57" t="s">
        <v>87</v>
      </c>
      <c r="K2" s="58" t="s">
        <v>88</v>
      </c>
    </row>
    <row r="3" spans="1:11">
      <c r="A3" t="s">
        <v>280</v>
      </c>
      <c r="B3" s="46">
        <v>107</v>
      </c>
      <c r="C3" s="46">
        <v>107</v>
      </c>
      <c r="D3" s="61"/>
      <c r="E3" s="61"/>
      <c r="F3" s="61"/>
      <c r="G3" s="61"/>
      <c r="H3" s="46">
        <v>107</v>
      </c>
      <c r="I3" s="61"/>
      <c r="J3" s="46">
        <v>107</v>
      </c>
      <c r="K3" s="61"/>
    </row>
    <row r="4" spans="1:11">
      <c r="A4" t="s">
        <v>281</v>
      </c>
      <c r="B4" s="46">
        <v>108</v>
      </c>
      <c r="C4" s="46">
        <v>108</v>
      </c>
      <c r="H4" s="46">
        <v>108</v>
      </c>
      <c r="J4" s="46">
        <v>108</v>
      </c>
    </row>
    <row r="5" spans="1:11">
      <c r="A5" s="51" t="s">
        <v>284</v>
      </c>
      <c r="B5" s="46">
        <v>113</v>
      </c>
      <c r="C5" s="46">
        <v>113</v>
      </c>
      <c r="K5" s="46"/>
    </row>
    <row r="6" spans="1:11">
      <c r="A6" s="51" t="s">
        <v>285</v>
      </c>
      <c r="B6" s="46">
        <v>114</v>
      </c>
      <c r="C6" s="46">
        <v>114</v>
      </c>
      <c r="K6" s="46"/>
    </row>
    <row r="7" spans="1:11">
      <c r="A7" t="s">
        <v>316</v>
      </c>
      <c r="B7" s="46">
        <v>149</v>
      </c>
      <c r="C7" s="46">
        <v>149</v>
      </c>
      <c r="E7" s="46">
        <v>149</v>
      </c>
    </row>
    <row r="8" spans="1:11">
      <c r="A8" t="s">
        <v>317</v>
      </c>
      <c r="B8" s="46">
        <v>150</v>
      </c>
      <c r="C8" s="46">
        <v>150</v>
      </c>
      <c r="E8" s="46">
        <v>150</v>
      </c>
    </row>
    <row r="9" spans="1:11">
      <c r="A9" t="s">
        <v>334</v>
      </c>
      <c r="B9" s="46">
        <v>169</v>
      </c>
      <c r="C9" s="46">
        <v>169</v>
      </c>
      <c r="E9" s="46"/>
      <c r="G9" s="46">
        <v>169</v>
      </c>
    </row>
    <row r="10" spans="1:11">
      <c r="A10" t="s">
        <v>335</v>
      </c>
      <c r="B10" s="46">
        <v>170</v>
      </c>
      <c r="C10" s="46">
        <v>170</v>
      </c>
      <c r="E10" s="46"/>
      <c r="G10" s="46">
        <v>170</v>
      </c>
    </row>
    <row r="11" spans="1:11">
      <c r="A11" t="s">
        <v>340</v>
      </c>
      <c r="B11" s="46">
        <v>175</v>
      </c>
      <c r="C11" s="46">
        <v>175</v>
      </c>
      <c r="H11" s="46"/>
      <c r="K11" s="46">
        <v>175</v>
      </c>
    </row>
    <row r="12" spans="1:11">
      <c r="A12" t="s">
        <v>341</v>
      </c>
      <c r="B12" s="46">
        <v>176</v>
      </c>
      <c r="C12" s="46">
        <v>176</v>
      </c>
      <c r="H12" s="46"/>
      <c r="K12" s="46">
        <v>176</v>
      </c>
    </row>
    <row r="13" spans="1:11">
      <c r="A13" t="s">
        <v>342</v>
      </c>
      <c r="B13" s="46">
        <v>177</v>
      </c>
      <c r="C13" s="46">
        <v>177</v>
      </c>
      <c r="D13" s="46">
        <v>177</v>
      </c>
      <c r="E13" s="46"/>
      <c r="H13" s="46"/>
    </row>
    <row r="14" spans="1:11">
      <c r="A14" t="s">
        <v>343</v>
      </c>
      <c r="B14" s="46">
        <v>178</v>
      </c>
      <c r="C14" s="46">
        <v>178</v>
      </c>
      <c r="D14" s="46">
        <v>178</v>
      </c>
      <c r="E14" s="46"/>
    </row>
    <row r="15" spans="1:11">
      <c r="A15" t="s">
        <v>358</v>
      </c>
      <c r="B15" s="40">
        <v>195</v>
      </c>
      <c r="C15" s="40">
        <v>195</v>
      </c>
      <c r="H15" s="40">
        <v>195</v>
      </c>
      <c r="I15" s="40">
        <v>195</v>
      </c>
    </row>
    <row r="16" spans="1:11">
      <c r="A16" t="s">
        <v>359</v>
      </c>
      <c r="B16" s="40">
        <v>196</v>
      </c>
      <c r="C16" s="40">
        <v>196</v>
      </c>
      <c r="H16" s="40">
        <v>196</v>
      </c>
      <c r="I16" s="40">
        <v>196</v>
      </c>
    </row>
    <row r="17" spans="1:7">
      <c r="A17" t="s">
        <v>362</v>
      </c>
      <c r="B17" s="40">
        <v>199</v>
      </c>
      <c r="C17" s="40">
        <v>199</v>
      </c>
      <c r="F17" s="40">
        <v>199</v>
      </c>
      <c r="G17" s="40"/>
    </row>
    <row r="18" spans="1:7">
      <c r="A18" t="s">
        <v>363</v>
      </c>
      <c r="B18" s="40">
        <v>200</v>
      </c>
      <c r="C18" s="40">
        <v>200</v>
      </c>
      <c r="F18" s="40">
        <v>200</v>
      </c>
      <c r="G18" s="40"/>
    </row>
    <row r="19" spans="1:7">
      <c r="A19" t="s">
        <v>334</v>
      </c>
      <c r="B19" s="46">
        <v>169</v>
      </c>
      <c r="C19" s="46">
        <v>169</v>
      </c>
    </row>
    <row r="20" spans="1:7">
      <c r="A20" t="s">
        <v>335</v>
      </c>
      <c r="B20" s="46">
        <v>170</v>
      </c>
      <c r="C20" s="46">
        <v>170</v>
      </c>
    </row>
    <row r="21" spans="1:7">
      <c r="A21" s="87" t="s">
        <v>264</v>
      </c>
      <c r="B21" s="40">
        <v>86</v>
      </c>
      <c r="C21" s="40">
        <v>86</v>
      </c>
    </row>
    <row r="22" spans="1:7">
      <c r="A22" s="87" t="s">
        <v>271</v>
      </c>
      <c r="B22" s="40">
        <v>94</v>
      </c>
      <c r="C22" s="40">
        <v>94</v>
      </c>
    </row>
    <row r="23" spans="1:7">
      <c r="B23" s="4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8"/>
  <sheetViews>
    <sheetView workbookViewId="0">
      <selection activeCell="C20" sqref="C20:H20"/>
    </sheetView>
  </sheetViews>
  <sheetFormatPr defaultColWidth="11.42578125" defaultRowHeight="15"/>
  <cols>
    <col min="1" max="1" width="28.42578125" bestFit="1" customWidth="1"/>
  </cols>
  <sheetData>
    <row r="1" spans="1:8">
      <c r="C1" s="2"/>
      <c r="D1" s="2"/>
      <c r="E1" s="122" t="s">
        <v>4</v>
      </c>
      <c r="F1" s="122"/>
      <c r="G1" s="122"/>
      <c r="H1" s="122"/>
    </row>
    <row r="2" spans="1:8" ht="45">
      <c r="C2" s="77" t="s">
        <v>89</v>
      </c>
      <c r="D2" s="83" t="s">
        <v>90</v>
      </c>
      <c r="E2" s="26" t="s">
        <v>91</v>
      </c>
      <c r="F2" s="84" t="s">
        <v>92</v>
      </c>
      <c r="G2" s="26" t="s">
        <v>93</v>
      </c>
      <c r="H2" s="26" t="s">
        <v>94</v>
      </c>
    </row>
    <row r="3" spans="1:8">
      <c r="A3" s="51" t="s">
        <v>282</v>
      </c>
      <c r="B3" s="46">
        <v>109</v>
      </c>
      <c r="C3" s="46">
        <v>109</v>
      </c>
    </row>
    <row r="4" spans="1:8">
      <c r="A4" s="51" t="s">
        <v>283</v>
      </c>
      <c r="B4" s="46">
        <v>110</v>
      </c>
      <c r="C4" s="46">
        <v>110</v>
      </c>
      <c r="D4" s="51"/>
      <c r="E4" s="51"/>
      <c r="F4" s="51"/>
      <c r="G4" s="51"/>
      <c r="H4" s="51"/>
    </row>
    <row r="5" spans="1:8">
      <c r="A5" t="s">
        <v>286</v>
      </c>
      <c r="B5" s="46">
        <v>115</v>
      </c>
      <c r="C5" s="46">
        <v>115</v>
      </c>
      <c r="D5" s="88">
        <v>115</v>
      </c>
      <c r="E5" s="51"/>
      <c r="F5" s="51"/>
      <c r="G5" s="51"/>
      <c r="H5" s="51"/>
    </row>
    <row r="6" spans="1:8">
      <c r="A6" t="s">
        <v>287</v>
      </c>
      <c r="B6" s="46">
        <v>116</v>
      </c>
      <c r="C6" s="46">
        <v>116</v>
      </c>
      <c r="D6" s="88">
        <v>116</v>
      </c>
      <c r="E6" s="51"/>
      <c r="F6" s="51"/>
      <c r="G6" s="51"/>
      <c r="H6" s="51"/>
    </row>
    <row r="7" spans="1:8">
      <c r="A7" s="51" t="s">
        <v>298</v>
      </c>
      <c r="B7" s="46">
        <v>129</v>
      </c>
      <c r="C7" s="46">
        <v>129</v>
      </c>
      <c r="D7" s="51"/>
      <c r="E7" s="51"/>
      <c r="F7" s="51"/>
      <c r="G7" s="51"/>
      <c r="H7" s="51"/>
    </row>
    <row r="8" spans="1:8">
      <c r="A8" s="51" t="s">
        <v>299</v>
      </c>
      <c r="B8" s="46">
        <v>130</v>
      </c>
      <c r="C8" s="46">
        <v>130</v>
      </c>
      <c r="D8" s="51"/>
      <c r="E8" s="51"/>
      <c r="F8" s="51"/>
      <c r="G8" s="51"/>
      <c r="H8" s="51"/>
    </row>
    <row r="9" spans="1:8">
      <c r="A9" t="s">
        <v>302</v>
      </c>
      <c r="B9" s="46">
        <v>135</v>
      </c>
      <c r="C9" s="46">
        <v>135</v>
      </c>
      <c r="D9" s="51"/>
      <c r="E9" s="51"/>
      <c r="F9" s="88">
        <v>135</v>
      </c>
      <c r="G9" s="51"/>
      <c r="H9" s="51"/>
    </row>
    <row r="10" spans="1:8">
      <c r="A10" t="s">
        <v>303</v>
      </c>
      <c r="B10" s="46">
        <v>136</v>
      </c>
      <c r="C10" s="46">
        <v>136</v>
      </c>
      <c r="D10" s="51"/>
      <c r="E10" s="51"/>
      <c r="F10" s="88">
        <v>136</v>
      </c>
      <c r="G10" s="51"/>
      <c r="H10" s="51"/>
    </row>
    <row r="11" spans="1:8">
      <c r="A11" t="s">
        <v>312</v>
      </c>
      <c r="B11" s="46">
        <v>145</v>
      </c>
      <c r="C11" s="46">
        <v>145</v>
      </c>
      <c r="D11" s="51"/>
      <c r="E11" s="88">
        <v>145</v>
      </c>
      <c r="F11" s="51"/>
      <c r="G11" s="51"/>
      <c r="H11" s="51"/>
    </row>
    <row r="12" spans="1:8">
      <c r="A12" t="s">
        <v>313</v>
      </c>
      <c r="B12" s="46">
        <v>146</v>
      </c>
      <c r="C12" s="46">
        <v>146</v>
      </c>
      <c r="D12" s="51"/>
      <c r="E12" s="88">
        <v>146</v>
      </c>
      <c r="F12" s="89"/>
      <c r="G12" s="89"/>
      <c r="H12" s="89"/>
    </row>
    <row r="13" spans="1:8">
      <c r="A13" t="s">
        <v>324</v>
      </c>
      <c r="B13" s="46">
        <v>157</v>
      </c>
      <c r="C13" s="46">
        <v>157</v>
      </c>
      <c r="D13" s="51"/>
      <c r="E13" s="89"/>
      <c r="F13" s="89"/>
      <c r="G13" s="89"/>
      <c r="H13" s="88">
        <v>157</v>
      </c>
    </row>
    <row r="14" spans="1:8">
      <c r="A14" t="s">
        <v>325</v>
      </c>
      <c r="B14" s="46">
        <v>158</v>
      </c>
      <c r="C14" s="46">
        <v>158</v>
      </c>
      <c r="D14" s="51"/>
      <c r="E14" s="89"/>
      <c r="F14" s="89"/>
      <c r="G14" s="89"/>
      <c r="H14" s="88">
        <v>158</v>
      </c>
    </row>
    <row r="15" spans="1:8">
      <c r="A15" s="51" t="s">
        <v>326</v>
      </c>
      <c r="B15" s="46">
        <v>161</v>
      </c>
      <c r="C15" s="46">
        <v>161</v>
      </c>
      <c r="D15" s="51"/>
      <c r="E15" s="51"/>
      <c r="F15" s="51"/>
      <c r="G15" s="51"/>
      <c r="H15" s="51"/>
    </row>
    <row r="16" spans="1:8">
      <c r="A16" s="51" t="s">
        <v>327</v>
      </c>
      <c r="B16" s="46">
        <v>162</v>
      </c>
      <c r="C16" s="46">
        <v>162</v>
      </c>
    </row>
    <row r="17" spans="1:3">
      <c r="A17" s="51" t="s">
        <v>360</v>
      </c>
      <c r="B17" s="40">
        <v>197</v>
      </c>
      <c r="C17" s="40">
        <v>197</v>
      </c>
    </row>
    <row r="18" spans="1:3">
      <c r="A18" s="51" t="s">
        <v>361</v>
      </c>
      <c r="B18" s="40">
        <v>198</v>
      </c>
      <c r="C18" s="40">
        <v>198</v>
      </c>
    </row>
  </sheetData>
  <mergeCells count="1">
    <mergeCell ref="E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H24" sqref="H24"/>
    </sheetView>
  </sheetViews>
  <sheetFormatPr defaultColWidth="11.42578125" defaultRowHeight="15"/>
  <cols>
    <col min="1" max="1" width="38.140625" customWidth="1"/>
    <col min="4" max="4" width="11.42578125" customWidth="1"/>
    <col min="10" max="10" width="15.140625" customWidth="1"/>
  </cols>
  <sheetData>
    <row r="1" spans="1:10">
      <c r="C1" s="2"/>
      <c r="D1" s="111"/>
      <c r="E1" s="110"/>
      <c r="F1" s="110"/>
      <c r="G1" s="110"/>
      <c r="H1" s="112"/>
      <c r="I1" s="107"/>
      <c r="J1" s="93"/>
    </row>
    <row r="2" spans="1:10" ht="47.25">
      <c r="C2" s="76" t="s">
        <v>72</v>
      </c>
      <c r="D2" s="96" t="s">
        <v>74</v>
      </c>
      <c r="E2" s="97" t="s">
        <v>75</v>
      </c>
      <c r="F2" s="97" t="s">
        <v>76</v>
      </c>
      <c r="G2" s="98" t="s">
        <v>77</v>
      </c>
      <c r="H2" s="96" t="s">
        <v>78</v>
      </c>
      <c r="I2" s="99" t="s">
        <v>79</v>
      </c>
      <c r="J2" s="94" t="s">
        <v>378</v>
      </c>
    </row>
    <row r="3" spans="1:10">
      <c r="A3" t="s">
        <v>274</v>
      </c>
      <c r="B3" s="46">
        <v>101</v>
      </c>
      <c r="C3" s="46">
        <v>101</v>
      </c>
      <c r="D3" s="46">
        <v>101</v>
      </c>
      <c r="E3" s="46">
        <v>101</v>
      </c>
      <c r="F3" s="46">
        <v>101</v>
      </c>
      <c r="I3" s="46"/>
    </row>
    <row r="4" spans="1:10">
      <c r="A4" t="s">
        <v>275</v>
      </c>
      <c r="B4" s="46">
        <v>102</v>
      </c>
      <c r="C4" s="46">
        <v>102</v>
      </c>
      <c r="D4" s="46">
        <v>102</v>
      </c>
      <c r="E4" s="46">
        <v>102</v>
      </c>
      <c r="F4" s="46">
        <v>102</v>
      </c>
      <c r="I4" s="46"/>
    </row>
    <row r="5" spans="1:10">
      <c r="A5" t="s">
        <v>306</v>
      </c>
      <c r="B5" s="46">
        <v>139</v>
      </c>
      <c r="C5" s="46">
        <v>139</v>
      </c>
      <c r="G5" s="46">
        <v>139</v>
      </c>
    </row>
    <row r="6" spans="1:10">
      <c r="A6" t="s">
        <v>307</v>
      </c>
      <c r="B6" s="46">
        <v>140</v>
      </c>
      <c r="C6" s="46">
        <v>140</v>
      </c>
      <c r="G6" s="46">
        <v>140</v>
      </c>
    </row>
    <row r="7" spans="1:10">
      <c r="A7" t="s">
        <v>332</v>
      </c>
      <c r="B7" s="46">
        <v>167</v>
      </c>
      <c r="C7" s="46">
        <v>167</v>
      </c>
      <c r="H7" s="46">
        <v>167</v>
      </c>
      <c r="I7" s="86">
        <v>167</v>
      </c>
    </row>
    <row r="8" spans="1:10">
      <c r="A8" t="s">
        <v>333</v>
      </c>
      <c r="B8" s="46">
        <v>168</v>
      </c>
      <c r="C8" s="46">
        <v>168</v>
      </c>
      <c r="H8" s="46">
        <v>168</v>
      </c>
      <c r="I8" s="86">
        <v>168</v>
      </c>
    </row>
    <row r="9" spans="1:10">
      <c r="A9" t="s">
        <v>379</v>
      </c>
      <c r="B9" s="46">
        <v>83</v>
      </c>
      <c r="C9" s="46">
        <v>83</v>
      </c>
      <c r="J9" s="40">
        <v>83</v>
      </c>
    </row>
    <row r="10" spans="1:10">
      <c r="A10" t="s">
        <v>380</v>
      </c>
      <c r="B10" s="46">
        <v>91</v>
      </c>
      <c r="C10" s="46">
        <v>91</v>
      </c>
      <c r="J10" s="40">
        <v>91</v>
      </c>
    </row>
  </sheetData>
  <mergeCells count="1">
    <mergeCell ref="D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E20" sqref="E20"/>
    </sheetView>
  </sheetViews>
  <sheetFormatPr defaultColWidth="11.42578125" defaultRowHeight="15"/>
  <cols>
    <col min="1" max="1" width="28.85546875" customWidth="1"/>
    <col min="3" max="3" width="13.42578125" bestFit="1" customWidth="1"/>
  </cols>
  <sheetData>
    <row r="1" spans="1:11" ht="26.25">
      <c r="C1" s="2"/>
      <c r="D1" s="67"/>
      <c r="E1" s="116" t="s">
        <v>5</v>
      </c>
      <c r="F1" s="116"/>
      <c r="G1" s="116"/>
      <c r="H1" s="116"/>
      <c r="I1" s="116"/>
      <c r="J1" s="116"/>
      <c r="K1" s="116"/>
    </row>
    <row r="2" spans="1:11" ht="30">
      <c r="C2" s="78" t="s">
        <v>95</v>
      </c>
      <c r="D2" s="68" t="s">
        <v>96</v>
      </c>
      <c r="E2" s="69" t="s">
        <v>97</v>
      </c>
      <c r="F2" s="24" t="s">
        <v>98</v>
      </c>
      <c r="G2" s="24" t="s">
        <v>99</v>
      </c>
      <c r="H2" s="26" t="s">
        <v>100</v>
      </c>
      <c r="I2" s="26" t="s">
        <v>101</v>
      </c>
      <c r="J2" s="26" t="s">
        <v>102</v>
      </c>
      <c r="K2" s="29" t="s">
        <v>103</v>
      </c>
    </row>
    <row r="3" spans="1:11">
      <c r="A3" t="s">
        <v>276</v>
      </c>
      <c r="B3" s="46">
        <v>103</v>
      </c>
      <c r="C3" s="46">
        <v>103</v>
      </c>
      <c r="D3" s="46">
        <v>103</v>
      </c>
      <c r="E3" s="46">
        <v>103</v>
      </c>
      <c r="F3" s="46">
        <v>103</v>
      </c>
      <c r="G3" s="46">
        <v>103</v>
      </c>
      <c r="K3" s="86">
        <v>103</v>
      </c>
    </row>
    <row r="4" spans="1:11">
      <c r="A4" t="s">
        <v>277</v>
      </c>
      <c r="B4" s="46">
        <v>104</v>
      </c>
      <c r="C4" s="46">
        <v>104</v>
      </c>
      <c r="D4" s="46">
        <v>104</v>
      </c>
      <c r="E4" s="46">
        <v>104</v>
      </c>
      <c r="F4" s="46">
        <v>104</v>
      </c>
      <c r="G4" s="46">
        <v>104</v>
      </c>
      <c r="K4" s="86">
        <v>104</v>
      </c>
    </row>
    <row r="5" spans="1:11">
      <c r="A5" t="s">
        <v>338</v>
      </c>
      <c r="B5" s="46">
        <v>173</v>
      </c>
      <c r="C5" s="46">
        <v>173</v>
      </c>
      <c r="H5" s="86">
        <v>173</v>
      </c>
      <c r="I5" s="86">
        <v>173</v>
      </c>
      <c r="J5" s="46">
        <v>173</v>
      </c>
    </row>
    <row r="6" spans="1:11">
      <c r="A6" t="s">
        <v>339</v>
      </c>
      <c r="B6" s="46">
        <v>174</v>
      </c>
      <c r="C6" s="46">
        <v>174</v>
      </c>
      <c r="H6" s="86">
        <v>174</v>
      </c>
      <c r="I6" s="86">
        <v>174</v>
      </c>
      <c r="J6" s="46">
        <v>174</v>
      </c>
    </row>
    <row r="7" spans="1:11">
      <c r="H7" s="51"/>
      <c r="I7" s="51"/>
    </row>
  </sheetData>
  <mergeCells count="1">
    <mergeCell ref="E1:K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3FB6-8F7D-4474-A830-E874EC2C2727}">
  <dimension ref="A1:E9"/>
  <sheetViews>
    <sheetView workbookViewId="0">
      <selection activeCell="E11" sqref="E11"/>
    </sheetView>
  </sheetViews>
  <sheetFormatPr defaultRowHeight="15"/>
  <cols>
    <col min="1" max="1" width="31" bestFit="1" customWidth="1"/>
    <col min="3" max="3" width="25.140625" bestFit="1" customWidth="1"/>
    <col min="4" max="4" width="12.140625" bestFit="1" customWidth="1"/>
    <col min="5" max="5" width="7.42578125" bestFit="1" customWidth="1"/>
  </cols>
  <sheetData>
    <row r="1" spans="1:5" ht="15.75" thickBot="1"/>
    <row r="2" spans="1:5" ht="26.25">
      <c r="C2" s="79" t="s">
        <v>104</v>
      </c>
    </row>
    <row r="3" spans="1:5">
      <c r="A3" t="s">
        <v>245</v>
      </c>
      <c r="B3" s="46">
        <v>60</v>
      </c>
      <c r="C3" s="46">
        <v>60</v>
      </c>
    </row>
    <row r="4" spans="1:5">
      <c r="A4" t="s">
        <v>246</v>
      </c>
      <c r="B4" s="46">
        <v>61</v>
      </c>
      <c r="C4" s="46">
        <v>61</v>
      </c>
    </row>
    <row r="5" spans="1:5">
      <c r="A5" s="87"/>
      <c r="B5" s="40"/>
      <c r="C5" s="40"/>
    </row>
    <row r="6" spans="1:5">
      <c r="A6" s="87"/>
      <c r="B6" s="40"/>
      <c r="C6" s="40"/>
      <c r="D6" s="40"/>
      <c r="E6" s="40"/>
    </row>
    <row r="7" spans="1:5">
      <c r="A7" s="87"/>
      <c r="B7" s="40"/>
      <c r="C7" s="40"/>
      <c r="D7" s="40"/>
      <c r="E7" s="40"/>
    </row>
    <row r="8" spans="1:5">
      <c r="A8" s="87"/>
      <c r="B8" s="40"/>
      <c r="C8" s="40"/>
      <c r="D8" s="40"/>
      <c r="E8" s="40"/>
    </row>
    <row r="9" spans="1:5">
      <c r="A9" s="87"/>
      <c r="B9" s="40"/>
      <c r="C9" s="40"/>
      <c r="D9" s="40"/>
      <c r="E9" s="4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sqref="A1:E9"/>
    </sheetView>
  </sheetViews>
  <sheetFormatPr defaultRowHeight="15"/>
  <cols>
    <col min="1" max="1" width="30" bestFit="1" customWidth="1"/>
    <col min="3" max="3" width="20.28515625" bestFit="1" customWidth="1"/>
    <col min="4" max="4" width="12.28515625" bestFit="1" customWidth="1"/>
  </cols>
  <sheetData>
    <row r="1" spans="1:6">
      <c r="D1" s="103"/>
      <c r="E1" s="103"/>
    </row>
    <row r="2" spans="1:6" ht="26.25">
      <c r="C2" s="101" t="s">
        <v>105</v>
      </c>
      <c r="D2" s="102" t="s">
        <v>106</v>
      </c>
      <c r="E2" s="102" t="s">
        <v>107</v>
      </c>
      <c r="F2" s="40"/>
    </row>
    <row r="3" spans="1:6">
      <c r="A3" s="87" t="s">
        <v>226</v>
      </c>
      <c r="B3" s="40">
        <v>39</v>
      </c>
      <c r="C3" s="40">
        <v>39</v>
      </c>
      <c r="D3" s="40">
        <v>39</v>
      </c>
      <c r="E3" s="40"/>
      <c r="F3" s="40"/>
    </row>
    <row r="4" spans="1:6">
      <c r="A4" s="87" t="s">
        <v>227</v>
      </c>
      <c r="B4" s="40">
        <v>40</v>
      </c>
      <c r="C4" s="40">
        <v>40</v>
      </c>
      <c r="D4" s="40">
        <v>40</v>
      </c>
      <c r="E4" s="40"/>
      <c r="F4" s="40"/>
    </row>
    <row r="5" spans="1:6">
      <c r="A5" s="87" t="s">
        <v>228</v>
      </c>
      <c r="B5" s="40">
        <v>41</v>
      </c>
      <c r="C5" s="40">
        <v>41</v>
      </c>
      <c r="D5" s="40">
        <v>41</v>
      </c>
      <c r="E5" s="40"/>
      <c r="F5" s="40"/>
    </row>
    <row r="6" spans="1:6">
      <c r="A6" s="87" t="s">
        <v>229</v>
      </c>
      <c r="B6" s="40">
        <v>42</v>
      </c>
      <c r="C6" s="40">
        <v>42</v>
      </c>
      <c r="D6" s="40">
        <v>42</v>
      </c>
      <c r="E6" s="40"/>
      <c r="F6" s="40"/>
    </row>
    <row r="7" spans="1:6">
      <c r="A7" s="87" t="s">
        <v>254</v>
      </c>
      <c r="B7" s="40">
        <v>72</v>
      </c>
      <c r="C7" s="40">
        <v>72</v>
      </c>
      <c r="D7" s="40"/>
      <c r="E7" s="40">
        <v>72</v>
      </c>
      <c r="F7" s="40"/>
    </row>
    <row r="8" spans="1:6">
      <c r="A8" s="87" t="s">
        <v>255</v>
      </c>
      <c r="B8" s="40">
        <v>73</v>
      </c>
      <c r="C8" s="40">
        <v>73</v>
      </c>
      <c r="D8" s="40"/>
      <c r="E8" s="40">
        <v>73</v>
      </c>
      <c r="F8" s="40"/>
    </row>
    <row r="9" spans="1:6">
      <c r="A9" s="87" t="s">
        <v>256</v>
      </c>
      <c r="B9" s="40">
        <v>74</v>
      </c>
      <c r="C9" s="40">
        <v>74</v>
      </c>
      <c r="D9" s="40"/>
      <c r="E9" s="40">
        <v>74</v>
      </c>
      <c r="F9" s="40"/>
    </row>
    <row r="10" spans="1:6">
      <c r="B10" s="40"/>
      <c r="C10" s="40"/>
      <c r="D10" s="40"/>
      <c r="E10" s="40"/>
      <c r="F10"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Main</vt:lpstr>
      <vt:lpstr>Progress</vt:lpstr>
      <vt:lpstr>semiology_list</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2020-05-27T12:47:20Z</dcterms:modified>
  <cp:category/>
  <cp:contentStatus/>
</cp:coreProperties>
</file>