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16"/>
  <workbookPr defaultThemeVersion="166925"/>
  <xr:revisionPtr revIDLastSave="0" documentId="11_BD672B057D820D120E8D6AC7DE88AD16D3B48A93" xr6:coauthVersionLast="45" xr6:coauthVersionMax="45" xr10:uidLastSave="{00000000-0000-0000-0000-000000000000}"/>
  <bookViews>
    <workbookView xWindow="15180" yWindow="525" windowWidth="19560" windowHeight="15780" xr2:uid="{00000000-000D-0000-FFFF-FFFF00000000}"/>
  </bookViews>
  <sheets>
    <sheet name="Screening and Data Table" sheetId="1" r:id="rId1"/>
    <sheet name="Stats" sheetId="2" r:id="rId2"/>
    <sheet name="missing articles from screening" sheetId="3" r:id="rId3"/>
    <sheet name="calculations" sheetId="4" r:id="rId4"/>
    <sheet name="Sheet1" sheetId="5" r:id="rId5"/>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15" i="1" l="1"/>
  <c r="I16" i="4"/>
  <c r="C2316" i="1"/>
  <c r="A59" i="3" l="1"/>
  <c r="A60" i="3" s="1"/>
  <c r="A62" i="3" s="1"/>
  <c r="A63" i="3" s="1"/>
  <c r="A64" i="3" s="1"/>
  <c r="A65" i="3" s="1"/>
  <c r="A66" i="3" s="1"/>
  <c r="A67" i="3" s="1"/>
  <c r="A68" i="3" s="1"/>
  <c r="A69" i="3" s="1"/>
  <c r="A70" i="3" s="1"/>
  <c r="A71" i="3" s="1"/>
  <c r="A72" i="3" s="1"/>
  <c r="A73" i="3" s="1"/>
  <c r="A74" i="3" s="1"/>
  <c r="F2310" i="1" l="1"/>
  <c r="E2310" i="1"/>
  <c r="D605" i="1" l="1"/>
  <c r="D681" i="1" l="1"/>
  <c r="D825" i="1"/>
  <c r="A171" i="1"/>
  <c r="A305" i="1"/>
  <c r="B8" i="2"/>
  <c r="AH1" i="1"/>
  <c r="B15" i="4"/>
  <c r="A15" i="4"/>
  <c r="B17" i="4"/>
  <c r="A17" i="4"/>
  <c r="B120" i="4"/>
  <c r="A120" i="4"/>
  <c r="A2" i="4"/>
  <c r="B2" i="4"/>
  <c r="A3" i="4"/>
  <c r="B3" i="4"/>
  <c r="A4" i="4"/>
  <c r="B4" i="4"/>
  <c r="A5" i="4"/>
  <c r="B5" i="4"/>
  <c r="A6" i="4"/>
  <c r="B6" i="4"/>
  <c r="D6" i="4"/>
  <c r="A7" i="4"/>
  <c r="B7" i="4"/>
  <c r="A8" i="4"/>
  <c r="B8" i="4"/>
  <c r="D8" i="4"/>
  <c r="A9" i="4"/>
  <c r="B9" i="4"/>
  <c r="A10" i="4"/>
  <c r="B10" i="4"/>
  <c r="D10" i="4"/>
  <c r="A11" i="4"/>
  <c r="B11" i="4"/>
  <c r="A12" i="4"/>
  <c r="B12" i="4"/>
  <c r="D12" i="4"/>
  <c r="A13" i="4"/>
  <c r="B13" i="4"/>
  <c r="A14" i="4"/>
  <c r="B14" i="4"/>
  <c r="D14" i="4"/>
  <c r="A16" i="4"/>
  <c r="B16" i="4"/>
  <c r="A18" i="4"/>
  <c r="B18" i="4"/>
  <c r="A19" i="4"/>
  <c r="B19" i="4"/>
  <c r="A20" i="4"/>
  <c r="B20" i="4"/>
  <c r="D20" i="4"/>
  <c r="A21" i="4"/>
  <c r="B21" i="4"/>
  <c r="D21" i="4"/>
  <c r="A22" i="4"/>
  <c r="B22" i="4"/>
  <c r="D22" i="4"/>
  <c r="A23" i="4"/>
  <c r="B23" i="4"/>
  <c r="A24" i="4"/>
  <c r="B24" i="4"/>
  <c r="D24" i="4"/>
  <c r="A25" i="4"/>
  <c r="B25" i="4"/>
  <c r="A26" i="4"/>
  <c r="B26" i="4"/>
  <c r="D26" i="4"/>
  <c r="A27" i="4"/>
  <c r="B27" i="4"/>
  <c r="A28" i="4"/>
  <c r="B28" i="4"/>
  <c r="D28" i="4"/>
  <c r="A29" i="4"/>
  <c r="B29" i="4"/>
  <c r="A30" i="4"/>
  <c r="B30" i="4"/>
  <c r="A31" i="4"/>
  <c r="B31" i="4"/>
  <c r="A32" i="4"/>
  <c r="B32" i="4"/>
  <c r="D32" i="4"/>
  <c r="A33" i="4"/>
  <c r="B33" i="4"/>
  <c r="D33" i="4"/>
  <c r="A34" i="4"/>
  <c r="B34" i="4"/>
  <c r="D34" i="4"/>
  <c r="A35" i="4"/>
  <c r="B35" i="4"/>
  <c r="A36" i="4"/>
  <c r="B36" i="4"/>
  <c r="D36" i="4"/>
  <c r="A37" i="4"/>
  <c r="B37" i="4"/>
  <c r="A38" i="4"/>
  <c r="B38" i="4"/>
  <c r="D38" i="4"/>
  <c r="A39" i="4"/>
  <c r="B39" i="4"/>
  <c r="A40" i="4"/>
  <c r="B40" i="4"/>
  <c r="D40" i="4"/>
  <c r="A41" i="4"/>
  <c r="B41" i="4"/>
  <c r="A42" i="4"/>
  <c r="B42" i="4"/>
  <c r="A43" i="4"/>
  <c r="B43" i="4"/>
  <c r="A44" i="4"/>
  <c r="B44" i="4"/>
  <c r="D44" i="4"/>
  <c r="A45" i="4"/>
  <c r="B45" i="4"/>
  <c r="D45" i="4"/>
  <c r="A46" i="4"/>
  <c r="B46" i="4"/>
  <c r="D46" i="4"/>
  <c r="A47" i="4"/>
  <c r="B47" i="4"/>
  <c r="A48" i="4"/>
  <c r="B48" i="4"/>
  <c r="D48" i="4"/>
  <c r="A49" i="4"/>
  <c r="B49" i="4"/>
  <c r="D49" i="4"/>
  <c r="A50" i="4"/>
  <c r="B50" i="4"/>
  <c r="D50" i="4"/>
  <c r="A51" i="4"/>
  <c r="B51" i="4"/>
  <c r="D51" i="4"/>
  <c r="A52" i="4"/>
  <c r="B52" i="4"/>
  <c r="A53" i="4"/>
  <c r="B53" i="4"/>
  <c r="A54" i="4"/>
  <c r="B54" i="4"/>
  <c r="D54" i="4"/>
  <c r="A55" i="4"/>
  <c r="B55" i="4"/>
  <c r="D55" i="4"/>
  <c r="A56" i="4"/>
  <c r="B56" i="4"/>
  <c r="D56" i="4"/>
  <c r="A57" i="4"/>
  <c r="B57" i="4"/>
  <c r="A58" i="4"/>
  <c r="B58" i="4"/>
  <c r="D58" i="4"/>
  <c r="A59" i="4"/>
  <c r="B59" i="4"/>
  <c r="A60" i="4"/>
  <c r="B60" i="4"/>
  <c r="D60" i="4"/>
  <c r="A61" i="4"/>
  <c r="B61" i="4"/>
  <c r="D61" i="4"/>
  <c r="A62" i="4"/>
  <c r="B62" i="4"/>
  <c r="A63" i="4"/>
  <c r="B63" i="4"/>
  <c r="D63" i="4"/>
  <c r="A64" i="4"/>
  <c r="B64" i="4"/>
  <c r="A65" i="4"/>
  <c r="B65" i="4"/>
  <c r="A66" i="4"/>
  <c r="B66" i="4"/>
  <c r="D66" i="4"/>
  <c r="A67" i="4"/>
  <c r="B67" i="4"/>
  <c r="A68" i="4"/>
  <c r="B68" i="4"/>
  <c r="D68" i="4"/>
  <c r="A69" i="4"/>
  <c r="B69" i="4"/>
  <c r="A70" i="4"/>
  <c r="B70" i="4"/>
  <c r="D70" i="4"/>
  <c r="A71" i="4"/>
  <c r="B71" i="4"/>
  <c r="A72" i="4"/>
  <c r="B72" i="4"/>
  <c r="A73" i="4"/>
  <c r="B73" i="4"/>
  <c r="D73" i="4"/>
  <c r="A74" i="4"/>
  <c r="B74" i="4"/>
  <c r="A75" i="4"/>
  <c r="B75" i="4"/>
  <c r="D75" i="4"/>
  <c r="A76" i="4"/>
  <c r="B76" i="4"/>
  <c r="D76" i="4"/>
  <c r="A77" i="4"/>
  <c r="B77" i="4"/>
  <c r="A78" i="4"/>
  <c r="B78" i="4"/>
  <c r="D78" i="4"/>
  <c r="A79" i="4"/>
  <c r="B79" i="4"/>
  <c r="A80" i="4"/>
  <c r="B80" i="4"/>
  <c r="D80" i="4"/>
  <c r="A81" i="4"/>
  <c r="B81" i="4"/>
  <c r="D81" i="4"/>
  <c r="A82" i="4"/>
  <c r="B82" i="4"/>
  <c r="D82" i="4"/>
  <c r="A83" i="4"/>
  <c r="B83" i="4"/>
  <c r="A84" i="4"/>
  <c r="B84" i="4"/>
  <c r="A85" i="4"/>
  <c r="B85" i="4"/>
  <c r="D85" i="4"/>
  <c r="A86" i="4"/>
  <c r="B86" i="4"/>
  <c r="D86" i="4"/>
  <c r="A87" i="4"/>
  <c r="B87" i="4"/>
  <c r="D87" i="4"/>
  <c r="A88" i="4"/>
  <c r="B88" i="4"/>
  <c r="D88" i="4"/>
  <c r="A89" i="4"/>
  <c r="B89" i="4"/>
  <c r="A90" i="4"/>
  <c r="B90" i="4"/>
  <c r="D90" i="4"/>
  <c r="A91" i="4"/>
  <c r="B91" i="4"/>
  <c r="D91" i="4"/>
  <c r="A92" i="4"/>
  <c r="B92" i="4"/>
  <c r="D92" i="4"/>
  <c r="A93" i="4"/>
  <c r="B93" i="4"/>
  <c r="D93" i="4"/>
  <c r="A94" i="4"/>
  <c r="B94" i="4"/>
  <c r="D94" i="4"/>
  <c r="A95" i="4"/>
  <c r="B95" i="4"/>
  <c r="A96" i="4"/>
  <c r="B96" i="4"/>
  <c r="D96" i="4"/>
  <c r="A97" i="4"/>
  <c r="B97" i="4"/>
  <c r="D97" i="4"/>
  <c r="A98" i="4"/>
  <c r="B98" i="4"/>
  <c r="D98" i="4"/>
  <c r="A99" i="4"/>
  <c r="B99" i="4"/>
  <c r="D99" i="4"/>
  <c r="A100" i="4"/>
  <c r="B100" i="4"/>
  <c r="A101" i="4"/>
  <c r="B101" i="4"/>
  <c r="A102" i="4"/>
  <c r="B102" i="4"/>
  <c r="D102" i="4"/>
  <c r="A103" i="4"/>
  <c r="B103" i="4"/>
  <c r="D103" i="4"/>
  <c r="A104" i="4"/>
  <c r="B104" i="4"/>
  <c r="A105" i="4"/>
  <c r="B105" i="4"/>
  <c r="D105" i="4"/>
  <c r="A106" i="4"/>
  <c r="B106" i="4"/>
  <c r="D106" i="4"/>
  <c r="A107" i="4"/>
  <c r="B107" i="4"/>
  <c r="A108" i="4"/>
  <c r="B108" i="4"/>
  <c r="A109" i="4"/>
  <c r="B109" i="4"/>
  <c r="D109" i="4"/>
  <c r="A110" i="4"/>
  <c r="B110" i="4"/>
  <c r="D110" i="4"/>
  <c r="A111" i="4"/>
  <c r="B111" i="4"/>
  <c r="D111" i="4"/>
  <c r="A112" i="4"/>
  <c r="B112" i="4"/>
  <c r="A113" i="4"/>
  <c r="B113" i="4"/>
  <c r="A114" i="4"/>
  <c r="B114" i="4"/>
  <c r="D114" i="4"/>
  <c r="A115" i="4"/>
  <c r="B115" i="4"/>
  <c r="D115" i="4"/>
  <c r="A116" i="4"/>
  <c r="B116" i="4"/>
  <c r="A117" i="4"/>
  <c r="B117" i="4"/>
  <c r="D117" i="4"/>
  <c r="A118" i="4"/>
  <c r="B118" i="4"/>
  <c r="D118" i="4"/>
  <c r="A119" i="4"/>
  <c r="B119" i="4"/>
  <c r="A121" i="4"/>
  <c r="B121" i="4"/>
  <c r="A122" i="4"/>
  <c r="B122" i="4"/>
  <c r="D122" i="4"/>
  <c r="A123" i="4"/>
  <c r="B123" i="4"/>
  <c r="D123" i="4"/>
  <c r="A124" i="4"/>
  <c r="B124" i="4"/>
  <c r="D124" i="4"/>
  <c r="A125" i="4"/>
  <c r="B125" i="4"/>
  <c r="A126" i="4"/>
  <c r="B126" i="4"/>
  <c r="A127" i="4"/>
  <c r="B127" i="4"/>
  <c r="A128" i="4"/>
  <c r="B128" i="4"/>
  <c r="D128" i="4"/>
  <c r="A129" i="4"/>
  <c r="B129" i="4"/>
  <c r="A130" i="4"/>
  <c r="B130" i="4"/>
  <c r="A131" i="4"/>
  <c r="B131" i="4"/>
  <c r="A132" i="4"/>
  <c r="B132" i="4"/>
  <c r="A133" i="4"/>
  <c r="B133" i="4"/>
  <c r="D133" i="4"/>
  <c r="A134" i="4"/>
  <c r="B134" i="4"/>
  <c r="A135" i="4"/>
  <c r="B135" i="4"/>
  <c r="A136" i="4"/>
  <c r="B136" i="4"/>
  <c r="A137" i="4"/>
  <c r="B137" i="4"/>
  <c r="D137" i="4"/>
  <c r="A138" i="4"/>
  <c r="B138" i="4"/>
  <c r="A139" i="4"/>
  <c r="B139" i="4"/>
  <c r="A140" i="4"/>
  <c r="B140" i="4"/>
  <c r="A141" i="4"/>
  <c r="B141" i="4"/>
  <c r="D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D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D211" i="4"/>
  <c r="A212" i="4"/>
  <c r="B212" i="4"/>
  <c r="A213" i="4"/>
  <c r="B213" i="4"/>
  <c r="A214" i="4"/>
  <c r="B214" i="4"/>
  <c r="A215" i="4"/>
  <c r="B215" i="4"/>
  <c r="A216" i="4"/>
  <c r="B216" i="4"/>
  <c r="A217" i="4"/>
  <c r="B217" i="4"/>
  <c r="A218" i="4"/>
  <c r="B218" i="4"/>
  <c r="A219" i="4"/>
  <c r="B219" i="4"/>
  <c r="D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D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79" i="4"/>
  <c r="B279"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D308" i="4"/>
  <c r="A309" i="4"/>
  <c r="B309" i="4"/>
  <c r="A310" i="4"/>
  <c r="B310" i="4"/>
  <c r="A311" i="4"/>
  <c r="B311" i="4"/>
  <c r="A312" i="4"/>
  <c r="B312" i="4"/>
  <c r="A313" i="4"/>
  <c r="B313" i="4"/>
  <c r="A314" i="4"/>
  <c r="B314" i="4"/>
  <c r="A315" i="4"/>
  <c r="B315" i="4"/>
  <c r="A316" i="4"/>
  <c r="B316" i="4"/>
  <c r="A317" i="4"/>
  <c r="B317" i="4"/>
  <c r="A318" i="4"/>
  <c r="B318" i="4"/>
  <c r="A319" i="4"/>
  <c r="B319" i="4"/>
  <c r="A320" i="4"/>
  <c r="B320" i="4"/>
  <c r="D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D351" i="4"/>
  <c r="A352" i="4"/>
  <c r="B352" i="4"/>
  <c r="A353" i="4"/>
  <c r="B353" i="4"/>
  <c r="A354" i="4"/>
  <c r="B354" i="4"/>
  <c r="A355" i="4"/>
  <c r="B355" i="4"/>
  <c r="A356" i="4"/>
  <c r="B356" i="4"/>
  <c r="A357" i="4"/>
  <c r="B357" i="4"/>
  <c r="A358" i="4"/>
  <c r="B358" i="4"/>
  <c r="D358" i="4"/>
  <c r="A359" i="4"/>
  <c r="B359" i="4"/>
  <c r="A360" i="4"/>
  <c r="B360" i="4"/>
  <c r="D360" i="4"/>
  <c r="A361" i="4"/>
  <c r="B361" i="4"/>
  <c r="A362" i="4"/>
  <c r="B362" i="4"/>
  <c r="A363" i="4"/>
  <c r="B363" i="4"/>
  <c r="A364" i="4"/>
  <c r="B364" i="4"/>
  <c r="D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D401" i="4"/>
  <c r="A402" i="4"/>
  <c r="B402" i="4"/>
  <c r="A403" i="4"/>
  <c r="B403" i="4"/>
  <c r="A404" i="4"/>
  <c r="B404" i="4"/>
  <c r="A405" i="4"/>
  <c r="B405" i="4"/>
  <c r="A406" i="4"/>
  <c r="B406" i="4"/>
  <c r="A407" i="4"/>
  <c r="B407" i="4"/>
  <c r="A408" i="4"/>
  <c r="B408" i="4"/>
  <c r="A409" i="4"/>
  <c r="B409" i="4"/>
  <c r="D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D422" i="4"/>
  <c r="A423" i="4"/>
  <c r="B423" i="4"/>
  <c r="A424" i="4"/>
  <c r="B424" i="4"/>
  <c r="D424" i="4"/>
  <c r="A425" i="4"/>
  <c r="B425" i="4"/>
  <c r="A426" i="4"/>
  <c r="B426" i="4"/>
  <c r="A427" i="4"/>
  <c r="B427" i="4"/>
  <c r="A428" i="4"/>
  <c r="B428" i="4"/>
  <c r="A429" i="4"/>
  <c r="B429" i="4"/>
  <c r="A430" i="4"/>
  <c r="B430" i="4"/>
  <c r="A431" i="4"/>
  <c r="B431" i="4"/>
  <c r="A432" i="4"/>
  <c r="B432" i="4"/>
  <c r="A433" i="4"/>
  <c r="B433" i="4"/>
  <c r="A434" i="4"/>
  <c r="B434" i="4"/>
  <c r="A435" i="4"/>
  <c r="B435" i="4"/>
  <c r="D435" i="4"/>
  <c r="A436" i="4"/>
  <c r="B436" i="4"/>
  <c r="A437" i="4"/>
  <c r="B437" i="4"/>
  <c r="A438" i="4"/>
  <c r="B438" i="4"/>
  <c r="D438" i="4"/>
  <c r="A439" i="4"/>
  <c r="B439" i="4"/>
  <c r="A440" i="4"/>
  <c r="B440" i="4"/>
  <c r="A441" i="4"/>
  <c r="B441" i="4"/>
  <c r="A442" i="4"/>
  <c r="B442" i="4"/>
  <c r="A443" i="4"/>
  <c r="B443" i="4"/>
  <c r="A444" i="4"/>
  <c r="B444" i="4"/>
  <c r="A445" i="4"/>
  <c r="B445" i="4"/>
  <c r="A446" i="4"/>
  <c r="B446" i="4"/>
  <c r="D446" i="4"/>
  <c r="A447" i="4"/>
  <c r="B447" i="4"/>
  <c r="A448" i="4"/>
  <c r="B448" i="4"/>
  <c r="A449" i="4"/>
  <c r="B449" i="4"/>
  <c r="A450" i="4"/>
  <c r="B450" i="4"/>
  <c r="A451" i="4"/>
  <c r="B451" i="4"/>
  <c r="A452" i="4"/>
  <c r="B452" i="4"/>
  <c r="D452" i="4"/>
  <c r="A453" i="4"/>
  <c r="B453" i="4"/>
  <c r="A454" i="4"/>
  <c r="B454" i="4"/>
  <c r="A455" i="4"/>
  <c r="B455" i="4"/>
  <c r="A456" i="4"/>
  <c r="B456" i="4"/>
  <c r="D456" i="4"/>
  <c r="A457" i="4"/>
  <c r="B457" i="4"/>
  <c r="A458" i="4"/>
  <c r="B458" i="4"/>
  <c r="D458" i="4"/>
  <c r="A459" i="4"/>
  <c r="B459" i="4"/>
  <c r="A460" i="4"/>
  <c r="B460" i="4"/>
  <c r="D460" i="4"/>
  <c r="A461" i="4"/>
  <c r="B461" i="4"/>
  <c r="A462" i="4"/>
  <c r="B462" i="4"/>
  <c r="A463" i="4"/>
  <c r="B463" i="4"/>
  <c r="A464" i="4"/>
  <c r="B464" i="4"/>
  <c r="A465" i="4"/>
  <c r="B465" i="4"/>
  <c r="A466" i="4"/>
  <c r="B466" i="4"/>
  <c r="D466" i="4"/>
  <c r="A467" i="4"/>
  <c r="B467" i="4"/>
  <c r="A468" i="4"/>
  <c r="B468" i="4"/>
  <c r="A469" i="4"/>
  <c r="B469" i="4"/>
  <c r="A470" i="4"/>
  <c r="B470" i="4"/>
  <c r="A471" i="4"/>
  <c r="B471" i="4"/>
  <c r="A472" i="4"/>
  <c r="B472" i="4"/>
  <c r="D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D498" i="4"/>
  <c r="A499" i="4"/>
  <c r="B499" i="4"/>
  <c r="A500" i="4"/>
  <c r="B500" i="4"/>
  <c r="A501" i="4"/>
  <c r="B501" i="4"/>
  <c r="A502" i="4"/>
  <c r="B502" i="4"/>
  <c r="A503" i="4"/>
  <c r="B503" i="4"/>
  <c r="A504" i="4"/>
  <c r="B504" i="4"/>
  <c r="A505" i="4"/>
  <c r="B505" i="4"/>
  <c r="A506" i="4"/>
  <c r="B506" i="4"/>
  <c r="A507" i="4"/>
  <c r="B507" i="4"/>
  <c r="D507" i="4"/>
  <c r="A508" i="4"/>
  <c r="B508" i="4"/>
  <c r="D508" i="4"/>
  <c r="A509" i="4"/>
  <c r="B509" i="4"/>
  <c r="A510" i="4"/>
  <c r="B510" i="4"/>
  <c r="A511" i="4"/>
  <c r="B511" i="4"/>
  <c r="A512" i="4"/>
  <c r="B512" i="4"/>
  <c r="D512" i="4"/>
  <c r="A513" i="4"/>
  <c r="B513" i="4"/>
  <c r="A514" i="4"/>
  <c r="B514" i="4"/>
  <c r="D514" i="4"/>
  <c r="A515" i="4"/>
  <c r="B515" i="4"/>
  <c r="A516" i="4"/>
  <c r="B516" i="4"/>
  <c r="A517" i="4"/>
  <c r="B517" i="4"/>
  <c r="A518" i="4"/>
  <c r="B518" i="4"/>
  <c r="D518" i="4"/>
  <c r="A519" i="4"/>
  <c r="B519" i="4"/>
  <c r="A520" i="4"/>
  <c r="B520" i="4"/>
  <c r="A521" i="4"/>
  <c r="B521" i="4"/>
  <c r="A522" i="4"/>
  <c r="B522" i="4"/>
  <c r="A523" i="4"/>
  <c r="B523" i="4"/>
  <c r="A524" i="4"/>
  <c r="B524" i="4"/>
  <c r="A525" i="4"/>
  <c r="B525" i="4"/>
  <c r="A526" i="4"/>
  <c r="B526" i="4"/>
  <c r="A527" i="4"/>
  <c r="B527" i="4"/>
  <c r="D527" i="4"/>
  <c r="A528" i="4"/>
  <c r="B528" i="4"/>
  <c r="A529" i="4"/>
  <c r="B529" i="4"/>
  <c r="A530" i="4"/>
  <c r="B530" i="4"/>
  <c r="D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D543" i="4"/>
  <c r="A544" i="4"/>
  <c r="B544" i="4"/>
  <c r="A545" i="4"/>
  <c r="B545" i="4"/>
  <c r="D545" i="4"/>
  <c r="A546" i="4"/>
  <c r="B546" i="4"/>
  <c r="A547" i="4"/>
  <c r="B547" i="4"/>
  <c r="A548" i="4"/>
  <c r="B548" i="4"/>
  <c r="A549" i="4"/>
  <c r="B549" i="4"/>
  <c r="A550" i="4"/>
  <c r="B550" i="4"/>
  <c r="D550" i="4"/>
  <c r="A551" i="4"/>
  <c r="B551" i="4"/>
  <c r="A552" i="4"/>
  <c r="B552" i="4"/>
  <c r="A553" i="4"/>
  <c r="B553" i="4"/>
  <c r="A554" i="4"/>
  <c r="B554" i="4"/>
  <c r="A555" i="4"/>
  <c r="B555" i="4"/>
  <c r="A556" i="4"/>
  <c r="B556" i="4"/>
  <c r="D556" i="4"/>
  <c r="A557" i="4"/>
  <c r="B557" i="4"/>
  <c r="D557" i="4"/>
  <c r="A558" i="4"/>
  <c r="B558" i="4"/>
  <c r="A559" i="4"/>
  <c r="B559" i="4"/>
  <c r="D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D572" i="4"/>
  <c r="A573" i="4"/>
  <c r="B573" i="4"/>
  <c r="A574" i="4"/>
  <c r="B574" i="4"/>
  <c r="A575" i="4"/>
  <c r="B575" i="4"/>
  <c r="A576" i="4"/>
  <c r="B576" i="4"/>
  <c r="A577" i="4"/>
  <c r="B577" i="4"/>
  <c r="A578" i="4"/>
  <c r="B578" i="4"/>
  <c r="A579" i="4"/>
  <c r="B579" i="4"/>
  <c r="A580" i="4"/>
  <c r="B580" i="4"/>
  <c r="D580" i="4"/>
  <c r="A581" i="4"/>
  <c r="B581" i="4"/>
  <c r="A582" i="4"/>
  <c r="B582" i="4"/>
  <c r="A583" i="4"/>
  <c r="B583" i="4"/>
  <c r="A584" i="4"/>
  <c r="B584" i="4"/>
  <c r="A585" i="4"/>
  <c r="B585" i="4"/>
  <c r="A586" i="4"/>
  <c r="B586" i="4"/>
  <c r="D586" i="4"/>
  <c r="A587" i="4"/>
  <c r="B587" i="4"/>
  <c r="A588" i="4"/>
  <c r="B588" i="4"/>
  <c r="A589" i="4"/>
  <c r="B589" i="4"/>
  <c r="A590" i="4"/>
  <c r="B590" i="4"/>
  <c r="A591" i="4"/>
  <c r="B591" i="4"/>
  <c r="D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D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D619" i="4"/>
  <c r="A620" i="4"/>
  <c r="B620" i="4"/>
  <c r="A621" i="4"/>
  <c r="B621" i="4"/>
  <c r="A622" i="4"/>
  <c r="B622" i="4"/>
  <c r="A623" i="4"/>
  <c r="B623" i="4"/>
  <c r="A624" i="4"/>
  <c r="B624" i="4"/>
  <c r="A625" i="4"/>
  <c r="B625" i="4"/>
  <c r="A626" i="4"/>
  <c r="B626" i="4"/>
  <c r="A627" i="4"/>
  <c r="B627" i="4"/>
  <c r="D627" i="4"/>
  <c r="A628" i="4"/>
  <c r="B628" i="4"/>
  <c r="A629" i="4"/>
  <c r="B629" i="4"/>
  <c r="A630" i="4"/>
  <c r="B630" i="4"/>
  <c r="A631" i="4"/>
  <c r="B631" i="4"/>
  <c r="A632" i="4"/>
  <c r="B632" i="4"/>
  <c r="A633" i="4"/>
  <c r="B633" i="4"/>
  <c r="A634" i="4"/>
  <c r="B634" i="4"/>
  <c r="D634" i="4"/>
  <c r="A635" i="4"/>
  <c r="B635" i="4"/>
  <c r="A636" i="4"/>
  <c r="B636" i="4"/>
  <c r="A637" i="4"/>
  <c r="B637" i="4"/>
  <c r="D637" i="4"/>
  <c r="A638" i="4"/>
  <c r="B638" i="4"/>
  <c r="A639" i="4"/>
  <c r="B639" i="4"/>
  <c r="A640" i="4"/>
  <c r="B640" i="4"/>
  <c r="A641" i="4"/>
  <c r="B641" i="4"/>
  <c r="A642" i="4"/>
  <c r="B642" i="4"/>
  <c r="D642" i="4"/>
  <c r="A643" i="4"/>
  <c r="B643" i="4"/>
  <c r="A644" i="4"/>
  <c r="B644" i="4"/>
  <c r="A645" i="4"/>
  <c r="B645" i="4"/>
  <c r="A646" i="4"/>
  <c r="B646" i="4"/>
  <c r="A647" i="4"/>
  <c r="B647" i="4"/>
  <c r="A648" i="4"/>
  <c r="B648" i="4"/>
  <c r="A649" i="4"/>
  <c r="B649" i="4"/>
  <c r="A650" i="4"/>
  <c r="B650" i="4"/>
  <c r="A651" i="4"/>
  <c r="B651" i="4"/>
  <c r="A652" i="4"/>
  <c r="B652" i="4"/>
  <c r="A653" i="4"/>
  <c r="B653" i="4"/>
  <c r="D653" i="4"/>
  <c r="A654" i="4"/>
  <c r="B654" i="4"/>
  <c r="A655" i="4"/>
  <c r="B655" i="4"/>
  <c r="D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D668" i="4"/>
  <c r="A669" i="4"/>
  <c r="B669" i="4"/>
  <c r="A670" i="4"/>
  <c r="B670" i="4"/>
  <c r="A671" i="4"/>
  <c r="B671" i="4"/>
  <c r="A672" i="4"/>
  <c r="B672" i="4"/>
  <c r="D672" i="4"/>
  <c r="A673" i="4"/>
  <c r="B673" i="4"/>
  <c r="D673" i="4"/>
  <c r="A674" i="4"/>
  <c r="B674" i="4"/>
  <c r="A675" i="4"/>
  <c r="B675" i="4"/>
  <c r="A676" i="4"/>
  <c r="B676" i="4"/>
  <c r="A677" i="4"/>
  <c r="B677" i="4"/>
  <c r="A678" i="4"/>
  <c r="B678" i="4"/>
  <c r="A679" i="4"/>
  <c r="B679" i="4"/>
  <c r="A680" i="4"/>
  <c r="B680" i="4"/>
  <c r="A681" i="4"/>
  <c r="B681" i="4"/>
  <c r="A682" i="4"/>
  <c r="B682" i="4"/>
  <c r="D682" i="4"/>
  <c r="A683" i="4"/>
  <c r="B683" i="4"/>
  <c r="A684" i="4"/>
  <c r="B684" i="4"/>
  <c r="A685" i="4"/>
  <c r="B685" i="4"/>
  <c r="A686" i="4"/>
  <c r="B686" i="4"/>
  <c r="A687" i="4"/>
  <c r="B687" i="4"/>
  <c r="A688" i="4"/>
  <c r="B688" i="4"/>
  <c r="A689" i="4"/>
  <c r="B689" i="4"/>
  <c r="A690" i="4"/>
  <c r="B690" i="4"/>
  <c r="A691" i="4"/>
  <c r="B691" i="4"/>
  <c r="A692" i="4"/>
  <c r="B692" i="4"/>
  <c r="D692" i="4"/>
  <c r="A693" i="4"/>
  <c r="B693" i="4"/>
  <c r="A694" i="4"/>
  <c r="B694" i="4"/>
  <c r="A695" i="4"/>
  <c r="B695" i="4"/>
  <c r="A696" i="4"/>
  <c r="B696" i="4"/>
  <c r="A697" i="4"/>
  <c r="B697" i="4"/>
  <c r="A698" i="4"/>
  <c r="B698" i="4"/>
  <c r="A699" i="4"/>
  <c r="B699" i="4"/>
  <c r="A700" i="4"/>
  <c r="B700" i="4"/>
  <c r="A701" i="4"/>
  <c r="B701" i="4"/>
  <c r="A702" i="4"/>
  <c r="B702" i="4"/>
  <c r="A703" i="4"/>
  <c r="B703" i="4"/>
  <c r="A704" i="4"/>
  <c r="B704" i="4"/>
  <c r="D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D718" i="4"/>
  <c r="A719" i="4"/>
  <c r="B719" i="4"/>
  <c r="A720" i="4"/>
  <c r="B720" i="4"/>
  <c r="D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D736" i="4"/>
  <c r="A737" i="4"/>
  <c r="B737" i="4"/>
  <c r="A738" i="4"/>
  <c r="B738" i="4"/>
  <c r="D738" i="4"/>
  <c r="A739" i="4"/>
  <c r="B739" i="4"/>
  <c r="A740" i="4"/>
  <c r="B740" i="4"/>
  <c r="A741" i="4"/>
  <c r="B741" i="4"/>
  <c r="A742" i="4"/>
  <c r="B742" i="4"/>
  <c r="D742" i="4"/>
  <c r="A743" i="4"/>
  <c r="B743" i="4"/>
  <c r="A744" i="4"/>
  <c r="B744" i="4"/>
  <c r="A745" i="4"/>
  <c r="B745" i="4"/>
  <c r="A746" i="4"/>
  <c r="B746" i="4"/>
  <c r="A747" i="4"/>
  <c r="B747" i="4"/>
  <c r="A748" i="4"/>
  <c r="B748" i="4"/>
  <c r="A749" i="4"/>
  <c r="B749" i="4"/>
  <c r="A750" i="4"/>
  <c r="B750" i="4"/>
  <c r="A751" i="4"/>
  <c r="B751" i="4"/>
  <c r="A752" i="4"/>
  <c r="B752" i="4"/>
  <c r="A753" i="4"/>
  <c r="B753" i="4"/>
  <c r="A754" i="4"/>
  <c r="B754" i="4"/>
  <c r="A755" i="4"/>
  <c r="B755" i="4"/>
  <c r="A756" i="4"/>
  <c r="B756" i="4"/>
  <c r="D756" i="4"/>
  <c r="A757" i="4"/>
  <c r="B757" i="4"/>
  <c r="A758" i="4"/>
  <c r="B758" i="4"/>
  <c r="A759" i="4"/>
  <c r="B759" i="4"/>
  <c r="A760" i="4"/>
  <c r="B760" i="4"/>
  <c r="A761" i="4"/>
  <c r="B761" i="4"/>
  <c r="A762" i="4"/>
  <c r="B762" i="4"/>
  <c r="A763" i="4"/>
  <c r="B763" i="4"/>
  <c r="A764" i="4"/>
  <c r="B764" i="4"/>
  <c r="A765" i="4"/>
  <c r="B765" i="4"/>
  <c r="A766" i="4"/>
  <c r="B766" i="4"/>
  <c r="A767" i="4"/>
  <c r="B767" i="4"/>
  <c r="A768" i="4"/>
  <c r="B768" i="4"/>
  <c r="D768" i="4"/>
  <c r="A769" i="4"/>
  <c r="B769" i="4"/>
  <c r="A770" i="4"/>
  <c r="B770" i="4"/>
  <c r="A771" i="4"/>
  <c r="B771" i="4"/>
  <c r="A772" i="4"/>
  <c r="B772" i="4"/>
  <c r="A773" i="4"/>
  <c r="B773" i="4"/>
  <c r="A774" i="4"/>
  <c r="B774" i="4"/>
  <c r="A775" i="4"/>
  <c r="B775" i="4"/>
  <c r="A776" i="4"/>
  <c r="B776" i="4"/>
  <c r="A777" i="4"/>
  <c r="B777" i="4"/>
  <c r="A778" i="4"/>
  <c r="B778" i="4"/>
  <c r="D778" i="4"/>
  <c r="A779" i="4"/>
  <c r="B779" i="4"/>
  <c r="A780" i="4"/>
  <c r="B780" i="4"/>
  <c r="A781" i="4"/>
  <c r="B781" i="4"/>
  <c r="A782" i="4"/>
  <c r="B782" i="4"/>
  <c r="A783" i="4"/>
  <c r="B783" i="4"/>
  <c r="A784" i="4"/>
  <c r="B784" i="4"/>
  <c r="A785" i="4"/>
  <c r="B785" i="4"/>
  <c r="D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D798" i="4"/>
  <c r="A799" i="4"/>
  <c r="B799" i="4"/>
  <c r="A800" i="4"/>
  <c r="B800" i="4"/>
  <c r="A801" i="4"/>
  <c r="B801" i="4"/>
  <c r="A802" i="4"/>
  <c r="B802" i="4"/>
  <c r="A803" i="4"/>
  <c r="B803" i="4"/>
  <c r="A804" i="4"/>
  <c r="B804" i="4"/>
  <c r="D804" i="4"/>
  <c r="A805" i="4"/>
  <c r="B805" i="4"/>
  <c r="A806" i="4"/>
  <c r="B806" i="4"/>
  <c r="A807" i="4"/>
  <c r="B807" i="4"/>
  <c r="A808" i="4"/>
  <c r="B808" i="4"/>
  <c r="A809" i="4"/>
  <c r="B809" i="4"/>
  <c r="A810" i="4"/>
  <c r="B810" i="4"/>
  <c r="A811" i="4"/>
  <c r="B811" i="4"/>
  <c r="A812" i="4"/>
  <c r="B812" i="4"/>
  <c r="A813" i="4"/>
  <c r="B813" i="4"/>
  <c r="A814" i="4"/>
  <c r="B814" i="4"/>
  <c r="A815" i="4"/>
  <c r="B815" i="4"/>
  <c r="A816" i="4"/>
  <c r="B816" i="4"/>
  <c r="D816" i="4"/>
  <c r="A817" i="4"/>
  <c r="B817" i="4"/>
  <c r="A818" i="4"/>
  <c r="B818" i="4"/>
  <c r="D818" i="4"/>
  <c r="A819" i="4"/>
  <c r="B819" i="4"/>
  <c r="A820" i="4"/>
  <c r="B820" i="4"/>
  <c r="A821" i="4"/>
  <c r="B821" i="4"/>
  <c r="D821" i="4"/>
  <c r="A822" i="4"/>
  <c r="B822" i="4"/>
  <c r="A823" i="4"/>
  <c r="B823" i="4"/>
  <c r="A824" i="4"/>
  <c r="B824" i="4"/>
  <c r="A825" i="4"/>
  <c r="B825" i="4"/>
  <c r="A826" i="4"/>
  <c r="B826" i="4"/>
  <c r="A827" i="4"/>
  <c r="B827" i="4"/>
  <c r="A828" i="4"/>
  <c r="B828" i="4"/>
  <c r="A829" i="4"/>
  <c r="B829" i="4"/>
  <c r="A830" i="4"/>
  <c r="B830" i="4"/>
  <c r="A831" i="4"/>
  <c r="B831" i="4"/>
  <c r="A832" i="4"/>
  <c r="B832" i="4"/>
  <c r="A833" i="4"/>
  <c r="B833" i="4"/>
  <c r="D833" i="4"/>
  <c r="A834" i="4"/>
  <c r="B834" i="4"/>
  <c r="A835" i="4"/>
  <c r="B835" i="4"/>
  <c r="A836" i="4"/>
  <c r="B836" i="4"/>
  <c r="D836" i="4"/>
  <c r="A837" i="4"/>
  <c r="B837" i="4"/>
  <c r="A838" i="4"/>
  <c r="B838" i="4"/>
  <c r="A839" i="4"/>
  <c r="B839" i="4"/>
  <c r="A840" i="4"/>
  <c r="B840" i="4"/>
  <c r="D840" i="4"/>
  <c r="A841" i="4"/>
  <c r="B841" i="4"/>
  <c r="A842" i="4"/>
  <c r="B842" i="4"/>
  <c r="A843" i="4"/>
  <c r="B843" i="4"/>
  <c r="A844" i="4"/>
  <c r="B844" i="4"/>
  <c r="A845" i="4"/>
  <c r="B845" i="4"/>
  <c r="A846" i="4"/>
  <c r="B846" i="4"/>
  <c r="A847" i="4"/>
  <c r="B847" i="4"/>
  <c r="D847" i="4"/>
  <c r="A848" i="4"/>
  <c r="B848" i="4"/>
  <c r="D848" i="4"/>
  <c r="A849" i="4"/>
  <c r="B849" i="4"/>
  <c r="D849" i="4"/>
  <c r="A850" i="4"/>
  <c r="B850" i="4"/>
  <c r="A851" i="4"/>
  <c r="B851" i="4"/>
  <c r="A852" i="4"/>
  <c r="B852" i="4"/>
  <c r="A853" i="4"/>
  <c r="B853" i="4"/>
  <c r="D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D866" i="4"/>
  <c r="A867" i="4"/>
  <c r="B867" i="4"/>
  <c r="A868" i="4"/>
  <c r="B868" i="4"/>
  <c r="A869" i="4"/>
  <c r="B869" i="4"/>
  <c r="D869" i="4"/>
  <c r="A870" i="4"/>
  <c r="B870" i="4"/>
  <c r="A871" i="4"/>
  <c r="B871" i="4"/>
  <c r="A872" i="4"/>
  <c r="B872" i="4"/>
  <c r="A873" i="4"/>
  <c r="B873" i="4"/>
  <c r="A874" i="4"/>
  <c r="B874" i="4"/>
  <c r="D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D887" i="4"/>
  <c r="A888" i="4"/>
  <c r="B888" i="4"/>
  <c r="D888" i="4"/>
  <c r="A889" i="4"/>
  <c r="B889" i="4"/>
  <c r="D889" i="4"/>
  <c r="A890" i="4"/>
  <c r="B890" i="4"/>
  <c r="A891" i="4"/>
  <c r="B891" i="4"/>
  <c r="A892" i="4"/>
  <c r="B892" i="4"/>
  <c r="A893" i="4"/>
  <c r="B893" i="4"/>
  <c r="D893" i="4"/>
  <c r="A894" i="4"/>
  <c r="B894" i="4"/>
  <c r="A895" i="4"/>
  <c r="B895" i="4"/>
  <c r="A896" i="4"/>
  <c r="B896" i="4"/>
  <c r="A897" i="4"/>
  <c r="B897" i="4"/>
  <c r="D897" i="4"/>
  <c r="A898" i="4"/>
  <c r="B898" i="4"/>
  <c r="A899" i="4"/>
  <c r="B899" i="4"/>
  <c r="A900" i="4"/>
  <c r="B900" i="4"/>
  <c r="A901" i="4"/>
  <c r="B901" i="4"/>
  <c r="D901" i="4"/>
  <c r="A902" i="4"/>
  <c r="B902" i="4"/>
  <c r="A903" i="4"/>
  <c r="B903" i="4"/>
  <c r="A904" i="4"/>
  <c r="B904" i="4"/>
  <c r="A905" i="4"/>
  <c r="B905" i="4"/>
  <c r="A906" i="4"/>
  <c r="B906" i="4"/>
  <c r="D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D926" i="4"/>
  <c r="A927" i="4"/>
  <c r="B927" i="4"/>
  <c r="A928" i="4"/>
  <c r="B928" i="4"/>
  <c r="A929" i="4"/>
  <c r="B929" i="4"/>
  <c r="A930" i="4"/>
  <c r="B930" i="4"/>
  <c r="A931" i="4"/>
  <c r="B931" i="4"/>
  <c r="A932" i="4"/>
  <c r="H2" i="4" s="1"/>
  <c r="I6" i="4" s="1"/>
  <c r="B932" i="4"/>
  <c r="I2" i="4" s="1"/>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D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D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D998" i="4"/>
  <c r="A999" i="4"/>
  <c r="B999" i="4"/>
  <c r="A1000" i="4"/>
  <c r="B1000" i="4"/>
  <c r="A1001"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D1013" i="4"/>
  <c r="A1014" i="4"/>
  <c r="B1014" i="4"/>
  <c r="A1015" i="4"/>
  <c r="B1015" i="4"/>
  <c r="A1016" i="4"/>
  <c r="B1016" i="4"/>
  <c r="A1017" i="4"/>
  <c r="B1017" i="4"/>
  <c r="A1018" i="4"/>
  <c r="B1018" i="4"/>
  <c r="A1019" i="4"/>
  <c r="B1019" i="4"/>
  <c r="A1020" i="4"/>
  <c r="B1020" i="4"/>
  <c r="A1021" i="4"/>
  <c r="B1021" i="4"/>
  <c r="A1022" i="4"/>
  <c r="B1022" i="4"/>
  <c r="D1022" i="4"/>
  <c r="A1023" i="4"/>
  <c r="B1023" i="4"/>
  <c r="A1024" i="4"/>
  <c r="B1024" i="4"/>
  <c r="A1025" i="4"/>
  <c r="B1025" i="4"/>
  <c r="A1026" i="4"/>
  <c r="B1026" i="4"/>
  <c r="A1027" i="4"/>
  <c r="B1027" i="4"/>
  <c r="A1028" i="4"/>
  <c r="B1028" i="4"/>
  <c r="A1029" i="4"/>
  <c r="B1029" i="4"/>
  <c r="D1029" i="4"/>
  <c r="A1030" i="4"/>
  <c r="B1030" i="4"/>
  <c r="D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7" i="4"/>
  <c r="B1047" i="4"/>
  <c r="A1048" i="4"/>
  <c r="B1048" i="4"/>
  <c r="A1049" i="4"/>
  <c r="B1049" i="4"/>
  <c r="A1050" i="4"/>
  <c r="B1050" i="4"/>
  <c r="A1051" i="4"/>
  <c r="B1051" i="4"/>
  <c r="A1052" i="4"/>
  <c r="B1052" i="4"/>
  <c r="A1053" i="4"/>
  <c r="B1053" i="4"/>
  <c r="A1054" i="4"/>
  <c r="B1054" i="4"/>
  <c r="A1055" i="4"/>
  <c r="B1055" i="4"/>
  <c r="D1055" i="4"/>
  <c r="A1056" i="4"/>
  <c r="B1056" i="4"/>
  <c r="D1056" i="4"/>
  <c r="A1057" i="4"/>
  <c r="B1057" i="4"/>
  <c r="A1058" i="4"/>
  <c r="B1058" i="4"/>
  <c r="D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D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D1085" i="4"/>
  <c r="A1086" i="4"/>
  <c r="B1086" i="4"/>
  <c r="A1087" i="4"/>
  <c r="B1087" i="4"/>
  <c r="A1088" i="4"/>
  <c r="B1088" i="4"/>
  <c r="A1089" i="4"/>
  <c r="B1089" i="4"/>
  <c r="A1090" i="4"/>
  <c r="B1090" i="4"/>
  <c r="A1091" i="4"/>
  <c r="B1091" i="4"/>
  <c r="A1092" i="4"/>
  <c r="B1092" i="4"/>
  <c r="A1093" i="4"/>
  <c r="B1093" i="4"/>
  <c r="A1094" i="4"/>
  <c r="B1094" i="4"/>
  <c r="A1095" i="4"/>
  <c r="B1095" i="4"/>
  <c r="D1095" i="4"/>
  <c r="A1096" i="4"/>
  <c r="B1096" i="4"/>
  <c r="A1097" i="4"/>
  <c r="B1097" i="4"/>
  <c r="A1098" i="4"/>
  <c r="B1098" i="4"/>
  <c r="A1099" i="4"/>
  <c r="B1099" i="4"/>
  <c r="A1100" i="4"/>
  <c r="B1100" i="4"/>
  <c r="A1101" i="4"/>
  <c r="B1101" i="4"/>
  <c r="D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D1114" i="4"/>
  <c r="A1115" i="4"/>
  <c r="B1115" i="4"/>
  <c r="A1116" i="4"/>
  <c r="B1116" i="4"/>
  <c r="A1117" i="4"/>
  <c r="B1117" i="4"/>
  <c r="A1118" i="4"/>
  <c r="B1118" i="4"/>
  <c r="D1118" i="4"/>
  <c r="A1119" i="4"/>
  <c r="B1119" i="4"/>
  <c r="A1120" i="4"/>
  <c r="B1120" i="4"/>
  <c r="A1121" i="4"/>
  <c r="B1121" i="4"/>
  <c r="A1122" i="4"/>
  <c r="B1122" i="4"/>
  <c r="D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D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D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A1162" i="4"/>
  <c r="B1162" i="4"/>
  <c r="A1163" i="4"/>
  <c r="B1163" i="4"/>
  <c r="A1164" i="4"/>
  <c r="B1164" i="4"/>
  <c r="A1165" i="4"/>
  <c r="B1165" i="4"/>
  <c r="A1166" i="4"/>
  <c r="B1166" i="4"/>
  <c r="D1166" i="4"/>
  <c r="A1167" i="4"/>
  <c r="B1167" i="4"/>
  <c r="A1168" i="4"/>
  <c r="B1168" i="4"/>
  <c r="A1169" i="4"/>
  <c r="B1169" i="4"/>
  <c r="A1170" i="4"/>
  <c r="B1170" i="4"/>
  <c r="A1171" i="4"/>
  <c r="B1171" i="4"/>
  <c r="A1172" i="4"/>
  <c r="B1172" i="4"/>
  <c r="A1173" i="4"/>
  <c r="B1173" i="4"/>
  <c r="A1174" i="4"/>
  <c r="B1174" i="4"/>
  <c r="A1175" i="4"/>
  <c r="B1175" i="4"/>
  <c r="A1176" i="4"/>
  <c r="B1176" i="4"/>
  <c r="A1177" i="4"/>
  <c r="B1177" i="4"/>
  <c r="D1177" i="4"/>
  <c r="A1178" i="4"/>
  <c r="B1178" i="4"/>
  <c r="D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D1190" i="4"/>
  <c r="A1191" i="4"/>
  <c r="B1191" i="4"/>
  <c r="A1192" i="4"/>
  <c r="B1192" i="4"/>
  <c r="A1193" i="4"/>
  <c r="B1193" i="4"/>
  <c r="A1194" i="4"/>
  <c r="B1194" i="4"/>
  <c r="A1195" i="4"/>
  <c r="B1195" i="4"/>
  <c r="A1196" i="4"/>
  <c r="B1196" i="4"/>
  <c r="A1197" i="4"/>
  <c r="B1197" i="4"/>
  <c r="A1198" i="4"/>
  <c r="B1198" i="4"/>
  <c r="A1199" i="4"/>
  <c r="B1199" i="4"/>
  <c r="A1200" i="4"/>
  <c r="B1200" i="4"/>
  <c r="D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B1215" i="4"/>
  <c r="A1216" i="4"/>
  <c r="B1216" i="4"/>
  <c r="A1217" i="4"/>
  <c r="B1217" i="4"/>
  <c r="A1218" i="4"/>
  <c r="B1218" i="4"/>
  <c r="D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D1234" i="4"/>
  <c r="A1235" i="4"/>
  <c r="B1235" i="4"/>
  <c r="A1236" i="4"/>
  <c r="B1236" i="4"/>
  <c r="A1237" i="4"/>
  <c r="B1237" i="4"/>
  <c r="A1238" i="4"/>
  <c r="B1238" i="4"/>
  <c r="A1239" i="4"/>
  <c r="B1239" i="4"/>
  <c r="A1240" i="4"/>
  <c r="B1240" i="4"/>
  <c r="A1241" i="4"/>
  <c r="B1241" i="4"/>
  <c r="A1242" i="4"/>
  <c r="B1242" i="4"/>
  <c r="D1242" i="4"/>
  <c r="A1243" i="4"/>
  <c r="B1243" i="4"/>
  <c r="A1244" i="4"/>
  <c r="B1244" i="4"/>
  <c r="A1245" i="4"/>
  <c r="B1245" i="4"/>
  <c r="A1246" i="4"/>
  <c r="B1246" i="4"/>
  <c r="A1247" i="4"/>
  <c r="B1247" i="4"/>
  <c r="A1248" i="4"/>
  <c r="B1248" i="4"/>
  <c r="A1249" i="4"/>
  <c r="B1249" i="4"/>
  <c r="D1249" i="4"/>
  <c r="A1250" i="4"/>
  <c r="B1250" i="4"/>
  <c r="A1251" i="4"/>
  <c r="B1251" i="4"/>
  <c r="A1252" i="4"/>
  <c r="B1252" i="4"/>
  <c r="A1253" i="4"/>
  <c r="B1253" i="4"/>
  <c r="A1254" i="4"/>
  <c r="B1254" i="4"/>
  <c r="A1255" i="4"/>
  <c r="B1255" i="4"/>
  <c r="A1256" i="4"/>
  <c r="B1256" i="4"/>
  <c r="A1257" i="4"/>
  <c r="B1257" i="4"/>
  <c r="D1257" i="4"/>
  <c r="A1258" i="4"/>
  <c r="B1258" i="4"/>
  <c r="A1259" i="4"/>
  <c r="B1259" i="4"/>
  <c r="A1260" i="4"/>
  <c r="B1260" i="4"/>
  <c r="A1261" i="4"/>
  <c r="B1261" i="4"/>
  <c r="A1262" i="4"/>
  <c r="B1262" i="4"/>
  <c r="A1263" i="4"/>
  <c r="B1263" i="4"/>
  <c r="A1264" i="4"/>
  <c r="B1264" i="4"/>
  <c r="A1265" i="4"/>
  <c r="B1265" i="4"/>
  <c r="A1266" i="4"/>
  <c r="B1266" i="4"/>
  <c r="A1267" i="4"/>
  <c r="B1267" i="4"/>
  <c r="A1268" i="4"/>
  <c r="B1268" i="4"/>
  <c r="A1269" i="4"/>
  <c r="B1269" i="4"/>
  <c r="A1270" i="4"/>
  <c r="B1270" i="4"/>
  <c r="D1270" i="4"/>
  <c r="A1271" i="4"/>
  <c r="B1271" i="4"/>
  <c r="A1272" i="4"/>
  <c r="B1272" i="4"/>
  <c r="A1273" i="4"/>
  <c r="B1273" i="4"/>
  <c r="A1274" i="4"/>
  <c r="B1274" i="4"/>
  <c r="A1275" i="4"/>
  <c r="B1275" i="4"/>
  <c r="A1276" i="4"/>
  <c r="B1276" i="4"/>
  <c r="A1277" i="4"/>
  <c r="B1277" i="4"/>
  <c r="A1278" i="4"/>
  <c r="B1278" i="4"/>
  <c r="D1278" i="4"/>
  <c r="A1279" i="4"/>
  <c r="B1279" i="4"/>
  <c r="A1280" i="4"/>
  <c r="B1280" i="4"/>
  <c r="D1280" i="4"/>
  <c r="A1281" i="4"/>
  <c r="B1281" i="4"/>
  <c r="A1282" i="4"/>
  <c r="B1282" i="4"/>
  <c r="A1283" i="4"/>
  <c r="B1283" i="4"/>
  <c r="A1284" i="4"/>
  <c r="B1284" i="4"/>
  <c r="A1285" i="4"/>
  <c r="B1285" i="4"/>
  <c r="D1285" i="4"/>
  <c r="A1286" i="4"/>
  <c r="B1286" i="4"/>
  <c r="A1287" i="4"/>
  <c r="B1287" i="4"/>
  <c r="A1288" i="4"/>
  <c r="B1288" i="4"/>
  <c r="A1289" i="4"/>
  <c r="B1289" i="4"/>
  <c r="A1290" i="4"/>
  <c r="B1290" i="4"/>
  <c r="D1290" i="4"/>
  <c r="A1291" i="4"/>
  <c r="B1291" i="4"/>
  <c r="A1292" i="4"/>
  <c r="B1292" i="4"/>
  <c r="A1293" i="4"/>
  <c r="B1293" i="4"/>
  <c r="A1294" i="4"/>
  <c r="B1294" i="4"/>
  <c r="A1295" i="4"/>
  <c r="B1295" i="4"/>
  <c r="A1296" i="4"/>
  <c r="B1296" i="4"/>
  <c r="A1297" i="4"/>
  <c r="B1297" i="4"/>
  <c r="D1297" i="4"/>
  <c r="A1298" i="4"/>
  <c r="B1298" i="4"/>
  <c r="D1298" i="4"/>
  <c r="A1299" i="4"/>
  <c r="B1299" i="4"/>
  <c r="A1300" i="4"/>
  <c r="B1300" i="4"/>
  <c r="A1301" i="4"/>
  <c r="B1301" i="4"/>
  <c r="A1302" i="4"/>
  <c r="B1302" i="4"/>
  <c r="A1303" i="4"/>
  <c r="B1303" i="4"/>
  <c r="D1303" i="4"/>
  <c r="A1304" i="4"/>
  <c r="B1304" i="4"/>
  <c r="A1305" i="4"/>
  <c r="B1305" i="4"/>
  <c r="A1306" i="4"/>
  <c r="B1306" i="4"/>
  <c r="A1307" i="4"/>
  <c r="B1307" i="4"/>
  <c r="A1308" i="4"/>
  <c r="B1308" i="4"/>
  <c r="D1308" i="4"/>
  <c r="A1309" i="4"/>
  <c r="B1309" i="4"/>
  <c r="A1310" i="4"/>
  <c r="B1310" i="4"/>
  <c r="D1310" i="4"/>
  <c r="A1311" i="4"/>
  <c r="B1311" i="4"/>
  <c r="A1312" i="4"/>
  <c r="B1312" i="4"/>
  <c r="A1313" i="4"/>
  <c r="B1313" i="4"/>
  <c r="A1314" i="4"/>
  <c r="B1314" i="4"/>
  <c r="A1315" i="4"/>
  <c r="B1315" i="4"/>
  <c r="A1316" i="4"/>
  <c r="B1316" i="4"/>
  <c r="A1317" i="4"/>
  <c r="B1317" i="4"/>
  <c r="A1319" i="4"/>
  <c r="B1319" i="4"/>
  <c r="A1320" i="4"/>
  <c r="B1320" i="4"/>
  <c r="D1320" i="4"/>
  <c r="A1321" i="4"/>
  <c r="B1321" i="4"/>
  <c r="A1322" i="4"/>
  <c r="B1322" i="4"/>
  <c r="A1323" i="4"/>
  <c r="B1323" i="4"/>
  <c r="A1324" i="4"/>
  <c r="B1324" i="4"/>
  <c r="A1325" i="4"/>
  <c r="B1325" i="4"/>
  <c r="A1326" i="4"/>
  <c r="B1326" i="4"/>
  <c r="A1327" i="4"/>
  <c r="B1327" i="4"/>
  <c r="A1328" i="4"/>
  <c r="B1328" i="4"/>
  <c r="D1328" i="4"/>
  <c r="A1329" i="4"/>
  <c r="B1329" i="4"/>
  <c r="A1330" i="4"/>
  <c r="B1330" i="4"/>
  <c r="A1331" i="4"/>
  <c r="B1331" i="4"/>
  <c r="A1332" i="4"/>
  <c r="B1332" i="4"/>
  <c r="A1333" i="4"/>
  <c r="B1333" i="4"/>
  <c r="A1334" i="4"/>
  <c r="B1334" i="4"/>
  <c r="D1334" i="4"/>
  <c r="A1335" i="4"/>
  <c r="B1335" i="4"/>
  <c r="A1336" i="4"/>
  <c r="B1336" i="4"/>
  <c r="A1337" i="4"/>
  <c r="B1337" i="4"/>
  <c r="A1338" i="4"/>
  <c r="B1338" i="4"/>
  <c r="A1339" i="4"/>
  <c r="B1339" i="4"/>
  <c r="A1340" i="4"/>
  <c r="B1340" i="4"/>
  <c r="A1341" i="4"/>
  <c r="B1341" i="4"/>
  <c r="A1342" i="4"/>
  <c r="B1342" i="4"/>
  <c r="A1343" i="4"/>
  <c r="B1343" i="4"/>
  <c r="A1344" i="4"/>
  <c r="B1344" i="4"/>
  <c r="D1344" i="4"/>
  <c r="A1345" i="4"/>
  <c r="B1345" i="4"/>
  <c r="A1346" i="4"/>
  <c r="B1346" i="4"/>
  <c r="A1347" i="4"/>
  <c r="B1347" i="4"/>
  <c r="A1348" i="4"/>
  <c r="B1348" i="4"/>
  <c r="A1349" i="4"/>
  <c r="B1349" i="4"/>
  <c r="A1350" i="4"/>
  <c r="B1350" i="4"/>
  <c r="A1351" i="4"/>
  <c r="B1351" i="4"/>
  <c r="A1352" i="4"/>
  <c r="B1352" i="4"/>
  <c r="A1353" i="4"/>
  <c r="B1353" i="4"/>
  <c r="A1354" i="4"/>
  <c r="B1354" i="4"/>
  <c r="A1355" i="4"/>
  <c r="B1355" i="4"/>
  <c r="A1356" i="4"/>
  <c r="B1356" i="4"/>
  <c r="D1356" i="4"/>
  <c r="A1357" i="4"/>
  <c r="B1357" i="4"/>
  <c r="A1358" i="4"/>
  <c r="B1358" i="4"/>
  <c r="D1358" i="4"/>
  <c r="A1359" i="4"/>
  <c r="B1359" i="4"/>
  <c r="A1360" i="4"/>
  <c r="B1360" i="4"/>
  <c r="A1361" i="4"/>
  <c r="B1361" i="4"/>
  <c r="A1362" i="4"/>
  <c r="B1362" i="4"/>
  <c r="D1362" i="4"/>
  <c r="A1363" i="4"/>
  <c r="B1363" i="4"/>
  <c r="A1364" i="4"/>
  <c r="B1364" i="4"/>
  <c r="A1365" i="4"/>
  <c r="B1365" i="4"/>
  <c r="A1366" i="4"/>
  <c r="B1366" i="4"/>
  <c r="A1367" i="4"/>
  <c r="B1367" i="4"/>
  <c r="A1368" i="4"/>
  <c r="B1368" i="4"/>
  <c r="A1369" i="4"/>
  <c r="B1369" i="4"/>
  <c r="A1370" i="4"/>
  <c r="B1370" i="4"/>
  <c r="A1371" i="4"/>
  <c r="B1371" i="4"/>
  <c r="A1372" i="4"/>
  <c r="B1372" i="4"/>
  <c r="D1372" i="4"/>
  <c r="A1373" i="4"/>
  <c r="B1373" i="4"/>
  <c r="A1374" i="4"/>
  <c r="B1374" i="4"/>
  <c r="A1375" i="4"/>
  <c r="B1375" i="4"/>
  <c r="A1376" i="4"/>
  <c r="B1376" i="4"/>
  <c r="A1377" i="4"/>
  <c r="B1377" i="4"/>
  <c r="A1378" i="4"/>
  <c r="B1378" i="4"/>
  <c r="A1379" i="4"/>
  <c r="B1379" i="4"/>
  <c r="A1380" i="4"/>
  <c r="B1380" i="4"/>
  <c r="A1381" i="4"/>
  <c r="B1381" i="4"/>
  <c r="A1382" i="4"/>
  <c r="B1382" i="4"/>
  <c r="A1383" i="4"/>
  <c r="B1383" i="4"/>
  <c r="D1383" i="4"/>
  <c r="A1384" i="4"/>
  <c r="B1384" i="4"/>
  <c r="A1385" i="4"/>
  <c r="B1385" i="4"/>
  <c r="D1385" i="4"/>
  <c r="A1386" i="4"/>
  <c r="B1386" i="4"/>
  <c r="D1386" i="4"/>
  <c r="A1387" i="4"/>
  <c r="B1387" i="4"/>
  <c r="A1388" i="4"/>
  <c r="B1388" i="4"/>
  <c r="A1389" i="4"/>
  <c r="B1389" i="4"/>
  <c r="A1390" i="4"/>
  <c r="B1390" i="4"/>
  <c r="D1390" i="4"/>
  <c r="A1391" i="4"/>
  <c r="B1391" i="4"/>
  <c r="A1392" i="4"/>
  <c r="B1392" i="4"/>
  <c r="A1393" i="4"/>
  <c r="B1393" i="4"/>
  <c r="A1394" i="4"/>
  <c r="B1394" i="4"/>
  <c r="A1395" i="4"/>
  <c r="B1395" i="4"/>
  <c r="A1396" i="4"/>
  <c r="B1396" i="4"/>
  <c r="D1396" i="4"/>
  <c r="A1397" i="4"/>
  <c r="B1397" i="4"/>
  <c r="A1398" i="4"/>
  <c r="B1398" i="4"/>
  <c r="A1399" i="4"/>
  <c r="B1399" i="4"/>
  <c r="A1400" i="4"/>
  <c r="B1400" i="4"/>
  <c r="A1401" i="4"/>
  <c r="B1401" i="4"/>
  <c r="D1401" i="4"/>
  <c r="A1402" i="4"/>
  <c r="B1402" i="4"/>
  <c r="A1403" i="4"/>
  <c r="B1403" i="4"/>
  <c r="A1404" i="4"/>
  <c r="B1404" i="4"/>
  <c r="A1405" i="4"/>
  <c r="B1405" i="4"/>
  <c r="A1406" i="4"/>
  <c r="B1406" i="4"/>
  <c r="D1406" i="4"/>
  <c r="A1407" i="4"/>
  <c r="B1407" i="4"/>
  <c r="A1408" i="4"/>
  <c r="B1408" i="4"/>
  <c r="A1409" i="4"/>
  <c r="B1409" i="4"/>
  <c r="A1410" i="4"/>
  <c r="B1410" i="4"/>
  <c r="A1411" i="4"/>
  <c r="B1411" i="4"/>
  <c r="A1412" i="4"/>
  <c r="B1412" i="4"/>
  <c r="A1413" i="4"/>
  <c r="B1413" i="4"/>
  <c r="A1414" i="4"/>
  <c r="B1414" i="4"/>
  <c r="A1415" i="4"/>
  <c r="B1415" i="4"/>
  <c r="A1416" i="4"/>
  <c r="B1416" i="4"/>
  <c r="A1417" i="4"/>
  <c r="B1417" i="4"/>
  <c r="A1418" i="4"/>
  <c r="B1418" i="4"/>
  <c r="A1419" i="4"/>
  <c r="B1419" i="4"/>
  <c r="A1420" i="4"/>
  <c r="B1420" i="4"/>
  <c r="A1421" i="4"/>
  <c r="B1421" i="4"/>
  <c r="D1421" i="4"/>
  <c r="A1422" i="4"/>
  <c r="B1422" i="4"/>
  <c r="A1423" i="4"/>
  <c r="B1423" i="4"/>
  <c r="A1424" i="4"/>
  <c r="B1424" i="4"/>
  <c r="D1424" i="4"/>
  <c r="A1425" i="4"/>
  <c r="B1425" i="4"/>
  <c r="A1426" i="4"/>
  <c r="B1426" i="4"/>
  <c r="A1427" i="4"/>
  <c r="B1427" i="4"/>
  <c r="A1428" i="4"/>
  <c r="B1428" i="4"/>
  <c r="A1429" i="4"/>
  <c r="B1429" i="4"/>
  <c r="A1430" i="4"/>
  <c r="B1430" i="4"/>
  <c r="A1431" i="4"/>
  <c r="B1431" i="4"/>
  <c r="A1432" i="4"/>
  <c r="B1432" i="4"/>
  <c r="A1433" i="4"/>
  <c r="B1433" i="4"/>
  <c r="D1433" i="4"/>
  <c r="A1434" i="4"/>
  <c r="B1434" i="4"/>
  <c r="A1435" i="4"/>
  <c r="B1435" i="4"/>
  <c r="A1436" i="4"/>
  <c r="B1436" i="4"/>
  <c r="A1437" i="4"/>
  <c r="B1437" i="4"/>
  <c r="A1438" i="4"/>
  <c r="B1438" i="4"/>
  <c r="A1439" i="4"/>
  <c r="B1439" i="4"/>
  <c r="A1440" i="4"/>
  <c r="B1440" i="4"/>
  <c r="A1441" i="4"/>
  <c r="B1441" i="4"/>
  <c r="A1442" i="4"/>
  <c r="B1442" i="4"/>
  <c r="D1442" i="4"/>
  <c r="A1443" i="4"/>
  <c r="B1443" i="4"/>
  <c r="A1444" i="4"/>
  <c r="B1444" i="4"/>
  <c r="A1445" i="4"/>
  <c r="B1445" i="4"/>
  <c r="A1446" i="4"/>
  <c r="B1446" i="4"/>
  <c r="A1447" i="4"/>
  <c r="B1447" i="4"/>
  <c r="A1448" i="4"/>
  <c r="B1448" i="4"/>
  <c r="A1449" i="4"/>
  <c r="B1449" i="4"/>
  <c r="A1450" i="4"/>
  <c r="B1450" i="4"/>
  <c r="A1451" i="4"/>
  <c r="B1451" i="4"/>
  <c r="A1452" i="4"/>
  <c r="B1452" i="4"/>
  <c r="A1453" i="4"/>
  <c r="B1453" i="4"/>
  <c r="A1454" i="4"/>
  <c r="B1454" i="4"/>
  <c r="A1455" i="4"/>
  <c r="B1455" i="4"/>
  <c r="A1456" i="4"/>
  <c r="B1456" i="4"/>
  <c r="D1456" i="4"/>
  <c r="A1457" i="4"/>
  <c r="B1457" i="4"/>
  <c r="A1458" i="4"/>
  <c r="B1458" i="4"/>
  <c r="A1459" i="4"/>
  <c r="B1459" i="4"/>
  <c r="A1460" i="4"/>
  <c r="B1460" i="4"/>
  <c r="A1461" i="4"/>
  <c r="B1461" i="4"/>
  <c r="A1462" i="4"/>
  <c r="B1462" i="4"/>
  <c r="A1463" i="4"/>
  <c r="B1463" i="4"/>
  <c r="A1464" i="4"/>
  <c r="B1464" i="4"/>
  <c r="A1465" i="4"/>
  <c r="B1465" i="4"/>
  <c r="A1466" i="4"/>
  <c r="B1466" i="4"/>
  <c r="A1467" i="4"/>
  <c r="B1467" i="4"/>
  <c r="A1468" i="4"/>
  <c r="B1468" i="4"/>
  <c r="A1469" i="4"/>
  <c r="B1469" i="4"/>
  <c r="A1470" i="4"/>
  <c r="B1470" i="4"/>
  <c r="A1471" i="4"/>
  <c r="B1471" i="4"/>
  <c r="A1472" i="4"/>
  <c r="B1472" i="4"/>
  <c r="A1473" i="4"/>
  <c r="B1473" i="4"/>
  <c r="A1474" i="4"/>
  <c r="B1474" i="4"/>
  <c r="A1475" i="4"/>
  <c r="B1475" i="4"/>
  <c r="A1476" i="4"/>
  <c r="B1476" i="4"/>
  <c r="A1477" i="4"/>
  <c r="B1477" i="4"/>
  <c r="A1478" i="4"/>
  <c r="B1478" i="4"/>
  <c r="A1479" i="4"/>
  <c r="B1479" i="4"/>
  <c r="A1480" i="4"/>
  <c r="B1480" i="4"/>
  <c r="A1481" i="4"/>
  <c r="B1481" i="4"/>
  <c r="A1482" i="4"/>
  <c r="B1482" i="4"/>
  <c r="A1483" i="4"/>
  <c r="B1483" i="4"/>
  <c r="A1484" i="4"/>
  <c r="B1484" i="4"/>
  <c r="A1485" i="4"/>
  <c r="B1485" i="4"/>
  <c r="A1486" i="4"/>
  <c r="B1486" i="4"/>
  <c r="A1487" i="4"/>
  <c r="B1487" i="4"/>
  <c r="A1488" i="4"/>
  <c r="B1488" i="4"/>
  <c r="A1489" i="4"/>
  <c r="B1489" i="4"/>
  <c r="D1489" i="4"/>
  <c r="A1490" i="4"/>
  <c r="B1490" i="4"/>
  <c r="A1491" i="4"/>
  <c r="B1491" i="4"/>
  <c r="A1492" i="4"/>
  <c r="B1492" i="4"/>
  <c r="A1493" i="4"/>
  <c r="B1493" i="4"/>
  <c r="A1494" i="4"/>
  <c r="B1494" i="4"/>
  <c r="A1495" i="4"/>
  <c r="B1495" i="4"/>
  <c r="A1496" i="4"/>
  <c r="B1496" i="4"/>
  <c r="A1497" i="4"/>
  <c r="B1497" i="4"/>
  <c r="A1498" i="4"/>
  <c r="B1498" i="4"/>
  <c r="A1499" i="4"/>
  <c r="B1499" i="4"/>
  <c r="A1500" i="4"/>
  <c r="B1500" i="4"/>
  <c r="A1501" i="4"/>
  <c r="B1501" i="4"/>
  <c r="A1502" i="4"/>
  <c r="B1502" i="4"/>
  <c r="A1503" i="4"/>
  <c r="B1503" i="4"/>
  <c r="A1504" i="4"/>
  <c r="B1504" i="4"/>
  <c r="A1505" i="4"/>
  <c r="B1505" i="4"/>
  <c r="A1506" i="4"/>
  <c r="B1506" i="4"/>
  <c r="A1507" i="4"/>
  <c r="B1507" i="4"/>
  <c r="A1508" i="4"/>
  <c r="B1508" i="4"/>
  <c r="D1508" i="4"/>
  <c r="A1509" i="4"/>
  <c r="B1509" i="4"/>
  <c r="A1510" i="4"/>
  <c r="B1510" i="4"/>
  <c r="A1511" i="4"/>
  <c r="B1511" i="4"/>
  <c r="A1512" i="4"/>
  <c r="B1512" i="4"/>
  <c r="A1513" i="4"/>
  <c r="B1513" i="4"/>
  <c r="A1514" i="4"/>
  <c r="B1514" i="4"/>
  <c r="A1515" i="4"/>
  <c r="B1515" i="4"/>
  <c r="A1516" i="4"/>
  <c r="B1516" i="4"/>
  <c r="A1517" i="4"/>
  <c r="B1517" i="4"/>
  <c r="D1517" i="4"/>
  <c r="A1518" i="4"/>
  <c r="B1518" i="4"/>
  <c r="A1519" i="4"/>
  <c r="B1519" i="4"/>
  <c r="A1520" i="4"/>
  <c r="B1520" i="4"/>
  <c r="A1521" i="4"/>
  <c r="B1521" i="4"/>
  <c r="A1522" i="4"/>
  <c r="B1522" i="4"/>
  <c r="D1522" i="4"/>
  <c r="A1523" i="4"/>
  <c r="B1523" i="4"/>
  <c r="D1523" i="4"/>
  <c r="A1524" i="4"/>
  <c r="B1524" i="4"/>
  <c r="A1525" i="4"/>
  <c r="B1525" i="4"/>
  <c r="A1526" i="4"/>
  <c r="B1526" i="4"/>
  <c r="A1527" i="4"/>
  <c r="B1527" i="4"/>
  <c r="A1528" i="4"/>
  <c r="B1528" i="4"/>
  <c r="A1529" i="4"/>
  <c r="B1529" i="4"/>
  <c r="A1530" i="4"/>
  <c r="B1530" i="4"/>
  <c r="A1531" i="4"/>
  <c r="B1531" i="4"/>
  <c r="D1531" i="4"/>
  <c r="A1532" i="4"/>
  <c r="B1532" i="4"/>
  <c r="A1533" i="4"/>
  <c r="B1533" i="4"/>
  <c r="A1534" i="4"/>
  <c r="B1534" i="4"/>
  <c r="A1535" i="4"/>
  <c r="B1535" i="4"/>
  <c r="A1536" i="4"/>
  <c r="B1536" i="4"/>
  <c r="A1537" i="4"/>
  <c r="B1537" i="4"/>
  <c r="A1538" i="4"/>
  <c r="B1538" i="4"/>
  <c r="D1538" i="4"/>
  <c r="A1539" i="4"/>
  <c r="B1539" i="4"/>
  <c r="A1540" i="4"/>
  <c r="B1540" i="4"/>
  <c r="A1541" i="4"/>
  <c r="B1541" i="4"/>
  <c r="A1542" i="4"/>
  <c r="B1542" i="4"/>
  <c r="A1543" i="4"/>
  <c r="B1543" i="4"/>
  <c r="A1544" i="4"/>
  <c r="B1544" i="4"/>
  <c r="A1545" i="4"/>
  <c r="B1545" i="4"/>
  <c r="A1546" i="4"/>
  <c r="B1546" i="4"/>
  <c r="A1547" i="4"/>
  <c r="B1547" i="4"/>
  <c r="A1548" i="4"/>
  <c r="B1548" i="4"/>
  <c r="A1549" i="4"/>
  <c r="B1549" i="4"/>
  <c r="A1550" i="4"/>
  <c r="B1550" i="4"/>
  <c r="A1551" i="4"/>
  <c r="B1551" i="4"/>
  <c r="A1552" i="4"/>
  <c r="B1552" i="4"/>
  <c r="A1553" i="4"/>
  <c r="B1553" i="4"/>
  <c r="A1554" i="4"/>
  <c r="B1554" i="4"/>
  <c r="A1555" i="4"/>
  <c r="B1555" i="4"/>
  <c r="A1556" i="4"/>
  <c r="B1556" i="4"/>
  <c r="D1556" i="4"/>
  <c r="A1557" i="4"/>
  <c r="B1557" i="4"/>
  <c r="A1558" i="4"/>
  <c r="B1558" i="4"/>
  <c r="A1559" i="4"/>
  <c r="B1559" i="4"/>
  <c r="A1560" i="4"/>
  <c r="B1560" i="4"/>
  <c r="A1561" i="4"/>
  <c r="B1561" i="4"/>
  <c r="A1562" i="4"/>
  <c r="B1562" i="4"/>
  <c r="A1563" i="4"/>
  <c r="B1563" i="4"/>
  <c r="A1564" i="4"/>
  <c r="B1564" i="4"/>
  <c r="A1565" i="4"/>
  <c r="B1565" i="4"/>
  <c r="A1566" i="4"/>
  <c r="B1566" i="4"/>
  <c r="A1567" i="4"/>
  <c r="B1567" i="4"/>
  <c r="A1568" i="4"/>
  <c r="B1568" i="4"/>
  <c r="A1569" i="4"/>
  <c r="B1569" i="4"/>
  <c r="A1570" i="4"/>
  <c r="B1570" i="4"/>
  <c r="A1571" i="4"/>
  <c r="B1571" i="4"/>
  <c r="A1572" i="4"/>
  <c r="B1572" i="4"/>
  <c r="A1573" i="4"/>
  <c r="B1573" i="4"/>
  <c r="A1574" i="4"/>
  <c r="B1574" i="4"/>
  <c r="A1575" i="4"/>
  <c r="B1575" i="4"/>
  <c r="A1576" i="4"/>
  <c r="B1576" i="4"/>
  <c r="A1577" i="4"/>
  <c r="B1577" i="4"/>
  <c r="A1578" i="4"/>
  <c r="B1578" i="4"/>
  <c r="A1579" i="4"/>
  <c r="B1579" i="4"/>
  <c r="D1579" i="4"/>
  <c r="A1580" i="4"/>
  <c r="B1580" i="4"/>
  <c r="A1581" i="4"/>
  <c r="B1581" i="4"/>
  <c r="A1582" i="4"/>
  <c r="B1582" i="4"/>
  <c r="A1583" i="4"/>
  <c r="B1583" i="4"/>
  <c r="A1584" i="4"/>
  <c r="B1584" i="4"/>
  <c r="A1585" i="4"/>
  <c r="B1585" i="4"/>
  <c r="A1586" i="4"/>
  <c r="B1586" i="4"/>
  <c r="A1587" i="4"/>
  <c r="B1587" i="4"/>
  <c r="A1588" i="4"/>
  <c r="B1588" i="4"/>
  <c r="A1589" i="4"/>
  <c r="B1589" i="4"/>
  <c r="A1590" i="4"/>
  <c r="B1590" i="4"/>
  <c r="A1591" i="4"/>
  <c r="B1591" i="4"/>
  <c r="A1592" i="4"/>
  <c r="B1592" i="4"/>
  <c r="A1593" i="4"/>
  <c r="B1593" i="4"/>
  <c r="A1594" i="4"/>
  <c r="B1594" i="4"/>
  <c r="A1595" i="4"/>
  <c r="B1595" i="4"/>
  <c r="A1596" i="4"/>
  <c r="B1596" i="4"/>
  <c r="A1597" i="4"/>
  <c r="B1597" i="4"/>
  <c r="A1598" i="4"/>
  <c r="B1598" i="4"/>
  <c r="A1599" i="4"/>
  <c r="B1599" i="4"/>
  <c r="A1600" i="4"/>
  <c r="B1600" i="4"/>
  <c r="A1601" i="4"/>
  <c r="B1601" i="4"/>
  <c r="A1602" i="4"/>
  <c r="B1602" i="4"/>
  <c r="A1603" i="4"/>
  <c r="B1603" i="4"/>
  <c r="A1604" i="4"/>
  <c r="B1604" i="4"/>
  <c r="A1605" i="4"/>
  <c r="B1605" i="4"/>
  <c r="A1606" i="4"/>
  <c r="B1606" i="4"/>
  <c r="A1607" i="4"/>
  <c r="B1607" i="4"/>
  <c r="A1608" i="4"/>
  <c r="B1608" i="4"/>
  <c r="A1609" i="4"/>
  <c r="B1609" i="4"/>
  <c r="A1610" i="4"/>
  <c r="B1610" i="4"/>
  <c r="A1611" i="4"/>
  <c r="B1611" i="4"/>
  <c r="A1612" i="4"/>
  <c r="B1612" i="4"/>
  <c r="A1613" i="4"/>
  <c r="B1613" i="4"/>
  <c r="A1614" i="4"/>
  <c r="B1614" i="4"/>
  <c r="A1615" i="4"/>
  <c r="B1615" i="4"/>
  <c r="A1616" i="4"/>
  <c r="B1616" i="4"/>
  <c r="A1617" i="4"/>
  <c r="B1617" i="4"/>
  <c r="A1618" i="4"/>
  <c r="B1618" i="4"/>
  <c r="A1619" i="4"/>
  <c r="B1619" i="4"/>
  <c r="D1619" i="4"/>
  <c r="A1620" i="4"/>
  <c r="B1620" i="4"/>
  <c r="A1621" i="4"/>
  <c r="B1621" i="4"/>
  <c r="A1622" i="4"/>
  <c r="B1622" i="4"/>
  <c r="A1623" i="4"/>
  <c r="B1623" i="4"/>
  <c r="A1624" i="4"/>
  <c r="B1624" i="4"/>
  <c r="A1625" i="4"/>
  <c r="B1625" i="4"/>
  <c r="A1626" i="4"/>
  <c r="B1626" i="4"/>
  <c r="A1627" i="4"/>
  <c r="B1627" i="4"/>
  <c r="A1628" i="4"/>
  <c r="B1628" i="4"/>
  <c r="A1629" i="4"/>
  <c r="B1629" i="4"/>
  <c r="A1630" i="4"/>
  <c r="B1630" i="4"/>
  <c r="A1631" i="4"/>
  <c r="B1631" i="4"/>
  <c r="A1632" i="4"/>
  <c r="B1632" i="4"/>
  <c r="A1633" i="4"/>
  <c r="B1633" i="4"/>
  <c r="A1634" i="4"/>
  <c r="B1634" i="4"/>
  <c r="A1635" i="4"/>
  <c r="B1635" i="4"/>
  <c r="D1635" i="4"/>
  <c r="A1636" i="4"/>
  <c r="B1636" i="4"/>
  <c r="D1636" i="4"/>
  <c r="A1637" i="4"/>
  <c r="B1637" i="4"/>
  <c r="A1638" i="4"/>
  <c r="B1638" i="4"/>
  <c r="A1639" i="4"/>
  <c r="B1639" i="4"/>
  <c r="A1640" i="4"/>
  <c r="B1640" i="4"/>
  <c r="A1641" i="4"/>
  <c r="B1641" i="4"/>
  <c r="A1642" i="4"/>
  <c r="B1642" i="4"/>
  <c r="A1643" i="4"/>
  <c r="B1643" i="4"/>
  <c r="A1644" i="4"/>
  <c r="B1644" i="4"/>
  <c r="A1645" i="4"/>
  <c r="B1645" i="4"/>
  <c r="A1646" i="4"/>
  <c r="B1646" i="4"/>
  <c r="A1647" i="4"/>
  <c r="B1647" i="4"/>
  <c r="A1648" i="4"/>
  <c r="B1648" i="4"/>
  <c r="A1649" i="4"/>
  <c r="B1649" i="4"/>
  <c r="A1650" i="4"/>
  <c r="B1650" i="4"/>
  <c r="A1651" i="4"/>
  <c r="B1651" i="4"/>
  <c r="A1652" i="4"/>
  <c r="B1652" i="4"/>
  <c r="D1652" i="4"/>
  <c r="A1653" i="4"/>
  <c r="B1653" i="4"/>
  <c r="A1654" i="4"/>
  <c r="B1654" i="4"/>
  <c r="A1655" i="4"/>
  <c r="B1655" i="4"/>
  <c r="A1656" i="4"/>
  <c r="B1656" i="4"/>
  <c r="A1657" i="4"/>
  <c r="B1657" i="4"/>
  <c r="A1658" i="4"/>
  <c r="B1658" i="4"/>
  <c r="A1659" i="4"/>
  <c r="B1659" i="4"/>
  <c r="A1660" i="4"/>
  <c r="B1660" i="4"/>
  <c r="A1661" i="4"/>
  <c r="B1661" i="4"/>
  <c r="A1662" i="4"/>
  <c r="B1662" i="4"/>
  <c r="A1663" i="4"/>
  <c r="B1663" i="4"/>
  <c r="A1664" i="4"/>
  <c r="B1664" i="4"/>
  <c r="A1665" i="4"/>
  <c r="B1665" i="4"/>
  <c r="A1666" i="4"/>
  <c r="B1666" i="4"/>
  <c r="A1667" i="4"/>
  <c r="B1667" i="4"/>
  <c r="A1668" i="4"/>
  <c r="B1668" i="4"/>
  <c r="A1669" i="4"/>
  <c r="B1669" i="4"/>
  <c r="A1670" i="4"/>
  <c r="B1670" i="4"/>
  <c r="A1671" i="4"/>
  <c r="B1671" i="4"/>
  <c r="A1672" i="4"/>
  <c r="B1672" i="4"/>
  <c r="A1673" i="4"/>
  <c r="B1673" i="4"/>
  <c r="A1674" i="4"/>
  <c r="B1674" i="4"/>
  <c r="A1675" i="4"/>
  <c r="B1675" i="4"/>
  <c r="A1676" i="4"/>
  <c r="B1676" i="4"/>
  <c r="A1677" i="4"/>
  <c r="B1677" i="4"/>
  <c r="A1678" i="4"/>
  <c r="B1678" i="4"/>
  <c r="A1679" i="4"/>
  <c r="B1679" i="4"/>
  <c r="A1680" i="4"/>
  <c r="B1680" i="4"/>
  <c r="A1681" i="4"/>
  <c r="B1681" i="4"/>
  <c r="A1682" i="4"/>
  <c r="B1682" i="4"/>
  <c r="A1683" i="4"/>
  <c r="B1683" i="4"/>
  <c r="A1684" i="4"/>
  <c r="B1684" i="4"/>
  <c r="A1685" i="4"/>
  <c r="B1685" i="4"/>
  <c r="A1686" i="4"/>
  <c r="B1686" i="4"/>
  <c r="A1687" i="4"/>
  <c r="B1687" i="4"/>
  <c r="A1688" i="4"/>
  <c r="B1688" i="4"/>
  <c r="A1689" i="4"/>
  <c r="B1689" i="4"/>
  <c r="A1690" i="4"/>
  <c r="B1690" i="4"/>
  <c r="A1691" i="4"/>
  <c r="B1691" i="4"/>
  <c r="A1692" i="4"/>
  <c r="B1692" i="4"/>
  <c r="A1693" i="4"/>
  <c r="B1693" i="4"/>
  <c r="A1694" i="4"/>
  <c r="B1694" i="4"/>
  <c r="A1695" i="4"/>
  <c r="B1695" i="4"/>
  <c r="A1696" i="4"/>
  <c r="B1696" i="4"/>
  <c r="D1696" i="4"/>
  <c r="A1697" i="4"/>
  <c r="B1697" i="4"/>
  <c r="A1698" i="4"/>
  <c r="B1698" i="4"/>
  <c r="A1699" i="4"/>
  <c r="B1699" i="4"/>
  <c r="A1700" i="4"/>
  <c r="B1700" i="4"/>
  <c r="A1701" i="4"/>
  <c r="B1701" i="4"/>
  <c r="A1702" i="4"/>
  <c r="B1702" i="4"/>
  <c r="A1703" i="4"/>
  <c r="B1703" i="4"/>
  <c r="A1704" i="4"/>
  <c r="B1704" i="4"/>
  <c r="A1705" i="4"/>
  <c r="B1705" i="4"/>
  <c r="A1706" i="4"/>
  <c r="B1706" i="4"/>
  <c r="A1707" i="4"/>
  <c r="B1707" i="4"/>
  <c r="A1708" i="4"/>
  <c r="B1708" i="4"/>
  <c r="A1709" i="4"/>
  <c r="B1709" i="4"/>
  <c r="A1710" i="4"/>
  <c r="B1710" i="4"/>
  <c r="A1711" i="4"/>
  <c r="B1711" i="4"/>
  <c r="D1711" i="4"/>
  <c r="A1712" i="4"/>
  <c r="B1712" i="4"/>
  <c r="A1713" i="4"/>
  <c r="B1713" i="4"/>
  <c r="A1714" i="4"/>
  <c r="B1714" i="4"/>
  <c r="A1715" i="4"/>
  <c r="B1715" i="4"/>
  <c r="D1715" i="4"/>
  <c r="A1716" i="4"/>
  <c r="B1716" i="4"/>
  <c r="A1717" i="4"/>
  <c r="B1717" i="4"/>
  <c r="A1718" i="4"/>
  <c r="B1718" i="4"/>
  <c r="A1719" i="4"/>
  <c r="B1719" i="4"/>
  <c r="A1720" i="4"/>
  <c r="B1720" i="4"/>
  <c r="A1721" i="4"/>
  <c r="B1721" i="4"/>
  <c r="A1722" i="4"/>
  <c r="B1722" i="4"/>
  <c r="A1723" i="4"/>
  <c r="B1723" i="4"/>
  <c r="A1724" i="4"/>
  <c r="B1724" i="4"/>
  <c r="A1725" i="4"/>
  <c r="B1725" i="4"/>
  <c r="A1726" i="4"/>
  <c r="B1726" i="4"/>
  <c r="A1727" i="4"/>
  <c r="B1727" i="4"/>
  <c r="A1728" i="4"/>
  <c r="B1728" i="4"/>
  <c r="A1729" i="4"/>
  <c r="B1729" i="4"/>
  <c r="A1730" i="4"/>
  <c r="B1730" i="4"/>
  <c r="A1731" i="4"/>
  <c r="B1731" i="4"/>
  <c r="D1731" i="4"/>
  <c r="A1732" i="4"/>
  <c r="B1732" i="4"/>
  <c r="A1733" i="4"/>
  <c r="B1733" i="4"/>
  <c r="A1734" i="4"/>
  <c r="B1734" i="4"/>
  <c r="A1735" i="4"/>
  <c r="B1735" i="4"/>
  <c r="A1736" i="4"/>
  <c r="B1736" i="4"/>
  <c r="A1737" i="4"/>
  <c r="B1737" i="4"/>
  <c r="A1738" i="4"/>
  <c r="B1738" i="4"/>
  <c r="A1739" i="4"/>
  <c r="B1739" i="4"/>
  <c r="A1740" i="4"/>
  <c r="B1740" i="4"/>
  <c r="A1741" i="4"/>
  <c r="B1741" i="4"/>
  <c r="A1742" i="4"/>
  <c r="B1742" i="4"/>
  <c r="A1743" i="4"/>
  <c r="B1743" i="4"/>
  <c r="A1744" i="4"/>
  <c r="B1744" i="4"/>
  <c r="A1745" i="4"/>
  <c r="B1745" i="4"/>
  <c r="A1746" i="4"/>
  <c r="B1746" i="4"/>
  <c r="A1747" i="4"/>
  <c r="B1747" i="4"/>
  <c r="A1748" i="4"/>
  <c r="B1748" i="4"/>
  <c r="A1749" i="4"/>
  <c r="B1749" i="4"/>
  <c r="A1750" i="4"/>
  <c r="B1750" i="4"/>
  <c r="A1751" i="4"/>
  <c r="B1751" i="4"/>
  <c r="A1752" i="4"/>
  <c r="B1752" i="4"/>
  <c r="A1753" i="4"/>
  <c r="B1753" i="4"/>
  <c r="A1754" i="4"/>
  <c r="B1754" i="4"/>
  <c r="A1755" i="4"/>
  <c r="B1755" i="4"/>
  <c r="A1756" i="4"/>
  <c r="B1756" i="4"/>
  <c r="A1757" i="4"/>
  <c r="B1757" i="4"/>
  <c r="A1758" i="4"/>
  <c r="B1758" i="4"/>
  <c r="A1759" i="4"/>
  <c r="B1759" i="4"/>
  <c r="A1760" i="4"/>
  <c r="B1760" i="4"/>
  <c r="A1761" i="4"/>
  <c r="B1761" i="4"/>
  <c r="A1762" i="4"/>
  <c r="B1762" i="4"/>
  <c r="A1763" i="4"/>
  <c r="B1763" i="4"/>
  <c r="A1764" i="4"/>
  <c r="B1764" i="4"/>
  <c r="A1765" i="4"/>
  <c r="B1765" i="4"/>
  <c r="A1766" i="4"/>
  <c r="B1766" i="4"/>
  <c r="A1767" i="4"/>
  <c r="B1767" i="4"/>
  <c r="A1768" i="4"/>
  <c r="B1768" i="4"/>
  <c r="A1769" i="4"/>
  <c r="B1769" i="4"/>
  <c r="A1770" i="4"/>
  <c r="B1770" i="4"/>
  <c r="A1771" i="4"/>
  <c r="B1771" i="4"/>
  <c r="D1771" i="4"/>
  <c r="A1772" i="4"/>
  <c r="B1772" i="4"/>
  <c r="D1772" i="4"/>
  <c r="A1773" i="4"/>
  <c r="B1773" i="4"/>
  <c r="A1774" i="4"/>
  <c r="B1774" i="4"/>
  <c r="A1775" i="4"/>
  <c r="B1775" i="4"/>
  <c r="A1776" i="4"/>
  <c r="B1776" i="4"/>
  <c r="A1777" i="4"/>
  <c r="B1777" i="4"/>
  <c r="A1778" i="4"/>
  <c r="B1778" i="4"/>
  <c r="A1779" i="4"/>
  <c r="B1779" i="4"/>
  <c r="A1780" i="4"/>
  <c r="B1780" i="4"/>
  <c r="A1781" i="4"/>
  <c r="B1781" i="4"/>
  <c r="A1782" i="4"/>
  <c r="B1782" i="4"/>
  <c r="A1783" i="4"/>
  <c r="B1783" i="4"/>
  <c r="A1784" i="4"/>
  <c r="B1784" i="4"/>
  <c r="A1785" i="4"/>
  <c r="B1785" i="4"/>
  <c r="A1786" i="4"/>
  <c r="B1786" i="4"/>
  <c r="A1787" i="4"/>
  <c r="B1787" i="4"/>
  <c r="A1788" i="4"/>
  <c r="B1788" i="4"/>
  <c r="A1789" i="4"/>
  <c r="B1789" i="4"/>
  <c r="A1790" i="4"/>
  <c r="B1790" i="4"/>
  <c r="A1791" i="4"/>
  <c r="B1791" i="4"/>
  <c r="A1792" i="4"/>
  <c r="B1792" i="4"/>
  <c r="A1793" i="4"/>
  <c r="B1793" i="4"/>
  <c r="A1794" i="4"/>
  <c r="B1794" i="4"/>
  <c r="A1795" i="4"/>
  <c r="B1795" i="4"/>
  <c r="A1796" i="4"/>
  <c r="B1796" i="4"/>
  <c r="A1797" i="4"/>
  <c r="B1797" i="4"/>
  <c r="A1798" i="4"/>
  <c r="B1798" i="4"/>
  <c r="A1799" i="4"/>
  <c r="B1799" i="4"/>
  <c r="A1800" i="4"/>
  <c r="B1800" i="4"/>
  <c r="A1801" i="4"/>
  <c r="B1801" i="4"/>
  <c r="A1802" i="4"/>
  <c r="B1802" i="4"/>
  <c r="A1803" i="4"/>
  <c r="B1803" i="4"/>
  <c r="A1804" i="4"/>
  <c r="B1804" i="4"/>
  <c r="A1805" i="4"/>
  <c r="B1805" i="4"/>
  <c r="A1806" i="4"/>
  <c r="B1806" i="4"/>
  <c r="A1807" i="4"/>
  <c r="B1807" i="4"/>
  <c r="A1808" i="4"/>
  <c r="B1808" i="4"/>
  <c r="D1808" i="4"/>
  <c r="A1809" i="4"/>
  <c r="B1809" i="4"/>
  <c r="A1810" i="4"/>
  <c r="B1810" i="4"/>
  <c r="A1811" i="4"/>
  <c r="B1811" i="4"/>
  <c r="A1812" i="4"/>
  <c r="B1812" i="4"/>
  <c r="A1813" i="4"/>
  <c r="B1813" i="4"/>
  <c r="A1814" i="4"/>
  <c r="B1814" i="4"/>
  <c r="A1815" i="4"/>
  <c r="B1815" i="4"/>
  <c r="D1815" i="4"/>
  <c r="A1816" i="4"/>
  <c r="B1816" i="4"/>
  <c r="A1817" i="4"/>
  <c r="B1817" i="4"/>
  <c r="A1818" i="4"/>
  <c r="B1818" i="4"/>
  <c r="A1819" i="4"/>
  <c r="B1819" i="4"/>
  <c r="A1820" i="4"/>
  <c r="B1820" i="4"/>
  <c r="A1821" i="4"/>
  <c r="B1821" i="4"/>
  <c r="A1822" i="4"/>
  <c r="B1822" i="4"/>
  <c r="A1823" i="4"/>
  <c r="B1823" i="4"/>
  <c r="A1824" i="4"/>
  <c r="B1824" i="4"/>
  <c r="A1825" i="4"/>
  <c r="B1825" i="4"/>
  <c r="A1826" i="4"/>
  <c r="B1826" i="4"/>
  <c r="A1827" i="4"/>
  <c r="B1827" i="4"/>
  <c r="A1828" i="4"/>
  <c r="B1828" i="4"/>
  <c r="A1829" i="4"/>
  <c r="B1829" i="4"/>
  <c r="A1830" i="4"/>
  <c r="B1830" i="4"/>
  <c r="A1831" i="4"/>
  <c r="B1831" i="4"/>
  <c r="A1832" i="4"/>
  <c r="B1832" i="4"/>
  <c r="A1833" i="4"/>
  <c r="B1833" i="4"/>
  <c r="A1834" i="4"/>
  <c r="B1834" i="4"/>
  <c r="D1834" i="4"/>
  <c r="A1835" i="4"/>
  <c r="B1835" i="4"/>
  <c r="A1836" i="4"/>
  <c r="B1836" i="4"/>
  <c r="A1837" i="4"/>
  <c r="B1837" i="4"/>
  <c r="A1838" i="4"/>
  <c r="B1838" i="4"/>
  <c r="D1838" i="4"/>
  <c r="A1839" i="4"/>
  <c r="B1839" i="4"/>
  <c r="A1840" i="4"/>
  <c r="B1840" i="4"/>
  <c r="A1841" i="4"/>
  <c r="B1841" i="4"/>
  <c r="A1842" i="4"/>
  <c r="B1842" i="4"/>
  <c r="A1843" i="4"/>
  <c r="B1843" i="4"/>
  <c r="D1843" i="4"/>
  <c r="A1844" i="4"/>
  <c r="B1844" i="4"/>
  <c r="A1845" i="4"/>
  <c r="B1845" i="4"/>
  <c r="A1846" i="4"/>
  <c r="B1846" i="4"/>
  <c r="A1847" i="4"/>
  <c r="B1847" i="4"/>
  <c r="A1848" i="4"/>
  <c r="B1848" i="4"/>
  <c r="A1849" i="4"/>
  <c r="B1849" i="4"/>
  <c r="A1850" i="4"/>
  <c r="B1850" i="4"/>
  <c r="A1851" i="4"/>
  <c r="B1851" i="4"/>
  <c r="A1852" i="4"/>
  <c r="B1852" i="4"/>
  <c r="A1853" i="4"/>
  <c r="B1853" i="4"/>
  <c r="A1854" i="4"/>
  <c r="B1854" i="4"/>
  <c r="A1855" i="4"/>
  <c r="B1855" i="4"/>
  <c r="D1855" i="4"/>
  <c r="A1856" i="4"/>
  <c r="B1856" i="4"/>
  <c r="A1857" i="4"/>
  <c r="B1857" i="4"/>
  <c r="D1857" i="4"/>
  <c r="A1858" i="4"/>
  <c r="B1858" i="4"/>
  <c r="A1859" i="4"/>
  <c r="B1859" i="4"/>
  <c r="A1860" i="4"/>
  <c r="B1860" i="4"/>
  <c r="A1861" i="4"/>
  <c r="B1861" i="4"/>
  <c r="A1862" i="4"/>
  <c r="B1862" i="4"/>
  <c r="A1863" i="4"/>
  <c r="B1863" i="4"/>
  <c r="A1864" i="4"/>
  <c r="B1864" i="4"/>
  <c r="A1865" i="4"/>
  <c r="B1865" i="4"/>
  <c r="A1866" i="4"/>
  <c r="B1866" i="4"/>
  <c r="A1867" i="4"/>
  <c r="B1867" i="4"/>
  <c r="A1868" i="4"/>
  <c r="B1868" i="4"/>
  <c r="A1869" i="4"/>
  <c r="B1869" i="4"/>
  <c r="A1870" i="4"/>
  <c r="B1870" i="4"/>
  <c r="A1871" i="4"/>
  <c r="B1871" i="4"/>
  <c r="D1871" i="4"/>
  <c r="A1872" i="4"/>
  <c r="B1872" i="4"/>
  <c r="A1873" i="4"/>
  <c r="B1873" i="4"/>
  <c r="A1874" i="4"/>
  <c r="B1874" i="4"/>
  <c r="A1875" i="4"/>
  <c r="B1875" i="4"/>
  <c r="A1876" i="4"/>
  <c r="B1876" i="4"/>
  <c r="A1877" i="4"/>
  <c r="B1877" i="4"/>
  <c r="A1878" i="4"/>
  <c r="B1878" i="4"/>
  <c r="A1879" i="4"/>
  <c r="B1879" i="4"/>
  <c r="D1879" i="4"/>
  <c r="A1880" i="4"/>
  <c r="B1880" i="4"/>
  <c r="A1881" i="4"/>
  <c r="B1881" i="4"/>
  <c r="D1881" i="4"/>
  <c r="A1882" i="4"/>
  <c r="B1882" i="4"/>
  <c r="A1883" i="4"/>
  <c r="B1883" i="4"/>
  <c r="A1884" i="4"/>
  <c r="B1884" i="4"/>
  <c r="A1885" i="4"/>
  <c r="B1885" i="4"/>
  <c r="A1886" i="4"/>
  <c r="B1886" i="4"/>
  <c r="D1886" i="4"/>
  <c r="A1887" i="4"/>
  <c r="B1887" i="4"/>
  <c r="A1888" i="4"/>
  <c r="B1888" i="4"/>
  <c r="A1889" i="4"/>
  <c r="B1889" i="4"/>
  <c r="A1890" i="4"/>
  <c r="B1890" i="4"/>
  <c r="A1891" i="4"/>
  <c r="B1891" i="4"/>
  <c r="D1891" i="4"/>
  <c r="A1892" i="4"/>
  <c r="B1892" i="4"/>
  <c r="A1893" i="4"/>
  <c r="B1893" i="4"/>
  <c r="A1894" i="4"/>
  <c r="B1894" i="4"/>
  <c r="A1895" i="4"/>
  <c r="B1895" i="4"/>
  <c r="A1896" i="4"/>
  <c r="B1896" i="4"/>
  <c r="A1897" i="4"/>
  <c r="B1897" i="4"/>
  <c r="A1898" i="4"/>
  <c r="B1898" i="4"/>
  <c r="A1899" i="4"/>
  <c r="B1899" i="4"/>
  <c r="A1900" i="4"/>
  <c r="B1900" i="4"/>
  <c r="A1901" i="4"/>
  <c r="B1901" i="4"/>
  <c r="A1902" i="4"/>
  <c r="B1902" i="4"/>
  <c r="D1902" i="4"/>
  <c r="A1903" i="4"/>
  <c r="B1903" i="4"/>
  <c r="A1904" i="4"/>
  <c r="B1904" i="4"/>
  <c r="A1905" i="4"/>
  <c r="B1905" i="4"/>
  <c r="D1905" i="4"/>
  <c r="A1906" i="4"/>
  <c r="B1906" i="4"/>
  <c r="A1907" i="4"/>
  <c r="B1907" i="4"/>
  <c r="A1908" i="4"/>
  <c r="B1908" i="4"/>
  <c r="A1909" i="4"/>
  <c r="B1909" i="4"/>
  <c r="A1910" i="4"/>
  <c r="B1910" i="4"/>
  <c r="D1910" i="4"/>
  <c r="A1911" i="4"/>
  <c r="B1911" i="4"/>
  <c r="D1911" i="4"/>
  <c r="A1912" i="4"/>
  <c r="B1912" i="4"/>
  <c r="A1913" i="4"/>
  <c r="B1913" i="4"/>
  <c r="A1914" i="4"/>
  <c r="B1914" i="4"/>
  <c r="A1915" i="4"/>
  <c r="B1915" i="4"/>
  <c r="D1915" i="4"/>
  <c r="A1916" i="4"/>
  <c r="B1916" i="4"/>
  <c r="A1917" i="4"/>
  <c r="B1917" i="4"/>
  <c r="A1918" i="4"/>
  <c r="B1918" i="4"/>
  <c r="A1919" i="4"/>
  <c r="B1919" i="4"/>
  <c r="D1919" i="4"/>
  <c r="A1920" i="4"/>
  <c r="B1920" i="4"/>
  <c r="A1921" i="4"/>
  <c r="B1921" i="4"/>
  <c r="A1922" i="4"/>
  <c r="B1922" i="4"/>
  <c r="A1923" i="4"/>
  <c r="B1923" i="4"/>
  <c r="A1924" i="4"/>
  <c r="B1924" i="4"/>
  <c r="A1925" i="4"/>
  <c r="B1925" i="4"/>
  <c r="A1926" i="4"/>
  <c r="B1926" i="4"/>
  <c r="D1926" i="4"/>
  <c r="A1927" i="4"/>
  <c r="B1927" i="4"/>
  <c r="D1927" i="4"/>
  <c r="A1928" i="4"/>
  <c r="B1928" i="4"/>
  <c r="A1929" i="4"/>
  <c r="B1929" i="4"/>
  <c r="A1930" i="4"/>
  <c r="B1930" i="4"/>
  <c r="A1931" i="4"/>
  <c r="B1931" i="4"/>
  <c r="A1932" i="4"/>
  <c r="B1932" i="4"/>
  <c r="A1933" i="4"/>
  <c r="B1933" i="4"/>
  <c r="A1934" i="4"/>
  <c r="B1934" i="4"/>
  <c r="A1935" i="4"/>
  <c r="B1935" i="4"/>
  <c r="D1935" i="4"/>
  <c r="A1936" i="4"/>
  <c r="B1936" i="4"/>
  <c r="A1937" i="4"/>
  <c r="B1937" i="4"/>
  <c r="A1938" i="4"/>
  <c r="B1938" i="4"/>
  <c r="A1939" i="4"/>
  <c r="B1939" i="4"/>
  <c r="A1940" i="4"/>
  <c r="B1940" i="4"/>
  <c r="A1941" i="4"/>
  <c r="B1941" i="4"/>
  <c r="A1942" i="4"/>
  <c r="B1942" i="4"/>
  <c r="A1943" i="4"/>
  <c r="B1943" i="4"/>
  <c r="D1943" i="4"/>
  <c r="A1944" i="4"/>
  <c r="B1944" i="4"/>
  <c r="A1945" i="4"/>
  <c r="B1945" i="4"/>
  <c r="A1946" i="4"/>
  <c r="B1946" i="4"/>
  <c r="A1947" i="4"/>
  <c r="B1947" i="4"/>
  <c r="A1948" i="4"/>
  <c r="B1948" i="4"/>
  <c r="A1949" i="4"/>
  <c r="B1949" i="4"/>
  <c r="A1950" i="4"/>
  <c r="B1950" i="4"/>
  <c r="A1951" i="4"/>
  <c r="B1951" i="4"/>
  <c r="D1951" i="4"/>
  <c r="A1952" i="4"/>
  <c r="B1952" i="4"/>
  <c r="A1953" i="4"/>
  <c r="B1953" i="4"/>
  <c r="A1954" i="4"/>
  <c r="B1954" i="4"/>
  <c r="A1955" i="4"/>
  <c r="B1955" i="4"/>
  <c r="A1956" i="4"/>
  <c r="B1956" i="4"/>
  <c r="A1957" i="4"/>
  <c r="B1957" i="4"/>
  <c r="A1958" i="4"/>
  <c r="B1958" i="4"/>
  <c r="A1959" i="4"/>
  <c r="B1959" i="4"/>
  <c r="A1960" i="4"/>
  <c r="B1960" i="4"/>
  <c r="A1961" i="4"/>
  <c r="B1961" i="4"/>
  <c r="A1962" i="4"/>
  <c r="B1962" i="4"/>
  <c r="A1963" i="4"/>
  <c r="B1963" i="4"/>
  <c r="A1964" i="4"/>
  <c r="B1964" i="4"/>
  <c r="A1965" i="4"/>
  <c r="B1965" i="4"/>
  <c r="A1966" i="4"/>
  <c r="B1966" i="4"/>
  <c r="A1967" i="4"/>
  <c r="B1967" i="4"/>
  <c r="D1967" i="4"/>
  <c r="A1968" i="4"/>
  <c r="B1968" i="4"/>
  <c r="A1969" i="4"/>
  <c r="B1969" i="4"/>
  <c r="D1969" i="4"/>
  <c r="A1970" i="4"/>
  <c r="B1970" i="4"/>
  <c r="A1971" i="4"/>
  <c r="B1971" i="4"/>
  <c r="A1972" i="4"/>
  <c r="B1972" i="4"/>
  <c r="A1973" i="4"/>
  <c r="B1973" i="4"/>
  <c r="A1974" i="4"/>
  <c r="B1974" i="4"/>
  <c r="A1975" i="4"/>
  <c r="B1975" i="4"/>
  <c r="D1975" i="4"/>
  <c r="A1976" i="4"/>
  <c r="B1976" i="4"/>
  <c r="A1977" i="4"/>
  <c r="B1977" i="4"/>
  <c r="A1978" i="4"/>
  <c r="B1978" i="4"/>
  <c r="A1979" i="4"/>
  <c r="B1979" i="4"/>
  <c r="A1980" i="4"/>
  <c r="B1980" i="4"/>
  <c r="A1981" i="4"/>
  <c r="B1981" i="4"/>
  <c r="A1982" i="4"/>
  <c r="B1982" i="4"/>
  <c r="D1982" i="4"/>
  <c r="A1983" i="4"/>
  <c r="B1983" i="4"/>
  <c r="A1984" i="4"/>
  <c r="B1984" i="4"/>
  <c r="A1985" i="4"/>
  <c r="B1985" i="4"/>
  <c r="D1985" i="4"/>
  <c r="A1986" i="4"/>
  <c r="B1986" i="4"/>
  <c r="A1987" i="4"/>
  <c r="B1987" i="4"/>
  <c r="D1987" i="4"/>
  <c r="A1988" i="4"/>
  <c r="B1988" i="4"/>
  <c r="A1989" i="4"/>
  <c r="B1989" i="4"/>
  <c r="A1990" i="4"/>
  <c r="B1990" i="4"/>
  <c r="A1991" i="4"/>
  <c r="B1991" i="4"/>
  <c r="A1992" i="4"/>
  <c r="B1992" i="4"/>
  <c r="A1993" i="4"/>
  <c r="B1993" i="4"/>
  <c r="A1994" i="4"/>
  <c r="B1994" i="4"/>
  <c r="A1995" i="4"/>
  <c r="B1995" i="4"/>
  <c r="A1996" i="4"/>
  <c r="B1996" i="4"/>
  <c r="A1997" i="4"/>
  <c r="B1997" i="4"/>
  <c r="A1998" i="4"/>
  <c r="B1998" i="4"/>
  <c r="A1999" i="4"/>
  <c r="B1999" i="4"/>
  <c r="A2000" i="4"/>
  <c r="B2000" i="4"/>
  <c r="A2156" i="4"/>
  <c r="B2156" i="4"/>
  <c r="D2156" i="4"/>
  <c r="A2155" i="4"/>
  <c r="B2155" i="4"/>
  <c r="A2154" i="4"/>
  <c r="B2154" i="4"/>
  <c r="A2153" i="4"/>
  <c r="B2153" i="4"/>
  <c r="A2152" i="4"/>
  <c r="B2152" i="4"/>
  <c r="A2151" i="4"/>
  <c r="B2151" i="4"/>
  <c r="D2151" i="4"/>
  <c r="A2150" i="4"/>
  <c r="B2150" i="4"/>
  <c r="A2149" i="4"/>
  <c r="B2149" i="4"/>
  <c r="A2148" i="4"/>
  <c r="B2148" i="4"/>
  <c r="A2147" i="4"/>
  <c r="B2147" i="4"/>
  <c r="A2146" i="4"/>
  <c r="B2146" i="4"/>
  <c r="A2145" i="4"/>
  <c r="B2145" i="4"/>
  <c r="A2144" i="4"/>
  <c r="B2144" i="4"/>
  <c r="A2143" i="4"/>
  <c r="B2143" i="4"/>
  <c r="D2143" i="4"/>
  <c r="A2142" i="4"/>
  <c r="B2142" i="4"/>
  <c r="A2141" i="4"/>
  <c r="B2141" i="4"/>
  <c r="A2140" i="4"/>
  <c r="B2140" i="4"/>
  <c r="A2139" i="4"/>
  <c r="B2139" i="4"/>
  <c r="A2138" i="4"/>
  <c r="B2138" i="4"/>
  <c r="A2137" i="4"/>
  <c r="B2137" i="4"/>
  <c r="A2136" i="4"/>
  <c r="B2136" i="4"/>
  <c r="A2135" i="4"/>
  <c r="B2135" i="4"/>
  <c r="A2134" i="4"/>
  <c r="B2134" i="4"/>
  <c r="A2133" i="4"/>
  <c r="B2133" i="4"/>
  <c r="A2132" i="4"/>
  <c r="B2132" i="4"/>
  <c r="A2131" i="4"/>
  <c r="B2131" i="4"/>
  <c r="A2130" i="4"/>
  <c r="B2130" i="4"/>
  <c r="A2129" i="4"/>
  <c r="B2129" i="4"/>
  <c r="A2128" i="4"/>
  <c r="B2128" i="4"/>
  <c r="A2127" i="4"/>
  <c r="B2127" i="4"/>
  <c r="D2127" i="4"/>
  <c r="A2126" i="4"/>
  <c r="B2126" i="4"/>
  <c r="A2125" i="4"/>
  <c r="B2125" i="4"/>
  <c r="A2124" i="4"/>
  <c r="B2124" i="4"/>
  <c r="A2123" i="4"/>
  <c r="B2123" i="4"/>
  <c r="A2122" i="4"/>
  <c r="B2122" i="4"/>
  <c r="A2121" i="4"/>
  <c r="B2121" i="4"/>
  <c r="A2120" i="4"/>
  <c r="B2120" i="4"/>
  <c r="A2119" i="4"/>
  <c r="B2119" i="4"/>
  <c r="D2119" i="4"/>
  <c r="A2118" i="4"/>
  <c r="B2118" i="4"/>
  <c r="A2117" i="4"/>
  <c r="B2117" i="4"/>
  <c r="A2116" i="4"/>
  <c r="B2116" i="4"/>
  <c r="A2115" i="4"/>
  <c r="B2115" i="4"/>
  <c r="A2114" i="4"/>
  <c r="B2114" i="4"/>
  <c r="A2113" i="4"/>
  <c r="B2113" i="4"/>
  <c r="A2112" i="4"/>
  <c r="B2112" i="4"/>
  <c r="A2111" i="4"/>
  <c r="B2111" i="4"/>
  <c r="D2111" i="4"/>
  <c r="A2110" i="4"/>
  <c r="B2110" i="4"/>
  <c r="A2109" i="4"/>
  <c r="B2109" i="4"/>
  <c r="A2108" i="4"/>
  <c r="B2108" i="4"/>
  <c r="A2107" i="4"/>
  <c r="B2107" i="4"/>
  <c r="A2106" i="4"/>
  <c r="B2106" i="4"/>
  <c r="A2105" i="4"/>
  <c r="B2105" i="4"/>
  <c r="A2104" i="4"/>
  <c r="B2104" i="4"/>
  <c r="A2103" i="4"/>
  <c r="B2103" i="4"/>
  <c r="D2103" i="4"/>
  <c r="A2102" i="4"/>
  <c r="B2102" i="4"/>
  <c r="A2101" i="4"/>
  <c r="B2101" i="4"/>
  <c r="A2100" i="4"/>
  <c r="B2100" i="4"/>
  <c r="A2099" i="4"/>
  <c r="B2099" i="4"/>
  <c r="A2098" i="4"/>
  <c r="B2098" i="4"/>
  <c r="A2097" i="4"/>
  <c r="B2097" i="4"/>
  <c r="A2096" i="4"/>
  <c r="B2096" i="4"/>
  <c r="A2095" i="4"/>
  <c r="B2095" i="4"/>
  <c r="A2094" i="4"/>
  <c r="B2094" i="4"/>
  <c r="A2093" i="4"/>
  <c r="B2093" i="4"/>
  <c r="A2092" i="4"/>
  <c r="B2092" i="4"/>
  <c r="D2092" i="4"/>
  <c r="A2091" i="4"/>
  <c r="B2091" i="4"/>
  <c r="D2091" i="4"/>
  <c r="A2090" i="4"/>
  <c r="B2090" i="4"/>
  <c r="A2089" i="4"/>
  <c r="B2089" i="4"/>
  <c r="A2088" i="4"/>
  <c r="B2088" i="4"/>
  <c r="A2087" i="4"/>
  <c r="B2087" i="4"/>
  <c r="A2086" i="4"/>
  <c r="B2086" i="4"/>
  <c r="A2085" i="4"/>
  <c r="B2085" i="4"/>
  <c r="A2084" i="4"/>
  <c r="B2084" i="4"/>
  <c r="A2083" i="4"/>
  <c r="B2083" i="4"/>
  <c r="D2083" i="4"/>
  <c r="A2082" i="4"/>
  <c r="B2082" i="4"/>
  <c r="A2081" i="4"/>
  <c r="B2081" i="4"/>
  <c r="A2080" i="4"/>
  <c r="B2080" i="4"/>
  <c r="A2079" i="4"/>
  <c r="B2079" i="4"/>
  <c r="A2078" i="4"/>
  <c r="B2078" i="4"/>
  <c r="A2077" i="4"/>
  <c r="B2077" i="4"/>
  <c r="A2076" i="4"/>
  <c r="B2076" i="4"/>
  <c r="D2076" i="4"/>
  <c r="A2075" i="4"/>
  <c r="B2075" i="4"/>
  <c r="D2075" i="4"/>
  <c r="A2074" i="4"/>
  <c r="B2074" i="4"/>
  <c r="A2073" i="4"/>
  <c r="B2073" i="4"/>
  <c r="A2072" i="4"/>
  <c r="B2072" i="4"/>
  <c r="A2071" i="4"/>
  <c r="B2071" i="4"/>
  <c r="A2070" i="4"/>
  <c r="B2070" i="4"/>
  <c r="A2069" i="4"/>
  <c r="B2069" i="4"/>
  <c r="A2068" i="4"/>
  <c r="B2068" i="4"/>
  <c r="A2067" i="4"/>
  <c r="B2067" i="4"/>
  <c r="D2067" i="4"/>
  <c r="A2066" i="4"/>
  <c r="B2066" i="4"/>
  <c r="A2065" i="4"/>
  <c r="B2065" i="4"/>
  <c r="A2064" i="4"/>
  <c r="B2064" i="4"/>
  <c r="A2063" i="4"/>
  <c r="B2063" i="4"/>
  <c r="D2063" i="4"/>
  <c r="A2062" i="4"/>
  <c r="B2062" i="4"/>
  <c r="A2061" i="4"/>
  <c r="B2061" i="4"/>
  <c r="A2060" i="4"/>
  <c r="B2060" i="4"/>
  <c r="D2060" i="4"/>
  <c r="A2059" i="4"/>
  <c r="B2059" i="4"/>
  <c r="A2058" i="4"/>
  <c r="B2058" i="4"/>
  <c r="A2057" i="4"/>
  <c r="B2057" i="4"/>
  <c r="A2056" i="4"/>
  <c r="B2056" i="4"/>
  <c r="A2055" i="4"/>
  <c r="B2055" i="4"/>
  <c r="A2054" i="4"/>
  <c r="B2054" i="4"/>
  <c r="A2053" i="4"/>
  <c r="B2053" i="4"/>
  <c r="A2052" i="4"/>
  <c r="B2052" i="4"/>
  <c r="A2051" i="4"/>
  <c r="B2051" i="4"/>
  <c r="A2050" i="4"/>
  <c r="B2050" i="4"/>
  <c r="A2049" i="4"/>
  <c r="B2049" i="4"/>
  <c r="A2048" i="4"/>
  <c r="B2048" i="4"/>
  <c r="A2047" i="4"/>
  <c r="B2047" i="4"/>
  <c r="D2047" i="4"/>
  <c r="A2046" i="4"/>
  <c r="B2046" i="4"/>
  <c r="A2045" i="4"/>
  <c r="B2045" i="4"/>
  <c r="A2044" i="4"/>
  <c r="B2044" i="4"/>
  <c r="A2043" i="4"/>
  <c r="B2043" i="4"/>
  <c r="A2042" i="4"/>
  <c r="B2042" i="4"/>
  <c r="A2041" i="4"/>
  <c r="B2041" i="4"/>
  <c r="A2040" i="4"/>
  <c r="B2040" i="4"/>
  <c r="A2039" i="4"/>
  <c r="B2039" i="4"/>
  <c r="D2039" i="4"/>
  <c r="A2038" i="4"/>
  <c r="B2038" i="4"/>
  <c r="A2037" i="4"/>
  <c r="B2037" i="4"/>
  <c r="A2036" i="4"/>
  <c r="B2036" i="4"/>
  <c r="A2035" i="4"/>
  <c r="B2035" i="4"/>
  <c r="A2034" i="4"/>
  <c r="B2034" i="4"/>
  <c r="A2033" i="4"/>
  <c r="B2033" i="4"/>
  <c r="A2032" i="4"/>
  <c r="B2032" i="4"/>
  <c r="A2031" i="4"/>
  <c r="B2031" i="4"/>
  <c r="D2031" i="4"/>
  <c r="A2030" i="4"/>
  <c r="B2030" i="4"/>
  <c r="A2029" i="4"/>
  <c r="B2029" i="4"/>
  <c r="A2028" i="4"/>
  <c r="B2028" i="4"/>
  <c r="A2027" i="4"/>
  <c r="B2027" i="4"/>
  <c r="A2026" i="4"/>
  <c r="B2026" i="4"/>
  <c r="A2025" i="4"/>
  <c r="B2025" i="4"/>
  <c r="A2024" i="4"/>
  <c r="B2024" i="4"/>
  <c r="A2023" i="4"/>
  <c r="B2023" i="4"/>
  <c r="A2022" i="4"/>
  <c r="B2022" i="4"/>
  <c r="A2021" i="4"/>
  <c r="B2021" i="4"/>
  <c r="A2020" i="4"/>
  <c r="B2020" i="4"/>
  <c r="A2019" i="4"/>
  <c r="B2019" i="4"/>
  <c r="A2018" i="4"/>
  <c r="B2018" i="4"/>
  <c r="A2017" i="4"/>
  <c r="B2017" i="4"/>
  <c r="A2016" i="4"/>
  <c r="B2016" i="4"/>
  <c r="A2015" i="4"/>
  <c r="B2015" i="4"/>
  <c r="D2015" i="4"/>
  <c r="A2014" i="4"/>
  <c r="B2014" i="4"/>
  <c r="A2013" i="4"/>
  <c r="B2013" i="4"/>
  <c r="A2012" i="4"/>
  <c r="B2012" i="4"/>
  <c r="A2011" i="4"/>
  <c r="B2011" i="4"/>
  <c r="A2010" i="4"/>
  <c r="B2010" i="4"/>
  <c r="A2009" i="4"/>
  <c r="B2009" i="4"/>
  <c r="A2008" i="4"/>
  <c r="B2008" i="4"/>
  <c r="A2007" i="4"/>
  <c r="B2007" i="4"/>
  <c r="A2006" i="4"/>
  <c r="B2006" i="4"/>
  <c r="A2005" i="4"/>
  <c r="B2005" i="4"/>
  <c r="A2004" i="4"/>
  <c r="B2004" i="4"/>
  <c r="A2003" i="4"/>
  <c r="B2003" i="4"/>
  <c r="A2002" i="4"/>
  <c r="B2002" i="4"/>
  <c r="A2001" i="4"/>
  <c r="B2001" i="4"/>
  <c r="B2296" i="4"/>
  <c r="B2295" i="4"/>
  <c r="B2294" i="4"/>
  <c r="B2293" i="4"/>
  <c r="B2292" i="4"/>
  <c r="B2291" i="4"/>
  <c r="B2290" i="4"/>
  <c r="B2289" i="4"/>
  <c r="B2288" i="4"/>
  <c r="B2287" i="4"/>
  <c r="B2286" i="4"/>
  <c r="B2285" i="4"/>
  <c r="B2284" i="4"/>
  <c r="B2283" i="4"/>
  <c r="B2282" i="4"/>
  <c r="B2281" i="4"/>
  <c r="B2280" i="4"/>
  <c r="B2279" i="4"/>
  <c r="B2278" i="4"/>
  <c r="B2277" i="4"/>
  <c r="B2276" i="4"/>
  <c r="B2275" i="4"/>
  <c r="B2274" i="4"/>
  <c r="B2273" i="4"/>
  <c r="B2272" i="4"/>
  <c r="B2271" i="4"/>
  <c r="B2270" i="4"/>
  <c r="B2269" i="4"/>
  <c r="B2268" i="4"/>
  <c r="B2267" i="4"/>
  <c r="B2266" i="4"/>
  <c r="B2265" i="4"/>
  <c r="B2264" i="4"/>
  <c r="B2263" i="4"/>
  <c r="B2262" i="4"/>
  <c r="B2261" i="4"/>
  <c r="B2260" i="4"/>
  <c r="B2259" i="4"/>
  <c r="B2258" i="4"/>
  <c r="B2257" i="4"/>
  <c r="B2256" i="4"/>
  <c r="B2255" i="4"/>
  <c r="B2254" i="4"/>
  <c r="B2253" i="4"/>
  <c r="B2252" i="4"/>
  <c r="B2251" i="4"/>
  <c r="B2250" i="4"/>
  <c r="B2249" i="4"/>
  <c r="B2248" i="4"/>
  <c r="B2247" i="4"/>
  <c r="B2246" i="4"/>
  <c r="B2245" i="4"/>
  <c r="B2244" i="4"/>
  <c r="B2243" i="4"/>
  <c r="B2242" i="4"/>
  <c r="B2241" i="4"/>
  <c r="B2240" i="4"/>
  <c r="B2239" i="4"/>
  <c r="B2238" i="4"/>
  <c r="B2237" i="4"/>
  <c r="B2236" i="4"/>
  <c r="B2235" i="4"/>
  <c r="B2234" i="4"/>
  <c r="B2233" i="4"/>
  <c r="B2232" i="4"/>
  <c r="B2231" i="4"/>
  <c r="B2230" i="4"/>
  <c r="B2229" i="4"/>
  <c r="B2228" i="4"/>
  <c r="B2227" i="4"/>
  <c r="B2226" i="4"/>
  <c r="B2225" i="4"/>
  <c r="B2224" i="4"/>
  <c r="B2223" i="4"/>
  <c r="B2222" i="4"/>
  <c r="B2221" i="4"/>
  <c r="B2220" i="4"/>
  <c r="B2219" i="4"/>
  <c r="B2218" i="4"/>
  <c r="B2217" i="4"/>
  <c r="B2216" i="4"/>
  <c r="B2215" i="4"/>
  <c r="B2214" i="4"/>
  <c r="B2213" i="4"/>
  <c r="B2212" i="4"/>
  <c r="B2211" i="4"/>
  <c r="B2210" i="4"/>
  <c r="B2209" i="4"/>
  <c r="B2208" i="4"/>
  <c r="B2207" i="4"/>
  <c r="B2206" i="4"/>
  <c r="B2205" i="4"/>
  <c r="B2204" i="4"/>
  <c r="B2203" i="4"/>
  <c r="B2202" i="4"/>
  <c r="B2201" i="4"/>
  <c r="B2200" i="4"/>
  <c r="B2199" i="4"/>
  <c r="B2198" i="4"/>
  <c r="B2197" i="4"/>
  <c r="B2196" i="4"/>
  <c r="B2195" i="4"/>
  <c r="B2194" i="4"/>
  <c r="B2193" i="4"/>
  <c r="B2192" i="4"/>
  <c r="B2191" i="4"/>
  <c r="B2190" i="4"/>
  <c r="B2189" i="4"/>
  <c r="B2188" i="4"/>
  <c r="B2187" i="4"/>
  <c r="B2186" i="4"/>
  <c r="B2185" i="4"/>
  <c r="B2184" i="4"/>
  <c r="B2183" i="4"/>
  <c r="B2182" i="4"/>
  <c r="B2181" i="4"/>
  <c r="B2180" i="4"/>
  <c r="B2179" i="4"/>
  <c r="B2178" i="4"/>
  <c r="B2177" i="4"/>
  <c r="B2176" i="4"/>
  <c r="B2175" i="4"/>
  <c r="B2174" i="4"/>
  <c r="B2173" i="4"/>
  <c r="B2172" i="4"/>
  <c r="B2171" i="4"/>
  <c r="B2170" i="4"/>
  <c r="B2169" i="4"/>
  <c r="B2168" i="4"/>
  <c r="B2167" i="4"/>
  <c r="B2166" i="4"/>
  <c r="B2165" i="4"/>
  <c r="B2164" i="4"/>
  <c r="B2163" i="4"/>
  <c r="B2162" i="4"/>
  <c r="B2161" i="4"/>
  <c r="B2160" i="4"/>
  <c r="B2159" i="4"/>
  <c r="B2158" i="4"/>
  <c r="B2157" i="4"/>
  <c r="A2380" i="4"/>
  <c r="A2379" i="4"/>
  <c r="A2378" i="4"/>
  <c r="A2377" i="4"/>
  <c r="A2376" i="4"/>
  <c r="A2375" i="4"/>
  <c r="A2374" i="4"/>
  <c r="A2373" i="4"/>
  <c r="A2372" i="4"/>
  <c r="A2371" i="4"/>
  <c r="A2370" i="4"/>
  <c r="A2369" i="4"/>
  <c r="A2368" i="4"/>
  <c r="A2367" i="4"/>
  <c r="A2366" i="4"/>
  <c r="A2365" i="4"/>
  <c r="A2364" i="4"/>
  <c r="A2363" i="4"/>
  <c r="A2362" i="4"/>
  <c r="A2361" i="4"/>
  <c r="A2360" i="4"/>
  <c r="A2359" i="4"/>
  <c r="A2358" i="4"/>
  <c r="A2357" i="4"/>
  <c r="A2356" i="4"/>
  <c r="A2355" i="4"/>
  <c r="A2354" i="4"/>
  <c r="A2353" i="4"/>
  <c r="A2352" i="4"/>
  <c r="A2351" i="4"/>
  <c r="A2350" i="4"/>
  <c r="A2349" i="4"/>
  <c r="A2348" i="4"/>
  <c r="A2347" i="4"/>
  <c r="A2346" i="4"/>
  <c r="A2345" i="4"/>
  <c r="A2344" i="4"/>
  <c r="A2343" i="4"/>
  <c r="A2342" i="4"/>
  <c r="A2341" i="4"/>
  <c r="A2340" i="4"/>
  <c r="A2339" i="4"/>
  <c r="A2338" i="4"/>
  <c r="A2337" i="4"/>
  <c r="A2336" i="4"/>
  <c r="A2335" i="4"/>
  <c r="A2334" i="4"/>
  <c r="A2333" i="4"/>
  <c r="A2332" i="4"/>
  <c r="A2331" i="4"/>
  <c r="A2330" i="4"/>
  <c r="A2329" i="4"/>
  <c r="A2328" i="4"/>
  <c r="A2327" i="4"/>
  <c r="A2326" i="4"/>
  <c r="A2325" i="4"/>
  <c r="A2324" i="4"/>
  <c r="A2323" i="4"/>
  <c r="A2322" i="4"/>
  <c r="A2321" i="4"/>
  <c r="A2320" i="4"/>
  <c r="A2319" i="4"/>
  <c r="A2318" i="4"/>
  <c r="A2317" i="4"/>
  <c r="A2316" i="4"/>
  <c r="A2315" i="4"/>
  <c r="A2314" i="4"/>
  <c r="A2313" i="4"/>
  <c r="A2312" i="4"/>
  <c r="A2311" i="4"/>
  <c r="A2310" i="4"/>
  <c r="A2309" i="4"/>
  <c r="A2308" i="4"/>
  <c r="A2307" i="4"/>
  <c r="A2306" i="4"/>
  <c r="A2305" i="4"/>
  <c r="A2304" i="4"/>
  <c r="A2303" i="4"/>
  <c r="A2302" i="4"/>
  <c r="A2301" i="4"/>
  <c r="A2300" i="4"/>
  <c r="A2299" i="4"/>
  <c r="A2298" i="4"/>
  <c r="A2297" i="4"/>
  <c r="A2296" i="4"/>
  <c r="A2295" i="4"/>
  <c r="A2294" i="4"/>
  <c r="A2293" i="4"/>
  <c r="A2292" i="4"/>
  <c r="A2291" i="4"/>
  <c r="A2290" i="4"/>
  <c r="A2289" i="4"/>
  <c r="A2288" i="4"/>
  <c r="A2287" i="4"/>
  <c r="A2286" i="4"/>
  <c r="A2285" i="4"/>
  <c r="A2284" i="4"/>
  <c r="A2283" i="4"/>
  <c r="A2282" i="4"/>
  <c r="A2281" i="4"/>
  <c r="A2280" i="4"/>
  <c r="A2279" i="4"/>
  <c r="A2278" i="4"/>
  <c r="A2277" i="4"/>
  <c r="A2276" i="4"/>
  <c r="A2275" i="4"/>
  <c r="A2274" i="4"/>
  <c r="A2273" i="4"/>
  <c r="A2272" i="4"/>
  <c r="A2271" i="4"/>
  <c r="A2270" i="4"/>
  <c r="A2269" i="4"/>
  <c r="A2268" i="4"/>
  <c r="A2267" i="4"/>
  <c r="A2266" i="4"/>
  <c r="A2265" i="4"/>
  <c r="A2264" i="4"/>
  <c r="A2263" i="4"/>
  <c r="A2262" i="4"/>
  <c r="A2261" i="4"/>
  <c r="A2260" i="4"/>
  <c r="A2259" i="4"/>
  <c r="A2258" i="4"/>
  <c r="A2257" i="4"/>
  <c r="A2256" i="4"/>
  <c r="A2255" i="4"/>
  <c r="A2254" i="4"/>
  <c r="A2253" i="4"/>
  <c r="A2252" i="4"/>
  <c r="A2251" i="4"/>
  <c r="A2250" i="4"/>
  <c r="A2249" i="4"/>
  <c r="A2248" i="4"/>
  <c r="A2247" i="4"/>
  <c r="A2246" i="4"/>
  <c r="A2245" i="4"/>
  <c r="A2244" i="4"/>
  <c r="A2243" i="4"/>
  <c r="A2242" i="4"/>
  <c r="A2241" i="4"/>
  <c r="A2240" i="4"/>
  <c r="A2239" i="4"/>
  <c r="A2238" i="4"/>
  <c r="A2237" i="4"/>
  <c r="A2236" i="4"/>
  <c r="A2235" i="4"/>
  <c r="A2234" i="4"/>
  <c r="A2233" i="4"/>
  <c r="A2232" i="4"/>
  <c r="A2231" i="4"/>
  <c r="A2230" i="4"/>
  <c r="A2229" i="4"/>
  <c r="A2228" i="4"/>
  <c r="A2227" i="4"/>
  <c r="A2226" i="4"/>
  <c r="A2225" i="4"/>
  <c r="A2224" i="4"/>
  <c r="A2223" i="4"/>
  <c r="A2222" i="4"/>
  <c r="A2221" i="4"/>
  <c r="A2220" i="4"/>
  <c r="A2219" i="4"/>
  <c r="A2218" i="4"/>
  <c r="A2217" i="4"/>
  <c r="A2216" i="4"/>
  <c r="A2215" i="4"/>
  <c r="A2214" i="4"/>
  <c r="A2213" i="4"/>
  <c r="A2212" i="4"/>
  <c r="A2211" i="4"/>
  <c r="A2210" i="4"/>
  <c r="A2209" i="4"/>
  <c r="A2208" i="4"/>
  <c r="A2207" i="4"/>
  <c r="A2206" i="4"/>
  <c r="A2205" i="4"/>
  <c r="A2204" i="4"/>
  <c r="A2203" i="4"/>
  <c r="A2202" i="4"/>
  <c r="A2201" i="4"/>
  <c r="A2200" i="4"/>
  <c r="A2199" i="4"/>
  <c r="A2198" i="4"/>
  <c r="A2197" i="4"/>
  <c r="A2196" i="4"/>
  <c r="A2195" i="4"/>
  <c r="A2194" i="4"/>
  <c r="A2193" i="4"/>
  <c r="A2192" i="4"/>
  <c r="A2191" i="4"/>
  <c r="A2190" i="4"/>
  <c r="A2189" i="4"/>
  <c r="A2188" i="4"/>
  <c r="A2187" i="4"/>
  <c r="A2186" i="4"/>
  <c r="A2185" i="4"/>
  <c r="A2184" i="4"/>
  <c r="A2183" i="4"/>
  <c r="A2182" i="4"/>
  <c r="A2181" i="4"/>
  <c r="A2180" i="4"/>
  <c r="A2179" i="4"/>
  <c r="A2178" i="4"/>
  <c r="A2177" i="4"/>
  <c r="A2176" i="4"/>
  <c r="A2175" i="4"/>
  <c r="A2174" i="4"/>
  <c r="A2173" i="4"/>
  <c r="A2172" i="4"/>
  <c r="A2171" i="4"/>
  <c r="A2170" i="4"/>
  <c r="A2169" i="4"/>
  <c r="A2168" i="4"/>
  <c r="A2167" i="4"/>
  <c r="A2166" i="4"/>
  <c r="A2165" i="4"/>
  <c r="A2164" i="4"/>
  <c r="A2163" i="4"/>
  <c r="A2162" i="4"/>
  <c r="A2161" i="4"/>
  <c r="A2160" i="4"/>
  <c r="A2159" i="4"/>
  <c r="A2158" i="4"/>
  <c r="A2157" i="4"/>
  <c r="B5" i="2"/>
  <c r="A4" i="3"/>
  <c r="A5" i="3"/>
  <c r="A6" i="3"/>
  <c r="A7" i="3"/>
  <c r="A8" i="3"/>
  <c r="A9" i="3"/>
  <c r="D2079" i="4"/>
  <c r="D1709" i="4"/>
  <c r="D1615" i="4"/>
  <c r="D1504" i="4"/>
  <c r="D1429" i="4"/>
  <c r="D1175" i="4"/>
  <c r="D1027" i="4"/>
  <c r="D2007" i="4"/>
  <c r="D1939" i="4"/>
  <c r="D1923" i="4"/>
  <c r="D1786" i="4"/>
  <c r="D1660" i="4"/>
  <c r="D1648" i="4"/>
  <c r="D1494" i="4"/>
  <c r="D1490" i="4"/>
  <c r="D1466" i="4"/>
  <c r="D1357" i="4"/>
  <c r="D1232" i="4"/>
  <c r="D1224" i="4"/>
  <c r="D1181" i="4"/>
  <c r="D1173" i="4"/>
  <c r="D1161" i="4"/>
  <c r="D1130" i="4"/>
  <c r="D990" i="4"/>
  <c r="D986" i="4"/>
  <c r="D323" i="4"/>
  <c r="D1796" i="4"/>
  <c r="D534" i="4"/>
  <c r="D448" i="4"/>
  <c r="D382" i="4"/>
  <c r="D13" i="4"/>
  <c r="D2095" i="4"/>
  <c r="D1230" i="4"/>
  <c r="D1078" i="4"/>
  <c r="D2004" i="4"/>
  <c r="D2012" i="4"/>
  <c r="D1953" i="4"/>
  <c r="D1950" i="4"/>
  <c r="D1903" i="4"/>
  <c r="D1895" i="4"/>
  <c r="D1887" i="4"/>
  <c r="D1863" i="4"/>
  <c r="D1833" i="4"/>
  <c r="D1667" i="4"/>
  <c r="D1604" i="4"/>
  <c r="D1533" i="4"/>
  <c r="D1501" i="4"/>
  <c r="D1477" i="4"/>
  <c r="D1345" i="4"/>
  <c r="D1326" i="4"/>
  <c r="D1274" i="4"/>
  <c r="D1255" i="4"/>
  <c r="D1160" i="4"/>
  <c r="D1129" i="4"/>
  <c r="D1102" i="4"/>
  <c r="D985" i="4"/>
  <c r="D890" i="4"/>
  <c r="D863" i="4"/>
  <c r="D812" i="4"/>
  <c r="D792" i="4"/>
  <c r="D788" i="4"/>
  <c r="D760" i="4"/>
  <c r="D737" i="4"/>
  <c r="D726" i="4"/>
  <c r="D706" i="4"/>
  <c r="D698" i="4"/>
  <c r="D678" i="4"/>
  <c r="D674" i="4"/>
  <c r="D671" i="4"/>
  <c r="D576" i="4"/>
  <c r="D529" i="4"/>
  <c r="D513" i="4"/>
  <c r="D486" i="4"/>
  <c r="D428" i="4"/>
  <c r="D412" i="4"/>
  <c r="D338" i="4"/>
  <c r="D2043" i="4"/>
  <c r="D2059" i="4"/>
  <c r="D1564" i="4"/>
  <c r="D1540" i="4"/>
  <c r="D1528" i="4"/>
  <c r="D1453" i="4"/>
  <c r="D1402" i="4"/>
  <c r="D1246" i="4"/>
  <c r="D1199" i="4"/>
  <c r="D1144" i="4"/>
  <c r="D1094" i="4"/>
  <c r="D1086" i="4"/>
  <c r="D1059" i="4"/>
  <c r="D1031" i="4"/>
  <c r="D1012" i="4"/>
  <c r="D953" i="4"/>
  <c r="D925" i="4"/>
  <c r="D921" i="4"/>
  <c r="D850" i="4"/>
  <c r="D752" i="4"/>
  <c r="D717" i="4"/>
  <c r="D666" i="4"/>
  <c r="D662" i="4"/>
  <c r="D654" i="4"/>
  <c r="D638" i="4"/>
  <c r="D615" i="4"/>
  <c r="D501" i="4"/>
  <c r="D474" i="4"/>
  <c r="D470" i="4"/>
  <c r="D454" i="4"/>
  <c r="D423" i="4"/>
  <c r="D396" i="4"/>
  <c r="D357" i="4"/>
  <c r="D274" i="4"/>
  <c r="D258" i="4"/>
  <c r="D226" i="4"/>
  <c r="D222" i="4"/>
  <c r="D210" i="4"/>
  <c r="D17" i="4"/>
  <c r="D162" i="4"/>
  <c r="D7" i="4"/>
  <c r="D2087" i="4"/>
  <c r="D1599" i="4"/>
  <c r="D528" i="4"/>
  <c r="D1999" i="4"/>
  <c r="D1991" i="4"/>
  <c r="D1983" i="4"/>
  <c r="D1854" i="4"/>
  <c r="D1819" i="4"/>
  <c r="D1748" i="4"/>
  <c r="D1732" i="4"/>
  <c r="D1539" i="4"/>
  <c r="D1378" i="4"/>
  <c r="D1304" i="4"/>
  <c r="D1151" i="4"/>
  <c r="D1093" i="4"/>
  <c r="D1073" i="4"/>
  <c r="D1062" i="4"/>
  <c r="D1050" i="4"/>
  <c r="D1042" i="4"/>
  <c r="D1034" i="4"/>
  <c r="D952" i="4"/>
  <c r="D932" i="4"/>
  <c r="R6" i="4" s="1"/>
  <c r="D904" i="4"/>
  <c r="D868" i="4"/>
  <c r="D814" i="4"/>
  <c r="D806" i="4"/>
  <c r="D782" i="4"/>
  <c r="D762" i="4"/>
  <c r="D696" i="4"/>
  <c r="D621" i="4"/>
  <c r="D610" i="4"/>
  <c r="D598" i="4"/>
  <c r="D594" i="4"/>
  <c r="D590" i="4"/>
  <c r="D578" i="4"/>
  <c r="D571" i="4"/>
  <c r="D531" i="4"/>
  <c r="D484" i="4"/>
  <c r="D418" i="4"/>
  <c r="D410" i="4"/>
  <c r="D375" i="4"/>
  <c r="D371" i="4"/>
  <c r="D356" i="4"/>
  <c r="D321" i="4"/>
  <c r="D317" i="4"/>
  <c r="D313" i="4"/>
  <c r="D309" i="4"/>
  <c r="D193" i="4"/>
  <c r="D1784" i="4"/>
  <c r="D1195" i="4"/>
  <c r="D520" i="4"/>
  <c r="D388" i="4"/>
  <c r="D2139" i="4"/>
  <c r="D2155" i="4"/>
  <c r="D1830" i="4"/>
  <c r="D1763" i="4"/>
  <c r="D1723" i="4"/>
  <c r="D1712" i="4"/>
  <c r="D1676" i="4"/>
  <c r="D1519" i="4"/>
  <c r="D1416" i="4"/>
  <c r="D1404" i="4"/>
  <c r="D1260" i="4"/>
  <c r="D1252" i="4"/>
  <c r="D1244" i="4"/>
  <c r="D1237" i="4"/>
  <c r="D1229" i="4"/>
  <c r="D1205" i="4"/>
  <c r="D1201" i="4"/>
  <c r="D1186" i="4"/>
  <c r="D1146" i="4"/>
  <c r="D1057" i="4"/>
  <c r="D1045" i="4"/>
  <c r="D1014" i="4"/>
  <c r="D856" i="4"/>
  <c r="D809" i="4"/>
  <c r="D801" i="4"/>
  <c r="D566" i="4"/>
  <c r="D558" i="4"/>
  <c r="D546" i="4"/>
  <c r="D429" i="4"/>
  <c r="D398" i="4"/>
  <c r="D220" i="4"/>
  <c r="D136" i="4"/>
  <c r="D262" i="4"/>
  <c r="D218" i="4"/>
  <c r="D216" i="4"/>
  <c r="D214" i="4"/>
  <c r="D212" i="4"/>
  <c r="D1366" i="4"/>
  <c r="D1361" i="4"/>
  <c r="D1338" i="4"/>
  <c r="D1321" i="4"/>
  <c r="D1292" i="4"/>
  <c r="D1264" i="4"/>
  <c r="D1191" i="4"/>
  <c r="D872" i="4"/>
  <c r="D787" i="4"/>
  <c r="D724" i="4"/>
  <c r="D363" i="4"/>
  <c r="D257" i="4"/>
  <c r="D245" i="4"/>
  <c r="D156" i="4"/>
  <c r="D2011" i="4"/>
  <c r="D2028" i="4"/>
  <c r="D2107" i="4"/>
  <c r="D2124" i="4"/>
  <c r="D1971" i="4"/>
  <c r="D1966" i="4"/>
  <c r="D1937" i="4"/>
  <c r="D1875" i="4"/>
  <c r="D1870" i="4"/>
  <c r="D1812" i="4"/>
  <c r="D1807" i="4"/>
  <c r="D1714" i="4"/>
  <c r="D1684" i="4"/>
  <c r="D1643" i="4"/>
  <c r="D1632" i="4"/>
  <c r="D1521" i="4"/>
  <c r="D1468" i="4"/>
  <c r="D1314" i="4"/>
  <c r="D1286" i="4"/>
  <c r="D1258" i="4"/>
  <c r="D1202" i="4"/>
  <c r="D1162" i="4"/>
  <c r="D1145" i="4"/>
  <c r="D1128" i="4"/>
  <c r="D1117" i="4"/>
  <c r="D1100" i="4"/>
  <c r="D1072" i="4"/>
  <c r="D1044" i="4"/>
  <c r="D958" i="4"/>
  <c r="D929" i="4"/>
  <c r="D900" i="4"/>
  <c r="D894" i="4"/>
  <c r="D883" i="4"/>
  <c r="D832" i="4"/>
  <c r="D735" i="4"/>
  <c r="D632" i="4"/>
  <c r="D603" i="4"/>
  <c r="D502" i="4"/>
  <c r="D407" i="4"/>
  <c r="D384" i="4"/>
  <c r="D316" i="4"/>
  <c r="D209" i="4"/>
  <c r="D119" i="4"/>
  <c r="D113" i="4"/>
  <c r="D107" i="4"/>
  <c r="D101" i="4"/>
  <c r="D95" i="4"/>
  <c r="D89" i="4"/>
  <c r="D83" i="4"/>
  <c r="D77" i="4"/>
  <c r="D71" i="4"/>
  <c r="D65" i="4"/>
  <c r="D59" i="4"/>
  <c r="D53" i="4"/>
  <c r="D47" i="4"/>
  <c r="D41" i="4"/>
  <c r="D35" i="4"/>
  <c r="D29" i="4"/>
  <c r="D23" i="4"/>
  <c r="D16" i="4"/>
  <c r="D9" i="4"/>
  <c r="D3" i="4"/>
  <c r="D2051" i="4"/>
  <c r="D2068" i="4"/>
  <c r="D2147" i="4"/>
  <c r="D1993" i="4"/>
  <c r="D1931" i="4"/>
  <c r="D1897" i="4"/>
  <c r="D1038" i="4"/>
  <c r="D969" i="4"/>
  <c r="D842" i="4"/>
  <c r="D808" i="4"/>
  <c r="D774" i="4"/>
  <c r="D728" i="4"/>
  <c r="D723" i="4"/>
  <c r="D705" i="4"/>
  <c r="D688" i="4"/>
  <c r="D660" i="4"/>
  <c r="D648" i="4"/>
  <c r="D614" i="4"/>
  <c r="D564" i="4"/>
  <c r="D552" i="4"/>
  <c r="D473" i="4"/>
  <c r="D462" i="4"/>
  <c r="D417" i="4"/>
  <c r="D389" i="4"/>
  <c r="D378" i="4"/>
  <c r="D367" i="4"/>
  <c r="D267" i="4"/>
  <c r="D244" i="4"/>
  <c r="D178" i="4"/>
  <c r="D172" i="4"/>
  <c r="D166" i="4"/>
  <c r="D161" i="4"/>
  <c r="D155" i="4"/>
  <c r="D149" i="4"/>
  <c r="D1783" i="4"/>
  <c r="D1631" i="4"/>
  <c r="D1596" i="4"/>
  <c r="D1520" i="4"/>
  <c r="D1269" i="4"/>
  <c r="D1111" i="4"/>
  <c r="D2035" i="4"/>
  <c r="D2052" i="4"/>
  <c r="D2131" i="4"/>
  <c r="D2148" i="4"/>
  <c r="D1947" i="4"/>
  <c r="D1942" i="4"/>
  <c r="D1913" i="4"/>
  <c r="D1851" i="4"/>
  <c r="D1846" i="4"/>
  <c r="D1828" i="4"/>
  <c r="D1700" i="4"/>
  <c r="D1695" i="4"/>
  <c r="D1624" i="4"/>
  <c r="D1613" i="4"/>
  <c r="D1537" i="4"/>
  <c r="D1507" i="4"/>
  <c r="D1478" i="4"/>
  <c r="D1392" i="4"/>
  <c r="D1381" i="4"/>
  <c r="D1364" i="4"/>
  <c r="D1336" i="4"/>
  <c r="D1240" i="4"/>
  <c r="D1206" i="4"/>
  <c r="D1155" i="4"/>
  <c r="D1138" i="4"/>
  <c r="D1065" i="4"/>
  <c r="D1037" i="4"/>
  <c r="D974" i="4"/>
  <c r="D968" i="4"/>
  <c r="D933" i="4"/>
  <c r="D910" i="4"/>
  <c r="D881" i="4"/>
  <c r="D858" i="4"/>
  <c r="D841" i="4"/>
  <c r="D790" i="4"/>
  <c r="D750" i="4"/>
  <c r="D710" i="4"/>
  <c r="D664" i="4"/>
  <c r="D659" i="4"/>
  <c r="D630" i="4"/>
  <c r="D613" i="4"/>
  <c r="D608" i="4"/>
  <c r="D568" i="4"/>
  <c r="D563" i="4"/>
  <c r="D523" i="4"/>
  <c r="D495" i="4"/>
  <c r="D478" i="4"/>
  <c r="D461" i="4"/>
  <c r="D366" i="4"/>
  <c r="D290" i="4"/>
  <c r="D266" i="4"/>
  <c r="D249" i="4"/>
  <c r="D171" i="4"/>
  <c r="D160" i="4"/>
  <c r="D154" i="4"/>
  <c r="D2019" i="4"/>
  <c r="D2036" i="4"/>
  <c r="D2115" i="4"/>
  <c r="D2132" i="4"/>
  <c r="D1963" i="4"/>
  <c r="D1958" i="4"/>
  <c r="D1929" i="4"/>
  <c r="D1867" i="4"/>
  <c r="D1862" i="4"/>
  <c r="D1699" i="4"/>
  <c r="D1618" i="4"/>
  <c r="D1588" i="4"/>
  <c r="D1547" i="4"/>
  <c r="D1536" i="4"/>
  <c r="D1454" i="4"/>
  <c r="D1414" i="4"/>
  <c r="D1380" i="4"/>
  <c r="D1352" i="4"/>
  <c r="D1306" i="4"/>
  <c r="D1250" i="4"/>
  <c r="D1188" i="4"/>
  <c r="D1183" i="4"/>
  <c r="D1154" i="4"/>
  <c r="D1109" i="4"/>
  <c r="D1081" i="4"/>
  <c r="D1064" i="4"/>
  <c r="D1053" i="4"/>
  <c r="D1036" i="4"/>
  <c r="D1025" i="4"/>
  <c r="D1002" i="4"/>
  <c r="D909" i="4"/>
  <c r="D857" i="4"/>
  <c r="D789" i="4"/>
  <c r="D767" i="4"/>
  <c r="D749" i="4"/>
  <c r="D686" i="4"/>
  <c r="D663" i="4"/>
  <c r="D646" i="4"/>
  <c r="D607" i="4"/>
  <c r="D595" i="4"/>
  <c r="D567" i="4"/>
  <c r="D539" i="4"/>
  <c r="D522" i="4"/>
  <c r="D494" i="4"/>
  <c r="D443" i="4"/>
  <c r="D432" i="4"/>
  <c r="D427" i="4"/>
  <c r="D404" i="4"/>
  <c r="D376" i="4"/>
  <c r="D365" i="4"/>
  <c r="D354" i="4"/>
  <c r="D271" i="4"/>
  <c r="D259" i="4"/>
  <c r="D248" i="4"/>
  <c r="D170" i="4"/>
  <c r="D164" i="4"/>
  <c r="D159" i="4"/>
  <c r="D153" i="4"/>
  <c r="D147" i="4"/>
  <c r="D2003" i="4"/>
  <c r="D2020" i="4"/>
  <c r="D2099" i="4"/>
  <c r="D2116" i="4"/>
  <c r="D1979" i="4"/>
  <c r="D1974" i="4"/>
  <c r="D1945" i="4"/>
  <c r="D1883" i="4"/>
  <c r="D1878" i="4"/>
  <c r="D1849" i="4"/>
  <c r="D1803" i="4"/>
  <c r="D1798" i="4"/>
  <c r="D1780" i="4"/>
  <c r="D1739" i="4"/>
  <c r="D1728" i="4"/>
  <c r="D1552" i="4"/>
  <c r="D1535" i="4"/>
  <c r="D1436" i="4"/>
  <c r="D1430" i="4"/>
  <c r="D1305" i="4"/>
  <c r="D1294" i="4"/>
  <c r="D1266" i="4"/>
  <c r="D1238" i="4"/>
  <c r="D1210" i="4"/>
  <c r="D1170" i="4"/>
  <c r="D1153" i="4"/>
  <c r="D1125" i="4"/>
  <c r="D1069" i="4"/>
  <c r="D1035" i="4"/>
  <c r="D1001" i="4"/>
  <c r="D914" i="4"/>
  <c r="D845" i="4"/>
  <c r="D822" i="4"/>
  <c r="D703" i="4"/>
  <c r="D685" i="4"/>
  <c r="D645" i="4"/>
  <c r="D628" i="4"/>
  <c r="D583" i="4"/>
  <c r="D538" i="4"/>
  <c r="D521" i="4"/>
  <c r="D510" i="4"/>
  <c r="D493" i="4"/>
  <c r="D488" i="4"/>
  <c r="D415" i="4"/>
  <c r="D270" i="4"/>
  <c r="D253" i="4"/>
  <c r="D163" i="4"/>
  <c r="D152" i="4"/>
  <c r="D146" i="4"/>
  <c r="D43" i="4"/>
  <c r="D37" i="4"/>
  <c r="D31" i="4"/>
  <c r="D25" i="4"/>
  <c r="D19" i="4"/>
  <c r="D11" i="4"/>
  <c r="D5" i="4"/>
  <c r="D15" i="4"/>
  <c r="D2100" i="4"/>
  <c r="D1995" i="4"/>
  <c r="D1990" i="4"/>
  <c r="D1961" i="4"/>
  <c r="D1899" i="4"/>
  <c r="D1894" i="4"/>
  <c r="D1865" i="4"/>
  <c r="D1802" i="4"/>
  <c r="D1797" i="4"/>
  <c r="D1744" i="4"/>
  <c r="D1727" i="4"/>
  <c r="D1692" i="4"/>
  <c r="D1627" i="4"/>
  <c r="D1616" i="4"/>
  <c r="D1580" i="4"/>
  <c r="D1534" i="4"/>
  <c r="D1481" i="4"/>
  <c r="D1350" i="4"/>
  <c r="D1322" i="4"/>
  <c r="D1282" i="4"/>
  <c r="D1277" i="4"/>
  <c r="D1226" i="4"/>
  <c r="D1221" i="4"/>
  <c r="D1152" i="4"/>
  <c r="D1135" i="4"/>
  <c r="D1107" i="4"/>
  <c r="D1091" i="4"/>
  <c r="D1079" i="4"/>
  <c r="D1051" i="4"/>
  <c r="D1023" i="4"/>
  <c r="D1006" i="4"/>
  <c r="D1000" i="4"/>
  <c r="D942" i="4"/>
  <c r="D936" i="4"/>
  <c r="D931" i="4"/>
  <c r="D878" i="4"/>
  <c r="D839" i="4"/>
  <c r="D770" i="4"/>
  <c r="D730" i="4"/>
  <c r="D582" i="4"/>
  <c r="D554" i="4"/>
  <c r="D537" i="4"/>
  <c r="D459" i="4"/>
  <c r="D430" i="4"/>
  <c r="D419" i="4"/>
  <c r="D402" i="4"/>
  <c r="D391" i="4"/>
  <c r="D352" i="4"/>
  <c r="D263" i="4"/>
  <c r="D252" i="4"/>
  <c r="D174" i="4"/>
  <c r="D168" i="4"/>
  <c r="D157" i="4"/>
  <c r="D151" i="4"/>
  <c r="D2027" i="4"/>
  <c r="D2044" i="4"/>
  <c r="D2123" i="4"/>
  <c r="D2140" i="4"/>
  <c r="D1955" i="4"/>
  <c r="D1921" i="4"/>
  <c r="D1859" i="4"/>
  <c r="D1790" i="4"/>
  <c r="D1720" i="4"/>
  <c r="D1603" i="4"/>
  <c r="D4" i="4"/>
  <c r="D2008" i="4"/>
  <c r="D2016" i="4"/>
  <c r="D2024" i="4"/>
  <c r="D2032" i="4"/>
  <c r="D2040" i="4"/>
  <c r="D2048" i="4"/>
  <c r="D2056" i="4"/>
  <c r="D2064" i="4"/>
  <c r="D2072" i="4"/>
  <c r="D2080" i="4"/>
  <c r="D2088" i="4"/>
  <c r="D2096" i="4"/>
  <c r="D2104" i="4"/>
  <c r="D2112" i="4"/>
  <c r="D2120" i="4"/>
  <c r="D2128" i="4"/>
  <c r="D2136" i="4"/>
  <c r="D2144" i="4"/>
  <c r="D2152" i="4"/>
  <c r="D1997" i="4"/>
  <c r="D1994" i="4"/>
  <c r="D1989" i="4"/>
  <c r="D1986" i="4"/>
  <c r="D1981" i="4"/>
  <c r="D1978" i="4"/>
  <c r="D1973" i="4"/>
  <c r="D1970" i="4"/>
  <c r="D1965" i="4"/>
  <c r="D1962" i="4"/>
  <c r="D1957" i="4"/>
  <c r="D1954" i="4"/>
  <c r="D1949" i="4"/>
  <c r="D1946" i="4"/>
  <c r="D1941" i="4"/>
  <c r="D1938" i="4"/>
  <c r="D1933" i="4"/>
  <c r="D1930" i="4"/>
  <c r="D1925" i="4"/>
  <c r="D1922" i="4"/>
  <c r="D1917" i="4"/>
  <c r="D1914" i="4"/>
  <c r="D1909" i="4"/>
  <c r="D1906" i="4"/>
  <c r="D1901" i="4"/>
  <c r="D1898" i="4"/>
  <c r="D1893" i="4"/>
  <c r="D1890" i="4"/>
  <c r="D1885" i="4"/>
  <c r="D1882" i="4"/>
  <c r="D1877" i="4"/>
  <c r="D1874" i="4"/>
  <c r="D1869" i="4"/>
  <c r="D1866" i="4"/>
  <c r="D1861" i="4"/>
  <c r="D1858" i="4"/>
  <c r="D1853" i="4"/>
  <c r="D1850" i="4"/>
  <c r="D1845" i="4"/>
  <c r="D1842" i="4"/>
  <c r="D1840" i="4"/>
  <c r="D1839" i="4"/>
  <c r="D1832" i="4"/>
  <c r="D1816" i="4"/>
  <c r="D1814" i="4"/>
  <c r="D1813" i="4"/>
  <c r="D1806" i="4"/>
  <c r="D1795" i="4"/>
  <c r="D1788" i="4"/>
  <c r="D1787" i="4"/>
  <c r="D1782" i="4"/>
  <c r="D1779" i="4"/>
  <c r="D1778" i="4"/>
  <c r="D1776" i="4"/>
  <c r="D1775" i="4"/>
  <c r="D1768" i="4"/>
  <c r="D1762" i="4"/>
  <c r="D1760" i="4"/>
  <c r="D1759" i="4"/>
  <c r="D1757" i="4"/>
  <c r="D1747" i="4"/>
  <c r="D1743" i="4"/>
  <c r="D1740" i="4"/>
  <c r="D1724" i="4"/>
  <c r="D1708" i="4"/>
  <c r="D1691" i="4"/>
  <c r="D1683" i="4"/>
  <c r="D1680" i="4"/>
  <c r="D1679" i="4"/>
  <c r="D1672" i="4"/>
  <c r="D1666" i="4"/>
  <c r="D1664" i="4"/>
  <c r="D1663" i="4"/>
  <c r="D1661" i="4"/>
  <c r="D1651" i="4"/>
  <c r="D1647" i="4"/>
  <c r="D1644" i="4"/>
  <c r="D1628" i="4"/>
  <c r="D1612" i="4"/>
  <c r="D1595" i="4"/>
  <c r="D1587" i="4"/>
  <c r="D1584" i="4"/>
  <c r="D1583" i="4"/>
  <c r="D1576" i="4"/>
  <c r="D1570" i="4"/>
  <c r="D1568" i="4"/>
  <c r="D1567" i="4"/>
  <c r="D1565" i="4"/>
  <c r="D1555" i="4"/>
  <c r="D1551" i="4"/>
  <c r="D1550" i="4"/>
  <c r="D1549" i="4"/>
  <c r="D1548" i="4"/>
  <c r="D1532" i="4"/>
  <c r="D1530" i="4"/>
  <c r="D1529" i="4"/>
  <c r="D1516" i="4"/>
  <c r="D1502" i="4"/>
  <c r="D1495" i="4"/>
  <c r="D1488" i="4"/>
  <c r="D1485" i="4"/>
  <c r="D1484" i="4"/>
  <c r="D1480" i="4"/>
  <c r="D1479" i="4"/>
  <c r="D1476" i="4"/>
  <c r="D1472" i="4"/>
  <c r="D1467" i="4"/>
  <c r="D1464" i="4"/>
  <c r="D1462" i="4"/>
  <c r="D1452" i="4"/>
  <c r="D1450" i="4"/>
  <c r="D1449" i="4"/>
  <c r="D1445" i="4"/>
  <c r="D1444" i="4"/>
  <c r="D1440" i="4"/>
  <c r="D1437" i="4"/>
  <c r="D1435" i="4"/>
  <c r="D1434" i="4"/>
  <c r="D1428" i="4"/>
  <c r="D1423" i="4"/>
  <c r="D1422" i="4"/>
  <c r="D1417" i="4"/>
  <c r="D1405" i="4"/>
  <c r="D1394" i="4"/>
  <c r="D1388" i="4"/>
  <c r="D1382" i="4"/>
  <c r="D1376" i="4"/>
  <c r="D1373" i="4"/>
  <c r="D1368" i="4"/>
  <c r="D1360" i="4"/>
  <c r="D1354" i="4"/>
  <c r="D1353" i="4"/>
  <c r="D1351" i="4"/>
  <c r="D1346" i="4"/>
  <c r="D1340" i="4"/>
  <c r="D1337" i="4"/>
  <c r="D1332" i="4"/>
  <c r="D1324" i="4"/>
  <c r="D1316" i="4"/>
  <c r="D1313" i="4"/>
  <c r="D1309" i="4"/>
  <c r="D1307" i="4"/>
  <c r="D1302" i="4"/>
  <c r="D1296" i="4"/>
  <c r="D1289" i="4"/>
  <c r="D1287" i="4"/>
  <c r="D1284" i="4"/>
  <c r="D1276" i="4"/>
  <c r="D1268" i="4"/>
  <c r="D1265" i="4"/>
  <c r="D1261" i="4"/>
  <c r="D1259" i="4"/>
  <c r="D1254" i="4"/>
  <c r="D1248" i="4"/>
  <c r="D1241" i="4"/>
  <c r="D1239" i="4"/>
  <c r="D1236" i="4"/>
  <c r="D1228" i="4"/>
  <c r="D1220" i="4"/>
  <c r="D1217" i="4"/>
  <c r="D1213" i="4"/>
  <c r="D1212" i="4"/>
  <c r="D1207" i="4"/>
  <c r="D1203" i="4"/>
  <c r="D1194" i="4"/>
  <c r="D1192" i="4"/>
  <c r="D1182" i="4"/>
  <c r="D1174" i="4"/>
  <c r="D1171" i="4"/>
  <c r="D1167" i="4"/>
  <c r="D1157" i="4"/>
  <c r="D1156" i="4"/>
  <c r="D1150" i="4"/>
  <c r="D1141" i="4"/>
  <c r="D1140" i="4"/>
  <c r="D1133" i="4"/>
  <c r="D1132" i="4"/>
  <c r="D1131" i="4"/>
  <c r="D1126" i="4"/>
  <c r="D1123" i="4"/>
  <c r="D1119" i="4"/>
  <c r="D1110" i="4"/>
  <c r="D1103" i="4"/>
  <c r="D1098" i="4"/>
  <c r="D1097" i="4"/>
  <c r="D1096" i="4"/>
  <c r="D1090" i="4"/>
  <c r="D1089" i="4"/>
  <c r="D1088" i="4"/>
  <c r="D1082" i="4"/>
  <c r="D1077" i="4"/>
  <c r="D1076" i="4"/>
  <c r="D1070" i="4"/>
  <c r="D1067" i="4"/>
  <c r="D1061" i="4"/>
  <c r="D1060" i="4"/>
  <c r="D1054" i="4"/>
  <c r="D1047" i="4"/>
  <c r="D1039" i="4"/>
  <c r="D1033" i="4"/>
  <c r="D1032" i="4"/>
  <c r="D1026" i="4"/>
  <c r="D1018" i="4"/>
  <c r="D1017" i="4"/>
  <c r="D1016" i="4"/>
  <c r="D1010" i="4"/>
  <c r="D1009" i="4"/>
  <c r="D1008" i="4"/>
  <c r="D1003" i="4"/>
  <c r="D994" i="4"/>
  <c r="D993" i="4"/>
  <c r="D992" i="4"/>
  <c r="D987" i="4"/>
  <c r="D978" i="4"/>
  <c r="D977" i="4"/>
  <c r="D976" i="4"/>
  <c r="D971" i="4"/>
  <c r="D962" i="4"/>
  <c r="D961" i="4"/>
  <c r="D960" i="4"/>
  <c r="D956" i="4"/>
  <c r="D955" i="4"/>
  <c r="D949" i="4"/>
  <c r="D948" i="4"/>
  <c r="D945" i="4"/>
  <c r="D940" i="4"/>
  <c r="D930" i="4"/>
  <c r="D916" i="4"/>
  <c r="D911" i="4"/>
  <c r="D905" i="4"/>
  <c r="D896" i="4"/>
  <c r="D895" i="4"/>
  <c r="D882" i="4"/>
  <c r="D880" i="4"/>
  <c r="D870" i="4"/>
  <c r="D862" i="4"/>
  <c r="D861" i="4"/>
  <c r="D854" i="4"/>
  <c r="D851" i="4"/>
  <c r="D846" i="4"/>
  <c r="D844" i="4"/>
  <c r="D838" i="4"/>
  <c r="D837" i="4"/>
  <c r="D835" i="4"/>
  <c r="D830" i="4"/>
  <c r="D829" i="4"/>
  <c r="D824" i="4"/>
  <c r="D820" i="4"/>
  <c r="D810" i="4"/>
  <c r="D805" i="4"/>
  <c r="D803" i="4"/>
  <c r="D794" i="4"/>
  <c r="D793" i="4"/>
  <c r="D791" i="4"/>
  <c r="D786" i="4"/>
  <c r="D784" i="4"/>
  <c r="D776" i="4"/>
  <c r="D772" i="4"/>
  <c r="D771" i="4"/>
  <c r="D766" i="4"/>
  <c r="D765" i="4"/>
  <c r="D754" i="4"/>
  <c r="D753" i="4"/>
  <c r="D751" i="4"/>
  <c r="D744" i="4"/>
  <c r="D740" i="4"/>
  <c r="D734" i="4"/>
  <c r="D733" i="4"/>
  <c r="D722" i="4"/>
  <c r="D721" i="4"/>
  <c r="D719" i="4"/>
  <c r="D712" i="4"/>
  <c r="D708" i="4"/>
  <c r="D702" i="4"/>
  <c r="D701" i="4"/>
  <c r="D690" i="4"/>
  <c r="D689" i="4"/>
  <c r="D687" i="4"/>
  <c r="D680" i="4"/>
  <c r="D676" i="4"/>
  <c r="D675" i="4"/>
  <c r="D670" i="4"/>
  <c r="D667" i="4"/>
  <c r="D658" i="4"/>
  <c r="D657" i="4"/>
  <c r="D650" i="4"/>
  <c r="D649" i="4"/>
  <c r="D647" i="4"/>
  <c r="D640" i="4"/>
  <c r="D631" i="4"/>
  <c r="D626" i="4"/>
  <c r="D625" i="4"/>
  <c r="D623" i="4"/>
  <c r="D618" i="4"/>
  <c r="D617" i="4"/>
  <c r="D606" i="4"/>
  <c r="D605" i="4"/>
  <c r="D600" i="4"/>
  <c r="D596" i="4"/>
  <c r="D592" i="4"/>
  <c r="D584" i="4"/>
  <c r="D579" i="4"/>
  <c r="D570" i="4"/>
  <c r="D569" i="4"/>
  <c r="D562" i="4"/>
  <c r="D561" i="4"/>
  <c r="D555" i="4"/>
  <c r="D548" i="4"/>
  <c r="D542" i="4"/>
  <c r="D541" i="4"/>
  <c r="D532" i="4"/>
  <c r="D526" i="4"/>
  <c r="D525" i="4"/>
  <c r="D519" i="4"/>
  <c r="D516" i="4"/>
  <c r="D515" i="4"/>
  <c r="D511" i="4"/>
  <c r="D506" i="4"/>
  <c r="D505" i="4"/>
  <c r="D503" i="4"/>
  <c r="D496" i="4"/>
  <c r="D487" i="4"/>
  <c r="D480" i="4"/>
  <c r="D476" i="4"/>
  <c r="D475" i="4"/>
  <c r="D471" i="4"/>
  <c r="D468" i="4"/>
  <c r="D464" i="4"/>
  <c r="D457" i="4"/>
  <c r="D447" i="4"/>
  <c r="D444" i="4"/>
  <c r="D440" i="4"/>
  <c r="D434" i="4"/>
  <c r="D433" i="4"/>
  <c r="D431" i="4"/>
  <c r="D426" i="4"/>
  <c r="D425" i="4"/>
  <c r="D420" i="4"/>
  <c r="D414" i="4"/>
  <c r="D413" i="4"/>
  <c r="D411" i="4"/>
  <c r="D406" i="4"/>
  <c r="D405" i="4"/>
  <c r="D403" i="4"/>
  <c r="D399" i="4"/>
  <c r="D392" i="4"/>
  <c r="D387" i="4"/>
  <c r="D380" i="4"/>
  <c r="D374" i="4"/>
  <c r="D373" i="4"/>
  <c r="D368" i="4"/>
  <c r="D362" i="4"/>
  <c r="D361" i="4"/>
  <c r="D359" i="4"/>
  <c r="D355" i="4"/>
  <c r="D350" i="4"/>
  <c r="D349" i="4"/>
  <c r="D347" i="4"/>
  <c r="D346" i="4"/>
  <c r="D343" i="4"/>
  <c r="D342" i="4"/>
  <c r="D339" i="4"/>
  <c r="D337" i="4"/>
  <c r="D336" i="4"/>
  <c r="D333" i="4"/>
  <c r="D332" i="4"/>
  <c r="D329" i="4"/>
  <c r="D328" i="4"/>
  <c r="D306" i="4"/>
  <c r="D303" i="4"/>
  <c r="D302" i="4"/>
  <c r="D299" i="4"/>
  <c r="D298" i="4"/>
  <c r="D295" i="4"/>
  <c r="D294" i="4"/>
  <c r="D291" i="4"/>
  <c r="D289" i="4"/>
  <c r="D288" i="4"/>
  <c r="D285" i="4"/>
  <c r="D284" i="4"/>
  <c r="D281" i="4"/>
  <c r="D280" i="4"/>
  <c r="D277" i="4"/>
  <c r="D276" i="4"/>
  <c r="D242" i="4"/>
  <c r="D239" i="4"/>
  <c r="D238" i="4"/>
  <c r="D235" i="4"/>
  <c r="D234" i="4"/>
  <c r="D231" i="4"/>
  <c r="D230" i="4"/>
  <c r="D227" i="4"/>
  <c r="D225" i="4"/>
  <c r="D224" i="4"/>
  <c r="D206" i="4"/>
  <c r="D204" i="4"/>
  <c r="D203" i="4"/>
  <c r="D202" i="4"/>
  <c r="D200" i="4"/>
  <c r="D199" i="4"/>
  <c r="D195" i="4"/>
  <c r="D190" i="4"/>
  <c r="D187" i="4"/>
  <c r="D184" i="4"/>
  <c r="D183" i="4"/>
  <c r="D182" i="4"/>
  <c r="D180" i="4"/>
  <c r="D179" i="4"/>
  <c r="D177" i="4"/>
  <c r="D145" i="4"/>
  <c r="D144" i="4"/>
  <c r="D139" i="4"/>
  <c r="D138" i="4"/>
  <c r="D194" i="4"/>
  <c r="D198" i="4"/>
  <c r="D2001" i="4"/>
  <c r="D2002" i="4"/>
  <c r="D2005" i="4"/>
  <c r="D2006" i="4"/>
  <c r="D2009" i="4"/>
  <c r="D2010" i="4"/>
  <c r="D2013" i="4"/>
  <c r="D2014" i="4"/>
  <c r="D2017" i="4"/>
  <c r="D2018" i="4"/>
  <c r="D2021" i="4"/>
  <c r="D2022" i="4"/>
  <c r="D2025" i="4"/>
  <c r="D2026" i="4"/>
  <c r="D2029" i="4"/>
  <c r="D2030" i="4"/>
  <c r="D2033" i="4"/>
  <c r="D2034" i="4"/>
  <c r="D2037" i="4"/>
  <c r="D2038" i="4"/>
  <c r="D2041" i="4"/>
  <c r="D2042" i="4"/>
  <c r="D2045" i="4"/>
  <c r="D2046" i="4"/>
  <c r="D2049" i="4"/>
  <c r="D2050" i="4"/>
  <c r="D2053" i="4"/>
  <c r="D2054" i="4"/>
  <c r="D2057" i="4"/>
  <c r="D2058" i="4"/>
  <c r="D2061" i="4"/>
  <c r="D2062" i="4"/>
  <c r="D2065" i="4"/>
  <c r="D2066" i="4"/>
  <c r="D2069" i="4"/>
  <c r="D2070" i="4"/>
  <c r="D2073" i="4"/>
  <c r="D2074" i="4"/>
  <c r="D2077" i="4"/>
  <c r="D2078" i="4"/>
  <c r="D2081" i="4"/>
  <c r="D2082" i="4"/>
  <c r="D2085" i="4"/>
  <c r="D2086" i="4"/>
  <c r="D2089" i="4"/>
  <c r="D2090" i="4"/>
  <c r="D2093" i="4"/>
  <c r="D2094" i="4"/>
  <c r="D2097" i="4"/>
  <c r="D2098" i="4"/>
  <c r="D2101" i="4"/>
  <c r="D2102" i="4"/>
  <c r="D2105" i="4"/>
  <c r="D2106" i="4"/>
  <c r="D2109" i="4"/>
  <c r="D2110" i="4"/>
  <c r="D2113" i="4"/>
  <c r="D2114" i="4"/>
  <c r="D2117" i="4"/>
  <c r="D2118" i="4"/>
  <c r="D2121" i="4"/>
  <c r="D2122" i="4"/>
  <c r="D2125" i="4"/>
  <c r="D2126" i="4"/>
  <c r="D2129" i="4"/>
  <c r="D2130" i="4"/>
  <c r="D2133" i="4"/>
  <c r="D2134" i="4"/>
  <c r="D2137" i="4"/>
  <c r="D2138" i="4"/>
  <c r="D2141" i="4"/>
  <c r="D2142" i="4"/>
  <c r="D2145" i="4"/>
  <c r="D2146" i="4"/>
  <c r="D2149" i="4"/>
  <c r="D2150" i="4"/>
  <c r="D2153" i="4"/>
  <c r="D2154" i="4"/>
  <c r="D2000" i="4"/>
  <c r="D1996" i="4"/>
  <c r="D1992" i="4"/>
  <c r="D1988" i="4"/>
  <c r="D1984" i="4"/>
  <c r="D1980" i="4"/>
  <c r="D1976" i="4"/>
  <c r="D1972" i="4"/>
  <c r="D1968" i="4"/>
  <c r="D1964" i="4"/>
  <c r="D1960" i="4"/>
  <c r="D1956" i="4"/>
  <c r="D1952" i="4"/>
  <c r="D1948" i="4"/>
  <c r="D1944" i="4"/>
  <c r="D1940" i="4"/>
  <c r="D1936" i="4"/>
  <c r="D1932" i="4"/>
  <c r="D1928" i="4"/>
  <c r="D1924" i="4"/>
  <c r="D1920" i="4"/>
  <c r="D1916" i="4"/>
  <c r="D1912" i="4"/>
  <c r="D1908" i="4"/>
  <c r="D1904" i="4"/>
  <c r="D1900" i="4"/>
  <c r="D1896" i="4"/>
  <c r="D1892" i="4"/>
  <c r="D1888" i="4"/>
  <c r="D1884" i="4"/>
  <c r="D1880" i="4"/>
  <c r="D1876" i="4"/>
  <c r="D1872" i="4"/>
  <c r="D1868" i="4"/>
  <c r="D1864" i="4"/>
  <c r="D1860" i="4"/>
  <c r="D1856" i="4"/>
  <c r="D1852" i="4"/>
  <c r="D1848" i="4"/>
  <c r="D1844" i="4"/>
  <c r="D1836" i="4"/>
  <c r="D1835" i="4"/>
  <c r="D1831" i="4"/>
  <c r="D1827" i="4"/>
  <c r="D1826" i="4"/>
  <c r="D1824" i="4"/>
  <c r="D1823" i="4"/>
  <c r="D1822" i="4"/>
  <c r="D1820" i="4"/>
  <c r="D1811" i="4"/>
  <c r="D1810" i="4"/>
  <c r="D1805" i="4"/>
  <c r="D1804" i="4"/>
  <c r="D1800" i="4"/>
  <c r="D1794" i="4"/>
  <c r="D1792" i="4"/>
  <c r="D1791" i="4"/>
  <c r="D1785" i="4"/>
  <c r="D1767" i="4"/>
  <c r="D1764" i="4"/>
  <c r="D1755" i="4"/>
  <c r="D1752" i="4"/>
  <c r="D1751" i="4"/>
  <c r="D1738" i="4"/>
  <c r="D1736" i="4"/>
  <c r="D1735" i="4"/>
  <c r="D1733" i="4"/>
  <c r="D1719" i="4"/>
  <c r="D1716" i="4"/>
  <c r="D1707" i="4"/>
  <c r="D1704" i="4"/>
  <c r="D1703" i="4"/>
  <c r="D1690" i="4"/>
  <c r="D1688" i="4"/>
  <c r="D1687" i="4"/>
  <c r="D1685" i="4"/>
  <c r="D1671" i="4"/>
  <c r="D1668" i="4"/>
  <c r="D1659" i="4"/>
  <c r="D1656" i="4"/>
  <c r="D1655" i="4"/>
  <c r="D1642" i="4"/>
  <c r="D1640" i="4"/>
  <c r="D1639" i="4"/>
  <c r="D1637" i="4"/>
  <c r="D1623" i="4"/>
  <c r="D1620" i="4"/>
  <c r="D1611" i="4"/>
  <c r="D1608" i="4"/>
  <c r="D1607" i="4"/>
  <c r="D1594" i="4"/>
  <c r="D1592" i="4"/>
  <c r="D1591" i="4"/>
  <c r="D1589" i="4"/>
  <c r="D1575" i="4"/>
  <c r="D1572" i="4"/>
  <c r="D1563" i="4"/>
  <c r="D1560" i="4"/>
  <c r="D1559" i="4"/>
  <c r="D1557" i="4"/>
  <c r="D1554" i="4"/>
  <c r="D1553" i="4"/>
  <c r="D1546" i="4"/>
  <c r="D1545" i="4"/>
  <c r="D1544" i="4"/>
  <c r="D1543" i="4"/>
  <c r="D1542" i="4"/>
  <c r="D1541" i="4"/>
  <c r="D1527" i="4"/>
  <c r="D1526" i="4"/>
  <c r="D1525" i="4"/>
  <c r="D1524" i="4"/>
  <c r="D1515" i="4"/>
  <c r="D1514" i="4"/>
  <c r="D1513" i="4"/>
  <c r="D1512" i="4"/>
  <c r="D1511" i="4"/>
  <c r="D1510" i="4"/>
  <c r="D1509" i="4"/>
  <c r="D1506" i="4"/>
  <c r="D1505" i="4"/>
  <c r="D1500" i="4"/>
  <c r="D1498" i="4"/>
  <c r="D1497" i="4"/>
  <c r="D1493" i="4"/>
  <c r="D1492" i="4"/>
  <c r="D1483" i="4"/>
  <c r="D1482" i="4"/>
  <c r="D1471" i="4"/>
  <c r="D1470" i="4"/>
  <c r="D1469" i="4"/>
  <c r="D1459" i="4"/>
  <c r="D1458" i="4"/>
  <c r="D1457" i="4"/>
  <c r="D1448" i="4"/>
  <c r="D1447" i="4"/>
  <c r="D1432" i="4"/>
  <c r="D1431" i="4"/>
  <c r="D1420" i="4"/>
  <c r="D1419" i="4"/>
  <c r="D1412" i="4"/>
  <c r="D1411" i="4"/>
  <c r="D1410" i="4"/>
  <c r="D1409" i="4"/>
  <c r="D1408" i="4"/>
  <c r="D1400" i="4"/>
  <c r="D1399" i="4"/>
  <c r="D1398" i="4"/>
  <c r="D1397" i="4"/>
  <c r="D1391" i="4"/>
  <c r="D1389" i="4"/>
  <c r="D1387" i="4"/>
  <c r="D1375" i="4"/>
  <c r="D1371" i="4"/>
  <c r="D1369" i="4"/>
  <c r="D1363" i="4"/>
  <c r="D1349" i="4"/>
  <c r="D1341" i="4"/>
  <c r="D1339" i="4"/>
  <c r="D1335" i="4"/>
  <c r="D1333" i="4"/>
  <c r="D1327" i="4"/>
  <c r="D1323" i="4"/>
  <c r="D1315" i="4"/>
  <c r="D1301" i="4"/>
  <c r="D1295" i="4"/>
  <c r="D1293" i="4"/>
  <c r="D1291" i="4"/>
  <c r="D1279" i="4"/>
  <c r="D1273" i="4"/>
  <c r="D1267" i="4"/>
  <c r="D1253" i="4"/>
  <c r="D1247" i="4"/>
  <c r="D1245" i="4"/>
  <c r="D1243" i="4"/>
  <c r="D1231" i="4"/>
  <c r="D1225" i="4"/>
  <c r="D1216" i="4"/>
  <c r="D1211" i="4"/>
  <c r="D1208" i="4"/>
  <c r="D1204" i="4"/>
  <c r="D1196" i="4"/>
  <c r="D1189" i="4"/>
  <c r="D1185" i="4"/>
  <c r="D1184" i="4"/>
  <c r="D1180" i="4"/>
  <c r="D1179" i="4"/>
  <c r="D1176" i="4"/>
  <c r="D1172" i="4"/>
  <c r="D1168" i="4"/>
  <c r="D1165" i="4"/>
  <c r="D1164" i="4"/>
  <c r="D1159" i="4"/>
  <c r="D1148" i="4"/>
  <c r="D1147" i="4"/>
  <c r="D1143" i="4"/>
  <c r="D1137" i="4"/>
  <c r="D1136" i="4"/>
  <c r="D1124" i="4"/>
  <c r="D1120" i="4"/>
  <c r="D1115" i="4"/>
  <c r="D1113" i="4"/>
  <c r="D1112" i="4"/>
  <c r="D1108" i="4"/>
  <c r="D1105" i="4"/>
  <c r="D1104" i="4"/>
  <c r="D1092" i="4"/>
  <c r="D1084" i="4"/>
  <c r="D1083" i="4"/>
  <c r="D1080" i="4"/>
  <c r="D1068" i="4"/>
  <c r="D1063" i="4"/>
  <c r="D1052" i="4"/>
  <c r="D1049" i="4"/>
  <c r="D1048" i="4"/>
  <c r="D1043" i="4"/>
  <c r="D1041" i="4"/>
  <c r="D1040" i="4"/>
  <c r="D1028" i="4"/>
  <c r="D1024" i="4"/>
  <c r="D1021" i="4"/>
  <c r="D1020" i="4"/>
  <c r="D1007" i="4"/>
  <c r="D1005" i="4"/>
  <c r="D1004" i="4"/>
  <c r="D997" i="4"/>
  <c r="D996" i="4"/>
  <c r="D991" i="4"/>
  <c r="D989" i="4"/>
  <c r="D988" i="4"/>
  <c r="D981" i="4"/>
  <c r="D980" i="4"/>
  <c r="D975" i="4"/>
  <c r="D973" i="4"/>
  <c r="D972" i="4"/>
  <c r="D965" i="4"/>
  <c r="D964" i="4"/>
  <c r="D959" i="4"/>
  <c r="D957" i="4"/>
  <c r="D947" i="4"/>
  <c r="D946" i="4"/>
  <c r="D944" i="4"/>
  <c r="D943" i="4"/>
  <c r="D941" i="4"/>
  <c r="D938" i="4"/>
  <c r="D937" i="4"/>
  <c r="D935" i="4"/>
  <c r="D934" i="4"/>
  <c r="D924" i="4"/>
  <c r="D922" i="4"/>
  <c r="D920" i="4"/>
  <c r="D919" i="4"/>
  <c r="D918" i="4"/>
  <c r="D915" i="4"/>
  <c r="D913" i="4"/>
  <c r="D912" i="4"/>
  <c r="D908" i="4"/>
  <c r="D907" i="4"/>
  <c r="D899" i="4"/>
  <c r="D898" i="4"/>
  <c r="D892" i="4"/>
  <c r="D886" i="4"/>
  <c r="D885" i="4"/>
  <c r="D884" i="4"/>
  <c r="D873" i="4"/>
  <c r="D865" i="4"/>
  <c r="D864" i="4"/>
  <c r="D860" i="4"/>
  <c r="D859" i="4"/>
  <c r="D852" i="4"/>
  <c r="D828" i="4"/>
  <c r="D825" i="4"/>
  <c r="D819" i="4"/>
  <c r="D817" i="4"/>
  <c r="D815" i="4"/>
  <c r="D813" i="4"/>
  <c r="D800" i="4"/>
  <c r="D799" i="4"/>
  <c r="D797" i="4"/>
  <c r="D780" i="4"/>
  <c r="D777" i="4"/>
  <c r="D775" i="4"/>
  <c r="D773" i="4"/>
  <c r="D764" i="4"/>
  <c r="D761" i="4"/>
  <c r="D759" i="4"/>
  <c r="D757" i="4"/>
  <c r="D748" i="4"/>
  <c r="D747" i="4"/>
  <c r="D745" i="4"/>
  <c r="D743" i="4"/>
  <c r="D741" i="4"/>
  <c r="D732" i="4"/>
  <c r="D729" i="4"/>
  <c r="D727" i="4"/>
  <c r="D725" i="4"/>
  <c r="D716" i="4"/>
  <c r="D713" i="4"/>
  <c r="D711" i="4"/>
  <c r="D709" i="4"/>
  <c r="D700" i="4"/>
  <c r="D699" i="4"/>
  <c r="D697" i="4"/>
  <c r="D695" i="4"/>
  <c r="D693" i="4"/>
  <c r="D684" i="4"/>
  <c r="D681" i="4"/>
  <c r="D679" i="4"/>
  <c r="D677" i="4"/>
  <c r="D669" i="4"/>
  <c r="D665" i="4"/>
  <c r="D661" i="4"/>
  <c r="D656" i="4"/>
  <c r="D651" i="4"/>
  <c r="D644" i="4"/>
  <c r="D643" i="4"/>
  <c r="D641" i="4"/>
  <c r="D636" i="4"/>
  <c r="D635" i="4"/>
  <c r="D633" i="4"/>
  <c r="D629" i="4"/>
  <c r="D620" i="4"/>
  <c r="D616" i="4"/>
  <c r="D612" i="4"/>
  <c r="D611" i="4"/>
  <c r="D609" i="4"/>
  <c r="D601" i="4"/>
  <c r="D599" i="4"/>
  <c r="D597" i="4"/>
  <c r="D593" i="4"/>
  <c r="D588" i="4"/>
  <c r="D587" i="4"/>
  <c r="D585" i="4"/>
  <c r="D577" i="4"/>
  <c r="D575" i="4"/>
  <c r="D573" i="4"/>
  <c r="D565" i="4"/>
  <c r="D560" i="4"/>
  <c r="D553" i="4"/>
  <c r="D551" i="4"/>
  <c r="D549" i="4"/>
  <c r="D544" i="4"/>
  <c r="D540" i="4"/>
  <c r="D536" i="4"/>
  <c r="D535" i="4"/>
  <c r="D533" i="4"/>
  <c r="D524" i="4"/>
  <c r="D517" i="4"/>
  <c r="D509" i="4"/>
  <c r="D500" i="4"/>
  <c r="D499" i="4"/>
  <c r="D497" i="4"/>
  <c r="D492" i="4"/>
  <c r="D491" i="4"/>
  <c r="D489" i="4"/>
  <c r="D485" i="4"/>
  <c r="D483" i="4"/>
  <c r="D481" i="4"/>
  <c r="D479" i="4"/>
  <c r="D477" i="4"/>
  <c r="D469" i="4"/>
  <c r="D465" i="4"/>
  <c r="D455" i="4"/>
  <c r="D453" i="4"/>
  <c r="D451" i="4"/>
  <c r="D449" i="4"/>
  <c r="D445" i="4"/>
  <c r="D441" i="4"/>
  <c r="D439" i="4"/>
  <c r="D437" i="4"/>
  <c r="D421" i="4"/>
  <c r="D397" i="4"/>
  <c r="D395" i="4"/>
  <c r="D393" i="4"/>
  <c r="D385" i="4"/>
  <c r="D383" i="4"/>
  <c r="D381" i="4"/>
  <c r="D379" i="4"/>
  <c r="D377" i="4"/>
  <c r="D369" i="4"/>
  <c r="D353" i="4"/>
  <c r="D345" i="4"/>
  <c r="D344" i="4"/>
  <c r="D341" i="4"/>
  <c r="D340" i="4"/>
  <c r="D335" i="4"/>
  <c r="D334" i="4"/>
  <c r="D331" i="4"/>
  <c r="D330" i="4"/>
  <c r="D327" i="4"/>
  <c r="D326" i="4"/>
  <c r="D325" i="4"/>
  <c r="D324" i="4"/>
  <c r="D319" i="4"/>
  <c r="D318" i="4"/>
  <c r="D315" i="4"/>
  <c r="D314" i="4"/>
  <c r="D311" i="4"/>
  <c r="D310" i="4"/>
  <c r="D307" i="4"/>
  <c r="D305" i="4"/>
  <c r="D304" i="4"/>
  <c r="D301" i="4"/>
  <c r="D300" i="4"/>
  <c r="D297" i="4"/>
  <c r="D296" i="4"/>
  <c r="D293" i="4"/>
  <c r="D292" i="4"/>
  <c r="D287" i="4"/>
  <c r="D286" i="4"/>
  <c r="D283" i="4"/>
  <c r="D282" i="4"/>
  <c r="D279" i="4"/>
  <c r="D278" i="4"/>
  <c r="D275" i="4"/>
  <c r="D273" i="4"/>
  <c r="D272" i="4"/>
  <c r="D269" i="4"/>
  <c r="D268" i="4"/>
  <c r="D265" i="4"/>
  <c r="D264" i="4"/>
  <c r="D261" i="4"/>
  <c r="D260" i="4"/>
  <c r="D255" i="4"/>
  <c r="D254" i="4"/>
  <c r="D251" i="4"/>
  <c r="D250" i="4"/>
  <c r="D247" i="4"/>
  <c r="D246" i="4"/>
  <c r="D243" i="4"/>
  <c r="D241" i="4"/>
  <c r="D240" i="4"/>
  <c r="D237" i="4"/>
  <c r="D236" i="4"/>
  <c r="D233" i="4"/>
  <c r="D232" i="4"/>
  <c r="D229" i="4"/>
  <c r="D228" i="4"/>
  <c r="D223" i="4"/>
  <c r="D221" i="4"/>
  <c r="D217" i="4"/>
  <c r="D213" i="4"/>
  <c r="D208" i="4"/>
  <c r="D207" i="4"/>
  <c r="D205" i="4"/>
  <c r="D201" i="4"/>
  <c r="D197" i="4"/>
  <c r="D192" i="4"/>
  <c r="D191" i="4"/>
  <c r="D189" i="4"/>
  <c r="D185" i="4"/>
  <c r="D181" i="4"/>
  <c r="D175" i="4"/>
  <c r="D173" i="4"/>
  <c r="D169" i="4"/>
  <c r="D165" i="4"/>
  <c r="D148" i="4"/>
  <c r="D143" i="4"/>
  <c r="D142" i="4"/>
  <c r="D140" i="4"/>
  <c r="D135" i="4"/>
  <c r="D134" i="4"/>
  <c r="D132" i="4"/>
  <c r="D130" i="4"/>
  <c r="D129" i="4"/>
  <c r="D127" i="4"/>
  <c r="D120" i="4"/>
  <c r="D196" i="4"/>
  <c r="D188" i="4"/>
  <c r="D186" i="4"/>
  <c r="D176" i="4"/>
  <c r="D1677" i="4"/>
  <c r="D1653" i="4"/>
  <c r="D1562" i="4"/>
  <c r="D1281" i="4"/>
  <c r="D1474" i="4"/>
  <c r="D1825" i="4"/>
  <c r="D1777" i="4"/>
  <c r="D1758" i="4"/>
  <c r="D1753" i="4"/>
  <c r="D1734" i="4"/>
  <c r="D1729" i="4"/>
  <c r="D1710" i="4"/>
  <c r="D1705" i="4"/>
  <c r="D1686" i="4"/>
  <c r="D1681" i="4"/>
  <c r="D1662" i="4"/>
  <c r="D1657" i="4"/>
  <c r="D1638" i="4"/>
  <c r="D1633" i="4"/>
  <c r="D1614" i="4"/>
  <c r="D1609" i="4"/>
  <c r="D1590" i="4"/>
  <c r="D1585" i="4"/>
  <c r="D1566" i="4"/>
  <c r="D1561" i="4"/>
  <c r="D1499" i="4"/>
  <c r="D1438" i="4"/>
  <c r="D1317" i="4"/>
  <c r="D1439" i="4"/>
  <c r="D1821" i="4"/>
  <c r="D1829" i="4"/>
  <c r="D1781" i="4"/>
  <c r="D1473" i="4"/>
  <c r="D1773" i="4"/>
  <c r="D1730" i="4"/>
  <c r="D1634" i="4"/>
  <c r="D1581" i="4"/>
  <c r="D1377" i="4"/>
  <c r="D1197" i="4"/>
  <c r="D1837" i="4"/>
  <c r="D1789" i="4"/>
  <c r="D1413" i="4"/>
  <c r="D1403" i="4"/>
  <c r="D1343" i="4"/>
  <c r="D1233" i="4"/>
  <c r="D1725" i="4"/>
  <c r="D1841" i="4"/>
  <c r="D1793" i="4"/>
  <c r="D1766" i="4"/>
  <c r="D1761" i="4"/>
  <c r="D1742" i="4"/>
  <c r="D1737" i="4"/>
  <c r="D1718" i="4"/>
  <c r="D1713" i="4"/>
  <c r="D1694" i="4"/>
  <c r="D1689" i="4"/>
  <c r="D1670" i="4"/>
  <c r="D1665" i="4"/>
  <c r="D1646" i="4"/>
  <c r="D1641" i="4"/>
  <c r="D1622" i="4"/>
  <c r="D1617" i="4"/>
  <c r="D1598" i="4"/>
  <c r="D1593" i="4"/>
  <c r="D1574" i="4"/>
  <c r="D1569" i="4"/>
  <c r="D1487" i="4"/>
  <c r="D1329" i="4"/>
  <c r="D1817" i="4"/>
  <c r="D1682" i="4"/>
  <c r="D1605" i="4"/>
  <c r="D1801" i="4"/>
  <c r="D1770" i="4"/>
  <c r="D1765" i="4"/>
  <c r="D1746" i="4"/>
  <c r="D1741" i="4"/>
  <c r="D1722" i="4"/>
  <c r="D1717" i="4"/>
  <c r="D1698" i="4"/>
  <c r="D1693" i="4"/>
  <c r="D1674" i="4"/>
  <c r="D1669" i="4"/>
  <c r="D1650" i="4"/>
  <c r="D1645" i="4"/>
  <c r="D1626" i="4"/>
  <c r="D1621" i="4"/>
  <c r="D1602" i="4"/>
  <c r="D1597" i="4"/>
  <c r="D1578" i="4"/>
  <c r="D1573" i="4"/>
  <c r="D1496" i="4"/>
  <c r="D1486" i="4"/>
  <c r="D1461" i="4"/>
  <c r="D1451" i="4"/>
  <c r="D1426" i="4"/>
  <c r="D1365" i="4"/>
  <c r="D1749" i="4"/>
  <c r="D1701" i="4"/>
  <c r="D1658" i="4"/>
  <c r="D1610" i="4"/>
  <c r="D1754" i="4"/>
  <c r="D1706" i="4"/>
  <c r="D1629" i="4"/>
  <c r="D1586" i="4"/>
  <c r="D1809" i="4"/>
  <c r="D1774" i="4"/>
  <c r="D1769" i="4"/>
  <c r="D1750" i="4"/>
  <c r="D1745" i="4"/>
  <c r="D1726" i="4"/>
  <c r="D1721" i="4"/>
  <c r="D1702" i="4"/>
  <c r="D1697" i="4"/>
  <c r="D1678" i="4"/>
  <c r="D1673" i="4"/>
  <c r="D1654" i="4"/>
  <c r="D1649" i="4"/>
  <c r="D1630" i="4"/>
  <c r="D1625" i="4"/>
  <c r="D1606" i="4"/>
  <c r="D1601" i="4"/>
  <c r="D1582" i="4"/>
  <c r="D1577" i="4"/>
  <c r="D1558" i="4"/>
  <c r="D1460" i="4"/>
  <c r="D1425" i="4"/>
  <c r="D1355" i="4"/>
  <c r="D1491" i="4"/>
  <c r="D1443" i="4"/>
  <c r="D1395" i="4"/>
  <c r="D1347" i="4"/>
  <c r="D1299" i="4"/>
  <c r="D1251" i="4"/>
  <c r="D1193" i="4"/>
  <c r="D1503" i="4"/>
  <c r="D1455" i="4"/>
  <c r="D1407" i="4"/>
  <c r="D1359" i="4"/>
  <c r="D1311" i="4"/>
  <c r="D1263" i="4"/>
  <c r="D1187" i="4"/>
  <c r="D1219" i="4"/>
  <c r="D1075" i="4"/>
  <c r="D1019" i="4"/>
  <c r="D1463" i="4"/>
  <c r="D1415" i="4"/>
  <c r="D1367" i="4"/>
  <c r="D1319" i="4"/>
  <c r="D1271" i="4"/>
  <c r="D1223" i="4"/>
  <c r="D1275" i="4"/>
  <c r="D1227" i="4"/>
  <c r="D1209" i="4"/>
  <c r="D1163" i="4"/>
  <c r="D1475" i="4"/>
  <c r="D1427" i="4"/>
  <c r="D1379" i="4"/>
  <c r="D1331" i="4"/>
  <c r="D1283" i="4"/>
  <c r="D1235" i="4"/>
  <c r="D1139" i="4"/>
  <c r="D954" i="4"/>
  <c r="D950" i="4"/>
  <c r="D902" i="4"/>
  <c r="D867" i="4"/>
  <c r="D823" i="4"/>
  <c r="D995" i="4"/>
  <c r="D979" i="4"/>
  <c r="D963" i="4"/>
  <c r="D871" i="4"/>
  <c r="D876" i="4"/>
  <c r="D999" i="4"/>
  <c r="D983" i="4"/>
  <c r="D967" i="4"/>
  <c r="D951" i="4"/>
  <c r="D903" i="4"/>
  <c r="D855" i="4"/>
  <c r="D807" i="4"/>
  <c r="D158" i="4"/>
  <c r="D923" i="4"/>
  <c r="D875" i="4"/>
  <c r="D827" i="4"/>
  <c r="D779" i="4"/>
  <c r="D755" i="4"/>
  <c r="D731" i="4"/>
  <c r="D707" i="4"/>
  <c r="D683" i="4"/>
  <c r="D927" i="4"/>
  <c r="D879" i="4"/>
  <c r="D831" i="4"/>
  <c r="D783" i="4"/>
  <c r="D939" i="4"/>
  <c r="D891" i="4"/>
  <c r="D843" i="4"/>
  <c r="D795" i="4"/>
  <c r="D763" i="4"/>
  <c r="D739" i="4"/>
  <c r="D715" i="4"/>
  <c r="D691" i="4"/>
  <c r="D121" i="4"/>
  <c r="D108" i="4"/>
  <c r="D116" i="4"/>
  <c r="D104" i="4"/>
  <c r="D150" i="4"/>
  <c r="D348" i="4"/>
  <c r="D126" i="4"/>
  <c r="D2055" i="4"/>
  <c r="D2108" i="4"/>
  <c r="D2135" i="4"/>
  <c r="D1959" i="4"/>
  <c r="D1934" i="4"/>
  <c r="D1889" i="4"/>
  <c r="D1847" i="4"/>
  <c r="D1818" i="4"/>
  <c r="D1799" i="4"/>
  <c r="D2023" i="4"/>
  <c r="D2071" i="4"/>
  <c r="D2084" i="4"/>
  <c r="D1998" i="4"/>
  <c r="D1977" i="4"/>
  <c r="D1918" i="4"/>
  <c r="D1907" i="4"/>
  <c r="D1873" i="4"/>
  <c r="D1675" i="4"/>
  <c r="D1756" i="4"/>
  <c r="D1571" i="4"/>
  <c r="D1446" i="4"/>
  <c r="D1374" i="4"/>
  <c r="D1342" i="4"/>
  <c r="D1325" i="4"/>
  <c r="D1262" i="4"/>
  <c r="D1214" i="4"/>
  <c r="D1158" i="4"/>
  <c r="D1127" i="4"/>
  <c r="D1116" i="4"/>
  <c r="D1099" i="4"/>
  <c r="D1074" i="4"/>
  <c r="D1011" i="4"/>
  <c r="D970" i="4"/>
  <c r="D917" i="4"/>
  <c r="D877" i="4"/>
  <c r="D826" i="4"/>
  <c r="D811" i="4"/>
  <c r="D796" i="4"/>
  <c r="D769" i="4"/>
  <c r="D746" i="4"/>
  <c r="D694" i="4"/>
  <c r="D652" i="4"/>
  <c r="D602" i="4"/>
  <c r="D581" i="4"/>
  <c r="D547" i="4"/>
  <c r="D490" i="4"/>
  <c r="D482" i="4"/>
  <c r="D463" i="4"/>
  <c r="D442" i="4"/>
  <c r="D312" i="4"/>
  <c r="D215" i="4"/>
  <c r="D125" i="4"/>
  <c r="D112" i="4"/>
  <c r="D100" i="4"/>
  <c r="D72" i="4"/>
  <c r="D67" i="4"/>
  <c r="D62" i="4"/>
  <c r="D57" i="4"/>
  <c r="D52" i="4"/>
  <c r="D42" i="4"/>
  <c r="D30" i="4"/>
  <c r="D18" i="4"/>
  <c r="D1600" i="4"/>
  <c r="D1518" i="4"/>
  <c r="D1465" i="4"/>
  <c r="D1370" i="4"/>
  <c r="D1330" i="4"/>
  <c r="D1312" i="4"/>
  <c r="D1288" i="4"/>
  <c r="D1256" i="4"/>
  <c r="D1198" i="4"/>
  <c r="D1169" i="4"/>
  <c r="D1142" i="4"/>
  <c r="D1121" i="4"/>
  <c r="D1106" i="4"/>
  <c r="D1087" i="4"/>
  <c r="D1066" i="4"/>
  <c r="D928" i="4"/>
  <c r="D394" i="4"/>
  <c r="D386" i="4"/>
  <c r="D1441" i="4"/>
  <c r="D1418" i="4"/>
  <c r="D1393" i="4"/>
  <c r="D1384" i="4"/>
  <c r="D1348" i="4"/>
  <c r="D1300" i="4"/>
  <c r="D1272" i="4"/>
  <c r="D1222" i="4"/>
  <c r="D1046" i="4"/>
  <c r="D1015" i="4"/>
  <c r="D984" i="4"/>
  <c r="D834" i="4"/>
  <c r="D802" i="4"/>
  <c r="D781" i="4"/>
  <c r="D758" i="4"/>
  <c r="D714" i="4"/>
  <c r="D639" i="4"/>
  <c r="D624" i="4"/>
  <c r="D622" i="4"/>
  <c r="D589" i="4"/>
  <c r="D574" i="4"/>
  <c r="D504" i="4"/>
  <c r="D467" i="4"/>
  <c r="D322" i="4"/>
  <c r="D131" i="4"/>
  <c r="D84" i="4"/>
  <c r="D79" i="4"/>
  <c r="D74" i="4"/>
  <c r="D69" i="4"/>
  <c r="D64" i="4"/>
  <c r="D39" i="4"/>
  <c r="D27" i="4"/>
  <c r="D2" i="4"/>
  <c r="D450" i="4"/>
  <c r="D436" i="4"/>
  <c r="D416" i="4"/>
  <c r="D408" i="4"/>
  <c r="D400" i="4"/>
  <c r="D390" i="4"/>
  <c r="D372" i="4"/>
  <c r="D370" i="4"/>
  <c r="B3" i="2"/>
  <c r="A825" i="1"/>
  <c r="J9" i="4" l="1"/>
  <c r="A906" i="1"/>
  <c r="A1215" i="4"/>
  <c r="D1215" i="4"/>
  <c r="B7" i="2" s="1"/>
  <c r="B4" i="2"/>
  <c r="B6" i="2" s="1"/>
  <c r="J4" i="2"/>
  <c r="N5" i="2" s="1"/>
  <c r="N6" i="2" s="1"/>
  <c r="N4" i="2"/>
  <c r="D4" i="2"/>
  <c r="A2306" i="1" l="1"/>
  <c r="C2314" i="1" s="1"/>
  <c r="A2310" i="1" l="1"/>
  <c r="B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tc={7C5846F6-2FE5-495E-85F9-F512EA9D9A35}</author>
  </authors>
  <commentList>
    <comment ref="R5" authorId="0" shapeId="0" xr:uid="{00000000-0006-0000-0000-000001000000}">
      <text>
        <t xml:space="preserve">[Threaded comment]
Your version of Excel allows you to read this threaded comment; however, any edits to it will get removed if the file is opened in a newer version of Excel. Learn more: https://go.microsoft.com/fwlink/?linkid=870924
Comment:
    "This study showed that early symmetric or asymmetric tonic limb posturing has little localizing or lateralizing value and does not reliably predict ictal onset in the SSMA."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tc={C102E7FD-1281-495C-9438-FF8FE0015BCC}</author>
  </authors>
  <commentList>
    <comment ref="F10" authorId="0" shapeId="0" xr:uid="{00000000-0006-0000-0200-000001000000}">
      <text>
        <t xml:space="preserve">[Threaded comment]
Your version of Excel allows you to read this threaded comment; however, any edits to it will get removed if the file is opened in a newer version of Excel. Learn more: https://go.microsoft.com/fwlink/?linkid=870924
Comment:
    "Neurophysiological and imaging findings have highlighted specific patterns of brain activity associated with impaired consciousness during generalized tonic-clonic seizures: activity is decreased in the medial prefrontal cortex, anterior cingulate cortex, and posteromedial parietal region (precuneus/posterior cingulate cortex), and increased in the upper brainstemand the midline, mediodorsal and intralaminar thalamic nuclei. On the other hand, the lateral fronto-parietal association network shows increased activity ictally and decreased activity post-ictally"
</t>
      </text>
    </comment>
  </commentList>
</comments>
</file>

<file path=xl/sharedStrings.xml><?xml version="1.0" encoding="utf-8"?>
<sst xmlns="http://schemas.openxmlformats.org/spreadsheetml/2006/main" count="7829" uniqueCount="3467">
  <si>
    <t xml:space="preserve">Paper </t>
  </si>
  <si>
    <t>Date inserted in the review table?</t>
  </si>
  <si>
    <t>Approach to mapping (CS, SS, ET) - different tables populated ONLY until paper #148 Asadi-Pooya 2017; then only write type of approach here and in the SINGLE review table)</t>
  </si>
  <si>
    <t>Screened (by A, G)</t>
  </si>
  <si>
    <t>Ali read pdf (only y if full text-screening)</t>
  </si>
  <si>
    <t>Gloria read pdf (only y if full-text screening)</t>
  </si>
  <si>
    <t>Meets all inclusion criteria (y/n)</t>
  </si>
  <si>
    <t>Article meets exclusion criteria? (y/n)</t>
  </si>
  <si>
    <t>Comments on inclusion/exclusion
criteria</t>
  </si>
  <si>
    <t>Language </t>
  </si>
  <si>
    <t>Ground Truth used for lateralisation/localisation. 
If post-op, range of number of years f/up</t>
  </si>
  <si>
    <t>Study Type,
Study duration, follow-up duration,
# of reviewers + # if disagreement(kappa)</t>
  </si>
  <si>
    <t>Seizure Nature</t>
  </si>
  <si>
    <t>Sample (pt #), inclusion criteria and stratification (grouping) criteria</t>
  </si>
  <si>
    <t>Patient Ages</t>
  </si>
  <si>
    <t>Lateralising Semiology</t>
  </si>
  <si>
    <t>Localising Semiology (lobe, gyrus, subgyral, Brodmann area, gif parcellations)</t>
  </si>
  <si>
    <t>Results</t>
  </si>
  <si>
    <t>Data extracted re-checked and copied into the new SINGLE review table? (this ONLY for the first 148 papers, until Asadi-Pooya 2017)</t>
  </si>
  <si>
    <t>=</t>
  </si>
  <si>
    <t>read paper again at completion of data acquisition, e.g. reviews</t>
  </si>
  <si>
    <t>doesn't meet all eligibility criteria</t>
  </si>
  <si>
    <t>Need 2nd opinion and check e.g. neonates</t>
  </si>
  <si>
    <t>to be translated from French/Spanish/ German</t>
  </si>
  <si>
    <t>A, G</t>
  </si>
  <si>
    <t>agree N/A</t>
  </si>
  <si>
    <t>n</t>
  </si>
  <si>
    <t xml:space="preserve"> (full text NA)</t>
  </si>
  <si>
    <t>Abstract in Eng / Full text NA</t>
  </si>
  <si>
    <t>Review</t>
  </si>
  <si>
    <t>Afif A, Minotti L, Kahane P, et al. Middle short gyrus of the insula implicated in speech production: intracerebral electric stimulation of patients with epilepsy. Epilepsia 2010;51:206-213.</t>
  </si>
  <si>
    <t>y</t>
  </si>
  <si>
    <t>CS</t>
  </si>
  <si>
    <t>Abstract Eng/ Free Full text available in Eng</t>
  </si>
  <si>
    <t>CES</t>
  </si>
  <si>
    <t>Retrospective, monocentric</t>
  </si>
  <si>
    <t>Intracerebral stimulation and sEEG of the insular cortex in 25 patients with drug refractory focal epilepsy</t>
  </si>
  <si>
    <t>11-53 years</t>
  </si>
  <si>
    <t>Speech disturbance (speech arrest and/or lowering speech intensity, 5/25), oropharyngeal, neurovegetative, motor responses and painful sensations were evoked by CES in the middle short gyrus</t>
  </si>
  <si>
    <t>Data from this study implicated the middle short gyrus of the insula in the production of speech: 8 responses to insular cortex ES were reported by 5 patients (5 speech arrest and 3 lowering of voice intensity).</t>
  </si>
  <si>
    <t>y (G/A)</t>
  </si>
  <si>
    <t>Agarwal P, Kaul B, Shukla G, et al. Lateralizing value of unilateral relative ictal immobility in patients with refractory focal seizures--Looking beyond unilateral automatisms. Seizure 2015;33:66-71.</t>
  </si>
  <si>
    <t>SS</t>
  </si>
  <si>
    <t xml:space="preserve">
congruent vEEG and MRI concordance
Post-op Engel Class 1 in 22/24 but no sub class specified</t>
  </si>
  <si>
    <t>Retrospective analysis of vEEG over 4 yrs of pts with good surgical outcome, monocentric</t>
  </si>
  <si>
    <t>Focal epilepsy (T/ ET) with a single identifiable lesion, undergone successful resection Engel I and II</t>
  </si>
  <si>
    <t>69 (39M)</t>
  </si>
  <si>
    <t>mean age 16.43 ± 7.2 years</t>
  </si>
  <si>
    <t>Unilateral relative ictal immobility, defined as a paucity of movement in one limb lasting for at least 10s while the contralateral limb shows purposive or semi-purposive movements (in the absence of tonic or dystonic posturing or clonic movements in the involved limb).</t>
  </si>
  <si>
    <t>Unilateral relative ictal immobility was found to be a lateralizing sign of the seizure onset to the contralateral hemisphere in 24 of 69 patients (34.78%), consisting of both temporal and extra temporal epilepsy, with 100% concordance with VEEG and MRI data. All patients demonstrating this sign had a good post-surgical outcome Engel class I in 22/24. </t>
  </si>
  <si>
    <t>Aghakhani Y, Rosati A, Olivier A, et al. The predictive localizing value of tonic limb posturing in supplementary sensorimotor seizures. Neurology 2004;62:2256-2261.</t>
  </si>
  <si>
    <t>CS,
SS</t>
  </si>
  <si>
    <t>of 14, 11 have engel outcomes worse than Ia or Ib so are excluded even though some have concordatn EEG/MRI and sEEG data!</t>
  </si>
  <si>
    <t>Eng/ Full Text available on Explore in Eng</t>
  </si>
  <si>
    <t>CES (n=5)
post-op Engel Class 1 
(n= 5) - excluded.
8 did not have MRI lesion.
1 had diffuse hemispheric atrophy</t>
  </si>
  <si>
    <t>Retrospective, monocentric,
10 yrs</t>
  </si>
  <si>
    <t>Supplementary sensorimotor area (SSMA) seizures</t>
  </si>
  <si>
    <t>51 with refractory FLE and sEEG,
14 with "SSMA semiology" - note this results in bias?</t>
  </si>
  <si>
    <t>mean age 24 years</t>
  </si>
  <si>
    <t>Early symmetric or asymmetric tonic posturing of limbs (consisting of abrupt tonic extension or flexion with elevation of one or both arms, often associated with version and flexion of the head and with flexion of the trunk).</t>
  </si>
  <si>
    <t>The SSMA seizure semiology predicted focal or regional ictal onset in the SSMA in 6 (43%) patients: 3 had a focal SSMA seizure onset, and 3 had a regional seizure onset with involvement of one SSMA plus adjacent neocortex. The 8 remaining patients had diffuse uni- or bilateral seizure onset. 8 of 14 patients underwent a frontal or central cortical resection, but a good outcome was seen in only 3: 2 with no SSMA resection and 1 with an extensive central removal. So early tonic limb posturing is suggestive of early involvement of the SSMA but is by no means a reliable indicator that the primary SSMA contains the seizure focus.</t>
  </si>
  <si>
    <t>y (G)A</t>
  </si>
  <si>
    <t>{Alan, 2015 #897}</t>
  </si>
  <si>
    <t xml:space="preserve"> (not focused on lateralising/localising signs; only semiology classification)</t>
  </si>
  <si>
    <t>Retrospective</t>
  </si>
  <si>
    <t>between 3 months-18 years, mean age 9.5 ± 4.7 years</t>
  </si>
  <si>
    <t>(non parametric descriptive. no data on localisation )</t>
  </si>
  <si>
    <t>Alkawadri R, So NK, Van Ness PC, et al. Cingulate epilepsy: report of 3 electroclinical subtypes with surgical outcomes. JAMA Neurol 2013;70:995-1002.</t>
  </si>
  <si>
    <t>ET</t>
  </si>
  <si>
    <t>A</t>
  </si>
  <si>
    <t xml:space="preserve">none had specified Engel Ia or Ib and only 4 had sEEG incuding cingulates with spread of activity so cannot localise. see exclusion criteria. </t>
  </si>
  <si>
    <t>Eng/ Free Full Text available in Eng</t>
  </si>
  <si>
    <t>post op classification for some (but also included 95% improvement in seizure frequency not just Engel Class I)
standalone imaging lesion (MRI restricting lesions)</t>
  </si>
  <si>
    <t>Retrospective, monocentric, 
17 yrs</t>
  </si>
  <si>
    <t xml:space="preserve">Cingulate gyrus epilepsy (confirmed by restricted MRI lesions and seizure freedom/marked improvement following lesionectomy). </t>
  </si>
  <si>
    <t>14,
patients who underwent resections of MRI-defined lesions confined to the cingulate gyrus. 
10 of which had Engel Class 1</t>
  </si>
  <si>
    <t>median age 24.5 years, between 4-51 years
(at presentation)</t>
  </si>
  <si>
    <t> 3 Semiologies described: Typical Anterior Cingulate Epilepsy (frequent, mostly nocturnal and predominantly hypermotor/hyperkinetic, rare generalization with or without an aura of fear, loud vocalization, or nonmirthful laughter); Atypical Anterior Cingulate Epilepsy (frequent generalization, prominence of simple motor rather than hypermotor manifestations, and less favorable surgical outcome. Notably, the pathology in all of the atypical cases was astrocytoma); Posterior Cingulate Epilepsy ( dyscognitive/ abdominal/ gustatory/ multiple auras, motor and automotor seizures, and dialeptic seizures with secondary generalization).</t>
  </si>
  <si>
    <t>Posterior cingulate gyrus epilepsy may present with electroclinical findings that are suggestive of temporal lobe epilepsy and can be considered as another example of pseudotemporal epilepsies. The electroclinical presentation and surgical outcome of lesional anterior cingulate epilepsy is possibly influenced by the underlying pathology. 
"Interestingly, mild ipsilateral temporal hypometabolism by positron emission tomography with 18fluorodeoxyglucose was seen in 3 of the posterior cingulate cases."</t>
  </si>
  <si>
    <t>y(G) A</t>
  </si>
  <si>
    <t>Alqadi K, Sankaraneni R, Thome U, et al. Semiology of hypermotor (hyperkinetic) seizures. Epilepsy Behav 2016;54:137-141.</t>
  </si>
  <si>
    <t>yes
excluded subsequent head/body turn and posturing/immoinlity as occured after hypermotor</t>
  </si>
  <si>
    <t>post op seizure classification</t>
  </si>
  <si>
    <t>FLE and extra frontal epilepsy</t>
  </si>
  <si>
    <t xml:space="preserve">116,
hypermotor seizure videos in seizure-free patients (Engel class I) following resective epilepsy surgery.
31 had resective surgeries. 
17 Engel Class 1
of which 1 hemispherectomy excluded
</t>
  </si>
  <si>
    <t>between 14-45 years</t>
  </si>
  <si>
    <t xml:space="preserve">
Nonversive head and body turning occurred in 10 patients (ranging from 90° to 270°) ipsilaterally to the side of resection in all patients and seen both in frontal and extrafrontal resections.</t>
  </si>
  <si>
    <t>Hypermotor seizures - Type I (anterior–posterior movement) occurred in 6 patients, type II (horizontal or rotatory movement) in 10 patients, and 1 patient exhibited features of both.</t>
  </si>
  <si>
    <t>Hypermotor semiology typically occurs at or within 10 s after
seizure onset. Ipsilateral head/body turning was found to be of
lateralizing value; however, asymmetry of limb movement was not
lateralizing. Hypermotor semiology is most frequently seen in frontal lobe epilepsy, but can also occur in seizures arising from other locations with spread to the frontal lobe.</t>
  </si>
  <si>
    <t>An DM, Wu XT, Yan B, et al. Clinical features of psychogenic nonepileptic seizures: a study of 64 cases in southwest China. Epilepsy Behav 2010;17:408-411.</t>
  </si>
  <si>
    <t> (not focused on localisation/lateralisation) non-epileptic</t>
  </si>
  <si>
    <t>Type I and type II semiologies were noted in patients who had frontal lobe as well as extrafrontal resections.</t>
  </si>
  <si>
    <t>Arain AM, Azar NJ, Lagrange AH, et al. Temporal lobe origin is common in patients who have undergone epilepsy surgery for hypermotor seizures. Epilepsy Behav 2016;64:57-61.</t>
  </si>
  <si>
    <t>Engel Ia, 19 of 23 had icEEG but if less than Engel Ia or Ib then excluded as per criteria</t>
  </si>
  <si>
    <t>Retrospective, monocentric,
15 yrs</t>
  </si>
  <si>
    <t>TLE, FLE</t>
  </si>
  <si>
    <t>521 resected focal epilepsy
23 of which had hypermotor seizures at onset
14 Engel Class 1
10 class 1A for which localisation data published - see "3.8. Outcome and its predictors"</t>
  </si>
  <si>
    <t>for n= 23; The
median age at seizure onset was 9 years and the median age at surgery
was 30 years</t>
  </si>
  <si>
    <t>Hypermotor seizures with or without aura (scary feeling, feeling of falling, blacking out, butterflies in the stomach, deja vu). Clinical seizures included screaming, moaning, thrashing, fearful expression, complex and repetitive hyperkinetic arm and leg automatisms, and side-to-side turning of the torso at high speed.</t>
  </si>
  <si>
    <t>Patients with refractory hypermotor seizures who underwent surgical resection (with successful outcome in 60% of the cohort) had predominantly temporal lobe foci.</t>
  </si>
  <si>
    <t>y(G)A</t>
  </si>
  <si>
    <t>Asadi-Pooya AA, Emami M. Juvenile and adult-onset psychogenic non-epileptic seizures. Clin Neurol Neurosurg 2013;115:1697-1700.</t>
  </si>
  <si>
    <t xml:space="preserve"> (nonepileptic) </t>
  </si>
  <si>
    <t>Asadi-Pooya AA, Shabo L, Wyeth D, et al. Ictal coughing: Clinical features and differential diagnoses. Epilepsy Behav 2017;73:51-53.</t>
  </si>
  <si>
    <t>mixture of congruent EEG/imaging and standalone</t>
  </si>
  <si>
    <t>Retrospective, monocentric,
4yrs</t>
  </si>
  <si>
    <t xml:space="preserve">
4 with ictal coughing</t>
  </si>
  <si>
    <t>23-67</t>
  </si>
  <si>
    <t>none</t>
  </si>
  <si>
    <t>Ictal coughing is a rare finding among patients evaluated at the EMUs. The_x000D_
differential diagnoses for ictal coughing include epilepsy and PNES. Epileptic ictal coughing is a rare semiological_x000D_
finding in patients with epilepsy and when present, it is invariably associated with focal epilepsy.</t>
  </si>
  <si>
    <t>Asadi-Pooya AA, Tinker J, Fletman E. Semiological classification of psychogenic nonepileptic seizures. Epilepsy Behav 2016;64:1-3.</t>
  </si>
  <si>
    <t xml:space="preserve"> ( nonepileptic)</t>
  </si>
  <si>
    <t>Asadi-Pooya AA, Tinker J, Fletman EW. How variable are psychogenic nonepileptic seizures? A retrospective semiological study. J Neurol Sci 2017;377:85-87.</t>
  </si>
  <si>
    <t>Asadollahi M, Sperling MR, Rabiei AH, et al. Drug-resistant parietal lobe epilepsy: clinical manifestations and surgery outcome. Epileptic Disord 2017;19:35-39.</t>
  </si>
  <si>
    <t> semiology not differentiable by Engel Class - if we update eligibility criteria with either CES or Engel Class 1, then there is no point extracting the rest of the auras and symptoms from here given 11 had engel class 1 but data is for 18 patients combined?
UNABLE TO ACCESS FROM UCL EXPLORE - Uploaded from Explore to Endnote!</t>
  </si>
  <si>
    <t>post-op seizure freedom classification (engel 1-2) (but semiology not differentiable by Engel Class (?)), mean follow-up duration after surgery 8.6 years.</t>
  </si>
  <si>
    <t>Retrospective (29 ys), monocentric</t>
  </si>
  <si>
    <t>PLE</t>
  </si>
  <si>
    <t>18 (1 of which underwent subpial transection)
                                                                                 15 had MRI, 14 of which showed focal lesions</t>
  </si>
  <si>
    <t>mean age 29.7 (±14.2) years at time of surgery</t>
  </si>
  <si>
    <t>16 pt (88%) had tonic-clonic seizures; 12 pt (66%) had impaired awareness and 13 pt (72%) described auras; 7 (38.8%) pt had sensory auras contralateral to the resected side, 2 (11%) had contralateral simple motor signs (1 hand tonic posture and 1 hand clonic jerks), 2 (11%) pt reported dizziness, 1 (5.5%) had auditory aura, 1 (5.5%) had olfactory aura, and 1 (5.5%) reported epigastric aura.</t>
  </si>
  <si>
    <t>93.3% of patients had parietal lobe lesions on brain MRI; more than three quarters of patients benefited from surgery. 7 pt (38%) left parietal resection, 10 pt (55%) right parietal resection, 1 pt (5%) right parietal subpial transection. 14 pt (77.7%) had favourable seizure outcome: 11 pt (61.1%) had Class 1, 3 pt (16.6%) had Class 2.</t>
  </si>
  <si>
    <t>y(G)A - excluded Ali</t>
  </si>
  <si>
    <t>Bancaud J, Talairach J. Clinical semiology of frontal lobe seizures. Adv Neurol 1992;57:3-58.</t>
  </si>
  <si>
    <t>NA</t>
  </si>
  <si>
    <t>Baud MO, Vulliemoz S, Seeck M. Recurrent secondary generalization in frontal lobe epilepsy: Predictors and a potential link to surgical outcome? Epilepsia 2015;56:1454-1462.</t>
  </si>
  <si>
    <t>A G</t>
  </si>
  <si>
    <t>English</t>
  </si>
  <si>
    <t>ILAE 1-2 post-op, 1 year f/up</t>
  </si>
  <si>
    <t>Retrospective, monocentric, observational, 19 yrs</t>
  </si>
  <si>
    <t xml:space="preserve">FLE  </t>
  </si>
  <si>
    <t>48 with clinical FLE,
25 surgical resections,
23 had 1 year f/up
13 were ILAE 1-2 at 1 year</t>
  </si>
  <si>
    <t>&gt;16</t>
  </si>
  <si>
    <t>orbitofrontal seizures can spread to the temporal lobes rather than along the frontal convexity, sometimes heralded by an epigastric aura,16 as seen in our data.  Moving posteriorly along the rostrocaudal axis, seizures are characterized by oral, axial, and appendicular automatisms especially utilization or manipulation stereotypies, and have an intermediate rate of generalization in our study. Finally, closest to the primary motor cortex, seizures are characterized by early elementary motor signs including tonic, clonic, or atonic movements and were associated with frequent SGTCS in our study. These results suggest that the posterior structures of the frontal lobes and their connections could be the gateway to secondary generalization in FLE enabling ictal spread to remote areas and subcortical structures</t>
  </si>
  <si>
    <t xml:space="preserve">y(G)A  </t>
  </si>
  <si>
    <t>Bautista JF, Lüders HO. Semiological seizure classification: relevance to pediatric epilepsy. Epileptic Disord 2000;2:65-72; discussion 73.</t>
  </si>
  <si>
    <t>ust semiology not L or L</t>
  </si>
  <si>
    <t>semiological seizure classification paper</t>
  </si>
  <si>
    <t>Successful identification of appropriate epilepsy surgery candidates relies on accurate classification. The Semiological Seizure Classification System is a descriptive classification scheme based purely on clinical ictal manifestations. It does not require knowledge of EEG findings, particularly EEG onset, as it is often difficult to clinically differentiate partial from generalized seizures without the ictal EEG. It does not rely on the level of consciousness, which is often difficult to determine even with video EEG monitoring, particularly in young children. The SSC allows inclusion of valuable localizing information, rendering it more useful for pre-surgical evaluation. It recognizes the diversity of clinical seizure expression, particularly in the pediatric population, while emphasizing the most commonly and most reliably observed ictal manifestations. It clearly separates epileptic seizures from epileptic syndromes, recognizing that one-to-one correlations are rare, that patients often exhibit more than a single seizure type, and that a single seizure type may be seen in many different epileptic syndromes. Finally, the SSC emphasizes the complexity of seizure classification, as well demonstrated in the classification of status epilepticus with its dynamic seizure semiology.</t>
  </si>
  <si>
    <t>Bautista RE, Spencer DD, Spencer SS. EEG findings in frontal lobe epilepsies. Neurology 1998;50:1765-1771.</t>
  </si>
  <si>
    <t>`ET</t>
  </si>
  <si>
    <t>y (PDF unav only e-version)</t>
  </si>
  <si>
    <t xml:space="preserve">post-op seizure-free (lesional epilepsy surgery with ILAE 1 complete seizure freedom)
or consistent standalone sEEG onset </t>
  </si>
  <si>
    <t>Retrospective, monocentric, 4 yrs</t>
  </si>
  <si>
    <t>FLE (DL vs medial)</t>
  </si>
  <si>
    <t>9
of which 6 were seizure free</t>
  </si>
  <si>
    <t>16-56</t>
  </si>
  <si>
    <t>head and eye version
asymmetric and unilateral arm tonic posturing</t>
  </si>
  <si>
    <t>DL vs medial frontal lobe differentiation: latter difficult with EEG and can show up as multifocall.</t>
  </si>
  <si>
    <t> Patients whose seizures began in the medial frontal region had either no interictal epileptiform abnormality or had multifocal epileptiform discharges. Patients whose seizures began in the dorsolateral convexity showed focal electrographic seizure activity that was localizing. 
(ictal onset EEG changes were focused from 10 sec prior to onset of clinical seizure)
Previous studies have shown that the presence of_x000D_
multifocal, interictal epileptiform discharges do not_x000D_
necessarily indicate a poor surgical outcome. 1,19,31</t>
  </si>
  <si>
    <t>Baykan B, Altindag E, Feddersen B, et al. Does semiology tell us the origin of seizures consisting mainly of an alteration in consciousness? Epilepsia 2011;52:1459-1466.</t>
  </si>
  <si>
    <t>SS, CS</t>
  </si>
  <si>
    <t>AG</t>
  </si>
  <si>
    <t xml:space="preserve">y </t>
  </si>
  <si>
    <t xml:space="preserve">
Definition of the location of the epileptogenic zone was based on ictal EEG and concordant findings in the other investigations. In case of multifocal origin or uncertain ictal EEG or if major discrepancies exist with the other laboratory data (such as MRI or PET indicating lesions of a different location) the patient’s epilepsy syndrome was labeled as focal epilepsy not further localized.</t>
  </si>
  <si>
    <t>dialeptic and other semiologies with LOA</t>
  </si>
  <si>
    <t>n = 57 focal seizures
18 were not localisable and 4 were also not localisable (only laterlised) so 35 patients with focal epilepsy (given dialeptic)</t>
  </si>
  <si>
    <t>&gt;8</t>
  </si>
  <si>
    <t>nil</t>
  </si>
  <si>
    <t>frontal, temporal, PO, TO, FT</t>
  </si>
  <si>
    <t>Beleza P, Pinho J. Frontal lobe epilepsy. J Clin Neurosci 2011;18:593-600.</t>
  </si>
  <si>
    <t>Y</t>
  </si>
  <si>
    <t>No data to back semiological assoc with FLE</t>
  </si>
  <si>
    <t>FLE</t>
  </si>
  <si>
    <t>1. GOOD SUMMARY OF EXPECTED SEMIOLOGY BY FLE SUBREGIOn
2. 3 subregions in FLE: DL, M and basal. </t>
  </si>
  <si>
    <t>Beniczky S, Neufeld M, Diehl B, et al. Testing patients during seizures: A European consensus procedure developed by a joint taskforce of the ILAE - Commission on European Affairs and the European Epilepsy Monitoring Unit Association. Epilepsia 2016;57:1363-1368.</t>
  </si>
  <si>
    <t xml:space="preserve"> (not about semiology lat or loc)</t>
  </si>
  <si>
    <t>just a taskforce recommendation</t>
  </si>
  <si>
    <t>Beniczky SA, Fogarasi A, Neufeld M, et al. Seizure semiology inferred from clinical descriptions and from video recordings. How accurate are they? Epilepsy Behav 2012;24:213-215.</t>
  </si>
  <si>
    <t>Bertti P, Tejada J, Martins AP, et al. Looking for complexity in quantitative semiology of frontal and temporal lobe seizures using neuroethology and graph theory. Epilepsy Behav 2014;38:81-93.</t>
  </si>
  <si>
    <t>pg 87 individual patient details, may need to revisit later but screened twice</t>
  </si>
  <si>
    <t xml:space="preserve">post op classification, post op Engel Ia   </t>
  </si>
  <si>
    <t>retrospective, monocentric, 9 yrs</t>
  </si>
  <si>
    <t>FLE or TLE</t>
  </si>
  <si>
    <t>n=18 ,
TLE defined by: HS, semiology (circular),  unilat interictal EEG discharged from TL, ictal and interictal SPECT
FLE: &gt;6yrs, semiology (circular), VT available, post op Engel Ia</t>
  </si>
  <si>
    <t>THIS IS A DIFFICULT STUDY TO DECIPHER DUE TO MANY ACRONYMS AND NOT ALL DETAILS OF EACH PATIENT IS DESCRIBED NOR LAID OUT VERY WELL</t>
  </si>
  <si>
    <t>y(G)</t>
  </si>
  <si>
    <t>Binder DK, Garcia PA, Elangovan GK, et al. Characteristics of auras in patients undergoing temporal lobectomy. J Neurosurg 2009;111:1283-1289.</t>
  </si>
  <si>
    <t>but no numbers available - do we just icnlude the aura list that is specific to medical temporal and not lateral temporal? it's a shame as very large aura samples in epilepsy surgical patients!
no clear semiology by localisation nor lateralisation</t>
  </si>
  <si>
    <t>post op classification</t>
  </si>
  <si>
    <t>Retrospective, monocentric,
 largest surgical series of auras
reported to 2009</t>
  </si>
  <si>
    <t xml:space="preserve">TLE </t>
  </si>
  <si>
    <t>150 pts, 77 ILAE Class I, 22 sz free with auras (ILAE Class II)</t>
  </si>
  <si>
    <t>7-66</t>
  </si>
  <si>
    <t>Thus, there was no significant correlation
between intraoperative aura reproduction and seizure
outcome (p = 0.46, Fisher exact test) or aura outcome (p
= 0.21, Fisher exact test). 
 Patients with lateral
temporal auras appear to be at increased risk for having
persistent postoperative auras. Approximately 6.7% of
patients will lose their auras but continue to have complex
partial seizures. This series should help clinicians
discuss with their patients the likelihood of various aura
outcomes after temporal lobectomy</t>
  </si>
  <si>
    <t>Blair RD. Temporal lobe epilepsy semiology. Epilepsy Res Treat 2012;2012:751510.</t>
  </si>
  <si>
    <t>no numbers despite being focused on lat/loc</t>
  </si>
  <si>
    <t> Perseverative automatisms and
emesis are said to occur only in temporal lobe seizures.
Kotagal and associates analyzed 31 Engel class 1 patients,_x000D_
who had complex partial seizures of temporal lobe onset_x000D_
to detect symptom clusters and seizure progression. The_x000D_
18 most common symptoms were found to form a tight_x000D_
cluster with several subclusters: (i) epigastric aura, ictal_x000D_
emesis, alimentary, and hand automatisms; (ii) behavioral_x000D_
arrest, complete loss of consciousness, staring and bilateral_x000D_
facial contraction; (iii) unilateral dystonic posturing of an_x000D_
arm, mimetic automatisms, complex gestures, ictal speech,_x000D_
partial loss of consciousness; (iv) looking around, agitation,_x000D_
vocalizations, and whole-body movements. A strong_x000D_
association of epigastric sensation and ictal vomiting was_x000D_
noted with right temporal origin foci.</t>
  </si>
  <si>
    <t>Bleasel A, Kotagal P, Kankirawatana P, et al. Lateralizing value and semiology of ictal limb posturing and version in temporal lobe and extratemporal epilepsy. Epilepsia 1997;38:168-174.</t>
  </si>
  <si>
    <t>ET/SS 
(more SS?)</t>
  </si>
  <si>
    <t>"some overlap with Chee 1993"</t>
  </si>
  <si>
    <t xml:space="preserve">
TLE: undergone successful resection i.e. seizure free &gt; 1yr (ILAE 1)
ET: seizure free or &gt;90% reduction &gt;1yr. Excluded kappa &lt;0.4</t>
  </si>
  <si>
    <t>post op classification
exclude kappa &lt;0.4</t>
  </si>
  <si>
    <t>retrospective, monocentric, 9 yrs
3 reviewers, some kappa&lt;0.4</t>
  </si>
  <si>
    <t>Focal epilepsy 
tonic
dystonic
version
unilateral immobile limb
(TLE/ ET). all 4types within about 30 secs of onset (version 50secs)</t>
  </si>
  <si>
    <t>54 = 34 TLE and all seizure free.
20 ExtraTemporal but not all seizure free
exclude kappa &lt;0.4</t>
  </si>
  <si>
    <t>&gt;12</t>
  </si>
  <si>
    <t>4 signs as per sz nature</t>
  </si>
  <si>
    <t>see table 1 for prevalence and PPVs of these 4 signs</t>
  </si>
  <si>
    <t>Blume WT. Focal seizures: intractability and semiology. Adv Neurol 2006;97:17-25.</t>
  </si>
  <si>
    <t>yes</t>
  </si>
  <si>
    <t>neither abstract nor paper available</t>
  </si>
  <si>
    <t>Blume WT, Ociepa D, Kander V. Frontal lobe seizure propagation: scalp and subdural EEG studies. Epilepsia 2001;42:491-503.</t>
  </si>
  <si>
    <t>not focused on semiology lat or local</t>
  </si>
  <si>
    <t>Blume WT, Wiebe S, Tapsell LM. Occipital epilepsy: lateral versus mesial. Brain 2005;128:1209-1225.</t>
  </si>
  <si>
    <t>7 seizure free but data not split by surgical outcome.
and not clear which have concordant EEG/MRI
Table 1? NB table 1 not significant but no power analysis
subdural grids aren't sEEG</t>
  </si>
  <si>
    <t xml:space="preserve">post op classification: seven patients
congruent sEEG and imaging: 41 patients (including above seven) not split by data though. </t>
  </si>
  <si>
    <t>41,
32 for which surgical outcome available,
7 with no seizures &gt;2yrs</t>
  </si>
  <si>
    <t>Boesebeck F, Schulz R, May T, et al. Lateralizing semiology predicts the seizure outcome after epilepsy surgery in the posterior cortex. Brain 2002;125:2320-2331.</t>
  </si>
  <si>
    <t>again, as in Blume 2005, data were not split by the 19 patients with Engel Ia and Ib.
but data on lesions and MRI (concordance) was available - biut see exclusion criteria.)</t>
  </si>
  <si>
    <t>mixture of post op classification (n=19), congruent EEG/imaging  but not split by semiology and ground truth</t>
  </si>
  <si>
    <t>Retrospective, monocentric, 8 yrs,
2 reviewers.</t>
  </si>
  <si>
    <t xml:space="preserve">occipital seizures (lesional) 
Patients with additional epileptogenic regions outside the posterior cortex (e.g. mesial temporal sclerosis) were excluded. </t>
  </si>
  <si>
    <t xml:space="preserve">41 pts with posterior cortical lesion resections, 1 MST, of which 19 were ILAE 1/2 (Engel Ia and Ib). 25 iiEEG discharges over lesion region. </t>
  </si>
  <si>
    <t>at surgery: 13.3±53.5 years</t>
  </si>
  <si>
    <t>Reports from the literature (see Table 2) show differences
in the outcome after epilepsy surgery in the posterior cortex.
However, the data are hardly comparable due to differences
in follow-up periods ranging from 0.3 to 50 years, different
outcome classifications and partly focusing on particular
subgroups (e.g. pure tumour resections).</t>
  </si>
  <si>
    <t>Bonelli SB, Lurger S, Zimprich F, et al. Clinical seizure lateralization in frontal lobe epilepsy. Epilepsia 2007;48:517-523.</t>
  </si>
  <si>
    <t>y </t>
  </si>
  <si>
    <t>in 20 patients EEG and MRI concordance, in 2 EEG/icEEG and SPECT. 11 only EEG. NOT SPLIT BY GROUND TRUTH.</t>
  </si>
  <si>
    <t>mixture: congruent EEG/imaging mainly (7patients post-op seizure free but data not split by outcome)</t>
  </si>
  <si>
    <t>Retrospective, monocentric, 9yrs</t>
  </si>
  <si>
    <t>31 pts with refractory FLE, 
10 epilepsy surgery
7 seizure free
22 concordant</t>
  </si>
  <si>
    <t>22-44</t>
  </si>
  <si>
    <t>see tables. some were against what was thought e.g. unilateral blinking</t>
  </si>
  <si>
    <t>N/A</t>
  </si>
  <si>
    <t>al kappa over 0.4. 
Clinical seizure semiology can provide correct_x000D_
information on the lateralization of the seizure-onset zone_x000D_
in &gt;80% of patients with medically refractory frontal lobe_x000D_
epilepsy.</t>
  </si>
  <si>
    <t>Bonini F, McGonigal A, Trébuchon A, et al. Frontal lobe seizures: from clinical semiology to localization. Epilepsia 2014;55:264-277.</t>
  </si>
  <si>
    <t>y
figure I is great and should be compared with our final results table (SSL table) to see if similar pattern exists as a whole</t>
  </si>
  <si>
    <t>all 54 had sEEG
data from table 1 of the positive associations insert?</t>
  </si>
  <si>
    <t>Retrospective, monocentric, 10yrs 9 months</t>
  </si>
  <si>
    <t xml:space="preserve">54 FLE all had sEEG presurgical workup.
35 epilepsy resection
32 with 2yrs f/up post-resection,
19 in class I
</t>
  </si>
  <si>
    <t>24.9  9.5 years at recording;</t>
  </si>
  <si>
    <t>Meaningful categorization of frontal seizures in terms of semiology is possible and correlates with anatomic organization along a rostrocaudal axis, in keeping with current hypotheses of frontal lobe hierarchical organization. The proposed electroclinical categorization offers pointers as to the likely zone of organization of networks underlying semiologic production, thus aiding presurgical localization. Furthermore, analysis of ictal motor behavior in prefrontal seizures, including stereotypies, leads to deciphering the cortico-subcortical networks that produce such behaviors.
Group 1 was characterized clinically by elementary motor signs and involved precentral and premotor regions. Group 2 was characterized by a combination of elementary motor signs and nonintegrated gestural motor behavior, and involved both premotor and prefrontal regions. Group 3 was characterized by integrated gestural motor behavior with distal stereotypies and involved anterior lateral and medial prefrontal regions. Group 4 was characterized by seizures with fearful behavior and involved the paralimbic system (ventromedial prefrontal cortex ± anterior temporal structures). </t>
  </si>
  <si>
    <t>Bourgeois BF. Temporal lobe epilepsy in infants and children. Brain Dev 1998;20:135-141.</t>
  </si>
  <si>
    <t>no frequencies of observations - more a review paper</t>
  </si>
  <si>
    <t>review</t>
  </si>
  <si>
    <t>TLE</t>
  </si>
  <si>
    <t>infants TLE cf to older chlidren: longer duration, less parox interictal dishcharges,  more generalised ictal discharges
more convulsive activity, oroalimentary automatisms</t>
  </si>
  <si>
    <t>Brockhaus A, Elger CE. Complex partial seizures of temporal lobe origin in children of different age groups. Epilepsia 1995;36:1173-1181.</t>
  </si>
  <si>
    <t>results are from all 29 pts
24 with ILAE Class I, 1 ILAE 2
pts 8 and 10 had concordant EEG/MRI 
2 pts non concordant</t>
  </si>
  <si>
    <t>mixture of post-op classification and congruent EEG/Imaging</t>
  </si>
  <si>
    <t>retrospective, monocentric, 7 yrs</t>
  </si>
  <si>
    <t>29, Children were included, if they became seizure-free after temporal lobectomy and if clear unitemporal seizure onset in ictal EEG-recordings, unilateral radiological lesions, and corresponding histopathological findings were detected
6 had depth/grid icEEG
24 ILAE Class I
1 Class 2</t>
  </si>
  <si>
    <t>1.5 - 16yrs</t>
  </si>
  <si>
    <t xml:space="preserve">Children aged &gt; 6 years had TLS with features similar to those of adults. In younger children, typical semiology included symmetric motor phenomena of the limbs, postures similar to frontal lobe seizures in adults, and head nodding as in infantile spasms. We concluded that the clinical features of TLS in younger children can be misleading and should therefore be considered with caution in selecting patients for surgical procedures on the temporal lobe.
</t>
  </si>
  <si>
    <t>Cai G, Wang J, Mei X, et al. Electroclinical semiology of the bilateral asymmetric tonic seizures observed in patients with supplementary sensorimotor area epilepsy confirmed by pre- and post-operative MRI. J Xray Sci Technol 2017;25:247-259.</t>
  </si>
  <si>
    <t>6 patients seizure free post SSMA resection of SSMA restricted focal cortical dysplastic lesion. F/up 12 to 35months. </t>
  </si>
  <si>
    <t>In patients with SSMA seizures, bilateral asymmetric tonic seizures , split into upper vs lower, CL vs IPSIL, distal vs proximal.
For evaluation of sequential events, each tonic phase of the BATS was chronologically divided into 10 equal epochs. In each epoch, distribution of tonic events in 4 extremities and axes was visually evaluated and comparatively analyzed. </t>
  </si>
  <si>
    <t>386 patients post-op, 
123 seizures in 6 patients were bilateral asymmetric tonic seizures </t>
  </si>
  <si>
    <t>7-19 at surgery</t>
  </si>
  <si>
    <t>abduction, extension of limb (CL)</t>
  </si>
  <si>
    <t>Asymmetric tonic posturing was the most constant findings in 6 patients, whose upper limbs contralateral to epileptogenic cortex were kept in abduction in all 123 (100%) seizures and extension in 118 (95.9%) seizures. This type of asymmetry became visible and remained stable in the initial three epochs of the tonic phase in 107 out of 123 (87.0%) seizures. In each epoch, especially the initial one, the contralateral upper limbs were involved more frequently than those ipsilateral to the epileptogenic cortex (p &lt; 0.05). By pairwise comparison, an earlier involvement of the contralateral side to epileptogenic cortex was visually observed in 53 out of 280 (18.9%) limb pairs, in which the ipsilateral limbs were preceded by the contralateral ones 4.6 (0.1–16.0) seconds earlier. Both of the proximal and distal segments were simultaneously involved in 260 out of 298 (87.2%) limb pairs, although the former were 4.3 (0.5–16.0) earlier than the latter in 34 out of 298 (11.4%) limb pairs</t>
  </si>
  <si>
    <t>Campbell S. Epileptiform transients of the occipital lobe in pediatrics. Neurodiagn J 2013;53:217-228.</t>
  </si>
  <si>
    <t xml:space="preserve">occipital lobe epilepsy and EEG findings mainly. No numbers. </t>
  </si>
  <si>
    <t>Carlson C, Dugan P, Kirsch HE, et al. Sex differences in seizure types and symptoms. Epilepsy Behav 2014;41:103-108.</t>
  </si>
  <si>
    <t>skimmed</t>
  </si>
  <si>
    <t>Catenoix H, Montavont A, Isnard J, et al. Mesio-temporal ictal semiology as an indicator for surgical treatment of epilepsies with large multilobar cerebral lesions. Seizure 2013;22:378-383.</t>
  </si>
  <si>
    <t>very detailed and useful publication</t>
  </si>
  <si>
    <t>Engel Class Ia x 6
Engel Class Ib x 1
and sEEG depth electrodes with FDG-PET hypometabolism in temrporal lobes</t>
  </si>
  <si>
    <t>Retrospective, monocentric
11 yrs</t>
  </si>
  <si>
    <t>mesial temporal lobe semiology in patients with multilobar large lesions</t>
  </si>
  <si>
    <t>240 TLE, 152 had surgery, 66 of these had surgery post sEEG, 7 had extensive lesion on MRI (multilobar x 4,
hemispheric x 2 or bilateral x 1). </t>
  </si>
  <si>
    <t>16-59</t>
  </si>
  <si>
    <t>Our data thus suggest that, even in the absence of hippocampal MRI abnormality, ictal
symptoms compatible with a temporal origin of seizures should be considered as a reliable indicator for
surgery eligibility regardless of MRI lesion size. On the basis of our findings, the mesio-temporal
semiology of seizures appears as one of the most reliable markers of operability in patients with large
MRI lesions. These patients should not be excluded a priori from invasive exploration and surgical
treatment, even if a large portion of their lesion is likely to be left in place after surgery</t>
  </si>
  <si>
    <t>Cavanna AE, Bagshaw AP, McCorry D. The neural correlates of altered consciousness during epileptic seizures. Discov Med 2009;8:31-36.</t>
  </si>
  <si>
    <t>review on LOC</t>
  </si>
  <si>
    <t>Cavanna AE, Rickards H, Ali F. What makes a simple partial seizure complex? Epilepsy Behav 2011;22:651-658.</t>
  </si>
  <si>
    <t xml:space="preserve">Centeno, M., et al. (2011). "Epilepsy causing pupillary hippus: an unusual semiology." Epilepsia 52(8): e93-96._x000D_
</t>
  </si>
  <si>
    <t>multifocal discharges more prominent in R post TP and parieto-occipital</t>
  </si>
  <si>
    <t>Chassagnon S, Namer IJ, Armspach JP, et al. SPM analysis of ictal-interictal SPECT in mesial temporal lobe epilepsy: relationships between ictal semiology and perfusion changes. Epilepsy Res 2009;85:252-260.</t>
  </si>
  <si>
    <t xml:space="preserve">2 Engel IIa and data not split: but over 80% clean data (91) therefore included. </t>
  </si>
  <si>
    <t>congruent EEG and MRI and seizure free (ILAE 1) &gt;4yrs post operative resection. but 2 Engel IIa and data not split by this
mean follow-up_x000D_
after surgery of 78 months (range, 61—111).</t>
  </si>
  <si>
    <t>Adults, refractory unilateral mesial TLE 1() interictal and ictal scalp EEG recordings; (2) isolated sclerosis or atrophy on MR and pathology; (3) early ictal SPECT injection and ongoing seizure activity under video-EEG monitoring during a focal seizure without secondary generalization; (4) interictal SPECT after a seizure-free period of at least 24 h; (5) seizure-free condition (follow-up &gt;4 years) after standardized temporal lobe resection. 
= 
22 patients + 2 Engel IIa 
= 24 patients (91% clean data therefore included)</t>
  </si>
  <si>
    <t>1-34 (epilepsy onset)
The mean age at_x000D_
onset of epilepsy was 14 years (range, 1—34), the mean_x000D_
epilepsy duration was 21 years (range, 3—48)</t>
  </si>
  <si>
    <t>CL dystonic arm posturing</t>
  </si>
  <si>
    <t>ATLAS mesial temporal</t>
  </si>
  <si>
    <t>In motionless group, SPM analysis failed to show significant changes. Hyperperfusion involved the anteromesial temporal region in Motor Automatisms group, and also the insula, posterior putamen and thalamus in Dystonic Posturing group. Hypoperfusion was restricted to the posterior cingulate and prefrontal regions in Motor Automatisms group, and involved more widespread associative anterior and posterior regions in Dystonic Posturing group.</t>
  </si>
  <si>
    <t>Chaudhari RM, Ramanujam B, Appukuttan R, et al. Utility of a questionnaire tool (QUARAS) for localizing and lateralizing seizures in the epilepsy monitoring unit (EMU). Clin Neurol Neurosurg 2017;153:64-66.</t>
  </si>
  <si>
    <t>no semiological data given to collate: 
abstract meets inclusion criteria
article fails to have any patients (all patients have exclusion critera)</t>
  </si>
  <si>
    <t>majority congruent vEEG/MRI single lesion</t>
  </si>
  <si>
    <t>prospective, observational study, 2 yrs</t>
  </si>
  <si>
    <t>278 MRI lesions underoing presrugical evaluation. 
139 after localisation of EZ, single MRI lesion</t>
  </si>
  <si>
    <t>Chauvel P, McGonigal A. Emergence of semiology in epileptic seizures. Epilepsy Behav 2014;38:94-103.</t>
  </si>
  <si>
    <t>Excellent review article, highlights limitations of using semiology as well</t>
  </si>
  <si>
    <t>Chen DK, Izadyar S, Collins RL, et al. Induction of psychogenic nonepileptic events: success rate influenced by prior induction exposure, ictal semiology, and psychological profiles. Epilepsia 2011;52:1063-1070.</t>
  </si>
  <si>
    <t>non-epileptic</t>
  </si>
  <si>
    <t>Chen DK, Sharma E, LaFrance WC. Psychogenic Non-Epileptic Seizures. Curr Neurol Neurosci Rep 2017;17:71.</t>
  </si>
  <si>
    <t>Chou CW, Yu HY, Shih YH, et al. Lateralisation value of lower limb behaviors in complex partial seizures of temporal lobe origin: a video-EEG analysis. Seizure 2004;13:35-39.</t>
  </si>
  <si>
    <t xml:space="preserve">note no data on patient numbers, only seizure numbers which are not inclusion critiera. </t>
  </si>
  <si>
    <t>seizure free &gt;2yrs</t>
  </si>
  <si>
    <t>retrospective, monocentric, 2 yrs 8 months</t>
  </si>
  <si>
    <t xml:space="preserve">38 Chinese, TLE, seizure free &gt;2yrs
</t>
  </si>
  <si>
    <t>18–49 years</t>
  </si>
  <si>
    <t>dystonic 100%, tonic 94%</t>
  </si>
  <si>
    <t>ATLAS study (given mesial temporal lobe resections)</t>
  </si>
  <si>
    <t>Covanis A, Lada C, Skiadas K. Children with Rolandic spikes and ictal vomiting: Rolandic epilepsy or Panayiotopoulos syndrome? Epileptic Disord 2003;5:139-143.</t>
  </si>
  <si>
    <t>EEG standalone / clinical syndrome</t>
  </si>
  <si>
    <t>clinical syndrome and standalone EEG only</t>
  </si>
  <si>
    <t>Retrospective, monocentric, 18 years</t>
  </si>
  <si>
    <t>EEG centrotemporal spikes</t>
  </si>
  <si>
    <t>focal afebrile seizures = 1340
at least one ictal vomiting and at least one centrotemporal EEG spikes, normal development, 2 year f/up = 24</t>
  </si>
  <si>
    <t>It appears that clinical manifestations do not depend on_x000D_
whether the EEG centrotemporal spikes occur alone or_x000D_
with occipital spikes.</t>
  </si>
  <si>
    <t>da Conceição PO, Guaranha MS, Uchida CG, et al. Blinking and eyelid myoclonia: Characteristics and correlations of eyelid movements. Seizure 2015;24:12-16.</t>
  </si>
  <si>
    <t>generalised epilepsies mainly</t>
  </si>
  <si>
    <t>vEEG and scalp EEG, no localisation</t>
  </si>
  <si>
    <t>retrospective, monocentric</t>
  </si>
  <si>
    <t>eyelid myoclonia (EM)</t>
  </si>
  <si>
    <t>20 with EM,
10 of 20 had EM as main Sz type
9 of 20 had features of JME</t>
  </si>
  <si>
    <t>3-35 yrs</t>
  </si>
  <si>
    <t>The rate of blinks and EM increased during speech and decreased during reading. EM never occurred during blinking or in the dark. CONCLUSIONS: Despite normal physiology of blinking, EM can manifest as jerk, flicker or flutter, with or without EEG abnormalities and independently of IPS, suggesting that eye closure sensitivity seems to include both, a motor and a visual component.</t>
  </si>
  <si>
    <t>Daniel C, Perry MS. Ictal Coprolalia: A Case Report and Review of Ictal Speech as a Localizing Feature in Epilepsy. Pediatr Neurol 2016;57:88-90.</t>
  </si>
  <si>
    <t>vEEG, sEEG,
post-op resection ILAE 1</t>
  </si>
  <si>
    <t>case report</t>
  </si>
  <si>
    <t xml:space="preserve">ictal speech: ictal corprolalia </t>
  </si>
  <si>
    <t>15yrs</t>
  </si>
  <si>
    <t>dominant</t>
  </si>
  <si>
    <t>frontal</t>
  </si>
  <si>
    <t>CONCLUSIONS: Ictal coprolalia is a rare presentation of ictal speech. We review the various forms of ictal speech and their value in localizing seizure onset. (dominant mesial frontal and ACC, along with hypermotor, chapeau, automatisms, aggressive behaviour)</t>
  </si>
  <si>
    <t>De Paola L, Terra VC, Silvado CE, et al. Improving first responders' psychogenic nonepileptic seizures diagnosis accuracy: Development and validation of a 6-item bedside diagnostic tool. Epilepsy Behav 2016;54:40-46.</t>
  </si>
  <si>
    <t>Dobesberger J, Walser G, Embacher N, et al. Gyratory seizures revisited: a video-EEG study. Neurology 2005;64:1884-1887.</t>
  </si>
  <si>
    <t>post opp seizure freedom Engel I</t>
  </si>
  <si>
    <t>Retrospective, monocentric
6 yrs,
2 reviewers + 1 (kappa =1)</t>
  </si>
  <si>
    <t>Gyratory seizures (body rotation preceded by +/- head version)</t>
  </si>
  <si>
    <t xml:space="preserve">277 consecutive patients
169 = TLE
47 = FLE
rest = Generalised/other
12 had gyratory seizures - all focal onset
7/12 head version followed by body rotation
5/12 just body rotation
</t>
  </si>
  <si>
    <t>head version then body rotation: CL
just body rotation: IPSIL</t>
  </si>
  <si>
    <t>8 had FLE
4 had TLE (Fisher exact = &lt;0.001)</t>
  </si>
  <si>
    <t>Conclusions: The direction of rotation lateralizes seizure onset zone in focal epilepsy depending on the seizure evolution:_x000D_
1) gyratory seizures (GSs) starting with a forced version of the head ensuing into a body rotation lateralize seizure onset_x000D_
zone contralateral to the direction of rotation. 2) In GSs without a preceding gyratory forced head version, the direction of_x000D_
rotation is toward the side of seizure onset. GSs occur more frequently in frontal lobe epilepsy than temporal lobe epilepsy,_x000D_
while none of our patients with GSs had generalized epilepsies.</t>
  </si>
  <si>
    <t>Doss RC, LaFrance WC. Psychogenic non-epileptic seizures. Epileptic Disord 2016;18:337-343.</t>
  </si>
  <si>
    <t>Phenotypic analysis of 303 multiplex families with common epilepsies. Brain 2017; 140(8): 2144-56.</t>
  </si>
  <si>
    <t>insufficinet semiological information provided, not concentrated on semiology</t>
  </si>
  <si>
    <t>review of retrospective coohort</t>
  </si>
  <si>
    <t>familial (focal, generalised, mixed)</t>
  </si>
  <si>
    <t>Abarrategui B, De Marchi LR, Guaranha MSB, Yacubian EMT. Praxis-induced myoclonia: From the neurophysiologist to the patient perspective. Seizure 2018; 60: 184-9.</t>
  </si>
  <si>
    <t>JME myoclonia: generalised epilepsy syndrome</t>
  </si>
  <si>
    <t>Abend NS, Wusthoff CJ. Neonatal seizures and status epilepticus. J Clin Neurophysiol 2012; 29(5): 441-8.</t>
  </si>
  <si>
    <t>review of neonatal seizures</t>
  </si>
  <si>
    <t xml:space="preserve">Abou-Khalil B, Fakhoury T. Significance of head turn sequences in temporal lobe onset seizures. Epilepsy Res 1996; 23(3): 245-50.
note this is same population as used in
Fakhoury, T. and Abou-Khalil, B. Association of ipsilateral head turning and dystonia in temporal lobe seizures, Epilepsia, 1995
</t>
  </si>
  <si>
    <t>ET as coexisting semiologies (but could conceivably be in SS table - more messy)</t>
  </si>
  <si>
    <t>A, G</t>
  </si>
  <si>
    <t>post op outcome,
vEEG, MRI
(PET and intraoperative electrocorticography in nearly all)
Patients with dominant temporal
foci had subdural grid electrode recordings and cortical stimulation for functional localization. </t>
  </si>
  <si>
    <t>Retrospective, monocentric
1+1</t>
  </si>
  <si>
    <t>head turns in TLE
(head turns longer_x000D_
than 2 s and greater than approximately 30 degrees_x000D_
from original head position were studied)</t>
  </si>
  <si>
    <t xml:space="preserve">32 consecutive patients with refractory temporal lobe seizures and favourable post-operative outcome
</t>
  </si>
  <si>
    <t>significance of single and multiple head turns and their specific sequences in temporal lobe complex partial seizures
with and without focal jerking or secondary generalization.  
Head turns occurred in 73% of seizures that did not evolve to focal jerking or secondary_x000D_
generalization, and in all 41 seizures that secondarily generalized. In seizures without focal jerking or secondary_x000D_
generalization the most common pattem was that of single head turns (70%) which were ipsilateral to the focus in 94%. The_x000D_
next most common pattern was that of two or more head turns, with the first two turns in the same direction (19%), always_x000D_
ipsilateral to the focus. In seizures with secondary generalization, the most common sequence was that of two head turns_x000D_
contralateral to each other (59% of seizures). The first was always ipsilateral to the focus, associated with dystonic posturing_x000D_
in 96%, and was not tonic in character. The second was always contralateral, was tonic in character, and was still present_x000D_
within five seconds of secondary generalization or focal jerking</t>
  </si>
  <si>
    <t>y (G)</t>
  </si>
  <si>
    <t>Abou-Khalil B, Welch L, Blumenkopf B, Newman K, Whetsell WO, Jr. Global aphasia with seizure onset in the dominant basal temporal region. Epilepsia 1994; 35(5): 1079-84.</t>
  </si>
  <si>
    <t>CS, SS</t>
  </si>
  <si>
    <t>vEEG, subdural electrodes ictal onset preceded clinical change , iiEEG L ant temporal spikes, MRI L Basal Temporal signal abnormality (also cavernoma L frontal), PET L T hypometabolism, </t>
  </si>
  <si>
    <t>global aphsaia</t>
  </si>
  <si>
    <t xml:space="preserve">basal temporal </t>
  </si>
  <si>
    <t>Abramovici S, Antony A, Baldwin ME, Urban A, Ghearing G, Pan J, et al. Features of Simultaneous Scalp and Intracranial EEG That Predict Localization of Ictal Onset Zone. Clin EEG Neurosci 2018; 49(3): 206-12.</t>
  </si>
  <si>
    <t>not on semiology</t>
  </si>
  <si>
    <t>Abud LG, Thivard L, Abud TG, Nakiri GS, Santos AC, Dormont D. Partial epilepsy: A pictorial review of 3 TESLA magnetic resonance imaging features. Clinics (Sao Paulo) 2015; 70(9): 654-61.</t>
  </si>
  <si>
    <t>MRI lesional findings in focal epilepsy</t>
  </si>
  <si>
    <t>Acar ZA, Palmer J, Worrell G, Makeig S. Electrocortical source imaging of intracranial EEG data in epilepsy. Conf Proc IEEE Eng Med Biol Soc 2011; 2011: 3909-12.</t>
  </si>
  <si>
    <t>Adam C. [How do the temporal lobes communicate in medial temporal lobe seizures?]. Rev Neurol (Paris) 2006; 162(8-9): 813-8.</t>
  </si>
  <si>
    <t>French</t>
  </si>
  <si>
    <t>Adjouadi M, Cabrerizo M, Ayala M, Sanchez D, Yaylali I, Jayakar P, et al. Detection of interictal spikes and artifactual data through orthogonal transformations. J Clin Neurophysiol 2005; 22(1): 53-64.</t>
  </si>
  <si>
    <t>Afra P, Adamolekun B. EEG findings in an adult with severe case of alobar holoprosencephaly. Seizure 2011; 20(9): 731-4.</t>
  </si>
  <si>
    <t>alobar holoprosencephaly</t>
  </si>
  <si>
    <t>Agathonikou A, Panayiotopoulos CP, Giannakodimos S, Koutroumanidis M. Typical absence status in adults: diagnostic and syndromic considerations. Epilepsia 1998; 39(12): 1265-76.</t>
  </si>
  <si>
    <t xml:space="preserve">EEG and vEEG study 21 pts with IGE </t>
  </si>
  <si>
    <t>Aggarwal M, Kondeti B, McKenna R. Anticonvulsant/antiepileptic carbonic anhydrase inhibitors: a patent review. Expert Opin Ther Pat 2013; 23(6): 717-24.</t>
  </si>
  <si>
    <t>drug related</t>
  </si>
  <si>
    <t>Aghakhani Y, Rosati A, Dubeau F, Olivier A, Andermann F. Patients with temporoparietal ictal symptoms and inferomesial EEG do not benefit from anterior temporal resection. Epilepsia 2004a; 45(3): 230-6.</t>
  </si>
  <si>
    <t>poor surgical outcome patients - where the EZ is NOT located (i.e. too broad)</t>
  </si>
  <si>
    <t>Ahmedt-Aristizabal D, Fookes C, Dionisio S, Nguyen K, Cunha JPS, Sridharan S. Automated analysis of seizure semiology and brain electrical activity in presurgery evaluation of epilepsy: A focused survey. Epilepsia 2017; 58(11): 1817-31.</t>
  </si>
  <si>
    <t>ML survey in video semiology clustering and analysis</t>
  </si>
  <si>
    <t>Akiyama T, Chan DW, Go CY, Ochi A, Elliott IM, Donner EJ, et al. Topographic movie of intracranial ictal high-frequency oscillations with seizure semiology: epileptic network in Jacksonian seizures. Epilepsia 2011; 52(1): 75-83.</t>
  </si>
  <si>
    <t>A,G</t>
  </si>
  <si>
    <t>subdural EEG in rolanidc epilepsy, (i.e. not focused on semiology) pre surgery. looking at HFO -despite this, two cases are presented whose data can be used</t>
  </si>
  <si>
    <t>EEG i+ii, MEG, MRI, subdural grid</t>
  </si>
  <si>
    <t>two case reports</t>
  </si>
  <si>
    <t>rolandic</t>
  </si>
  <si>
    <t>17 yr old boy and 17 yr old girl</t>
  </si>
  <si>
    <t>Akiyama T, Otsubo H, Ochi A, Ishiguro T, Kadokura G, Ramachandrannair R, et al. Focal cortical high-frequency oscillations trigger epileptic spasms: confirmation by digital video subdural EEG. Clin Neurophysiol 2005; 116(12): 2819-25.</t>
  </si>
  <si>
    <t>not focused on semiology but data for a pt provided</t>
  </si>
  <si>
    <t>seizure freedom</t>
  </si>
  <si>
    <t>head turn</t>
  </si>
  <si>
    <t>8yrs</t>
  </si>
  <si>
    <t>HT IPSIL</t>
  </si>
  <si>
    <t>FrontoTemporal</t>
  </si>
  <si>
    <t>Alapirtti T, Jylhava J, Raitanen J, Makinen R, Peltola J, Hurme MA, et al. The concentration of cell-free DNA in video-EEG patients is dependent on the epilepsy syndrome and duration of epilepsy. Neurol Res 2016; 38(1): 45-50.</t>
  </si>
  <si>
    <t>27.1.19 not semiology</t>
  </si>
  <si>
    <t>Alentorn A, Hoang-Xuan K, Mikkelsen T. Presenting signs and symptoms in brain tumors. Handb Clin Neurol 2016; 134: 19-26.</t>
  </si>
  <si>
    <t>tumours not semiology</t>
  </si>
  <si>
    <t>Alessi R, Vincentiis S, Rzezak P, Valente KD. Semiology of psychogenic nonepileptic seizures: age-related differences. Epilepsy Behav 2013; 27(2): 292-5.</t>
  </si>
  <si>
    <t>NEAD</t>
  </si>
  <si>
    <t>Alexandre Teixeira C, Direito B, Bandarabadi M, Le Van Quyen M, Valderrama M, Schelter B, et al. Epileptic seizure predictors based on computational intelligence techniques: a comparative study with 278 patients. Comput Methods Programs Biomed 2014; 114(3): 324-36.</t>
  </si>
  <si>
    <t>ML in EEG wavelet analysis using ANN and SVM</t>
  </si>
  <si>
    <t>Alexandre V, Mercedes B, Valton L, Maillard L, Bartolomei F, Szurhaj W, et al. Risk factors of postictal generalized EEG suppression in generalized convulsive seizures. Neurology 2015; 85(18): 1598-603.</t>
  </si>
  <si>
    <t>G, A</t>
  </si>
  <si>
    <t>generalised convulsive seizures: bilateral tonic extension in GCS and lack of O2 predict postictal generalised EEG suppression</t>
  </si>
  <si>
    <t>Aljaafari D, Nascimento FA, Abraham A, Andrade DM, Wennberg RA. Unilateral abdominal clonic seizures of parietal lobe origin: EEG findings. Epileptic Disord 2018; 20(2): 158-63.</t>
  </si>
  <si>
    <t>Lesional MRI and EEG source localisation</t>
  </si>
  <si>
    <t>Case Report</t>
  </si>
  <si>
    <t>Unilateral abdominal clonic seizures</t>
  </si>
  <si>
    <t>unilateral arm clonic movement, head deviation, unilateral clonic movement  of the abdomen (CL)</t>
  </si>
  <si>
    <t>unilateral arm clonic movement, head deviation, unilateral clonic movement  of the abdomen, manual automatisms, stare blank</t>
  </si>
  <si>
    <t>The electroclinical features in this patient suggested that clinical onset occurred afteranterior propagation of ictal activity from a region posterior to the neck andtrunk area of the sensory homunculus of the postcentral gyrus. The  dipole  source  solution  was  situ-ated  in  the  left  parietal  region,  at  least  one  gyrus posterior to the postcentral gyrus (figure 2C). A dis-tributed source inverse model (sLORETA) returned aparieto-occipital source solution situated 15 mmposterior to the dipole source solution.</t>
  </si>
  <si>
    <t>Alkawadri R, Gonzalez-Martinez J, Gaspard N, Alexopoulos AV. Propagation of seizures in a case of lesional mid-cingulate gyrus epilepsy studied by stereo-EEG. Epileptic Disord 2016; 18(4): 418-25.</t>
  </si>
  <si>
    <t>despite 1 patient, very good article!</t>
  </si>
  <si>
    <t>congruent sEEG, MRI 
post-op ILAE 1 for 6 months</t>
  </si>
  <si>
    <t>Mid-cingulate, Hypermotor</t>
  </si>
  <si>
    <t>HT early (IPSIL), Clonic (CL), </t>
  </si>
  <si>
    <t>sEEG seizure confined to focal mid cingulate activity can result in hypermotor seizures. 
cingulate seizure can spread anteriorly with related semiology, prior to spread to other cingulate regions withint 15mm of the EZ.</t>
  </si>
  <si>
    <t>Alomar S, Jones J, Maldonado A, Gonzalez-Martinez J. The Stereo-Electroencephalography Methodology. Neurosurg Clin N Am 2016; 27(1): 83-95.</t>
  </si>
  <si>
    <t>Alsaadi TM, Bateman LM, Laxer KD, Barbaro NM, Austin EJ, Garcia PA. Potentially misleading extratemporal lobe lesions in patients with temporal lobe epilepsy. J Neurol Neurosurg Psychiatry 2003; 74(5): 566-9.</t>
  </si>
  <si>
    <t xml:space="preserve">only 1 comment on semiology: aura and automatisms were common in all 15. table 1 does breakdown outcomes and MRI and EEG findings, some of which are contradictory, but semiology is not in the table. </t>
  </si>
  <si>
    <t>Engel Class Ia = 9
Engel Class Ib = 2</t>
  </si>
  <si>
    <t>retrospective, monocentric. Follow up 2 or more years.</t>
  </si>
  <si>
    <t>TLE with extra temporal imaging lesions</t>
  </si>
  <si>
    <t>15 patients with temporal lobe resections and non-neoplastic extra temporal lesions who were followed up for more than 2 yrs from resection with Engel Class outcomes (9 with Ia and 2 with Ib). 
From a series of 217 consecutive temporal resections for intractable epilepsy over 9 years.</t>
  </si>
  <si>
    <t xml:space="preserve">30–50 years (mean 40.3 years) </t>
  </si>
  <si>
    <t>extra temporal lesions can distract from temporal semiology</t>
  </si>
  <si>
    <t>Alshafai L, Ochi A, Go C, McCoy B, Hawkins C, Otsubo H, et al. Clinical, EEG, MRI, MEG, and surgical outcomes of pediatric epilepsy with astrocytic inclusions versus focal cortical dysplasia. Epilepsia 2014; 55(10): 1568-75.</t>
  </si>
  <si>
    <t xml:space="preserve">astrocytic incluions vs FCD - 1 of 6 with AI Engel I but no semiology preovided. </t>
  </si>
  <si>
    <t>Alvarez-Linera Prado J. [Structural magnetic resonance imaging in epilepsy]. Radiologia 2012; 54(1): 9-20.</t>
  </si>
  <si>
    <t xml:space="preserve">imaging review </t>
  </si>
  <si>
    <t>English abstract
Spanish text</t>
  </si>
  <si>
    <t>Alvim MKM, Morita ME, Yasuda CL, Damasceno BP, Lopes TM, Coan AC, et al. Is inpatient ictal video-electroencephalographic monitoring mandatory in mesial temporal lobe epilepsy with unilateral hippocampal sclerosis? A prospective study. Epilepsia 2018; 59(2): 410-9.</t>
  </si>
  <si>
    <t xml:space="preserve">not on semiology </t>
  </si>
  <si>
    <t>prospective study in a tertiary epilepsy center comparing surgical outcomes in unilateral MTLE-HS patients investigated preoperatively with and without VEEG.</t>
  </si>
  <si>
    <t>MTLE</t>
  </si>
  <si>
    <t>Based on the surgical outcome, VEEG is not imperative in patients with unilateral MTLE-HS who have compatible semiology and clearly ipsilateralized IEDs evaluated by a multidisciplinary and experienced epilepsy group.</t>
  </si>
  <si>
    <t>Alving J, Fabricius M, Rosenzweig I, Beniczky S. Ictal source imaging and electroclinical correlation in self-limited epilepsy with centrotemporal spikes. Seizure 2017; 52: 7-10.</t>
  </si>
  <si>
    <t xml:space="preserve">self limited with centrotemporal spikes - does  not meet ground truth criteria. </t>
  </si>
  <si>
    <t>video EEG, ictal source imaging</t>
  </si>
  <si>
    <t>video EEG of 3 patients with self limited CTS</t>
  </si>
  <si>
    <t>SLE CTS</t>
  </si>
  <si>
    <t>9,9,12</t>
  </si>
  <si>
    <t>clonic(CL), tonic(CL)</t>
  </si>
  <si>
    <t>ictal source imaging to insula/opercula</t>
  </si>
  <si>
    <t>the source of ictal activity was in the operculum and insula.</t>
  </si>
  <si>
    <t>n (only source analysis of videoEEG as ground truth)</t>
  </si>
  <si>
    <t>Angelicheva D, Tournev I, Guergueltcheva V, Mihaylova V, Azmanov DN, Morar B, et al. Partial epilepsy syndrome in a Gypsy family linked to 5q31.3-q32. Epilepsia 2009; 50(7): 1679-88.</t>
  </si>
  <si>
    <t>mainly interictal EEG and in the body of the text there is some mention of semiology (e.g. oroalimentary automatisms) but the table does not include localisation - instead, uses terms like "temporal lobe semiology"</t>
  </si>
  <si>
    <t>To summarize, we have identified a Gypsy family with an epilepsy syndrome of autosomal dominant inheritance and reduced penetrance, with onset in the first decade of life, complex partial seizures, and frequent secondary generalization. The complex partial seizures had mostly temporal lobe characteristics, but in some cases extratemporal phenomenology was also observed. Interictal EEG abnormalities were present in half of the patients (Fig. 2), and at some stage localized in the temporal or adjacent areas. Discharges with frontal localization or a frontal maximum were observed in three patients, two of whom (2–10 and 3–16) had frontotemporal and parietotemporal abnormalities in previous EEGs and seizure semiology most characteristic of temporal lobe epilepsy (Table 1 and Supporting Information). Brain imaging showed no structural abnormalities or asymmetries. Intellectual disability in the mild to moderate range meeting ICD‐10 criteria was established in 4 of 10 subjects with epilepsy, and, with certainty, in only one of the unaffected individuals, thus suggesting a possible cosegregation with the epileptic syndrome. Other psychiatric and behavioral morbidity in this family, although common, did not appear to cosegregate with seizure disorders (Fig. S1).</t>
  </si>
  <si>
    <t>Ansari SF, Maher CO, Tubbs RS, Terry CL, Cohen-Gadol AA. Surgery for extratemporal nonlesional epilepsy in children: a meta-analysis. Childs Nerv Syst 2010a; 26(7): 945-51.</t>
  </si>
  <si>
    <t xml:space="preserve">meta-analysis.
broad lobes and CPS or generalised or spasms or other seizures. Engel Class I not further differentiated. </t>
  </si>
  <si>
    <t>Ansari SF, Tubbs RS, Terry CL, Cohen-Gadol AA. Surgery for extratemporal nonlesional epilepsy in adults: an outcome meta-analysis. Acta Neurochir (Wien) 2010b; 152(8): 1299-305.</t>
  </si>
  <si>
    <t>meta-analysis</t>
  </si>
  <si>
    <t>Antelmi E, Mastrangelo M, Bisulli F, Spaccini L, Stipa C, Mostacci B, et al. Semiological study of ictal affective behaviour in epilepsy and mental retardation limited to females (EFMR). Epileptic Disord 2012; 14(3): 304-9.</t>
  </si>
  <si>
    <t xml:space="preserve">multifocal and generalised epilepsy can arise from PCDH19gene protocadherin gene mutations causing EFMR.  Not focused on localisation. Although tonic/clonic was reported as CL. Echolalia with interictal EEG L slow waves. </t>
  </si>
  <si>
    <t>Appavu B, Guido-Estrada N, Lindstrom K, Grebe T, Kerrigan JF, Troester M. Electroclinical phenotypes and outcomes in TBC1D24-related epilepsy. Epileptic Disord 2016; 18(3): 324-8.</t>
  </si>
  <si>
    <t>not semiology based</t>
  </si>
  <si>
    <t>Appel S, Chapman J, Cohen OS, Rosenmann H, Nitsan Z, Blatt I. Seizures in E200K familial and sporadic Creutzfeldt-Jakob disease. Acta Neurol Scand 2015a; 131(3): 152-7.</t>
  </si>
  <si>
    <t>CJD</t>
  </si>
  <si>
    <t>Appel S, Sharan AD, Tracy JI, Evans J, Sperling MR. A comparison of occipital and temporal lobe epilepsies. Acta Neurol Scand 2015b; 132(4): 284-90.</t>
  </si>
  <si>
    <t xml:space="preserve">less than 80% of OL and TL resections were seizure free, thus excluding the data from being entered with any other ground truth criteria. </t>
  </si>
  <si>
    <t>vEEG, MRI, PET, Neuropsychology, Some sEEG. 
Some post op Engel I (42% of the patients with OLE and 77%
of the patients TLE became seizure-free after the
resection)</t>
  </si>
  <si>
    <t xml:space="preserve">Retrospective, monocentric. From 1986.
Follow up at least 2 years post-operative seizure outcome.
1 vEEG reader. 
</t>
  </si>
  <si>
    <t xml:space="preserve">Pharmacoresistant OLE or TLE who underwent surgeical resection. </t>
  </si>
  <si>
    <t>19 OLE. 57 TLE</t>
  </si>
  <si>
    <t>OLE: 31.6+/-9.9
TLE: 36.1 +/- 12.6</t>
  </si>
  <si>
    <t>Visual symptoms and occipital findings in the EEG suggest the diagnosis of OLE, but absence of these features, does not exclude the diagnosis.
When posterior temporal EEG findings or multilobar involvement
occurs, the diagnosis of OLE should be considered.
Epigastric Aura: statistically significant for TLE vs OLE
visual aura: statistically significant for OLE vs TLE</t>
  </si>
  <si>
    <t>y(G) - new criteria exclusion</t>
  </si>
  <si>
    <t>Arain AM, Abou-Khalil BW. Management of new-onset epilepsy in the elderly. Nat Rev Neurol 2009; 5(7): 363-71.</t>
  </si>
  <si>
    <t>epilepsy management </t>
  </si>
  <si>
    <t>Arango-Jaramillo E, Lozano-Garcia L, Benjumea-Cuartas V, Andrade-Machado R. Periictal sign of the cross or Signum Crucis as a lateralizing sign in focal epilepsies: Not only a right temporal lobe epilepsy feature. Epilepsy Behav 2018; 78: 52-6.</t>
  </si>
  <si>
    <t xml:space="preserve">ground truth criteria not met (6months seizure free)
sign of the cross semiology as automatism </t>
  </si>
  <si>
    <t>Engel I post op at 6 months post op</t>
  </si>
  <si>
    <t>retrospective, monocentric, analysis of 1308 recorded seizures; 14 patients presented the SC during the admission.</t>
  </si>
  <si>
    <t>sign of the cross semiology as automatism</t>
  </si>
  <si>
    <t>age at onset: 15.7 ± 11.5</t>
  </si>
  <si>
    <t xml:space="preserve">note their R and L table is not reliable as no dominance described. all used R hand and they report only R vs L. </t>
  </si>
  <si>
    <t>9 ~TLE</t>
  </si>
  <si>
    <t>RESULTS:
ictal and post ictal finding.
15% were extratemporal in contrast to what has been reported.
The localizing and lateralizing value of the ictal SC was low (sensitivity 75%, specificity 33.3%, positive predictive value 60%, negative predictive value 50% for a right temporal epileptogenic zone (EZ)) compared with other previously described signs. 
Regardless of the lateralization of the EZ, the sign was always performed with the right hand supporting the hypothesis of a possible learned behavioral automatism.
CONCLUSION:
The SC is a rare ictal or postictal manifestation that occurs in patients with temporal and extratemporal epilepsies without clear localizing and lateralizing value compared with previously described signs.</t>
  </si>
  <si>
    <t>n - only videoEEG as ground truth</t>
  </si>
  <si>
    <t>Arce-Portillo E, Rufo-Campos M, Munoz-Cabello B, Blanco-Martinez B, Madruga-Garrido M, Ruiz-Del Portal L, et al. [West syndrome: aetiology, therapeutic options, clinical course and prognostic factors]. Rev Neurol 2011; 52(2): 81-9.</t>
  </si>
  <si>
    <t>not focused on lat/loc value of semio</t>
  </si>
  <si>
    <t>Spanish</t>
  </si>
  <si>
    <t>Arndt DH, Goodkin HP, Giza CC. Early Posttraumatic Seizures in the Pediatric Population. J Child Neurol 2016; 31(1): 46-56.</t>
  </si>
  <si>
    <t>Incidence, risk factors, diagnosis, seizure semiology, status epilepticus, management, risk of recurrence, and prognosis were reviewed. Abstract meets inclusion. Paper read: no details on patients, therefore excluded</t>
  </si>
  <si>
    <t xml:space="preserve">only wrt focal vs generliased. </t>
  </si>
  <si>
    <t>To date, only 1 study has utilized prospective continuous EEG monitoring as a gold standard to detect posttraumatic seizure in the pediatric population.42 Importantly, the literature demonstrates that epidemiology and risk factors for early and late posttraumatic seizures are different,31,43,44 and the same is true for the subtypes of early posttraumatic seizures.26,41</t>
  </si>
  <si>
    <t>Arnold LM, Baumann CR, Siegel AM. Gustav Flaubert's "nervous disease": an autobiographic and epileptological approach. Epilepsy Behav 2007; 11(2): 212-7.</t>
  </si>
  <si>
    <t>no gorund truth for localisation available - semiology used to make a clinical judgement</t>
  </si>
  <si>
    <t>In conclusion, based on the preceding considerations,_x000D_
we believe that epilepsy is the most likely diagnosis underlying the ‘‘nervous disease’’ of Gustave Flaubert. In our_x000D_
opinion, psychopathological considerations suggest primary involvement of mesial temporal lobe structures with_x000D_
typical findings of ictal and interictal mood behavior mentioned above, as well as unstructured visual aura features_x000D_
such as de´ja` vu and macropsia. However, a secondary_x000D_
propagation of occipital lobe epilepsy to mesial temporal_x000D_
lobe structures, as assumed by Gastaut and as reflected_x000D_
by Flaubert’s structured and colored elementary visual hallucinations, cannot be ruled out.</t>
  </si>
  <si>
    <t>Arya R, Leach JL, Horn PS, Greiner HM, Gelfand M, Byars AW, et al. Clinical factors predict surgical outcomes in pediatric MRI-negative drug-resistant epilepsy. Seizure 2016; 41: 56-61.</t>
  </si>
  <si>
    <t>useful for Ali's data analysis PhD</t>
  </si>
  <si>
    <t>Arzimanoglou A, D'Cruz O, Nordli D, Shinnar S, Holmes GL. A Review of the New Antiepileptic Drugs for Focal-Onset Seizures in Pediatrics: Role of Extrapolation. Paediatr Drugs 2018; 20(3): 249-64.</t>
  </si>
  <si>
    <t>drugs</t>
  </si>
  <si>
    <t>Asadi-Pooya AA, Emami M. Demographic and clinical manifestations of psychogenic non-epileptic seizures: the impact of co-existing epilepsy in patients or their family members. Epilepsy Behav 2013a; 27(1): 1-3.</t>
  </si>
  <si>
    <t>non-epileptic seizures</t>
  </si>
  <si>
    <t>Asadi-Pooya AA, Emami M, Emami Y. Gender differences in manifestations of psychogenic non-epileptic seizures in Iran. J Neurol Sci 2013; 332(1-2): 66-8.</t>
  </si>
  <si>
    <t>Asadi-Pooya AA, Emami Y, Emami M. Psychogenic non-epileptic seizures in Iran. Seizure 2014; 23(3): 175-7.</t>
  </si>
  <si>
    <t>Asadi-Pooya AA, Fletman EW. Ictal kissing: occurrence and etiology. Neurol Sci 2017; 38(2): 353-5.</t>
  </si>
  <si>
    <t>ictal kissing VT - not seizure free</t>
  </si>
  <si>
    <t>EEG, PET, MRI H, POST OP NOT SZ FREE</t>
  </si>
  <si>
    <t xml:space="preserve">retrospective review of VT, monocentric, 12 years. </t>
  </si>
  <si>
    <t>ictal kissing</t>
  </si>
  <si>
    <t> 1 of all 5,133 patients over the 12 yrs</t>
  </si>
  <si>
    <t>63yrs old, seizure onset 30 yrs (L handed)</t>
  </si>
  <si>
    <t>The most common underlying etiology for ictal kissing is hippocampal sclerosis. However, this semiological ictal phenomenon is not pathognomonic for any etiology or localization.</t>
  </si>
  <si>
    <t>n - only videoEEG as ground truth (and surgery failed)</t>
  </si>
  <si>
    <t>Asadi-Pooya AA, Valente K, Alessi R, Tinker J. Semiology of psychogenic nonepileptic seizures: An international cross-cultural study. Epilepsy Behav 2017c; 75: 210-2.</t>
  </si>
  <si>
    <t>non-epilepstic seizures</t>
  </si>
  <si>
    <t>Asadi-Pooya AA, Wyeth D, Sperling MR. Ictal crying. Epilepsy Behav 2016b; 59: 1-3.</t>
  </si>
  <si>
    <t>not enough investigations and info to reach ground truth about localising value of semio (either MRI or EEG)</t>
  </si>
  <si>
    <t>EEG and MRI (but not concordant in the 4 pt with epilepsy and ictal crying)</t>
  </si>
  <si>
    <t>retrospective (12 years) and monocentric</t>
  </si>
  <si>
    <t>ictal crying</t>
  </si>
  <si>
    <t>4 pt with ictal crying and focal epilepsy (out of 32 presenting crying episods during VT admission)</t>
  </si>
  <si>
    <t>ictal crying possibly localising to frontal lobe</t>
  </si>
  <si>
    <t>Asano E, Juhasz C, Shah A, Muzik O, Chugani DC, Shah J, et al. Origin and propagation of epileptic spasms delineated on electrocorticography. Epilepsia 2005; 46(7): 1086-97.</t>
  </si>
  <si>
    <t>post-surgical sz freedom + concordant MRI/neurphys + iECoG</t>
  </si>
  <si>
    <t>case series, retrospective (3 years), monocentric, post-surg follow-up ranged from 3 to 45months (mean follow-up, 25 months)</t>
  </si>
  <si>
    <t>Epileptic spasms are characterized by clusters of shortcontractions typically involving the axial muscles andproximal limb segments</t>
  </si>
  <si>
    <t>24 tot sample - after resective surgery, 10children became seizure free, and eight of them have re-mained seizure free for&gt;12 months (Table 1). Two chil-dren each had&gt;90% and 50–90% reduction of seizurefrequency, and the remaining child had&lt;50% reductionof seizure frequency.</t>
  </si>
  <si>
    <t>0.4 to 13 years</t>
  </si>
  <si>
    <t>see review table</t>
  </si>
  <si>
    <t xml:space="preserve">see review table </t>
  </si>
  <si>
    <t xml:space="preserve">intracranial electrocorticography (ECoG) in children with medically refractory epileptic spasms to assess the dynamic changes of ictal discharges associated with spasms Results:Spasms were associated with either a “leading” spikefollowed by fast-wave bursts (type I: 42 events analyzed quanti-tatively) or fast-wave bursts without a “leading” spike (type II:20 events analyzed quantitatively). Twenty-three of the 42 typeIspasms but none of the 20 type II spasms were preceded byafocal seizure. A “leading” spike had a focal origin in all 42type I spasms and involved the pre- or postcentral gyrus within0.1 s in 37 of these spasms. A leading spike was associated withinterictal spike activity&gt;1/min in 40 of 42 type I spasms andoriginated within 2 cm from a positron emission tomographyglucose hypometabolic region in all but two type I spasms. </t>
  </si>
  <si>
    <t>Ataoglu EE, Yildirim I, Bilir E. An evaluation of lateralizing signs in patients with temporal lobe epilepsy. Epilepsy Behav 2015; 47: 115-9.</t>
  </si>
  <si>
    <t xml:space="preserve">more than 80% clean data ground truth (Engel Ia and Ib). Only 5.4% Engel Class c. </t>
  </si>
  <si>
    <t>post-surgical sz freedom (Engel Ia,Ib,Ic)</t>
  </si>
  <si>
    <t>monocentric, retrospective. 
1-24 months</t>
  </si>
  <si>
    <t xml:space="preserve">Temporal lobe resections. </t>
  </si>
  <si>
    <t xml:space="preserve">55 with TLE and ATLR. </t>
  </si>
  <si>
    <t>17-47 yrs (mean = 28.2)</t>
  </si>
  <si>
    <t>see tables</t>
  </si>
  <si>
    <t>see paper</t>
  </si>
  <si>
    <t>Au L, Leung H, Kwan P, Zhu XL, Chan DT, Wong HT, et al. Intracranial electroencephalogram to evaluate refractory temporal and frontal lobe epilepsy. Hong Kong Med J 2011; 17(6): 453-9.</t>
  </si>
  <si>
    <t>It is not about semiology but presurgical planning using iEEG.</t>
  </si>
  <si>
    <t>Aurangzeb S, Symmonds M, Knight RK, Kennett R, Wehner T, Irani SR. LGI1-antibody encephalitis is characterised by frequent, multifocal clinical and subclinical seizures. Seizure 2017; 50: 14-7.</t>
  </si>
  <si>
    <t xml:space="preserve">does not explicitly meet ground truth criteria, as the imaging is not presented at all. </t>
  </si>
  <si>
    <t>Azmanov DN, Zhelyazkova S, Radionova M, Morar B, Angelicheva D, Zlatareva D, et al. Focal epilepsy of probable temporal lobe origin in a Gypsy family showing linkage to a novel locus on 7p21.3. Epilepsy Res 2011; 96(1-2): 101-8.</t>
  </si>
  <si>
    <t xml:space="preserve">paper not focused on SOZ localisation </t>
  </si>
  <si>
    <t>Aznar Lain G, Dellatolas G, Eisermann M, Boddaert N, Chiron C, Bulteau C, et al. Children often present with infantile spasms after herpetic encephalitis. Epilepsia 2013; 54(9): 1571-6.</t>
  </si>
  <si>
    <t>Pt with lesional MRI but with not specifically concordant EEG data pointing to the exact localisation of the lesion - difficult data extraction</t>
  </si>
  <si>
    <t>Bacia T. Problems with electrical signs of epileptic focal discharges recorded from the scalp. Acta Neurol Scand Suppl 1994; 152: 9-16.</t>
  </si>
  <si>
    <t>not about semiology</t>
  </si>
  <si>
    <t>Baciu M, Perrone-Bertolotti M. What do patients with epilepsy tell us about language dynamics? A review of fMRI studies. Rev Neurosci 2015; 26(3): 323-41.</t>
  </si>
  <si>
    <t>Badier JM, Bartolomei F, Chauvel P, Benar CG, Gavaret M. Magnetic source imaging in posterior cortex epilepsies. Brain Topogr 2015; 28(1): 162-71.</t>
  </si>
  <si>
    <t>post-op sz freedom (6y follow up) + lesional MRI + MSI and sEEG </t>
  </si>
  <si>
    <t>retrospective monocentric study</t>
  </si>
  <si>
    <t xml:space="preserve">14 pt tot but only 1 pt with class I postop </t>
  </si>
  <si>
    <t>49 y</t>
  </si>
  <si>
    <t>IL arm tonic movements</t>
  </si>
  <si>
    <t>loss of contact, complex motor sz, arm tonic movements</t>
  </si>
  <si>
    <t>The objective of this
study was to evaluate the performance of magnetic source
imaging (MSI) in PCE, validating the results by the SEEG
(stereoelectroencephalography) definition of irritative and
epileptogenic zones (IZ and EZ). Fourteen PCE surgery
candidates were investigated using MSI and SEEG.</t>
  </si>
  <si>
    <t>Bae EH, Schrader LM, Machii K, Alonso-Alonso M, Riviello JJ, Jr., Pascual-Leone A, et al. Safety and tolerability of repetitive transcranial magnetic stimulation in patients with epilepsy: a review of the literature. Epilepsy Behav 2007; 10(4): 521-8.</t>
  </si>
  <si>
    <t>G</t>
  </si>
  <si>
    <t>Bagla R, Skidmore CT. Frontal lobe seizures. Neurologist 2011; 17(3): 125-35.</t>
  </si>
  <si>
    <t>review paper</t>
  </si>
  <si>
    <t>Baldassari S, Licchetta L, Tinuper P, Bisulli F, Pippucci T. GATOR1 complex: the common genetic actor in focal epilepsies. J Med Genet 2016; 53(8): 503-10.</t>
  </si>
  <si>
    <t>no semiology,
genetic causes of focal epilepsy</t>
  </si>
  <si>
    <t>Barba C, Doglietto F, De Luca L, Faraca G, Marra C, Meglio M, et al. Retrospective analysis of variables favouring good surgical outcome in posterior epilepsies. J Neurol 2005a; 252(4): 465-72.</t>
  </si>
  <si>
    <t>SS&gt;ET</t>
  </si>
  <si>
    <t xml:space="preserve">Engel Class Ia and IB post op and sEEGs in these patients.
2-26 years.  </t>
  </si>
  <si>
    <t>monocentric, retrospective, 1977-2000</t>
  </si>
  <si>
    <t xml:space="preserve">14 post op with posterior epielpsies, 7 Ia, 2 Ib = 9 seizure free. </t>
  </si>
  <si>
    <t xml:space="preserve">mean age at surgery: 19.4 +/- 6.5 yrs. </t>
  </si>
  <si>
    <t>The correlation between
completeness of epileptogenic zone
resection and surgical outcome
suggests that a presurgical protocol,
allowing a precise definition of
the area of resection, could help in
obtaining more satisfying results in
posterior epilepsies.</t>
  </si>
  <si>
    <t>Barba C, Doglietto F, Policicchio D, Caulo M, Colicchio G. Unusual ipsilateral hyperkinetic automatisms in SMA seizures. Seizure 2005b; 14(5): 354-61.</t>
  </si>
  <si>
    <t>Engel Ia.
1yrs and 2yrs follow up</t>
  </si>
  <si>
    <t>Case reports</t>
  </si>
  <si>
    <t>Hyperkinetic automatisms</t>
  </si>
  <si>
    <t xml:space="preserve">35 and 36 yrs old. </t>
  </si>
  <si>
    <t>Bartolomei F, Chauvel P, Wendling F. [Spatio-temporal dynamics of neuronal networks in partial epilepsy]. Rev Neurol (Paris) 2005a; 161(8-9): 767-80.</t>
  </si>
  <si>
    <t>method paper - they propose a new model of how to study seizure onset zone and epilepsy networks</t>
  </si>
  <si>
    <t>Bartolomei F, Gavaret M, Badier JM, Marquis P, Chauvel P. [EEG and video-EEG explorations in refractory partial epilepsy]. Rev Neurol (Paris) 2004; 160 Spec No 1: 5s81-90.</t>
  </si>
  <si>
    <t xml:space="preserve">guidelines - review </t>
  </si>
  <si>
    <t>Bartolomei F, Lagarde S, Wendling F, McGonigal A, Jirsa V, Guye M, et al. Defining epileptogenic networks: Contribution of SEEG and signal analysis. Epilepsia 2017; 58(7): 1131-47.</t>
  </si>
  <si>
    <t>critical review</t>
  </si>
  <si>
    <t>Bartolomei F, Trebuchon A, Gavaret M, Regis J, Wendling F, Chauvel P. Acute alteration of emotional behaviour in epileptic seizures is related to transient desynchrony in emotion-regulation networks. Clin Neurophysiol 2005b; 116(10): 2473-9.</t>
  </si>
  <si>
    <t>sEEG</t>
  </si>
  <si>
    <t xml:space="preserve">sEEG in FLE </t>
  </si>
  <si>
    <t>3 pts FLE</t>
  </si>
  <si>
    <t>7, 14, 20 yrs old</t>
  </si>
  <si>
    <t>BA 10, OFC, cingulate etc see data table</t>
  </si>
  <si>
    <t>We propose that the occurrence of intense ictal emotional behaviour disturbance in frontal lobe seizures is related to a
disruption of the normal mechanisms of emotional regulation, nd in particular a loss of synchrony between the orbito-frontal cortex and the
amygdala</t>
  </si>
  <si>
    <t>Bartolomeil F, Guye M, Wendling F, Gavaret M, Regis J, Chauvel P. Fear, anger and compulsive behavior during seizure: involvement of large scale fronto-temporal neural networks. Epileptic Disord 2002; 4(4): 235-41.</t>
  </si>
  <si>
    <t>full text unavailable o Pubmed/ UCL Explore</t>
  </si>
  <si>
    <t>Bassan H, Barzilay M, Shinnar S, Shorer Z, Matoth I, Gross-Tsur V. Prolonged febrile seizures, clinical characteristics, and acute management. Epilepsia 2013; 54(6): 1092-8.</t>
  </si>
  <si>
    <t>management fs</t>
  </si>
  <si>
    <t>Basu I, Kudela P, Korzeniewska A, Franaszczuk PJ, Anderson WS. A study of the dynamics of seizure propagation across micro domains in the vicinity of the seizure onset zone. J Neural Eng 2015; 12(4): 046016.</t>
  </si>
  <si>
    <t>not on semiology "complex partial"</t>
  </si>
  <si>
    <t>Bateman LM, Latchaw R, Seyal M. Dental hardware complicating diagnosis in refractory gelastic epilepsy secondary to hypothalamic hamartoma. Clin EEG Neurosci 2010; 41(3): 151-4.</t>
  </si>
  <si>
    <t>Seizure-free post operatively.
2yrs f/up</t>
  </si>
  <si>
    <t>Case report</t>
  </si>
  <si>
    <t>Gelastic mainly</t>
  </si>
  <si>
    <t>15yrs (16 at surgery)</t>
  </si>
  <si>
    <t>Battaglia D, Lettori D, Contaldo I, Veredice C, Sacco A, Vasco J, et al. Seizure semiology of lesional frontal lobe epilepsies in children. Neuropediatrics 2007; 38(6): 287-91.</t>
  </si>
  <si>
    <t>combination of 6 seizure free post op,
8 concordant 
?post op seizure free f/up yrs</t>
  </si>
  <si>
    <t>retrospective, monocentric. 1998-2006</t>
  </si>
  <si>
    <t>mixture</t>
  </si>
  <si>
    <t xml:space="preserve">18 pts with FLE with concordant imaging and EEG, of which 14 had refractory epilepsy. 6 had resections and were seizure free. </t>
  </si>
  <si>
    <t xml:space="preserve">1-12 yrs old. </t>
  </si>
  <si>
    <t>Battaglia G, Granata T, Farina L, D'Incerti L, Franceschetti S, Avanzini G. Periventricular nodular heterotopia: epileptogenic findings. Epilepsia 1997; 38(11): 1173-82.</t>
  </si>
  <si>
    <t>only for a subsest of the patients as others have non-concordant MRI/EEG findings due to bilateral and/or widespread EEG and/or MRI findings.</t>
  </si>
  <si>
    <t>concordant from EEG and MRI</t>
  </si>
  <si>
    <t>retrospective, monocentric.</t>
  </si>
  <si>
    <t>patients with periventricular nodular heterotopia and epilepsy</t>
  </si>
  <si>
    <t>14-56 yrs</t>
  </si>
  <si>
    <t xml:space="preserve">YES </t>
  </si>
  <si>
    <t>NO</t>
  </si>
  <si>
    <t xml:space="preserve">Conclusions: Our present findings and previously reported data show that bilateral and unilateral PNH cases are different in their morphological and electroclinical  features and may be determined by different etiologies. The female  predominance, frequent familial  occurrence, and positive family history for epilepsy  suggest  that  genetic  factors may be involved in the genesis of bilateral and symmetrical PNH, whereas the pres- ence of prenatal risk factors and its location in the watershed paratrigonal area suggest that vascular mechanisms may deter- mine unilateral PNH. </t>
  </si>
  <si>
    <t>Baudewig J, Bittermann HJ, Paulus W, Frahm J. Simultaneous EEG and functional MRI of epileptic activity: a case report. Clin Neurophysiol 2001; 112(7): 1196-200.</t>
  </si>
  <si>
    <t>1 case report, IGE</t>
  </si>
  <si>
    <t>Bauer J, Elger CE. Psychogenic seizures mimicking juvenile myoclonic epilepsy: case reports. Seizure 2001; 10(3): 208-11.</t>
  </si>
  <si>
    <t>Non-epileptic</t>
  </si>
  <si>
    <t>Baulac M. MTLE with hippocampal sclerosis in adult as a syndrome. Rev Neurol (Paris) 2015; 171(3): 259-66.</t>
  </si>
  <si>
    <t>Baulac M, De Grissac N, Hasboun D, Oppenheim C, Adam C, Arzimanoglou A, et al. Hippocampal developmental changes in patients with partial epilepsy: magnetic resonance imaging and clinical aspects. Ann Neurol 1998; 44(2): 223-33.</t>
  </si>
  <si>
    <t>concordance</t>
  </si>
  <si>
    <t>concordance as data post op not useful</t>
  </si>
  <si>
    <t>monocentric, retrospective, patients with hippocampal formation abnormalities not restricted to HS.</t>
  </si>
  <si>
    <t>pts with HF abn different to HS</t>
  </si>
  <si>
    <t xml:space="preserve">19 patients in 3 groups split by diffuse cerebral (1 pt), temporal lobe dysgenesis (5 pts) and isolated HF changes (13 pts) </t>
  </si>
  <si>
    <t>5-52 yrs</t>
  </si>
  <si>
    <t>Baumgartner C, Olbrich A, Lindinger G, Pataraia E, Groppel G, Bacher J, et al. Regional cerebral blood flow during temporal lobe seizures associated with ictal vomiting: an ictal SPECT study in two patients. Epilepsia 1999; 40(8): 1085-91.</t>
  </si>
  <si>
    <t xml:space="preserve">for second pt:"During the time of retching and vomiting, the EEG seizure pattern was nonlateralized. " Whereas for first patient it was R non dom lateralised EEG during ictal vomiting. 
 post-op seizure free and some concordance. </t>
  </si>
  <si>
    <t>Seizure freedom, some concordance for ictal vomiting (1/2 patients)</t>
  </si>
  <si>
    <t xml:space="preserve">2 case reports. 32  and 20 months post op f/up. </t>
  </si>
  <si>
    <t>mTLE and those with ictal vomiting</t>
  </si>
  <si>
    <t>2 with mtLE and ictal vointing</t>
  </si>
  <si>
    <t>30, 36 yrs old</t>
  </si>
  <si>
    <t>non-dom in 1 pt</t>
  </si>
  <si>
    <t>Baykan B, Ertas NK, Ertas M, Aktekin B, Saygi S, Gokyigit A. Comparison of classifications of seizures: a preliminary study with 28 participants and 48 seizures. Epilepsy Behav 2005; 6(4): 607-12.</t>
  </si>
  <si>
    <t>not relevant</t>
  </si>
  <si>
    <t>Baysal-Kirac L, Tuzun E, Erdag E, Ulusoy C, Vanli-Yavuz EN, Ekizoglu E, et al. Neuronal autoantibodies in epilepsy patients with peri-ictal autonomic findings. J Neurol 2016; 263(3): 455-66.</t>
  </si>
  <si>
    <t>mixture of sx free and concordant</t>
  </si>
  <si>
    <t>Sz free and concordance</t>
  </si>
  <si>
    <t>pts with autonomic peri-ictal findings and antibodies. Sz free upto 7 yrs</t>
  </si>
  <si>
    <t>autonomic and autoimmune epilepsy</t>
  </si>
  <si>
    <t>17 pts, of which 4 were included</t>
  </si>
  <si>
    <t>15-57 yrs</t>
  </si>
  <si>
    <t>many</t>
  </si>
  <si>
    <t>Beaumanoir A. Infantile epilepsy with occipital focus and good prognosis. Eur Neurol 1983; 22(1): 43-52.</t>
  </si>
  <si>
    <t xml:space="preserve"> ground truth criteria not met</t>
  </si>
  <si>
    <t>Beauvais K, Biraben A, Seigneuret E, Saikali S, Scarabin JM. Subjective signs in premotor epilepsy: confirmation by stereo-electroencephalography. Epileptic Disord 2005; 7(4): 347-54.</t>
  </si>
  <si>
    <t>post op</t>
  </si>
  <si>
    <t>Seizure freedom post op
2 yrs 8months to 14 yrs</t>
  </si>
  <si>
    <t xml:space="preserve">monocentric, retrospective
</t>
  </si>
  <si>
    <t>premotor epilepsy</t>
  </si>
  <si>
    <t>11 pts, of which 8 were seizure free, 2 of the 8 were seizure free for &lt;1 yrs thus excluded. 6 included.</t>
  </si>
  <si>
    <t>14-41 yrs</t>
  </si>
  <si>
    <t>Bednarek N. [Video-EEG monitoring in neonates: indications]. Epileptic Disord 2001; 3 Spec No 2: Si21-4.</t>
  </si>
  <si>
    <t>guidelines</t>
  </si>
  <si>
    <t>Beghi M, Erba G, Cornaggia CM, Giussani G, Bianchi E, Porro G, et al. Engaging psychiatrists in the diagnosis of psychogenic nonepileptic seizures. What can they contribute? Seizure 2017; 52: 182-7.</t>
  </si>
  <si>
    <t>nonepileptic seizures</t>
  </si>
  <si>
    <t>Beimer NJ, Selwa LM. Seizure semiology of anti-LGI1 antibody encephalitis. Epileptic Disord 2017; 19(4): 461-4.</t>
  </si>
  <si>
    <t xml:space="preserve">only EEG data, no ground truth </t>
  </si>
  <si>
    <t>Bejr-Kasem H, Sala-Padro J, Toledo M, Santamarina E, Sarria S, Gonzalez-Cuevas M, et al. Epilepsia partialis continua: aetiology, semiology and prognosis in a Spanish adult cohort. Epileptic Disord 2016; 18(4): 391-8.</t>
  </si>
  <si>
    <t>mixed data type, out of which we could accept the structural epilepsy group (meeting the concordance ground truth), but impossible to extract/ accept semio from the total group (being the struct. Ep. Group &lt; 80% of the tot sample)</t>
  </si>
  <si>
    <t>Beleza P, Rocha J, Pinho J. Diagnosis, Etiology, and Treatment of Nonconvulsive Status Epilepticus, a Semiological Oriented Review. Neurologist 2015; 19(6): 160-7.</t>
  </si>
  <si>
    <t>Bell WL, Walczak TS, Shin C, Radtke RA. Painful generalised clonic and tonic-clonic seizures with retained consciousness. J Neurol Neurosurg Psychiatry 1997; 63(6): 792-5.</t>
  </si>
  <si>
    <t>generalised seizures</t>
  </si>
  <si>
    <t>Benbadis SR. The EEG in nonepileptic seizures. J Clin Neurophysiol 2006; 23(4): 340-52.</t>
  </si>
  <si>
    <t>nonepilepstic seizures</t>
  </si>
  <si>
    <t>Benbadis SR, Kotagal P, Klem GH. Unilateral blinking: a lateralizing sign in partial seizures. Neurology 1996; 46(1): 45-8.</t>
  </si>
  <si>
    <t>post op sz freedom</t>
  </si>
  <si>
    <t>selected sz free pt after surgery</t>
  </si>
  <si>
    <t>monocentric, retrospective, 30-month period</t>
  </si>
  <si>
    <t>unilateral blinking as lateralising sign</t>
  </si>
  <si>
    <t>14 pt presented; 4 pt selected since sz free</t>
  </si>
  <si>
    <t>18 months-50 years</t>
  </si>
  <si>
    <t>unilateral blinking</t>
  </si>
  <si>
    <t>Of the 12 patients whose epileptogenic zone was lateralized, blinking was ipsilateral in 10 and contralateral in
two. The predictive value of unilateral blinking was 83% against EEG localization.</t>
  </si>
  <si>
    <t>Benbadis SR, Thomas P, Pontone G. A prospective comparison between two seizure classifications. Seizure 2001; 10(4): 247-9.</t>
  </si>
  <si>
    <t>classification</t>
  </si>
  <si>
    <t>Benbir G, Demiray DY, Delil S, Yeni N. Interobserver variability of seizure semiology between two neurologist and caregivers. Seizure 2013; 22(7): 548-52.</t>
  </si>
  <si>
    <t>not on semiology and no L or L</t>
  </si>
  <si>
    <t>Beniczky S, Aurlien H, Brogger JC, Hirsch LJ, Schomer DL, Trinka E, et al. Standardized computer-based organized reporting of EEG: SCORE - Second version. Clin Neurophysiol 2017; 128(11): 2334-46.</t>
  </si>
  <si>
    <t xml:space="preserve">off topic. Interesting read. </t>
  </si>
  <si>
    <t>Beniczky S, Neufeld M, Diehl B, Dobesberger J, Trinka E, Mameniskiene R, et al. Testing patients during seizures: A European consensus procedure developed by a joint taskforce of the ILAE - Commission on European Affairs and the European Epilepsy Monitoring Unit Association. Epilepsia 2016; 57(9): 1363-8.</t>
  </si>
  <si>
    <t>Benitez V, Manley PE, Goumnerova LC, Harini C, Ullrich NJ. Brain tumors and epileptic spasms: Natural history and outcomes. Epilepsy Behav 2017; 75: 25-8.</t>
  </si>
  <si>
    <t xml:space="preserve">3 of 11 patients had "well-controlled" seizures post operatively and were free from Epileptic Spasms. Note many focal features so infantile spasms collected despite traditional generalised epielpsy syndrome. </t>
  </si>
  <si>
    <t>post op seizure freedom
4.9, 6.3, 18 yrs f/up</t>
  </si>
  <si>
    <t>retrospective, monocentric, 2000-2016. 24 pts met criteria: tumours and epileptic spasms, 11 included (others had Tuberous sclerosis, and/or no EEG/MRI data). 3 were seizure free post operatively.</t>
  </si>
  <si>
    <t>epilepstic spasms</t>
  </si>
  <si>
    <t>3 sz free with tumours and spasms</t>
  </si>
  <si>
    <t>0-4 yrs at spasm onset. 0-11 at tumour diagnosis.</t>
  </si>
  <si>
    <t>assuming from the text that the 3 were temporal given the "Focal temporal tumors had the best outcome
in terms of tumor resection and subsequent seizure freedom"</t>
  </si>
  <si>
    <t>Benjaminsen E, Myhr KM, Alstadhaug KB. The prevalence and characteristics of epilepsy in patients with multiple sclerosis in Nordland county, Norway. Seizure 2017; 52: 131-5.</t>
  </si>
  <si>
    <t>simple partial and CPS and generalised seizures. No semiology,</t>
  </si>
  <si>
    <t>Benson LA, Maski KP, Kothare SV, Bourgeois BF. New onset epilepsy in Prader-Willi syndrome: semiology and literature review. Pediatr Neurol 2010; 43(4): 297-9.</t>
  </si>
  <si>
    <t>case report of atonic sz does not meet GT criteria (only EEG to Central leads, MRI normal)
review</t>
  </si>
  <si>
    <t>Berendt M, Gredal H, Alving J. Characteristics and phenomenology of epileptic partial seizures in dogs: similarities with human seizure semiology. Epilepsy Res 2004; 61(1-3): 167-73.</t>
  </si>
  <si>
    <t>animal study</t>
  </si>
  <si>
    <t>Bergin PS, Beghi E, Sadleir LG, Tripathi M, Richardson MP, Bianchi E, et al. Do neurologists around the world agree when diagnosing epilepsy? - Results of an international EpiNet study. Epilepsy Res 2018; 139: 43-50.</t>
  </si>
  <si>
    <t>epilepsy diagnosis</t>
  </si>
  <si>
    <t>Berkovic SF, Serratosa JM, Phillips HA, Xiong L, Andermann E, Diaz-Otero F, et al. Familial partial epilepsy with variable foci: clinical features and linkage to chromosome 22q12. Epilepsia 2004; 45(9): 1054-60.</t>
  </si>
  <si>
    <t>Variable foci si localisation difficult plus not reported.</t>
  </si>
  <si>
    <t>Berl MM, Zimmaro LA, Khan OI, Dustin I, Ritzl E, Duke ES, et al. Characterization of atypical language activation patterns in focal epilepsy. Ann Neurol 2014; 75(1): 33-42.</t>
  </si>
  <si>
    <t>not about semiology in epilepsy</t>
  </si>
  <si>
    <t>Besocke AG, Rojas JI, Valiensi SM, Cristiano E, Garcia Mdel C. Interview accuracy in partial epilepsy. Epilepsy Behav 2009; 16(3): 551-4.</t>
  </si>
  <si>
    <t>interview focused</t>
  </si>
  <si>
    <t>Bien CG, Elger CE. Epilepsia partialis continua: semiology and differential diagnoses. Epileptic Disord 2008; 10(1): 3-7.</t>
  </si>
  <si>
    <t>Bilgic B, Baykan B, Gurses C, Gokyigit A. Perioral myoclonia with absence seizures: a rare epileptic syndrome. Epileptic Disord 2001; 3(1): 23-7.</t>
  </si>
  <si>
    <t>G,A</t>
  </si>
  <si>
    <t>FULL TEXT UNAVAILABLE</t>
  </si>
  <si>
    <t>Billinghurst LL, Beslow LA, Abend NS, Uohara M, Jastrzab L, Licht DJ, et al. Incidence and predictors of epilepsy after pediatric arterial ischemic stroke. Neurology 2017; 88(7): 630-7.</t>
  </si>
  <si>
    <t>AIS-related epilepsy</t>
  </si>
  <si>
    <t>Biraben A, Taussig D, Thomas P, Even C, Vignal JP, Scarabin JM, et al. Fear as the main feature of epileptic seizures. J Neurol Neurosurg Psychiatry 2001; 70(2): 186-91.</t>
  </si>
  <si>
    <t>6 of 8 seizure free, 4 of 6 sx free f/up for &gt;12 months</t>
  </si>
  <si>
    <t xml:space="preserve">sEEG. All 6 sz free but only 4 were followed up more than 12 months (&lt;80%) so only sEEG GT criteria met. </t>
  </si>
  <si>
    <t>bicentric, retrospective</t>
  </si>
  <si>
    <t>Fear, Psychic</t>
  </si>
  <si>
    <t>Eight patients in whom fear was the main symptom of the seizures are reported on.
Patients who had a proved lack of consciousness during the fits and patients in whom fear was just fear of having a
seizure were excluded. 
8 with fear , 6 sx free, 4 with good f/up. 4 with sEEG.</t>
  </si>
  <si>
    <t>12-37 yrs at recording</t>
  </si>
  <si>
    <t>Blanke O, Lantz G, Seeck M, Spinelli L, Grave de Peralta R, Thut G, et al. Temporal and spatial determination of EEG-seizure onset in the frequency domain. Clin Neurophysiol 2000; 111(5): 763-72.</t>
  </si>
  <si>
    <t>no semiology given</t>
  </si>
  <si>
    <t>Blumberg J, Fernandez IS, Vendrame M, Oehl B, Tatum WO, Schuele S, et al. Dacrystic seizures: demographic, semiologic, and etiologic insights from a multicenter study in long-term video-EEG monitoring units. Epilepsia 2012; 53(10): 1810-9.</t>
  </si>
  <si>
    <t>9 pts, 1 seizure free, 8 concordant. Hypothalamic hamartomas considered concordant with scalp EEG if bilateral or generalised at onset.</t>
  </si>
  <si>
    <t>5 epilepsy referral centers in the United States and Germany. </t>
  </si>
  <si>
    <t>Dacrystic and Gelastic mainly with others</t>
  </si>
  <si>
    <t>1 month to 70yrs old at onset of seizures</t>
  </si>
  <si>
    <t>MTS and hypothalamus</t>
  </si>
  <si>
    <t>Blume WT, Ganapathy GR, Munoz D, Lee DH. Indices of resective surgery effectiveness for intractable nonlesional focal epilepsy. Epilepsia 2004; 45(1): 46-53.</t>
  </si>
  <si>
    <t>no semiology data and dirty data: &lt;80% sz free</t>
  </si>
  <si>
    <t>Blume WT, Parrent AG, Kaibara M. Stereotactic amygdalohippocampotomy and mesial temporal spikes. Epilepsia 1997; 38(8): 930-6.</t>
  </si>
  <si>
    <t>no semiology data and not focused on semiology ,L, L</t>
  </si>
  <si>
    <t>Blume WT, Pillay N. Electrographic and clinical correlates of secondary bilateral synchrony. Epilepsia 1985; 26(6): 636-41.</t>
  </si>
  <si>
    <t>Boido D, Kapetis D, Gnatkovsky V, Pastori C, Galbardi B, Sartori I, et al. Stimulus-evoked potentials contribute to map the epileptogenic zone during stereo-EEG presurgical monitoring. Hum Brain Mapp 2014; 35(9): 4267-81.</t>
  </si>
  <si>
    <t>12 pts of which 10 sz free but no semiology!</t>
  </si>
  <si>
    <t>Bonati LH, Naegelin Y, Wieser HG, Fuhr P, Ruegg S. Beta activity in status epilepticus. Epilepsia 2006; 47(1): 207-10.</t>
  </si>
  <si>
    <t>no semiology besides CPS</t>
  </si>
  <si>
    <t>Bonello M, Michael BD, Solomon T. Infective Causes of Epilepsy. Semin Neurol 2015; 35(3): 235-44.</t>
  </si>
  <si>
    <t>epilepsy aetiology, review</t>
  </si>
  <si>
    <t>Bonney PA, Glenn CA, Ebeling PA, Conner AK, Boettcher LB, Cameron DM, et al. Seizure Freedom Rates and Prognostic Indicators After Resection of Gangliogliomas: A Review. World Neurosurg 2015; 84(6): 1988-96.</t>
  </si>
  <si>
    <t>revew, don't read</t>
  </si>
  <si>
    <t>Boscolo Galazzo I, Storti SF, Del Felice A, Pizzini FB, Arcaro C, Formaggio E, et al. Patient-specific detection of cerebral blood flow alterations as assessed by arterial spin labeling in drug-resistant epileptic patients. PLoS One 2015; 10(5): e0123975.</t>
  </si>
  <si>
    <t>onlt 3 pts meet ground truths</t>
  </si>
  <si>
    <t>post op seizure free 12 months, concordant imaging and neuophys, and sEEG</t>
  </si>
  <si>
    <t>restrospective monocentric, 12months f/up for post op pt</t>
  </si>
  <si>
    <t>46, 48, 48. yrs</t>
  </si>
  <si>
    <t>Boulogne S, Ryvlin P, Rheims S. Single and paired-pulse electrical stimulation during invasive EEG recordings. Rev Neurol (Paris) 2016; 172(3): 174-81.</t>
  </si>
  <si>
    <t>not relevant, no semiology</t>
  </si>
  <si>
    <t>Bourgeois M, Di Rocco F, Garnett M, Charron B, Boddaert N, Soufflet C, et al. Epilepsy associated with shaken baby syndrome. Childs Nerv Syst 2008; 24(2): 169-72; discussion 73.</t>
  </si>
  <si>
    <t>Brabec J, Chaudhary S, Ng YT. Ictal priapism as an autonomic manifestation of Panayiotopoulos syndrome. J Child Neurol 2013; 28(12): 1686-8.</t>
  </si>
  <si>
    <t>concordant MRI DWI changes with EEG changes</t>
  </si>
  <si>
    <t>ictal priapism (autonomic)</t>
  </si>
  <si>
    <t>13 months</t>
  </si>
  <si>
    <t>Breia P, Mendes R, Silvestre A, Goncalves MJ, Figueira MJ, Bispo R. Adults with Down syndrome: characterization of a Portuguese sample. Acta Med Port 2014; 27(3): 357-63.</t>
  </si>
  <si>
    <t>off topic</t>
  </si>
  <si>
    <t>Brodtkorb E, Michler RP, Gu W, Steinlein OK. Speech-induced aphasic seizures in epilepsy caused by LGI1 mutation. Epilepsia 2005; 46(6): 963-6.</t>
  </si>
  <si>
    <t>no ground truth (LGI 1 mutation but noly EEG localised. Shows our methods as lacking as we do not accept genetic evidence for localisation).</t>
  </si>
  <si>
    <t>Bromfield EB, Altshuler L, Leiderman DB, Balish M, Ketter TA, Devinsky O, et al. Cerebral metabolism and depression in patients with complex partial seizures. Arch Neurol 1992; 49(6): 617-23.</t>
  </si>
  <si>
    <t>unavailable</t>
  </si>
  <si>
    <t>Brunquell PJ, Glennon CM, DiMario FJ, Jr., Lerer T, Eisenfeld L. Prediction of outcome based on clinical seizure type in newborn infants. J Pediatr 2002; 140(6): 707-12.</t>
  </si>
  <si>
    <t>no localisation information</t>
  </si>
  <si>
    <t>Caballero-Gaudes C, Van de Ville D, Grouiller F, Thornton R, Lemieux L, Seeck M, et al. Mapping interictal epileptic discharges using mutual information between concurrent EEG and fMRI. Neuroimage 2013; 68: 248-62.</t>
  </si>
  <si>
    <t>no semiology unfortunately (!) :-(</t>
  </si>
  <si>
    <t>Caicoya AG, Macarron J, Albisua J, Serratosa JM. Tailored resections in occipital lobe epilepsy surgery guided by monitoring with subdural electrodes: characteristics and outcome. Epilepsy Res 2007; 77(1): 1-10.</t>
  </si>
  <si>
    <t>5 of 7 seizure free post-operatively. 2 also had focal onset in sEEG. MRI lesions in 6. Also in 3 patients cortical stimulation. No details on CES given. 
12–55 months post op follow up</t>
  </si>
  <si>
    <t>retrospective monocentric</t>
  </si>
  <si>
    <t>ET: occipital lobe</t>
  </si>
  <si>
    <t xml:space="preserve">7 patients from 1999-2005 who were followed up for 12 months or more. </t>
  </si>
  <si>
    <t>12-36 yrs (27.1 yrs mean)</t>
  </si>
  <si>
    <t>Callenbach PM, van den Maagdenberg AM, Hottenga JJ, van den Boogerd EH, de Coo RF, Lindhout D, et al. Familial partial epilepsy with variable foci in a Dutch family: clinical characteristics and confirmation of linkage to chromosome 22q. Epilepsia 2003; 44(10): 1298-305.</t>
  </si>
  <si>
    <t>no ground truth criteria met</t>
  </si>
  <si>
    <t>Camfield P, Camfield C. The office management of epilepsy. Semin Pediatr Neurol 2006; 13(4): 201-7.</t>
  </si>
  <si>
    <t>management: A can't find it</t>
  </si>
  <si>
    <t>Campos BM, Coan AC, Beltramini GC, Liu M, Yassuda CL, Ghizoni E, et al. White matter abnormalities associate with type and localization of focal epileptogenic lesions. Epilepsia 2015; 56(1): 125-32.</t>
  </si>
  <si>
    <t>Campos-Castello J, Briceno-Cuadros S. [Communication disorders: differential diagnosis]. Rev Neurol 2002; 35(1): 36-44.</t>
  </si>
  <si>
    <t>not focused on seizure loc/lat semio</t>
  </si>
  <si>
    <t>Candee MS, Carey JC, Krantz ID, Filloux FM. Seizure characteristics in Pallister-Killian syndrome. Am J Med Genet A 2012; 158a(12): 3026-32.</t>
  </si>
  <si>
    <t>not focal epilepsy</t>
  </si>
  <si>
    <t>Canuet L, Ishii R, Pascual-Marqui RD, Iwase M, Kurimoto R, Aoki Y, et al. Resting-state EEG source localization and functional connectivity in schizophrenia-like psychosis of epilepsy. PLoS One 2011; 6(11): e27863.</t>
  </si>
  <si>
    <t>only EEG source localisation, no semiology and no ground truth</t>
  </si>
  <si>
    <t>Cappelletti S, Specchio N, Moavero R, Terracciano A, Trivisano M, Pontrelli G, et al. Cognitive development in females with PCDH19 gene-related epilepsy. Epilepsy Behav 2015; 42: 36-40.</t>
  </si>
  <si>
    <t>Caraballo R, Semprino M, Cersosimo R, Sologuestua A, Arroyo HA, Fejerman N. [Hemiparetic cerebral palsy and startle epilepsy]. Rev Neurol 2004; 38(2): 123-7.</t>
  </si>
  <si>
    <t>Seizure freedom after surgery (1-4 years of post-op f/u), ictal and inter-ictal EEG, MR/CT unilateral lesion (left temporo-parietal cortico-subcortical encephalomalacic lesion (pt1) and left parieto-occipital porencephaly cyst (pt2)).</t>
  </si>
  <si>
    <t>Monocentric case-series, with 1-11 years of f/u </t>
  </si>
  <si>
    <t>Startle epilepsy (reflex epilepsy) in hemiparetic cerebral palsy: characterised by sudden tonic contractions of the paretic hemibody with/ without secondary generalisation, provoked by auditory and/or somatosensitive stimulus. Daily seizures, always when awake.</t>
  </si>
  <si>
    <t>9 pt with hemiparetic cerebral palsy associated with startle epilepsy, in most cases refractory to AEDs. For the purpose of our review, we selected only 2 pt who received surgery (left functional hemispherectomy (pt1); wide right lesionectomy with subpial transection of the motor area (pt2)) and become seizure free.</t>
  </si>
  <si>
    <t xml:space="preserve">mean age 12.3 years </t>
  </si>
  <si>
    <t>reflex asymmetric tonic contraction of the paretic hemibody (right side in pt 1; left side in pt 2); unprovoked focal motor seizures.</t>
  </si>
  <si>
    <t xml:space="preserve">Pt with hemiparetic cerebral palsy associated with startle epilepsy were studied by analysing aetiology, neurological examination, psychometric evaluation, age atonset, semiology of epileptic seizures, EEGs and neuro-radiological findings, response to treatments and evolution. Surgery was performed in 2 pt, who become seizure-free after 1-4 years of f/u. 1 pt had functional hemispherectomy so not localising but also not clear which side so no lateralising.  </t>
  </si>
  <si>
    <t xml:space="preserve"> </t>
  </si>
  <si>
    <t>Caraballo RH, Cersosimo RO, Amartino H, Szepetowski P, Fejerman N. Benign familial infantile seizures: further delineation of the syndrome. J Child Neurol 2002; 17(9): 696-9.</t>
  </si>
  <si>
    <t>Carod-Artal FJ, Vargas AP, Mesquita HM. [Aetiology of epileptic seizures in a rehabilitation centre]. Rev Neurol 2009; 49(7): 349-53.</t>
  </si>
  <si>
    <t>aetiology</t>
  </si>
  <si>
    <t>Carrazana E, Cheng J. St Theresa's dart and a case of religious ecstatic epilepsy. Cogn Behav Neurol 2011; 24(3): 152-5.</t>
  </si>
  <si>
    <t>concordance of MRI and EEG scalp</t>
  </si>
  <si>
    <t>dialeptic, head turn, ball pof light, bliss and ecstasy and feeling as if nothing bad will happen</t>
  </si>
  <si>
    <t>head and body violent turning</t>
  </si>
  <si>
    <t>temporal</t>
  </si>
  <si>
    <t>Carrette E, Vonck K, De Herdt V, Van Dycke A, El Tahry R, Meurs A, et al. Predictive factors for outcome of invasive video-EEG monitoring and subsequent resective surgery in patients with refractory epilepsy. Clin Neurol Neurosurg 2010; 112(2): 118-26.</t>
  </si>
  <si>
    <t>predictive features of outcomes
also EZ vs SOZ</t>
  </si>
  <si>
    <t>Casciato S, Di Bonaventura C, Fattouch J, Lapenta L, Di Gennaro G, Quarato PP, et al. Extrarolandic electroclinical findings in the evolution of adult-onset Rasmussen's encephalitis. Epilepsy Behav 2013; 28(3): 467-73.</t>
  </si>
  <si>
    <t>2 pts MRIs shown. Rest only useful for lateralisation</t>
  </si>
  <si>
    <t>concordance. One pt had surgery, 2 immunotherapy with seizure freedom (1 of whom also had the surgery)</t>
  </si>
  <si>
    <t xml:space="preserve">pts with adult onset Rasmussen's </t>
  </si>
  <si>
    <t>23-43, mean 32.1yrs, all females</t>
  </si>
  <si>
    <t>all 7</t>
  </si>
  <si>
    <t xml:space="preserve">for only 2 </t>
  </si>
  <si>
    <t>Casciato S, Di Bonaventura C, Lapenta L, Fattouch J, Ferrazzano G, Fanella M, et al. Recurrent partial seizures with ictal yawning as atypical presentation of Hashimoto's encephalopathy (steroid-responsive encephalopathy associated with autoimmune thyroiditis). Epilepsy Behav 2011; 22(4): 799-803.</t>
  </si>
  <si>
    <t xml:space="preserve">only EEG - no ground truth. 1 case report. </t>
  </si>
  <si>
    <t>Casciato S, Morano A, Albini M, Fanella M, Lapenta L, Fattouch J, et al. Cryptogenic focal epilepsy and "hidden" celiac disease in adulthood: a causal or accidental link? Int J Neurosci 2015; 125(12): 913-7.</t>
  </si>
  <si>
    <t xml:space="preserve">no ground truth just EEG. </t>
  </si>
  <si>
    <t>“Posterior” ictal semiology, peculiar EEG patterns and drug-resistance emerge as the most interesting characteristics. Coeliac disease screening should be performed in epilepsy patients presenting such features. Check anti ttg/dgp Abs</t>
  </si>
  <si>
    <t>Cascino GD. Commentary: how has neuroimaging improved patient care? Epilepsia 1994; 35 Suppl 6: S103-7.</t>
  </si>
  <si>
    <t>commentary on epilepsy care</t>
  </si>
  <si>
    <t>Cascino GD. Surgical treatment for epilepsy. Epilepsy Res 2004; 60(2-3): 179-86.</t>
  </si>
  <si>
    <t>Surgical Resection Review</t>
  </si>
  <si>
    <t>Cascino GD, Buchhalter JR, Mullan BP, So EL. Ictal SPECT in nonlesional extratemporal epilepsy. Epilepsia 2004; 45 Suppl 4: 32-4.</t>
  </si>
  <si>
    <t>post op sz free and concordance of scalp EEG with SPECT</t>
  </si>
  <si>
    <t>case report, n=1</t>
  </si>
  <si>
    <t>hypermotor bipedal automatisms</t>
  </si>
  <si>
    <t>n=1 undergoing SPECT</t>
  </si>
  <si>
    <t>13yrs</t>
  </si>
  <si>
    <t>Cascino GD, Hulihan JF, Sharbrough FW, Kelly PJ. Parietal lobe lesional epilepsy: electroclinical correlation and operative outcome. Epilepsia 1993; 34(3): 522-7.</t>
  </si>
  <si>
    <t>9 of 10 post op seizure freedom and concordance. 1 pt Engel Class II.
f/up 13-60 months</t>
  </si>
  <si>
    <t>10 consecutive patients, retrospective
1985-1991</t>
  </si>
  <si>
    <t>Presumed Parietal</t>
  </si>
  <si>
    <t>10, 1 Engel II</t>
  </si>
  <si>
    <t>?N/A</t>
  </si>
  <si>
    <t>Catarino CB, Liu JY, Liagkouras I, Gibbons VS, Labrum RW, Ellis R, et al. Dravet syndrome as epileptic encephalopathy: evidence from long-term course and neuropathology. Brain 2011; 134(Pt 10): 2982-3010.</t>
  </si>
  <si>
    <t>genetic and no semiology (CP, CTS a few dyscognitive) also no ground truth (only 1 HS for localisation case 21 without eeg)</t>
  </si>
  <si>
    <t>Catarino CB, Vollmar C, Noachtar S. Paradoxical lateralization of non-invasive electroencephalographic ictal patterns in extra-temporal epilepsies. Epilepsy Res 2012; 99(1-2): 147-55.</t>
  </si>
  <si>
    <t>SS mainly (only excluded TL so includes all Extra-Temporal)</t>
  </si>
  <si>
    <t>2 post op sx free
all 4 paradoxical lateralisation which means that 2 were excluded based on our criteria for ground truth</t>
  </si>
  <si>
    <t xml:space="preserve">retrospective, screened 950 pts, excluding TL and those with different EEG lateralisations (more than 1 seizure pathway) in Munich. 4 pts with paraxodical lateralisations reported </t>
  </si>
  <si>
    <t>11 yrs and 12 yrs old</t>
  </si>
  <si>
    <t>note this highly contradicts the concordance methodology and our priors about EZ and epileptogenesis</t>
  </si>
  <si>
    <t>Cersosimo R, Caraballo R, Espeche A, Cassar L, Torrado MV, Chertkoff L, et al. [Angelman syndrome: the electroclinical characteristics in 35 patients]. Rev Neurol 2003; 37(1): 14-8.</t>
  </si>
  <si>
    <t>Chachua T, Yum MS, Veliskova J, Velisek L. Validation of the rat model of cryptogenic infantile spasms. Epilepsia 2011; 52(9): 1666-77.</t>
  </si>
  <si>
    <t>animal study somehow got through pubmed filter (GLORIA)</t>
  </si>
  <si>
    <t>Chan S, Baldeweg T, Cross JH. A role for sleep disruption in cognitive impairment in children with epilepsy. Epilepsy Behav 2011; 20(3): 435-40.</t>
  </si>
  <si>
    <t>Chandra PS, Vaghania G, Bal CS, Tripathi M, Kuruwale N, Arora A, et al. Role of concordance between ictal-subtracted SPECT and PET in predicting long-term outcomes after epilepsy surgery. Epilepsy Res 2014; 108(10): 1782-9.</t>
  </si>
  <si>
    <t>Useful for prediction of outcomes.
No semiology</t>
  </si>
  <si>
    <t>Concordance between non-invasive investigations iSPECT and FDG-PET is an impor-tant predictive factor for surgical outcomes in extra-temporal epilepsy.</t>
  </si>
  <si>
    <t>Chandra SP, Kurwale NS, Chibber SS, Banerji J, Dwivedi R, Garg A, et al. Endoscopic-Assisted (Through a Mini Craniotomy) Corpus Callosotomy Combined With Anterior, Hippocampal, and Posterior Commissurotomy in Lennox-Gastaut Syndrome: A Pilot Study to Establish Its Safety and Efficacy. Neurosurgery 2016; 78(5): 743-51.</t>
  </si>
  <si>
    <t xml:space="preserve">only single semiology sz free post CCx and general improvement in majority but no ground truth. </t>
  </si>
  <si>
    <t>Chang EF, Nagarajan SS, Mantle M, Barbaro NM, Kirsch HE. Magnetic source imaging for the surgical evaluation of electroencephalography-confirmed secondary bilateral synchrony in intractable epilepsy. J Neurosurg 2009; 111(6): 1248-56.</t>
  </si>
  <si>
    <t>no semiology</t>
  </si>
  <si>
    <t>Chassagnon S, Armspach JP, Namer IJ, Kehrli P, Hirsch E, Nehlig A. [Epileptogenic and non-epileptogenic zones: blood flow studies of temporo-limbic seizures]. Rev Neurol (Paris) 2007; 163(12): 1178-90.</t>
  </si>
  <si>
    <t>post-surgical seizure freedom: 66 months (47-97 months) post-op f/up; video-EEG; MRI mesio-temporal sclerosis; pre-op ictal and inter-ictal SPECT</t>
  </si>
  <si>
    <t>Monocentric, retrospective, post-surgical follow-up 66 months (47-97months)</t>
  </si>
  <si>
    <t>mesio-temporal epilepsy (MTE): 12 pt with right temporal epilepsy, 12 pt with left temporal.</t>
  </si>
  <si>
    <t>150 pt evaluated, and 24 selected per inclusion criteria: 1) MTE diagnosed with video-EEG and showing mesio-temporal sclerosis at the MRI and post-surgical hippocampal histology; 2) Ictal SPECT with video-EEG; 3) Early injection during crisis; 4) Inter-ictal SPECT and MRI (to do subtraction from ictal SPECT); 5) patients seizure-free after antero-internal resection of temporal lobe, with a  post-surgical follow-up longer than 2 years. Pt divided in 3 groups: CPS (simple partial seizures), CPCau (complex partial seizures with automatisms), CPCdp (complex partial seizures with automatisms and dystonic posturing).</t>
  </si>
  <si>
    <t>35 years average (16-52 years)</t>
  </si>
  <si>
    <t>In CPCau group: 1 pt with CL head version; 2 pt with IL head version; 2 with IL motor automatisms; 6 with BL motor automatisms. In CPCdp group: 1 pt with IL head version; 2 pt with CL head version; 5pt with IL motor automatisms; 2 pt with BL motor automatisms.</t>
  </si>
  <si>
    <t>In CPS group: 6 pt with epigastric aura; 1 pt dream state aura; 2 pt with indefinite aura; 1 pt with hyperventilation; 1 pt with cold feeling; 1 pt with diffuse paraesthesias; 1 pt with feeling of fear; 1 pt with dysphagia. In CPCau group: 2 pt with epigastric aura; 2 pt with indefinite aura; 1 pt with shiver; 2 pt with flushing and hyperventilation or heat feeling; 4 pt with chewing; 2 pt with swallowing; 1 pt with other oral automatisms; 1 pt with vocalisation; 1 pt with crying. In CPCdp group: 5 pt with epigastric aura; 3 pt with indefinite aura; 1 pt with coughing, 1pt with chill feeling; 1 pt with flushing; 1 pt with staring; 1 pt with verbal automatism; 1pt with jaw clonus; 2 pt with vocalisation; 4 pt with chewing; 1 pt with swallowing; 1 pt with lips making; 1 pt with labial clonus; 3 pt with other oral automatisms.</t>
  </si>
  <si>
    <t>In patients surgically cured from a mesio-temporal lobe epilepsy (mean post-operative follow-up: 66 months), we retrospectively studied 26 pairs of ictal and interictal pre-operative SPECTs, classified in 3 groups according to the progression of ictal semiology. Using visual analysis of subtracted SPECTs (SISCOM) and group comparisons with a control group (using SPM), we observed more widespread combined hyper and hypoperfusion with the increasing complexity of seizures. In simple partial seizures, the SISCOM analysis allowed a correct localization of the focus in 4/8 patients, whereas the SPM analysis failed to detect significant changes, due to individual variation, spatial normalization and small magnitude of CBF changes. In complex partial seizures with automatisms, SISCOM and SPM analysis showed antero-mesial temporal hyperperfusion (overlapping the EZ), extending to the insula, basal ganglia, and thalamus in the group of patients having dystonic posturing (DP group) in addition to automatisms. Ictal hypoperfusion involved pre-frontal and parietal regions, the anterior and posterior cingulate gyri, to a greater extent in the DP group. In both human and animals studies, we observed a correlation between the extent of composite patterns of hyper/hypoperfusion and the severity of seizures, and the recruitment of remote sub-cortical structures. Hypoperfused areas belong to neural networks involved in perceptual decision making and motor planning, whose transient disruption could support purposeless actions, i.e. motor automatisms.</t>
  </si>
  <si>
    <t>Chassoux F, Artiges E, Semah F, Laurent A, Landre E, Turak B, et al. (18)F-FDG-PET patterns of surgical success and failure in mesial temporal lobe epilepsy. Neurology 2017; 88(11): 1045-53.</t>
  </si>
  <si>
    <t>no semiology at all</t>
  </si>
  <si>
    <t>Chassoux F, Landre E, Mellerio C, Laschet J, Devaux B, Daumas-Duport C. Dysembryoplastic neuroepithelial tumors: epileptogenicity related to histologic subtypes. Clin Neurophysiol 2013; 124(6): 1068-78.</t>
  </si>
  <si>
    <t xml:space="preserve">not focused on semiology only aura and LOC and ground truth by sEEG nor Engel IA satisfies the "dirty data" crieteria for inclusions. Also not clear how many concordant </t>
  </si>
  <si>
    <t>Intrinsic epileptogenicity characterizes all DNTs; however, the EZ differs according to histologic subtypes and is particularly widespread in non-specific temporal forms.</t>
  </si>
  <si>
    <t>Chatzikonstantinou A. Epilepsy and the hippocampus. Front Neurol Neurosci 2014; 34: 121-42.</t>
  </si>
  <si>
    <t>review article</t>
  </si>
  <si>
    <t>Chatzikonstantinou A, Gass A, Forster A, Hennerici MG, Szabo K. Features of acute DWI abnormalities related to status epilepticus. Epilepsy Res 2011; 97(1-2): 45-51.</t>
  </si>
  <si>
    <t>not focused on our article inclusion crtieria</t>
  </si>
  <si>
    <t>Chaudhary UJ, Carmichael DW, Rodionov R, Thornton RC, Bartlett P, Vulliemoz S, et al. Mapping preictal and ictal haemodynamic networks using video-electroencephalography and functional imaging. Brain 2012; 135(Pt 12): 3645-63.</t>
  </si>
  <si>
    <t>Chen C, Wang X, Zhang C, Cui T, Shi WX, Guan HZ, et al. Seizure semiology in leucine-rich glioma-inactivated protein 1 antibody-associated limbic encephalitis. Epilepsy Behav 2017a; 77: 90-5.</t>
  </si>
  <si>
    <t>Antibodies</t>
  </si>
  <si>
    <t xml:space="preserve">only 1 case 9 included concrdance data and semiology. Supplementary data not accessible. </t>
  </si>
  <si>
    <t xml:space="preserve">LGi1 associated LE and FBDS, other or other and FBDS. </t>
  </si>
  <si>
    <t xml:space="preserve">4, 6, 8 of FBDS, nonFBDS and both. </t>
  </si>
  <si>
    <t>median ages in 47+/-14</t>
  </si>
  <si>
    <t>Chen DK, Graber KD, Anderson CT, Fisher RS. Sensitivity and specificity of video alone versus electroencephalography alone for the diagnosis of partial seizures. Epilepsy Behav 2008; 13(1): 115-8.</t>
  </si>
  <si>
    <t>Chen L, Yang X, Liu Y, Zeng D, Tang Y, Yan B, et al. Quantitative and trajectory analysis of movement trajectories in supplementary motor area seizures of frontal lobe epilepsy. Epilepsy Behav 2009; 14(2): 344-53.</t>
  </si>
  <si>
    <t>There is one sentence under the Experiment subjects heading: "Furthermore, MRI and ictal electroencephalography confirmed the
location of epileptogenic regions in the frontal lobe or temporal lobe." which we take as given as the data was split by SMA vs TL.</t>
  </si>
  <si>
    <t>concordance but skeptical (e..g use of "and" if changes to "or")</t>
  </si>
  <si>
    <t xml:space="preserve">monocentric, first screened for semiology which match ILAE SMA semiology. Then presumably MRI and EEG concordance. </t>
  </si>
  <si>
    <t>SMA-type</t>
  </si>
  <si>
    <t>24 SMA semiology as per ILAE and "Furthermore, MRI and ictal electroencephalography confirmed the
location of epileptogenic regions in the frontal lobe or temporal lobe."</t>
  </si>
  <si>
    <t>in the ranges of 9-31 ish</t>
  </si>
  <si>
    <t>Fnecing, hyperkinetic, tonic, head turn</t>
  </si>
  <si>
    <t>Chen PC, Castillo EM, Baumgartner J, Seo JH, Korostenskaja M, Lee KH. Identification of Focal Epileptogenic Networks in Generalized Epilepsy Using Brain Functional Connectivity Analysis of Bilateral Intracranial EEG Signals. Brain Topogr 2016; 29(5): 728-37.</t>
  </si>
  <si>
    <t>post surgical freedom ILAE 1</t>
  </si>
  <si>
    <t>9 paediatric patients of which 5 were included in the paper 
9: (Generalised clinical seizure with diffuse bilateral EEG onset)
5: had sz during montoring
4 were ILAE 1 post op of which
2 received functional hemispherectomies (lateralisation only)</t>
  </si>
  <si>
    <t>6 months to 8 yrs</t>
  </si>
  <si>
    <t>Cheng JY. Latency to treatment of status epilepticus is associated with mortality and functional status. J Neurol Sci 2016; 370: 290-5.</t>
  </si>
  <si>
    <t>status and mortality</t>
  </si>
  <si>
    <t>Chevallier JA, Von Allmen GK, Koenig MK. Seizure semiology and EEG findings in mitochondrial diseases. Epilepsia 2014; 55(5): 707-12.</t>
  </si>
  <si>
    <t>no ground truth</t>
  </si>
  <si>
    <t>f</t>
  </si>
  <si>
    <t>post-op sz freedom Engel 1</t>
  </si>
  <si>
    <t xml:space="preserve">monocentric, retrospective, screening OFE to carachterise OF sz </t>
  </si>
  <si>
    <t>sleep-related semio</t>
  </si>
  <si>
    <t>16 pt with OFE, age 8-51 years, ave 32.9 years; we included 12 with Engel 1 outcome</t>
  </si>
  <si>
    <t>age 8-51 years, ave 32.9 years</t>
  </si>
  <si>
    <t>see table</t>
  </si>
  <si>
    <t>see table, mainly sleep-related semio</t>
  </si>
  <si>
    <t>Chinchure S, Kesavadas C, Thomas B. Structural and functional neuroimaging in intractable epilepsy. Neurol India 2010; 58(3): 361-70.</t>
  </si>
  <si>
    <t>review of imaging modalities in epilepsy</t>
  </si>
  <si>
    <t>Choi EJ, Kang JK, Lee SA. Effect of interseizure interval on seizure lateralization in patients with bilateral seizure foci. Seizure 2006; 15(8): 576-81.</t>
  </si>
  <si>
    <t>not on semiology even though lateralisation and temporal vs extratemporal</t>
  </si>
  <si>
    <t>Clarke DF, Boop FA, McGregor AL, Perkins FF, Jr., Brewer VR, Wheless JW. Pediatric extratemporal epilepsy presenting with a complex auditory aura. Epileptic Disord 2008; 10(2): 181-6.</t>
  </si>
  <si>
    <t xml:space="preserve">note data extracted from abstract as full text not available </t>
  </si>
  <si>
    <t>post op sz free, icEEG, lesional</t>
  </si>
  <si>
    <t>1.5yr f/up, 1 case report</t>
  </si>
  <si>
    <t>complex auditory aura</t>
  </si>
  <si>
    <t>4yrs, resected aged 11yrs</t>
  </si>
  <si>
    <t>auditory aura</t>
  </si>
  <si>
    <t>Clarke DF, Otsubo H, Weiss SK, Chitoku S, Chuang SH, Logan WJ, et al. The significance of ear plugging in localization-related epilepsy. Epilepsia 2003; 44(12): 1562-7.</t>
  </si>
  <si>
    <t>3 pts with some localisation and semiology however all had failed resections previously, localisations quite extensive on 2nd excision. Case 2 probably ILAE 2 at best.</t>
  </si>
  <si>
    <t>Clemens B. Perioral myoclonia with absences? A case report with EEG and voltage mapping analysis. Brain Dev 1997; 19(5): 353-8.</t>
  </si>
  <si>
    <t>Cloud LJ, Rosenblatt A, Margolis RL, Ross CA, Pillai JA, Corey-Bloom J, et al. Seizures in juvenile Huntington's disease: frequency and characterization in a multicenter cohort. Mov Disord 2012; 27(14): 1797-800.</t>
  </si>
  <si>
    <t>Coan AC, Cendes F. Understanding the spectrum of temporal lobe epilepsy: contributions for the development of individualized therapies. Expert Rev Neurother 2013; 13(12): 1383-94.</t>
  </si>
  <si>
    <t>Review on surgical outcomes and therapies and inv in TLE-HS and non lesional</t>
  </si>
  <si>
    <t>Cohen R, Basel-Vanagaite L, Goldberg-Stern H, Halevy A, Shuper A, Feingold-Zadok M, et al. Two siblings with early infantile myoclonic encephalopathy due to mutation in the gene encoding mitochondrial glutamate/H+ symporter SLC25A22. Eur J Paediatr Neurol 2014; 18(6): 801-5.</t>
  </si>
  <si>
    <t>off-topic</t>
  </si>
  <si>
    <t>Collins RC, Caston TV. Functional anatomy of occipital lobe seizures: an experimental study in rats. Neurology 1979; 29(5): 705-16.</t>
  </si>
  <si>
    <t>rats</t>
  </si>
  <si>
    <t>Colon AJ, Osch M, Buijs M, Grond JVD, Hillebrand A, Schijns O, et al. MEG-guided analysis of 7T-MRI in patients with epilepsy. Seizure 2018; 60: 29-38.</t>
  </si>
  <si>
    <t xml:space="preserve">concordance here different as also between MEG and 7T MRI or EEG and 7T MRI. </t>
  </si>
  <si>
    <t>post op sz freedom, sEEG, concordance MEG/EEG/7T MRI
15-46 months sz free</t>
  </si>
  <si>
    <t>prospective single centre</t>
  </si>
  <si>
    <t>20, 19 full data, 6 pts meeting ground truth</t>
  </si>
  <si>
    <t>19-65 yrs</t>
  </si>
  <si>
    <t>Cordelli DM, Garavelli L, Savasta S, Guerra A, Pellicciari A, Giordano L, et al. Epilepsy in Mowat-Wilson syndrome: delineation of the electroclinical phenotype. Am J Med Genet A 2013; 161a(2): 273-84.</t>
  </si>
  <si>
    <t>only uses focal seizures, myoclonic and absences - no clear semiology. Only 1 or 2 patients have concordance due to corpus callosum abn and scalp EEG (usually only showing slowing)</t>
  </si>
  <si>
    <t>Cornaggia CM, Beghi M, Giovannini S, Boni A, Gobbi G. Partial seizures with affective semiology versus pavor nocturnus. Epileptic Disord 2010; 12(1): 65-8.</t>
  </si>
  <si>
    <t>Cragar DE, Berry DT, Fakhoury TA, Cibula JE, Schmitt FA. A review of diagnostic techniques in the differential diagnosis of epileptic and nonepileptic seizures. Neuropsychol Rev 2002; 12(1): 31-64.</t>
  </si>
  <si>
    <t>focused on technique</t>
  </si>
  <si>
    <t>Craiu D, Barborica A, Motoescu C, Donos C, Ciurea J, Mindruta I. Presurgical Evaluation and Epilepsy Surgery in MRI Negative Resistant Epilepsy of Childhood with Good Outcome. Turk Neurosurg 2015; 25(6): 905-13.</t>
  </si>
  <si>
    <t>post op sz free and sEEG
14 months</t>
  </si>
  <si>
    <t>bila tonic assymetric</t>
  </si>
  <si>
    <t xml:space="preserve">n=1, </t>
  </si>
  <si>
    <t>17 yrs</t>
  </si>
  <si>
    <t>Cretin B, Philippi N, Bousiges O, Dibitonto L, Sellal F, Martin-Hunyadi C, et al. Do we know how to diagnose epilepsy early in Alzheimer's disease? Rev Neurol (Paris) 2017; 173(6): 374-80.</t>
  </si>
  <si>
    <t>review of epilepsy in early Alzh</t>
  </si>
  <si>
    <t>Crompton DE, Scheffer IE, Taylor I, Cook MJ, McKelvie PA, Vears DF, et al. Familial mesial temporal lobe epilepsy: a benign epilepsy syndrome showing complex inheritance. Brain 2010; 133(11): 3221-31.</t>
  </si>
  <si>
    <t>one pt seizure free but no clear semiology specific to that pt. rest are EEG and set of all semiologies.</t>
  </si>
  <si>
    <t>Cunha JP, Choupina HM, Rocha AP, Fernandes JM, Achilles F, Loesch AM, et al. NeuroKinect: A Novel Low-Cost 3Dvideo-EEG System for Epileptic Seizure Motion Quantification. PLoS One 2016; 11(1): e0145669.</t>
  </si>
  <si>
    <t>new videoEEG system</t>
  </si>
  <si>
    <t>Cunha JP, Paula LM, Bento VF, Bilgin C, Dias E, Noachtar S. Movement quantification in epileptic seizures: a feasibility study for a new 3D approach. Med Eng Phys 2012; 34(7): 938-45.</t>
  </si>
  <si>
    <t>movement quantification</t>
  </si>
  <si>
    <t>Curatolo P, Seri S, Verdecchia M, Bombardieri R. Infantile spasms in tuberous sclerosis complex. Brain Dev 2001; 23(7): 502-7.</t>
  </si>
  <si>
    <t>Cusmai R, Jocic-Jakubi B, Cantonetti L, Japaridze N, Vigevano F. Convulsions associated with gastroenteritis in the spectrum of benign focal epilepsies in infancy: 30 cases including four cases with ictal EEG recording. Epileptic Disord 2010; 12(4): 255-61.</t>
  </si>
  <si>
    <t>Cuspineda-Bravo ER, Martinez-Montes E, Farach-Fumero M, Machado-Curbelo C. Improving electroencephalographic source localization of epileptogenic zones with time-frequency analysis. Clin EEG Neurosci 2015; 46(2): 153-68.</t>
  </si>
  <si>
    <t>Cvetkovska E, Kuzmanovski I, Babunovska M, Boshkovski B, Aleksovska K, Trencevska GK. Levetiracetam-Induced Seizure Aggravation in Patients With Focal Cortical Dysplasia. Clin Neuropharmacol 2018; 41(6): 218-21.</t>
  </si>
  <si>
    <t>D'Alessandro R, Pazzaglia P, Tinuper P, Ferrara R, Fabbri R, Lugaresi E. Prognostic and electroclinical features of grand mal epilepsies. Eur Neurol 1986; 25(5): 339-45.</t>
  </si>
  <si>
    <t>D'Alessio L, Giagante B, Oddo S, Silva WW, Solis P, Consalvo D, et al. Psychiatric disorders in patients with psychogenic non-epileptic seizures, with and without comorbid epilepsy. Seizure 2006; 15(5): 333-9.</t>
  </si>
  <si>
    <t>PNES</t>
  </si>
  <si>
    <t>d'Orsi G, Tinuper P. "I heard voices...": from semiology, a historical review, and a new hypothesis on the presumed epilepsy of Joan of Arc. Epilepsy Behav 2006; 9(1): 152-7.</t>
  </si>
  <si>
    <t>da Gama CN, Kobayashi E, Li LM, Cendes F. Hippocampal atrophy and neurocysticercosis calcifications. Seizure 2005; 14(2): 85-8.</t>
  </si>
  <si>
    <t>dirty data and &lt;75% ground truth.
Hippo atrophy and mesial temporal semiology.
Group 3 have all neurocysticercosis in TL but no group specific semiology</t>
  </si>
  <si>
    <t>da Silva EA, Chugani DC, Muzik O, Chugani HT. Identification of frontal lobe epileptic foci in children using positron emission tomography. Epilepsia 1997; 38(11): 1198-208.</t>
  </si>
  <si>
    <t>concordant PET hypometabolism and EEG</t>
  </si>
  <si>
    <t>17 months to 17 yrs (mean 9.5)</t>
  </si>
  <si>
    <t>Dabscheck G, Prabhu SP, Manley PE, Goumnerova L, Ullrich NJ. Risk of seizures in children with tectal gliomas. Epilepsia 2015; 56(9): e139-42.</t>
  </si>
  <si>
    <t>Tectal gliomas with EEG changes clear in some of the 8 pts but without further tectal glioma details on location, does not meet concordance criteria.</t>
  </si>
  <si>
    <t>Dal-Col ML, Terra-Bustamante VC, Velasco TR, Oliveira JA, Sakamoto AC, Garcia-Cairasco N. Neuroethology application for the study of human temporal lobe epilepsy: from basic to applied sciences. Epilepsy Behav 2006; 8(1): 149-60.</t>
  </si>
  <si>
    <t>Dang LT, Shellhaas RA. Diagnostic yield of continuous video electroencephalography for paroxysmal vital sign changes in pediatric patients. Epilepsia 2016; 57(2): 272-8.</t>
  </si>
  <si>
    <t>Dash D, Sharma A, Yuvraj K, Renjith A, Mehta S, Vasantha PM, et al. Can home video facilitate diagnosis of epilepsy type in a developing country? Epilepsy Res 2016; 125: 19-23.</t>
  </si>
  <si>
    <t>no localisation by semiology</t>
  </si>
  <si>
    <t>Datta AN, Wallbank L, Xu Q, Wong PKH. Predictive Value of Midline Spikes on Pediatric EEG for Seizure and Developmental Outcome. J Clin Neurophysiol 2018; 35(6): 490-5.</t>
  </si>
  <si>
    <t>A&lt; G</t>
  </si>
  <si>
    <t>review of outcomes in midline EEG spikes in children. Not on SLL</t>
  </si>
  <si>
    <t>David O, Blauwblomme T, Job AS, Chabardes S, Hoffmann D, Minotti L, et al. Imaging the seizure onset zone with stereo-electroencephalography. Brain 2011; 134(Pt 10): 2898-911.</t>
  </si>
  <si>
    <t>some patients not included. Pts A, B, C</t>
  </si>
  <si>
    <t>post ops sz free and SEEG</t>
  </si>
  <si>
    <t>case series</t>
  </si>
  <si>
    <t>20, of which 1 has semiology with sEEG and post op sz freedom. Overall 7 were sz free but 6 without semiology.</t>
  </si>
  <si>
    <t>De Ciantis A, Barba C, Tassi L, Cosottini M, Tosetti M, Costagli M, et al. 7T MRI in focal epilepsy with unrevealing conventional field strength imaging. Epilepsia 2016; 57(3): 445-54.</t>
  </si>
  <si>
    <t>NO SEMIOLOGY!</t>
  </si>
  <si>
    <t>post op sz freedom (2 in 8 pts with surgery),
sEEG in both pts with post sz freedom and 1 pt without surgery.</t>
  </si>
  <si>
    <t>restrospective, two centres (Milan, Florence)</t>
  </si>
  <si>
    <t xml:space="preserve">21 pts, consecutive inclusion: intractable focal epilepsy in
whom clinical and electroencephalography (EEG) data sug-
gested focal seizure-onset zone (SOZ), and either 1.5T or
3T MRI, or both, had failed to identify an epileptogenic
lesion. 
(1) age
≥8 year s; (2) intractable focal epilepsy; and (3) unrevealing
MRI at conventional field strengths. Exclusion criteria were
(1) any contraindications to MRI; (2) the need for sedation
during MRI scanning; and (3) lack of consent. 
</t>
  </si>
  <si>
    <t>9-42 yrs</t>
  </si>
  <si>
    <t xml:space="preserve">7T MRI improves detection of epileptogenic FCD (not gliosis) that is not visible at conventional field strengths. A dedicated protocol including whole brain FLAIR and GRE images at 7T targeted at the suspected SOZ increases the diagnostic yield. </t>
  </si>
  <si>
    <t>De Ciantis A, Lemieux L. Localisation of epileptic foci using novel imaging modalities. Curr Opin Neurol 2013; 26(4): 368-73.</t>
  </si>
  <si>
    <t>review of imaging and localisation.</t>
  </si>
  <si>
    <t>de la Vaissiere S, Milh M, Scavarda D, Carron R, Lepine A, Trebuchon A, et al. Cortical involvement in focal epilepsies with epileptic spasms. Epilepsy Res 2014; 108(9): 1572-80.</t>
  </si>
  <si>
    <t>post op freedom, sEEG
1-4 yrs</t>
  </si>
  <si>
    <t>retrospective repots, monocentric</t>
  </si>
  <si>
    <t>epileptic spasms</t>
  </si>
  <si>
    <t>11pts of which 6 sz free with sEEG</t>
  </si>
  <si>
    <t>8 months to 7 yrs</t>
  </si>
  <si>
    <t>De Maeseneire C, Tahry RE, Santos SF. A case of anti-NMDA receptor encephalitis revealed by insular epilepsy. Epileptic Disord 2017; 19(4): 471-5.</t>
  </si>
  <si>
    <t>PET and EEG concordance</t>
  </si>
  <si>
    <t>case report of 1</t>
  </si>
  <si>
    <t>26 yrs male</t>
  </si>
  <si>
    <t>numbness L arm</t>
  </si>
  <si>
    <t xml:space="preserve">The patient also reported a bad taste that had started at the same time, and a tinnitus that was compared to the sound of flowing water by the patient, which was occurring almost constantly at the time of consultation. The seizure that brought him to the hospital started with a painful numbness of the left arm, naming difficulties, and drooling. </t>
  </si>
  <si>
    <t>de Palma L, Boniver C, Cassina M, Toldo I, Nosadini M, Clementi M, et al. Eating-induced epileptic spasms in a boy with MECP2 duplication syndrome: insights into pathogenesis of genetic epilepsies. Epileptic Disord 2012; 14(4): 414-7.</t>
  </si>
  <si>
    <t>not on SLL, no ground truth, no full text available to check</t>
  </si>
  <si>
    <t>De Paola L, Silvado C, Souza L, Crippa A, Twardowschy CA, Germiniani F, et al. Right and left mesial temporal lobe seizures in one patient: bona fide semiological, interictal, ictal, and MRI evidence. Epilepsy Behav 2009; 14(2): 418-20.</t>
  </si>
  <si>
    <t>1 case, bilateral foci</t>
  </si>
  <si>
    <t>EEG, MRI, both bilateral</t>
  </si>
  <si>
    <t>1 case report</t>
  </si>
  <si>
    <t>manual automatisms</t>
  </si>
  <si>
    <t>de Souza A, Thennarasu K, Yeshraj G, Kovoor JM, Nalini A. Randomized controlled trial of albendazole in new onset epilepsy and MRI confirmed solitary cerebral cysticercal lesion: effect on long-term seizure outcome. J Neurol Sci 2009; 276(1-2): 108-14.</t>
  </si>
  <si>
    <t>not on SLL and can't link the "somatosensory" semiology to lobes mentioned</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</si>
  <si>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</si>
  <si>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25/17/19</t>
  </si>
  <si>
    <t>case report and review</t>
  </si>
  <si>
    <t>case report 1</t>
  </si>
  <si>
    <t>de ja vu olfactory</t>
  </si>
  <si>
    <t>18yrs</t>
  </si>
  <si>
    <t>de Wit MC, Schippers HM, de Coo IF, Arts WF, Lequin MH, Brooks A, et al. Absence epilepsy and periventricular nodular heterotopia. Seizure 2010; 19(7): 450-2.</t>
  </si>
  <si>
    <t>generalised spike wave EEG in 1 case report</t>
  </si>
  <si>
    <t>Debets RM, Sadzot B, van Isselt JW, Brekelmans GJ, Meiners LC, van Huffelen AO, et al. Is 11C-flumazenil PET superior to 18FDG PET and 123I-iomazenil SPECT in presurgical evaluation of temporal lobe epilepsy? J Neurol Neurosurg Psychiatry 1997; 62(2): 141-50.</t>
  </si>
  <si>
    <t>not on SLL (SPS and CPS)</t>
  </si>
  <si>
    <t>Del Brutto OH, Engel J, Jr., Eliashiv DS, Garcia HH. Update on Cysticercosis Epileptogenesis: the Role of the Hippocampus. Curr Neurol Neurosci Rep 2016; 16(1): 1.</t>
  </si>
  <si>
    <t xml:space="preserve">not on SLL </t>
  </si>
  <si>
    <t>Demirbilek V, Dervent A. Panayiotopoulos syndrome: video-EEG illustration of a typical seizure. Epileptic Disord 2004; 6(2): 121-4.</t>
  </si>
  <si>
    <t>full text not available and no ground truth from abstract</t>
  </si>
  <si>
    <t xml:space="preserve">concordance </t>
  </si>
  <si>
    <t>Panayiotopoulos syndrome with autonomic symptoms from occipital lobe</t>
  </si>
  <si>
    <t>Deonna TW, Roulet E, Fontan D, Marcoz JP. Speech and oromotor deficits of epileptic origin in benign partial epilepsy of childhood with rolandic spikes (BPERS). Relationship to the acquired aphasia-epilepsy syndrome. Neuropediatrics 1993; 24(2): 83-7.</t>
  </si>
  <si>
    <t>full text not available unlikely from abstract meet ground truth</t>
  </si>
  <si>
    <t>Derry CP, Harvey AS, Walker MC, Duncan JS, Berkovic SF. NREM arousal parasomnias and their distinction from nocturnal frontal lobe epilepsy: a video EEG analysis. Sleep 2009; 32(12): 1637-44.</t>
  </si>
  <si>
    <t>no ground truth just ictal EEG</t>
  </si>
  <si>
    <t>Desai SD, Shukla G, Goyal V, Singh S, Padma MV, Tripathi M, et al. Study of DSM-IV Axis I psychiatric disorders in patients with refractory complex partial seizures using a short structured clinical interview. Epilepsy Behav 2010; 19(3): 301-5.</t>
  </si>
  <si>
    <t>no useful SLL data</t>
  </si>
  <si>
    <t>Devinsky O, Feldmann E, Burrowes K, Bromfield E. Autoscopic phenomena with seizures. Arch Neurol 1989; 46(10): 1080-8.</t>
  </si>
  <si>
    <t>full text not available</t>
  </si>
  <si>
    <t>Devinsky O, Lai G. Spirituality and religion in epilepsy. Epilepsy Behav 2008; 12(4): 636-43.</t>
  </si>
  <si>
    <t>review ?refs</t>
  </si>
  <si>
    <t>Dhanaraj M, Rangaraj R, Arulmozhi T, Vengatesan A. Nonepileptic attack disorder among married women. Neurol India 2005; 53(2): 174-7.</t>
  </si>
  <si>
    <t>nonepileptic</t>
  </si>
  <si>
    <t>Dhiman V, Sinha S, Arimappamagan A, Mahadevan A, Bharath RD, Saini J, et al. Predictors of spontaneous transient seizure remission in patients of medically refractory epilepsy due to mesial temporal sclerosis (MTS). Epilepsy Res 2015; 110: 55-61.</t>
  </si>
  <si>
    <t>not on SLL</t>
  </si>
  <si>
    <t>Dhiman V, Sinha S, Rawat VS, Harish T, Chaturvedi SK, Satishchandra P. Semiological characteristics of adults with psychogenic nonepileptic seizures (PNESs): an attempt towards a new classification. Epilepsy Behav 2013; 27(3): 427-32.</t>
  </si>
  <si>
    <t>Dhiman V, Sinha S, Rawat VS, Vijaysagar KJ, Thippeswamy H, Srinath S, et al. Children with psychogenic non-epileptic seizures (PNES): a detailed semiologic analysis and modified new classification. Brain Dev 2014; 36(4): 287-93.</t>
  </si>
  <si>
    <t>Diaz Negrillo A, Martin Del Valle F, Gonzalez Salaices M, Prieto Jurczynska C, Carneado Ruiz J. Levetiracetam efficacy in patients with Lennox-Gastaut syndrome. Presentation of a case. Neurologia 2011; 26(5): 285-90.</t>
  </si>
  <si>
    <t xml:space="preserve">drug effectiveness, hypoxic inschaemic </t>
  </si>
  <si>
    <t>Diaz-Arrastia R, Agostini MA, Frol AB, Mickey B, Fleckenstein J, Bigio E, et al. Neurophysiologic and neuroradiologic features of intractable epilepsy after traumatic brain injury in adults. Arch Neurol 2000; 57(11): 1611-6.</t>
  </si>
  <si>
    <t xml:space="preserve">concordant and 2 post op but no semiology detailed. Mentions only "semiology" in context of fitting with MTLE. </t>
  </si>
  <si>
    <t>Diaz-Otero F, Quesada M, Morales-Corraliza J, Martinez-Parra C, Gomez-Garre P, Serratosa JM. Autosomal dominant nocturnal frontal lobe epilepsy with a mutation in the CHRNB2 gene. Epilepsia 2008; 49(3): 516-20.</t>
  </si>
  <si>
    <t>Diehl B, Prayson R, Najm I, Ruggieri P. Hamartomas and epilepsy: clinical and imaging characteristics. Seizure 2003; 12(5): 307-11.</t>
  </si>
  <si>
    <t>SS in Hamartomas</t>
  </si>
  <si>
    <t>sz freedom and concordance</t>
  </si>
  <si>
    <t>retrospectively reviewed 14 patients who underwent surgery for epilepsy between 1991 and 1999 with a histological diagnosis of hamartomas</t>
  </si>
  <si>
    <t>14, 9 included as others either had no seizure freedom post op or no follow up or only follow up for 6 months</t>
  </si>
  <si>
    <t>6-33 at surgery
1-26 at onset</t>
  </si>
  <si>
    <t>Dikmen PY, Unlusoy Acar Z, Gurses C. Clinical events in psychogenic non-epileptic seizures based on semiological seizure classification. Neurol Res 2013; 35(10): 1070-5.</t>
  </si>
  <si>
    <t>Dimitriadis K, Pfefferkorn T, Noachtar S. Severe depression as the sole symptom of affective focal status epilepticus. BMJ Case Rep 2014; 2014.</t>
  </si>
  <si>
    <t>eng</t>
  </si>
  <si>
    <t>EEG-MRI concordance</t>
  </si>
  <si>
    <t xml:space="preserve">case report, 24 mo f/u </t>
  </si>
  <si>
    <t>ictal depression</t>
  </si>
  <si>
    <t>depression</t>
  </si>
  <si>
    <t>Doelken MT, Mennecke A, Huppertz HJ, Rampp S, Lukacs E, Kasper BS, et al. Multimodality approach in cryptogenic epilepsy with focus on morphometric 3T MRI. J Neuroradiol 2012; 39(2): 87-96.</t>
  </si>
  <si>
    <t>Dolezalova I, Brazdil M, Chrastina J, Hemza J, Hermanova M, Janousova E, et al. Differences between mesial and neocortical magnetic-resonance-imaging-negative temporal lobe epilepsy. Epilepsy Behav 2016; 61: 21-6.</t>
  </si>
  <si>
    <t>? Ali 19.11.19: please note the paper says 19 had icEEG so technically we are at 95% "dirty data"gorundtruthed by icEEG so we an include. Gloria please confirm you agree? otherwise I  agree.</t>
  </si>
  <si>
    <t>icEEG ground-truthed data (10 pt were sz free Engel I, but impossible to extract individual semiology)</t>
  </si>
  <si>
    <t> retrospective study of 20 patients with MRInegative TLE who underwent invasive EEG study and epilepsy surgery for refractory epilepsy
at the Brno Epilepsy Center of Masaryk University Hospital between
2003 and 2013; 1y post-surgery f/u </t>
  </si>
  <si>
    <t>20 pt with MRIneg TLE; according to the localization of the SOZ in IEEG, patients were
divided into mesial MRI-negative TLE (i.e., SOZ localized to the amygdala, hippocampus, and parahippocampal gyrus) or neocortical MRInegative TLE. The study aimed to find differences between mesial
and neocortical MRI-negative TLE </t>
  </si>
  <si>
    <t>age at epilepsy onset ranged from 0 to 36 years (with an average
of 15.6 ± 9.7 years); duration of epilepsy ranged from 3 to 41 years
(with an average of 17.2 ± 11.1 years).</t>
  </si>
  <si>
    <t>Donaire A, Carreno M, Agudo R, Delgado P, Bargallo N, Setoain X, et al. Presurgical evaluation in refractory epilepsy secondary to meningitis or encephalitis: bilateral memory deficits often preclude surgery. Epileptic Disord 2007; 9(2): 127-33.</t>
  </si>
  <si>
    <t xml:space="preserve">good ground truth, but full text unavailable on Pubmed, Google Scholar, UCL Explore. Impossible to assess and extract individual ground truth and semiology for the 17 just from the abstract </t>
  </si>
  <si>
    <t>Doose H, Hahn A, Neubauer BA, Pistohl J, Stephani U. Atypical "benign" partial epilepsy of childhood or pseudo-lennox syndrome. Part II: family study. Neuropediatrics 2001; 32(1): 9-13.</t>
  </si>
  <si>
    <t>no ground truth (only EEG data)</t>
  </si>
  <si>
    <t>Dorfmuller G, Ferrand-Sorbets S, Fohlen M, Bulteau C, Archambaud F, Delalande O, et al. Outcome of surgery in children with focal cortical dysplasia younger than 5 years explored by stereo-electroencephalography. Childs Nerv Syst 2014; 30(11): 1875-83.</t>
  </si>
  <si>
    <t>SS (FCD)</t>
  </si>
  <si>
    <t>although over 80% had Engel I, the data for all the semiology as a group is not available. Even if it were, oneis Engel Ic so this reduceed post op sz free pts to 15/19 which is just below 80% ("dirty data") level. There were however FDG-PET and sEEG. semiology from 3 pts were presented in detail in the figures which were collected.</t>
  </si>
  <si>
    <t xml:space="preserve">sEEG, concordance MRI EEG / PET/sEEG. Seizure freedom. </t>
  </si>
  <si>
    <t>retrospectively studied 19 children under 5 years of age who underwent SEEG between January 2009 and December 2012 and were subsequently operated on. FCD was diagnosed in all</t>
  </si>
  <si>
    <t xml:space="preserve"> Mean age at surgery was 44 months (range 21–68 m). Six patients underwent multilobar resection and one patient a hemispherotomy. </t>
  </si>
  <si>
    <t>Dorn T. [Epilepsy. Classification and genetics]. Ther Umsch 2001; 58(11): 629-34.</t>
  </si>
  <si>
    <t>Dorn T. [Work and epilepsy--facts and phantasies]. Praxis (Bern 1994) 2015; 104(23): 1279-85.</t>
  </si>
  <si>
    <t>commentary</t>
  </si>
  <si>
    <t>Dortcan N, Tekin Guveli B, Dervent A. Long-Term Clinical and Electroencephalography (EEG) Consequences of Idiopathic Partial Epilepsies. Med Sci Monit 2016; 22: 1480-5.</t>
  </si>
  <si>
    <t>Dravet C. The core Dravet syndrome phenotype. Epilepsia 2011; 52 Suppl 2: 3-9.</t>
  </si>
  <si>
    <t>review of channelopathy</t>
  </si>
  <si>
    <t>Drzezga A, Arnold S, Minoshima S, Noachtar S, Szecsi J, Winkler P, et al. 18F-FDG PET studies in patients with extratemporal and temporal epilepsy: evaluation of an observer-independent analysis. J Nucl Med 1999; 40(5): 737-46.</t>
  </si>
  <si>
    <t>Engel I and II considered seizure free and no semiology reported</t>
  </si>
  <si>
    <t>Du JC, Chien YH, Weng WC, Shen YZ, Lee WT. Clinical analysis of childhood occipital lobe epilepsy in 43 Taiwanese patients. Pediatr Neurol 2007; 36(6): 387-92.</t>
  </si>
  <si>
    <t>19/27 had MRI abn so cannot include - mainly EEG based</t>
  </si>
  <si>
    <t>Du X, Usui N, Terada K, Baba K, Matsuda K, Tottori T, et al. Semiological and electroencephalographic features of epilepsy with amygdalar lesion. Epilepsy Res 2015; 111: 45-53.</t>
  </si>
  <si>
    <t>seizure-free Engel Ia
1-7 yrs</t>
  </si>
  <si>
    <t>prospective monocentric, National Epilepsy Center, Shizuoka Institute of Epilepsy and_x000D_
Neurological Disorders between June 2005 and July 2011</t>
  </si>
  <si>
    <t>amygdalar lesions</t>
  </si>
  <si>
    <t>17 pts, 12 Ia outcomes. Amygdalar vs HS</t>
  </si>
  <si>
    <t>8-49yrs</t>
  </si>
  <si>
    <t>Conclusion: Patients with AL had increased tonic components during seizure and generalized
ictal EEG onset more frequently than patients with HS. These results suggest widespread epileptic network involving subcortical structures such as the thalamus and the brainstem in_x000D_
patients with AL</t>
  </si>
  <si>
    <t>Duchowny M, Jayakar P, Koh S. Selection criteria and preoperative investigation of patients with focal epilepsy who lack a localized structural lesion. Epileptic Disord 2000; 2(4): 219-26.</t>
  </si>
  <si>
    <t>unable to access</t>
  </si>
  <si>
    <t>Duchowny M, Jayakar P, Resnick T, Levin B, Alvarez L. Posterior temporal epilepsy: electroclinical features. Ann Neurol 1994; 35(4): 427-31.</t>
  </si>
  <si>
    <t>A: pt 5 excluded as had previous surgery ant temporal and wasn't sz free - even though after this resection pt was sz free --&gt; G: given that there is a clear MRI abnormality in the tissue left, I would include pt 5 for concordance and post-op sz freedom - since concordance can strenghten the ground truth when post-op sz freedom is in doubt (same when we have unspecified Engel I for example) and that fits with our PRISMA
A: Q for Gloria: do I include parahippocampal gyrus as concordance or just the region of resections (temporal lobectomies?) --&gt; G: they performed a tailored temporal lobectomy, including the parahippocampal gyrus in that case, so yes, I agree with what you inserted in the table!</t>
  </si>
  <si>
    <t>concordance of iiEEG and MRI lesion in poster temporal region, seizure free upto 5 yrs (mean 2 yrs f/up)</t>
  </si>
  <si>
    <t xml:space="preserve">14 pts undergone resections for posterior temporal epilepsy (temporal lobectomies) between 1987-1991. monocentric, retrospective. </t>
  </si>
  <si>
    <t>behvaioural arrest in 13/14 and visual hallucinations in 2</t>
  </si>
  <si>
    <t>14, of which 10 ILAE 1 or 2</t>
  </si>
  <si>
    <t>3-22yrs</t>
  </si>
  <si>
    <t>Dugan P, Carlson C, Jette N, Wiebe S, Bunch M, Kuzniecky R, et al. Derivation and initial validation of a surgical grading scale for the preliminary evaluation of adult patients with drug-resistant focal epilepsy. Epilepsia 2017; 58(5): 792-800.</t>
  </si>
  <si>
    <t xml:space="preserve">mathematical model using arbitrary prior scores. </t>
  </si>
  <si>
    <t>Duncan R, Oto M, Russell AJ, Conway P. Pseudosleep events in patients with psychogenic non-epileptic seizures: prevalence and associations. J Neurol Neurosurg Psychiatry 2004; 75(7): 1009-12.</t>
  </si>
  <si>
    <t>Duncan R, Rahi S, Bernard AM, Biraben A, Devillers A, Lecloirec J, et al. Ictal cerebral blood flow in seizures originating in the posterolateral cortex. J Nucl Med 1996; 37(12): 1946-51.</t>
  </si>
  <si>
    <t>A: pt #1 has focal L TPOJ hyperperfusion on SPECT  - this isn't alll 3 lobes but I cannot find a suitable place to localise these so i have put a 1 next to T, O , P which seems wrong ?delte --&gt; G: in all cases with TOP junction hyperpefusion, I would consider as localising only the areas concordant with the EEG (PO, TP, TO, T), so let's just insert the smaller area of the EEG in the table.
A: but if you look at iiEEG and iEEG one says TP and other says TO, and SPECT says TPOJ - which EEG is concordant? both so all T,P,O get a 1 and we had a rule that if it is 3 or more lobes we don't consider it. In this case, it is the TPOJ - crucially J=Junction. so not all three lobes, just their intersection. Hence the iEEG and iiEEG fit as slightly different areas reported - remember scalp EEG doesn't localise well. So unless you find a better TPOJunction region in our atlas, I don't think I can change this to include onl the the "smaller area". G--&gt;agree on your points, but we should look at the ictal EEG first, so I would use TO as concordant area perhaps. But we know it, when it is about junctions is always diffciult! Localisation goes to 3 lobes when actually the area is supersmall... 
A: exclude SPECTS which mention injection &gt;60secs after seizure onset e.g. pt 4 --&gt; G: ok agree!
Ali: ok for now I've excluded those &gt;60secs. Also added a feature which we can use to filter those cases which we are uncertain about (by adding a "?" to category semiology)</t>
  </si>
  <si>
    <t>MRI EEG or SPECT EEG concordance</t>
  </si>
  <si>
    <t>monocentric, retrospective</t>
  </si>
  <si>
    <t>5, 5 patients with posterior temporal or inferior partietal EEG changes</t>
  </si>
  <si>
    <t>Dunoyer C, Ragheb J, Resnick T, Alvarez L, Jayakar P, Altman N, et al. The use of stereotactic radiosurgery to treat intractable childhood partial epilepsy. Epilepsia 2002; 43(3): 292-300.</t>
  </si>
  <si>
    <t>post op seizure freedom
26 and 30 months</t>
  </si>
  <si>
    <t xml:space="preserve">1995-1999 4 paediatric cases with refractory seizures suitable for radiosurgery. </t>
  </si>
  <si>
    <t>4, 2 were seizure free</t>
  </si>
  <si>
    <t>5 and 17 yrs old at presentation</t>
  </si>
  <si>
    <t>Duplyakov D, Golovina G, Lyukshina N, Surkova E, Elger CE, Surges R. Syncope, seizure-induced bradycardia and asystole: two cases and review of clinical and pathophysiological features. Seizure 2014; 23(7): 506-11.</t>
  </si>
  <si>
    <t>concordance of EEG and MRI</t>
  </si>
  <si>
    <t>case reports of syncope and seizures</t>
  </si>
  <si>
    <t>Dupont S, Samson Y, Nguyen-Michel VH, Zavanone C, Navarro V, Baulac M, et al. Lateralizing value of semiology in medial temporal lobe epilepsy. Acta Neurol Scand 2015; 132(6): 401-9.</t>
  </si>
  <si>
    <t xml:space="preserve">more of a review of lateralising value. very interseting. </t>
  </si>
  <si>
    <t>Duque KR, Burneo JG. Clinical presentation of neurocysticercosis-related epilepsy. Epilepsy Behav 2017; 76: 151-7.</t>
  </si>
  <si>
    <t>Dura Trave T, Yoldi Petri ME, Gallinas Victoriano F, Garcia de Gurtuba Gallizo I. [Rolandic epilepsy: epidemiological and clinical characteristics and outcome]. An Pediatr (Barc) 2008; 68(5): 466-73.</t>
  </si>
  <si>
    <t>no GT</t>
  </si>
  <si>
    <t>Dura-Trave T, Yoldi-Petri ME, Gallinas-Victoriano F. Panayiotopoulos syndrome: epidemiological and clinical characteristics and outcome. Eur J Neurol 2008; 15(4): 336-41.</t>
  </si>
  <si>
    <t>Dura-Trave T, Yoldi-Petri ME, Gallinas-Victoriano F, Gurtubay IG. [An epidemiological, clinical and developmental study of 37 patients with early-onset benign occipital epilepsy of childhood]. Rev Neurol 2007; 45(1): 2-6.</t>
  </si>
  <si>
    <t>Duron RM, Medina MT, Martinez-Juarez IE, Bailey JN, Perez-Gosiengfiao KT, Ramos-Ramirez R, et al. Seizures of idiopathic generalized epilepsies. Epilepsia 2005; 46 Suppl 9: 34-47.</t>
  </si>
  <si>
    <t>review on IGE - no ground truth in original data</t>
  </si>
  <si>
    <t>Dussaule C, Cauquil C, Flamand-Roze C, Gagnepain JP, Bouilleret V, Denier C, et al. Ictal speech and language dysfunction in adult epilepsy: Clinical study of 95 seizures. Rev Neurol (Paris) 2017; 173(4): 211-5.</t>
  </si>
  <si>
    <t>very interesting paper - but individual groundtruthed localisation and semiology not given (semio info per sz not per pt)</t>
  </si>
  <si>
    <t>Duwicquet C, de Toffol B, Corcia P, Bonnin M, El-Hage W, Biberon J. Are the clinical classifications for psychogenic nonepileptic seizures reliable? Epilepsy Behav 2017; 77: 53-7.</t>
  </si>
  <si>
    <t>Dylgjeri S, Taussig D, Chipaux M, Lebas A, Fohlen M, Bulteau C, et al. Insular and insulo-opercular epilepsy in childhood: an SEEG study. Seizure 2014; 23(4): 300-8.</t>
  </si>
  <si>
    <t>G, A</t>
  </si>
  <si>
    <t>Engel I outcome not specified, but all 10 pt with sEEG data (some also MRI-neurophys concordance)
Ali 19.11.19: just added "Tonic" to the motor given the description in table 4.1</t>
  </si>
  <si>
    <t>Engel I outcome with sEEG ( some also MRI-neurophys concordance)</t>
  </si>
  <si>
    <t>retrospective monocentric analysis of pt between 2009-2012</t>
  </si>
  <si>
    <t xml:space="preserve">7 pt (Engel I) out of 10 included </t>
  </si>
  <si>
    <t>1.7y -13.9y</t>
  </si>
  <si>
    <t>Ebach K, Joos H, Doose H, Stephani U, Kurlemann G, Fiedler B, et al. SCN1A mutation analysis in myoclonic astatic epilepsy and severe idiopathic generalized epilepsy of infancy with generalized tonic-clonic seizures. Neuropediatrics 2005; 36(3): 210-3.</t>
  </si>
  <si>
    <t>Egawa K, Takahashi Y, Kubota Y, Kubota H, Inoue Y, Fujiwara T, et al. Electroclinical features of epilepsy in patients with juvenile type dentatorubral-pallidoluysian atrophy. Epilepsia 2008; 49(12): 2041-9.</t>
  </si>
  <si>
    <t xml:space="preserve">no ground truth </t>
  </si>
  <si>
    <t>Elkay M, Poduri A, Prabhu SP, Bergin AM, Kothare SV. Nocturnal choking episodes: under-recognized and misdiagnosed. Pediatr Neurol 2010; 43(5): 355-8.</t>
  </si>
  <si>
    <t>case report with EEG-MRI concordance, but pt already received epilepsy surgery that was unsuccessful, so excluded (even if the post-operative MRI changes were concordant with new neurophys)</t>
  </si>
  <si>
    <t>Lesional MRI concordant with ictal EEG</t>
  </si>
  <si>
    <t>case report of epileptic nocturnal chocking: pt w/ refractory epilepsy and previous right anterior temporal lobectomy 3.5, now presenting focal cortical dysplasia in her right subfrontal region extending anteroinferiorly near the insula, adjacent to postoperative changes in the right temporal lobe.</t>
  </si>
  <si>
    <t>nocturnal choking and other semio</t>
  </si>
  <si>
    <t>21 y</t>
  </si>
  <si>
    <t>Elliott B, Joyce E, Shorvon S. Delusions, illusions and hallucinations in epilepsy: 1. Elementary phenomena. Epilepsy Res 2009; 85(2-3): 162-71.</t>
  </si>
  <si>
    <t>very interesting review - to read!</t>
  </si>
  <si>
    <t>Elsharkawy AE, Pietila TA, Alabbasi AH, Pannek H, Ebner A. Long term outcome in patients not initially seizure free after resective epilepsy surgery. Seizure 2011; 20(5): 419-24.</t>
  </si>
  <si>
    <t>interesting long-term post-op f/u in pt not immediately sz free after surgery. Unfortunately impossible to link semio to localisation in pt who ultimately become sz free.</t>
  </si>
  <si>
    <t>Elwan S, Alexopoulos A, Silveira DC, Kotagal P. Lateralizing and localizing value of seizure semiology: Comparison with scalp EEG, MRI and PET in patients successfully treated with resective epilepsy surgery. Seizure 2018; 61: 203-8.</t>
  </si>
  <si>
    <t xml:space="preserve">SS
</t>
  </si>
  <si>
    <t>wow! perfect paper!
Ali: nice tables G: perfectly in line with our thinking!</t>
  </si>
  <si>
    <t>post-op sz freedom (minimum 1y f/u, Engel Ia)</t>
  </si>
  <si>
    <t>monocentric retrospective study: consecutively selected patients with temporal lobe epilepsy (n = 30), frontal lobe epilepsy (n = 27), parietal lobe epilepsy (n = 8) and occipital lobe epilepsy (n = 8) who were operated between 1999 and 2007 (starting with the most recently operated patients) with Engel class Ia outcome for a minimum of 1 year after surgery. We excluded patients younger than 12 years, patients who had undergone more than one resection, and those who had hemispherectomy or multilobar resection. Inter-observer agreement was calculated for lateralization, lateralizing signs and for localization using the Free Marginal Kappa to measure the agreement between the three investigators (when given, always &gt; 0.4, so we include everything according to our prisma criteria)</t>
  </si>
  <si>
    <t xml:space="preserve">73 patients  temporal lobe epilepsy (n = 30), frontal lobe epilepsy (n = 27), parietal lobe epilepsy (n = 8) and occipital lobe epilepsy (n = 8) </t>
  </si>
  <si>
    <t>The average age at the time of surgery was 28.9 years (range 12–60).</t>
  </si>
  <si>
    <t>Seizure semiology compares favorably with other presurgical tests such as interictal/ictal EEG, MRI and PET and is particularly helpful when patients do not have a clearly visible MRI lesion. Collectively, seizure semiology was correctly lateralizing in 74% and correctly localizing in 77% of patients.</t>
  </si>
  <si>
    <t>Elwan SA, Wu G, Huang SS, Najm IM, So NK. Ictal single photon emission computed tomography in epileptic auras. Epilepsia 2014; 55(1): 133-6.</t>
  </si>
  <si>
    <t>ictal SPECT for localisation/lateralisation of SOZ</t>
  </si>
  <si>
    <t>SPECT-EEG concordance to loc/lat seizure onset zone</t>
  </si>
  <si>
    <t xml:space="preserve">monocentric retrospective study: 20 patients with focal epilepsy had ictal SPECT during isolated auras as part of their presurgical evaluation. They were from a series of 529 ictal SPECT studies at Cleveland Clinic between 2003 and 2011. </t>
  </si>
  <si>
    <t xml:space="preserve">For the sake of our review, relevant semio extractable only from 4 pt, but 2 pt excluded since not ground-truthed </t>
  </si>
  <si>
    <t>na</t>
  </si>
  <si>
    <t>Enatsu R, Bulacio J, Nair DR, Bingaman W, Najm I, Gonzalez-Martinez J. Posterior cingulate epilepsy: clinical and neurophysiological analysis. J Neurol Neurosurg Psychiatry 2014; 85(1): 44-50.</t>
  </si>
  <si>
    <t xml:space="preserve">          06/08/2019                  ! added new brain regions: cuneus, lingual gyrus, ventral and dorsal subreg of the lateral premotor cortex, isthmus
kept changes</t>
  </si>
  <si>
    <t>sEEG data and post-surgical Engel I</t>
  </si>
  <si>
    <t xml:space="preserve">sEEG </t>
  </si>
  <si>
    <t>monocentric restrospective study: 7 consecutive patients who had been diagnosed with focal PCE at Cleveland Clinic Epilepsy Center after 2008, when we started SEEG evaluation. Six of seven patients were implanted with SEEG electrodes in order to further delineate the epileptogenic zone, and four of these six patients underwent CCEP for the clinical purpose. This retrospective analysis included six patients who had posterior cingulate ictal onset identified on SEEG (Case 1–6) and one patient who had posterior cingulate tumour identified by MRI.</t>
  </si>
  <si>
    <t>7 pt; included in review only 1 case who was sz free</t>
  </si>
  <si>
    <t xml:space="preserve">age ranged from 14 to 48 years old (median 30 years old), and their age at seizure onset ranged from 4 to 20 years old (median 12 years old). </t>
  </si>
  <si>
    <t>Engel J, Jr., Henry TR, Risinger MW, Mazziotta JC, Sutherling WW, Levesque MF, et al. Presurgical evaluation for partial epilepsy: relative contributions of chronic depth-electrode recordings versus FDG-PET and scalp-sphenoidal ictal EEG. Neurology 1990; 40(11): 1670-7.</t>
  </si>
  <si>
    <t>concludes that scalp-sphenoidal ictal EEG and PET are sufficient for anterior temporal lobectomy without sEEG - can justify our criteria. 
not on SLL</t>
  </si>
  <si>
    <t>Engelsen BA, Tzoulis C, Karlsen B, Lillebo A, Laegreid LM, Aasly J, et al. POLG1 mutations cause a syndromic epilepsy with occipital lobe predilection. Brain 2008; 131(Pt 3): 818-28.</t>
  </si>
  <si>
    <t>SS genetic prior</t>
  </si>
  <si>
    <t xml:space="preserve">concordance: At least one cerebral MRI was performed in 17/19 patients; one patient (6) never had MRI performed and one MRI is unavailable to us (19).
Eighteen of 19 patients had EEG changes involving the occipital lobes, but only 11/17 had occipital changes visible on standard MRI
data extracted from table 3 </t>
  </si>
  <si>
    <t>concordance EEG MRI</t>
  </si>
  <si>
    <t>POLG mutations and seizures</t>
  </si>
  <si>
    <t>usually posterior (occipital) but couuld be frontal</t>
  </si>
  <si>
    <t>19 overall, 17 MRI available, 11 with MRI abn all occipital and 10 concordant with EEG changes</t>
  </si>
  <si>
    <t>mean age of onset 18.4 yrs</t>
  </si>
  <si>
    <t>Englot DJ, Lee AT, Tsai C, Halabi C, Barbaro NM, Auguste KI, et al. Seizure types and frequency in patients who "fail" temporal lobectomy for intractable epilepsy. Neurosurgery 2013; 73(5): 838-44; quiz 44.</t>
  </si>
  <si>
    <t>trospective operative outcome review. not on SLL</t>
  </si>
  <si>
    <t>Erba G, Bianchi E, Giussani G, Langfitt J, Juersivich A, Beghi E. Patients' and caregivers' contributions for differentiating epileptic from psychogenic nonepileptic seizures. Value and limitations of self-reporting questionnaires: A pilot study. Seizure 2017; 53: 66-71.</t>
  </si>
  <si>
    <t>differential diagnosis</t>
  </si>
  <si>
    <t>Erba G, Giussani G, Juersivich A, Magaudda A, Chiesa V, Lagana A, et al. The semiology of psychogenic nonepileptic seizures revisited: Can video alone predict the diagnosis? Preliminary data from a prospective feasibility study. Epilepsia 2016; 57(5): 777-85.</t>
  </si>
  <si>
    <t>Erdener SE, Tezer FI, Oguz KK, Kamisli O, Ergun EL, Soylemezoglu F, et al. Reflex Seizures Triggered by Exposure to Characters With Numerical Value: A Case With Right Temporal Cortical Dysplasia. Clin EEG Neurosci 2016; 47(3): 220-3.</t>
  </si>
  <si>
    <t>post-op sz freedom (2 y f/u), sEEG, ES, imaging, neurophys and pathology concordance.</t>
  </si>
  <si>
    <t>reflex epilepsy (seizures triggered by numbers)</t>
  </si>
  <si>
    <t>1 pt</t>
  </si>
  <si>
    <t xml:space="preserve">36 y </t>
  </si>
  <si>
    <t>Erickson JC, Clapp LE, Ford G, Jabbari B. Somatosensory auras in refractory temporal lobe epilepsy. Epilepsia 2006; 47(1): 202-6.</t>
  </si>
  <si>
    <t>post-op sz freedom (Engel I, 1y f/u)</t>
  </si>
  <si>
    <t>monocentric retrospective study</t>
  </si>
  <si>
    <t>SSA</t>
  </si>
  <si>
    <t>81 consecutive pt with refractory temporal lobe epilepsy were screened for SSAs before undergoing partial temporal lobectomy.  9 pt presented SSA, and 7 of them became sz free after surgery.</t>
  </si>
  <si>
    <t>38 years (range, 24–53 years)</t>
  </si>
  <si>
    <t>Errguig L, Lahjouji F, Belaidi H, Jiddane M, Elkhamlichi A, Dakka T, et al. Peri-ictal water drinking and other ictal vegetative symptoms: Localizing and lateralizing the epileptogenic zone in temporal lobe epilepsy? Two case reports and review of the literature. Rev Neurol (Paris) 2013; 169(11): 903-10.</t>
  </si>
  <si>
    <t>Very nice case reports of 2 pt with PIWD (1 sz free after surgery and the other with concordant imaging), but full text unavailable for free on Explore, Pubmed, Google Scholar 
full text unavailable</t>
  </si>
  <si>
    <t xml:space="preserve">Abstract in English. Full text  in French unavailable for free </t>
  </si>
  <si>
    <t>Fahoum F, Melani F, Andrade-Valenca L, Dubeau F, Gotman J. Epileptic scalp ripples are associated with corticothalamic BOLD changes. Epilepsia 2014; 55(10): 1611-9.</t>
  </si>
  <si>
    <t>not on sz semiology, but on combination of neurophysiology and imaging to localise sz</t>
  </si>
  <si>
    <t>Falip M, Gratacos M, Santamarina E, Rovira R, Padro L. [Prognostic factor for medical control for seizures in patients with radiologic evidence for mesial temporal lobe sclerosis]. Rev Neurol 2003; 36(6): 501-6.</t>
  </si>
  <si>
    <t>Nice retrospective study on localising semio, ground-truthed by imaging concordance. Full text in portugish unavailable, but specific semio and pt numbers are given in the abstract, so we could perhaps include that data?? ( I know you don't like data from abstract but it is very clear what they say I think...)- against PRISMA so not icnldued
full text unav</t>
  </si>
  <si>
    <t>Portugish</t>
  </si>
  <si>
    <t>Falip M, Rodriguez-Bel L, Castaner S, Miro J, Jaraba S, Mora J, et al. Musicogenic reflex seizures in epilepsy with glutamic acid decarbocylase antibodies. Acta Neurol Scand 2018; 137(2): 272-6.</t>
  </si>
  <si>
    <t>Musicogenic, Anti GAD Abs</t>
  </si>
  <si>
    <t xml:space="preserve">3rd pt excluded as no mention of EEG changes only PET hypometabolism. </t>
  </si>
  <si>
    <t>case reports, retrospective</t>
  </si>
  <si>
    <t>temporal mainly, epigastric</t>
  </si>
  <si>
    <t xml:space="preserve">3, musicogenic reflex, 2 of which had anti GAD Abs. 20 others had anti GAD with out MRS. </t>
  </si>
  <si>
    <t>39, 69</t>
  </si>
  <si>
    <t xml:space="preserve">The incidence of MRS in patients with epilepsy and GAD-ab was 2 of 22 (9%). </t>
  </si>
  <si>
    <t>Falip M, Santamarina E, Rovira R, Gratacos M, Codina M, Padro L. [Idiopathic generalised epilepsy. The value of semiology and EEG scanning in its classification]. Rev Neurol 2004; 39(11): 1001-5.</t>
  </si>
  <si>
    <t>generalised epilepsy</t>
  </si>
  <si>
    <t>Fallah A, Guyatt GH, Snead OC, 3rd, Ebrahim S, Ibrahim GM, Mansouri A, et al. Predictors of seizure outcomes in children with tuberous sclerosis complex and intractable epilepsy undergoing resective epilepsy surgery: an individual participant data meta-analysis. PLoS One 2013; 8(2): e53565.</t>
  </si>
  <si>
    <t>meta-analysis - this is great for ali (predictions) and for Gloria (the inclusion/exclusion meta-analysis format e.g. their table) for publication</t>
  </si>
  <si>
    <t>Fauser S, Huppertz HJ, Bast T, Strobl K, Pantazis G, Altenmueller DM, et al. Clinical characteristics in focal cortical dysplasia: a retrospective evaluation in a series of 120 patients. Brain 2006; 129(Pt 7): 1907-16.</t>
  </si>
  <si>
    <t xml:space="preserve">very nice but the semiologies are n't linked back to locali/lat - mainly FCD based. </t>
  </si>
  <si>
    <t>Fauser S, Wuwer Y, Gierschner C, Schulze-Bonhage A. The localizing and lateralizing value of ictal/postictal coughing in patients with focal epilepsies. Seizure 2004; 13(6): 403-10.</t>
  </si>
  <si>
    <t>see Table 2. concordance - some "seizure free". Excluded pt number 10 as had bitemporal lesions (other dual lesion patients were in same lobe on same side and resected so included)
excluded pt 14 as generalised to begin with.
hypothalamic case included as sz free post radiotherapy seed implantation, but EEG isn't concordant (only shows the spread to temporal)
G--&gt; I agree with everything, but not sure if it is correct translating basal frontal as OF only, as basal frontal includes both orbital gyri and gyrus rectus. So I think we should add the gyrus rectus and put basal as OF and GR (that we have in GIF as well)</t>
  </si>
  <si>
    <t>concordance, "seizure free"</t>
  </si>
  <si>
    <t>197 pts VTs were analysed, 2 yrs 1999-2001. 97 temporal, 62 ET. sGTCS excluded. 
post ictal coughing in 97 patient cohorts, of which 11 had coughing. defined as within 1 min after EEG offset</t>
  </si>
  <si>
    <t>post ictal cough</t>
  </si>
  <si>
    <t>16, 12 included</t>
  </si>
  <si>
    <t>Feldman RE, Rutland JW, Fields MC, Marcuse LV, Pawha PS, Delman BN, et al. Quantification of perivascular spaces at 7T: A potential MRI biomarker for epilepsy. Seizure 2018; 54: 11-8.</t>
  </si>
  <si>
    <t>not related to SLL</t>
  </si>
  <si>
    <t>Feliciano DM, Lin TV, Hartman NW, Bartley CM, Kubera C, Hsieh L, et al. A circuitry and biochemical basis for tuberous sclerosis symptoms: from epilepsy to neurocognitive deficits. Int J Dev Neurosci 2013; 31(7): 667-78.</t>
  </si>
  <si>
    <t>Feng R, Hu J, Pan L, Shi J, Qiu C, Lang L, et al. Surgical treatment of MRI-negative temporal lobe epilepsy based on PET: a retrospective cohort study. Stereotact Funct Neurosurg 2014; 92(6): 354-9.</t>
  </si>
  <si>
    <t>"dirty data" less than 80% (~68%) had Engel I.
Evidence that PET positive (hypometabolism) MRI negative is useful for concordance with EEG.</t>
  </si>
  <si>
    <t>Feng R, Hu J, Wu J, Lang L, Ma C, Jiang S, et al. Comprehensive preoperative work-up and surgical treatment of low grade tumor/benign lesion related temporal lobe epilepsy. J Clin Neurosci 2017; 39: 203-8.</t>
  </si>
  <si>
    <t>TL</t>
  </si>
  <si>
    <t xml:space="preserve">only 3 patients were included from the case reports, as otherwise no semiology was reported. </t>
  </si>
  <si>
    <t>concordance and seizure free</t>
  </si>
  <si>
    <t>retrospective, monocentric, cohort</t>
  </si>
  <si>
    <t>3 case reports included , 
We retrospectively reviewed LGT/BL-TLE cases that underwent_x000D_
comprehensive preoperative work-up and then resective surgeries_x000D_
from July, 2008 to May, 2015</t>
  </si>
  <si>
    <t>23, 14, 32</t>
  </si>
  <si>
    <t>Ferini-Strambi L, Sansoni V, Combi R. Nocturnal frontal lobe epilepsy and the acetylcholine receptor. Neurologist 2012; 18(6): 343-9.</t>
  </si>
  <si>
    <t>Fernandez G, Hufnagel A, Van Roost D, Helmstaedter C, Wolf HK, Zentner J, et al. Safety of intrahippocampal depth electrodes for presurgical evaluation of patients with intractable epilepsy. Epilepsia 1997; 38(8): 922-9.</t>
  </si>
  <si>
    <t>Fernandez IS, Loddenkemper T. Electrocorticography for seizure foci mapping in epilepsy surgery. J Clin Neurophysiol 2013; 30(6): 554-70.</t>
  </si>
  <si>
    <t>Fernandez-Baca Vaca G, Mayor CL, Losarcos NG, Park JT, Luders HO. Epileptic seizure semiology in different age groups. Epileptic Disord 2018; 20(3): 179-88.</t>
  </si>
  <si>
    <t>dirty concordant ground truth: "focal" defined as ictal and interictal EEG concordance (not always MRI concordant lesions). also article not available</t>
  </si>
  <si>
    <t>Ferrari-Marinho T, Macedo EF, Costa Neves RS, Costa LV, Tudesco IS, Carvalho KC, et al. Gastaut type idiopathic childhood occipital epilepsy. Epileptic Disord 2013; 15(1): 80-3.</t>
  </si>
  <si>
    <t>no ground truth and article not available</t>
  </si>
  <si>
    <t>Ferrie CD. Idiopathic generalized epilepsies imitating focal epilepsies. Epilepsia 2005; 46 Suppl 9: 91-5.</t>
  </si>
  <si>
    <t>Ferrier CH, Engelsman J, Alarcon G, Binnie CD, Polkey CE. Prognostic factors in presurgical assessment of frontal lobe epilepsy. J Neurol Neurosurg Psychiatry 1999; 66(3): 350-6.</t>
  </si>
  <si>
    <t xml:space="preserve">dirty GT: Engel I and II merged/ to be considered for review on surgical prognosis </t>
  </si>
  <si>
    <t>Fertig E, Fureman BE, Bergey GK, Brodie MA, Hesdorffer DC, Hirtz D, et al. Inclusion and exclusion criteria for epilepsy clinical trials-recommendations from the April 30, 2011 NINDS workshop. Epilepsy Res 2014; 108(5): 825-32.</t>
  </si>
  <si>
    <t xml:space="preserve">guidelines </t>
  </si>
  <si>
    <t>Fiath R, Hofer KT, Csikos V, Horvath D, Nanasi T, Toth K, et al. Long-term recording performance and biocompatibility of chronically implanted cylindrically-shaped, polymer-based neural interfaces. Biomed Tech (Berl) 2018; 63(3): 301-15.</t>
  </si>
  <si>
    <t>not focused on semio</t>
  </si>
  <si>
    <t>Filippini M, Boni A, Dazzani G, Guerra A, Gobbi G. Neuropsychological findings: myoclonic astatic epilepsy (MAE) and Lennox-Gastaut syndrome (LGS). Epilepsia 2006; 47 Suppl 2: 56-9.</t>
  </si>
  <si>
    <t xml:space="preserve">on generalised epilepsies </t>
  </si>
  <si>
    <t>Fisher RS, Cross JH, D'Souza C, French JA, Haut SR, Higurashi N, et al. Instruction manual for the ILAE 2017 operational classification of seizure types. Epilepsia 2017; 58(4): 531-42.</t>
  </si>
  <si>
    <t>Flanagan D, Badawy RA, Jackson GD. EEG-fMRI in focal epilepsy: local activation and regional networks. Clin Neurophysiol 2014; 125(1): 21-31.</t>
  </si>
  <si>
    <t>Florea B, Beniczky SA, Demeny H, Beniczky S. Semiology of subtle motor phenomena in critically ill patients. Seizure 2017; 48: 33-5.</t>
  </si>
  <si>
    <t xml:space="preserve">not GT and on coma pt </t>
  </si>
  <si>
    <t>Florindo I, Bisulli F, Pittau F, Naldi I, Striano P, Striano S, et al. Lateralizing value of the auditory aura in partial seizures. Epilepsia 2006; 47 Suppl 5: 68-72.</t>
  </si>
  <si>
    <t xml:space="preserve">Auditory semiology groundtruthed with Concordance MRI and neurophys </t>
  </si>
  <si>
    <t>Concordance</t>
  </si>
  <si>
    <t xml:space="preserve">monocentric, retrospective: Out of a series of 8,000 patients with epilepsy, we investigated 121 cases with partial seizures in whom auditory features were the first ictal symptom. </t>
  </si>
  <si>
    <t>auditory seizures</t>
  </si>
  <si>
    <t xml:space="preserve">121 pt presented; 24 included </t>
  </si>
  <si>
    <t xml:space="preserve"> 9 and 72 years (mean ± S.D.: 37.1 ± 12.2 years)</t>
  </si>
  <si>
    <t>Fluchere F, McGonigal A, Villeneuve N, Chauvel P, Bartolomei F. Ictal "hemiballic-like" movement: lateralizing and localizing value. Epilepsia 2012; 53(2): e41-5.</t>
  </si>
  <si>
    <t xml:space="preserve">hemiballik-like and associated semiology groundtruthed with post-op sz freedom (and also sEEG and MRI concordance)
</t>
  </si>
  <si>
    <t>Ali: agree except an important comment on the localisation of hemiballismus - 
1. Table 1 shows different regions were involved at onset of hemiballismus like movements to that of where the EZ was. I thinkn we should also include these regions for the hemiballismus like movements in the reported semiology - I've done this in red numbers so you can compare.
2. you seem not to have collected the data from patient 3's balic like movment - maybe becuase it says "immediately followed by a ballic‐like movement" becuase it says followed by? is this right or was it a mistake that this patient's ballic like movement isn't in the reported semiology?  I haven't fixed this but I think we should include it for  completion if you have included the other 2 (we have the data for where there was activity)
G A agreed on point 1 and both disagreed on 2.</t>
  </si>
  <si>
    <t xml:space="preserve">post-op sz freedom and/or sEEG + MRI concordance </t>
  </si>
  <si>
    <t>monocentric, retrospective: Among 20 patients disclosing ictal hyperkinetic features, four (two men) presented ictal rotational proximal upper limb (“pseudo‐ballic”) stereotyped movements; out of these, 3 went under surgery (only 2 sz free included) and 1 refused surgery (so included under sEEG and MRI concordance ground truth)</t>
  </si>
  <si>
    <t>hemiballik-like and associated semiology</t>
  </si>
  <si>
    <t>4 pt presented; 3 included</t>
  </si>
  <si>
    <t>14y, 39y, 55y</t>
  </si>
  <si>
    <t>Fogarasi A, Boesebeck F, Tuxhorn I. A detailed analysis of symptomatic posterior cortex seizure semiology in children younger than seven years. Epilepsia 2003; 44(1): 89-96.</t>
  </si>
  <si>
    <t>Posterior cortex seizure semiology groundtruthed by post-op sz freedom (and PET, ictal SPECT, MRI concordance)
ali: Table 2: psychomoto r= automotor. understand everything and agree except the parietal subsections: where did superior parietal lobule and supramarginal gyrus and subsections come in from the article?? 
A and G corrected and agreed on groundtruth lesional FCD resection (not MRI - PET concordance without EEG)</t>
  </si>
  <si>
    <t>post-op sz freedom (and PET, ictal SPECT, MRI concordance); postsurgical follow‐up between 15 and 82 months, with a mean of 33 months.</t>
  </si>
  <si>
    <t>monocentric, retrospective: videotaped and analyzed 110 seizures from 18 patients with PCE, aged 3–81 months. All had a good prognosis after posterior epileptogenic zone removal. 1990-2001 &lt;7yrs with MRI proven posterior cortex epilepsy.</t>
  </si>
  <si>
    <t>PCE</t>
  </si>
  <si>
    <t>18 pt presented; 9 pt included (only Ia,Ib)</t>
  </si>
  <si>
    <t>3-81 months</t>
  </si>
  <si>
    <t>Fogarasi A, Janszky J, Faveret E, Pieper T, Tuxhorn I. A detailed analysis of frontal lobe seizure semiology in children younger than 7 years. Epilepsia 2001; 42(1): 80-5.</t>
  </si>
  <si>
    <t>Frontal cortex seizure semiology groundtruthed by post-op sz freedom (and PET hypometabolism, MRI concordance)</t>
  </si>
  <si>
    <t xml:space="preserve">post-op sz freedom (and PET, MRI concordance) - postsurgical f/up 3-92months, but only included pt with a minimum 1y f/u </t>
  </si>
  <si>
    <t>monocentric, retrospective: videotaped and analyzed FCE seizures from 14 patients (3–81 months (mean, 30 months)). Histopathologic examination after frontal corticectomy revealed exclusively focal cortical dysplasia (FCD), although it was not evident on preoperative MRI in all cases. (1990-1999)</t>
  </si>
  <si>
    <t>FCE</t>
  </si>
  <si>
    <t>14 presented; 8 pt included (only Ia,Ib with f/up&gt;12mo)</t>
  </si>
  <si>
    <t xml:space="preserve"> 3–81 months (mean, 30 months)</t>
  </si>
  <si>
    <t>Fogarasi A, Janszky J, Tuxhorn I. Autonomic symptoms during childhood partial epileptic seizures. Epilepsia 2006; 47(3): 584-8.</t>
  </si>
  <si>
    <t xml:space="preserve">ictal autonomic symptoms during childhood partial epilepsies, groundtruthed with post-op sz freedom but follow-up not given per patient (nor Engel class) 
ali: mean f/up was 2yrs so unless we know f/up &lt;12 months we should include, no? or do we take ground truth as seizure free 12months at least? I have included the data in the table.
G and A: discussed and agreed
Ali: added a paeidatric y/n column to Single Table SysReview - use y if unsure. some of these pts were above 7 yrs but the median was below 7 and we don't get the precise data, so I've erred on the side of caution and put all as y. </t>
  </si>
  <si>
    <t>post-op sz freedom with f/u min 6 months to max 5y (mean 2y); impossible to extract pt with f/u &gt;12mo (and Engel classes not specified)
ali: The study included 100 consecutive patients 12 years or younger who underwent presurgical evaluation at the Bethel Epilepsy Center (Bielefeld, Germany) between January 1990 and January 2005 and became seizure. Patients with mixed temporal and extratemporal operation (e.g., frontotemporal or temporoparietal) were excluded.</t>
  </si>
  <si>
    <t>monocentric, retrospective: The study group consisted of 100 patients (52 girls) aged 10 months to 12 years (mean, 6.1 ± 3.5 years)</t>
  </si>
  <si>
    <t>not included</t>
  </si>
  <si>
    <t>10 months to 12 years (mean, 6.1 ± 3.5 years)</t>
  </si>
  <si>
    <t>Fogarasi A, Janszky J, Tuxhorn I. Ictal emotional expressions of children with partial epilepsy. Epilepsia 2007a; 48(1): 120-3.</t>
  </si>
  <si>
    <t>ictal emotional expressions groundtruthed with post-op sz freedom</t>
  </si>
  <si>
    <t>post-op sz freedom with minimum 1y f/u  (included TLE pt only, excluded all extra-temporal cases!)</t>
  </si>
  <si>
    <t>monocentric, retrospective: The study group consisted of 109 patients (52 girls) aged 10 months to 12 (mean 6.1 ± 3.5) yr.
Ali: 100 patients not 109 - that is below</t>
  </si>
  <si>
    <t>emotional expressions</t>
  </si>
  <si>
    <t>35 presented but included only 16 pt with TLE, while excluded the extra-temporal cases due to poor localisation. The original paper "Patients with mixed temporal and extratemporal operation (e.g., frontotemporal or temporoparietal) were excluded."</t>
  </si>
  <si>
    <t>Fogarasi A, Janszky J, Tuxhorn I. Localizing and lateralizing value of behavioral change in childhood partial seizures. Epilepsia 2007b; 48(1): 196-200.</t>
  </si>
  <si>
    <t>behavioural change groundtruthed with post-op sz freedom</t>
  </si>
  <si>
    <t xml:space="preserve">post-op sz freedom with minimum 1y f/u  </t>
  </si>
  <si>
    <t>monocentric, retrospective: The study group consisted of 109 patients (52 girls) aged 10 months to 12 (mean 6.1 ± 3.5) yr.</t>
  </si>
  <si>
    <t xml:space="preserve">33 presented and included </t>
  </si>
  <si>
    <t>Fogarasi A, Jokeit H, Faveret E, Janszky J, Tuxhorn I. The effect of age on seizure semiology in childhood temporal lobe epilepsy. Epilepsia 2002; 43(6): 638-43.</t>
  </si>
  <si>
    <t>TLE sz groundtruthed with pos-op sz freedom
ali: added oral automatisms 13th Jan 2020
also added the 4 mesial and 4 lateral Temp for postictal nose wiping (Gloria had filled out the lateralisation not the localisation part)
changed dystonic CL from 6 to 5 . also changed it to ictal from postictal(!)
All the red part should be removed as they are under "SEizure EVOLUTION" in Table 1 
A G corrected and agreed! removed automotor when repeating automatisms (kept)</t>
  </si>
  <si>
    <t xml:space="preserve">Fifteen consecutive patients younger than 6 years (nine girls and six boys) with refractory lesional TL epilepsy who underwent long‐term video‐EEG monitoring and became seizure free after temporal lobectomy were selected [postoperative follow‐up was between 22 and 84 (mean, 46) months]. </t>
  </si>
  <si>
    <t>TLE (included early automatism or early semio not preceeded by any automatism; excluded semio following automatism; included postictal lateralisaing signs)</t>
  </si>
  <si>
    <t>15 presented and included</t>
  </si>
  <si>
    <t>11 to 70 (mean, 44) months.</t>
  </si>
  <si>
    <t>Fogarasi A, Tuxhorn I, Hegyi M, Janszky J. Predictive clinical factors for the differential diagnosis of childhood extratemporal seizures. Epilepsia 2005a; 46(8): 1280-5.</t>
  </si>
  <si>
    <t>FLE and PCE sz groundtruthed with post-op sz freedom
I diagree with the majority of the collected data. e.g. you've interpreted PCE as OL only. whereas the paper states "Within the PCE group, nine children had pure occipital lobe epilepsy, and in a further six patients, the epileptogenic zone also involved the occipital border of the parietal lobe." Furthermore, there is a table 1 column "seizure components" where I think the data should come from (exclue the final column from table 1 too) - whereas you've collected the data from table 2. 
A and G discussed and agreed on adding P for few semio Table 1.</t>
  </si>
  <si>
    <t>Between January 1990 and January 2005, long‐term video‐EEG monitoring at the Epilepsy Center Bethel in Bielefeld (Germany) and the Epilepsy Center of the Bethesda Children's Hospital in Budapest (Hungary). This study included all children age 12 years and younger, with magnetic resonance imaging (MRI)‐proven frontal (n = 20) or posterior (n = 15) epileptic focus and seizure‐free outcome after removal of the epileptogenic zone. duration of follow‐up was between 12 and 84 months (mean, 28 months). Within the PCE group, nine children had pure occipital lobe epilepsy, and in a further six patients, the epileptogenic zone also involved the occipital border of the parietal lobe. Patients with temporal lobe involvement (e.g., frontotemporal or temporoparietooccipital cases) were excluded. !!Please note: we included PCE group under Occipital lobe only, since impossible to disentangle how many pt had also involved the OP border.</t>
  </si>
  <si>
    <t xml:space="preserve">tonic (sustained muscle contraction of the body or limbs, lasting minimum 3 s), versive (sustained movement of the head and/or the whole body to one side), myoclonic (sudden, nonrhythmic muscle jerks), clonic (series of rhythmical myoclonic contractions of the body, face, or limbs), epileptic spasm (brief and abrupt axial posturing, usually with flexion in the neck and extension in the extremities, with a duration &lt;3 s), hypermotor (stereotypically repeated, purposeless, and violent movements of the limbs and trunk), atonic (loss of postural tone resulting head drop or fall), and psychomotor (behavioral arrest with different automatisms) seizures. Besides seizure components, we also recorded some frequent FLE (4-7) (vocalization, Todd paralysis) and PCE phenomena (8-10) (nystagmus), as well as the presence of typical TLE features (13-16) (version, automatisms, postictal dysphasia, and nose‐wiping). </t>
  </si>
  <si>
    <t>35 presented and included</t>
  </si>
  <si>
    <t>10 months to 12 years (mean, 5.5 years)</t>
  </si>
  <si>
    <t>Fogarasi A, Tuxhorn I, Janszky J, Janszky I, Rasonyi G, Kelemen A, et al. Age-dependent seizure semiology in temporal lobe epilepsy. Epilepsia 2007c; 48(9): 1697-702.</t>
  </si>
  <si>
    <t>TLE sz groundtruthed with post-op sz freedom</t>
  </si>
  <si>
    <t xml:space="preserve">155 consecutive patients between 1992 and 2005 underwent presurgical evaluation and became seizure free after temporal lobe resection (minimal duration of postoperative follow‐up was 1 year). Children (&lt;18 years of age at video‐EEG monitoring) were evaluated at the Bethel Epilepsy Center (Bielefeld, Germany) and the Bethesda Children's Hospital (Budapest, Hungary), while adult patients originated from the database of the Epilepsy Center at the National Institute of Psychiatry and Neurology (Budapest, Hungary). Sz were reviewed by 2 independent investigators, k value was &gt; 0.4, therefore we accepted it.  </t>
  </si>
  <si>
    <t>One hundred seventeen patients (75%) reported an aura before their seizures, the youngest one was 2.5‐year old. Among the ictal phenomena, emotional signs were observed in 39 (25%), autonomic symptoms in 51 (33%), automatisms in 130 (84%) cases while 18 (12%) patients showed SGTCS at least once during the archived seizures. We observed altogether 369 lateralizing signs in the 155 patients (mean 2.38, median 2, range 0–9 lateralizing signs per case). Only 24 (16%) of them showed no lateralizing signs at all. Mean ratio of MSC was 0.27, representing a majority of nonmotor components in TL seizures. Eighty‐eight (57%) patients had only nonmotor seizure components (ratio of MSC = 0), while 16 (10%) patients had only pure motor seizures (ratio of MSC = 1).</t>
  </si>
  <si>
    <t>155 presented and included</t>
  </si>
  <si>
    <t>10 months to 49 years (median 13.4; 25–75% range: 7.5–28.0 years)</t>
  </si>
  <si>
    <t>Fogarasi A, Tuxhorn I, Tegzes A, Janszky J. Genital automatisms in childhood partial seizures. Epilepsy Res 2005b; 65(3): 179-84.</t>
  </si>
  <si>
    <t>Sz groundtruthed with post-op sz freedom; included only early semio (first of the list) and post-ictal
why is there SMA and SSMA ticked?? not in the paper that I could find...
also why not include GA? Genital automatisms started ictally (24–229 s [mean, 97] after seizure onset) in five patients and in 3/5 cases GA finished before or just by the end of seizure. Three children performed exclusively postictal GAs starting 9–30 s [mean, 22] after the end of their seizures. Genital automatisms were associated with psychomotor, hypomotor, hypermotor, and tonic seizures as well as epileptic spasm series. Mean duration of GAs was 51 s (median, 35; range, 2–222). Most of the GAs appeared continuously; however, also fragmented (repeated) phenomena occurred during seven seizures. Neither periictal urinary urge nor penile erection was associated with GA in these children.
A and G discussed and agreed on fronto-central areas being F, P, and pre&amp;post-central gyrus; GA not included in semio since late sign in the semio sequence.</t>
  </si>
  <si>
    <t>Ali: note : post-operative follow-up was between 6 months and 5.5 years</t>
  </si>
  <si>
    <t xml:space="preserve">Between January 1990 and March 2005, over 3400
patients had undergone long term video-EEG monitoring at the Epilepsy Center Bethel in Bielefeld (Germany) and the Epilepsy Center of the Bethesda Children’s Hospital in Budapest (Hungary). This study
included 8 children younger than 12 years who had
refractory temporal or extratemporal lobe epilepsy, 
became seizure-free after removing the epileptogenic
zone (post-operative follow-up was between 6 months
and 5.5 years) and showed periictal Genital automatisms. Sz were analyzed by two independent investigators.
</t>
  </si>
  <si>
    <t xml:space="preserve">Genital automatisms (scratching, fondling or grabbling of the genitals). Eight (four temporal, four extratemporal) patients (7%) showed GA at least once during 20 (3.7%) seizures. Boys showed GAs more frequently than girls (p = 0.026). Genital automatisms appeared both ictally
and postictally with a mean duration of 51 s. They were unilateral (completed by one hand) in 18/20 seizures and were done by
the hand ipsilateral to the seizure onset zone in 16/18 cases (p = 0.001). </t>
  </si>
  <si>
    <t>8 presented and included</t>
  </si>
  <si>
    <t>between 4.5 and 11.9 (mean 9.5 ± 2.4) years</t>
  </si>
  <si>
    <t>Foldvary-Schaefer N, Unnwongse K. Localizing and lateralizing features of auras and seizures. Epilepsy Behav 2011; 20(2): 160-6.</t>
  </si>
  <si>
    <t>18/11/2019 - not inserted</t>
  </si>
  <si>
    <t>review - very interesting!</t>
  </si>
  <si>
    <t>Fonseca Hernandez E, Olive Gadea M, Requena Ruiz M, Quintana M, Santamarina Perez E, Abraira Del Fresno L, et al. Reliability of the early syndromic diagnosis in adults with new-onset epileptic seizures: A retrospective study of 116 patients attended in the emergency room. Seizure 2018; 61: 158-63.</t>
  </si>
  <si>
    <t>not on lat/loc of semio</t>
  </si>
  <si>
    <t>Fontana E, Negrini F, Francione S, Mai R, Osanni E, Menna E, et al. Temporal lobe epilepsy in children: electroclinical study of 77 cases. Epilepsia 2006; 47 Suppl 5: 26-30.</t>
  </si>
  <si>
    <t>pt included for concordance
Ali: disagree. 32 had surgery and the rest did not. clean data is 82% (states 82% were seizure free) so we could use this, but we can't differentiate between the seizure free and non seizure free ones. I also don't see explciti EEG and MRI concordance: it says "On the basis of the neurological and neuroradiological features, the population was subdivided" ... which I take to be MRI and Semiology concordance. To confirm, it says 37 were symptomatic and 23 with mTLS -  not sure we should include the data?
A and G agreed on the fact that there is unclear concordance and impossible disentangle post-op sz free patients!!!</t>
  </si>
  <si>
    <t>MRI/EEG concordance</t>
  </si>
  <si>
    <t>results of a longitudinal electroclinical study of 77 patients (42 males and 35 females), followed up at the Unit of Child Neuropsichiatry of the University of Verona, all suffering from TLE with onset between the age of 1 month and 12 years, confirmed by video‐EEG recording of one or more ictal events. Thirty‐two/77 subjects were surgically treated between the age of 1 year and 15 years 10 months at the “C. Munari Epilepsy Surgery Centre,” Niguarda Hospital, Milan. Follow‐up duration is between 6 months and 31 years (mean: 9 years 2 months).</t>
  </si>
  <si>
    <t>77 pt - on the basis of the neurological and neuroradiological features, the population was subdivided as follows: 17 cryptogenetic cases, 23 TLE with mesial temporal sclerosis (MTS) (isolated in 16, associated with a dysplastic or neoplastic lesion in 7), and 37 symptomatic (dysplastic in 19, neoplastic in 18, gliotic in 7) cases. We included in the review the 23 MTS and 37 symptomatic.</t>
  </si>
  <si>
    <t>between 1 year 3 months and 38 years 7 months (mean: 15 years 7 months)</t>
  </si>
  <si>
    <t>Forderreuther S, Henkel A, Noachtar S, Straube A. Headache associated with epileptic seizures: epidemiology and clinical characteristics. Headache 2002; 42(7): 649-55.</t>
  </si>
  <si>
    <t>on ictal/postictal headache that revealed to be non- lat/loc sign 
Ali: is there anyway we can extract the data from Table 2. i.e. from Temporal lobe cases, 4 had migraine and 7 tesnsion type? (ET style)?</t>
  </si>
  <si>
    <t>sEEG and/or PET-SPECT-EEG concordance</t>
  </si>
  <si>
    <t>110 epileptic outpatients from an epilepsy referral center participated in a semi-stan- dardized interview about headaches associated with epileptic seizures. The characteristics of these patients and of 15 additionally recruited patients with known postictal headaches were analyzed.</t>
  </si>
  <si>
    <t>pre/ictal/post-ictal headache</t>
  </si>
  <si>
    <t>included only localised data to T, P, F, O</t>
  </si>
  <si>
    <t>69 men and 41 women, average age 35.2 y</t>
  </si>
  <si>
    <t>Franca S, Gupta DK, Rao S, Pestana E, Freitas J, Loplumlert J, et al. Side-to-side axial movements. Adding a new sign to the asymmetry of the clonic phase and asymmetric seizure termination in differentiating primary and secondarily generalised tonic-clonic seizures. Epileptic Disord 2014; 16(1): 1-4.</t>
  </si>
  <si>
    <t>19/11/2019 -not inserted</t>
  </si>
  <si>
    <t xml:space="preserve">on side‐to‐side axial movements in GTCS (non- lat/loc sign) </t>
  </si>
  <si>
    <t xml:space="preserve">Francione S, Liava A, Mai R, Nobili L, Sartori I, Tassi L, et al. Drug-resistant parietal epilepsy: polymorphic ictal semiology does not preclude good post-surgical outcome. Epileptic Disord 2015; 17(1): 32-46; quiz </t>
  </si>
  <si>
    <t>ET and CS</t>
  </si>
  <si>
    <t>Inlcuded only CS data - we excluded stimulations applied within an anatomical lesion, which elicited known ictal symptoms or were associated with an after‐discharge. [Table 3]
 electrical bipolar cortical stimulations of two adjacent contacts were carried out at both low (LF; 1 Hz, pulse width: 2 msec, for 30 sec) and high frequency (HF; 50 Hz, pulse width: 1 msec, for 5 sec) in order to define eloquent cortex of motor, language and visual functions and to reproduce patient ictal symptoms and signs.
Ali: Gif doesn't have intraparietal sulcus, so I sued the superior and inferior and angular and supramarginal a nd put a 2 in all of these for vertifo and 3 for visul. Does Gloria agree? Also I interpreted parietal cingulum as posterior cingulate for the last two semiologies.
G and A discussed and agreed on adding cingulum Wm to the atlas.</t>
  </si>
  <si>
    <t>CS only (because 55% of 40 underwent sEEG = 22, 73% of these had Engel I so dirty. 75% of all 40 achieved Engel I so dirty)</t>
  </si>
  <si>
    <t xml:space="preserve">retropspective patients with parietal lobe epilepsy. monocentric. </t>
  </si>
  <si>
    <t xml:space="preserve">40 consecutive patients who received surgery for pharmacoresistant seizures (paediatric = 11).
_x000D_
sEEG donein 55% of 40 pts = 22. </t>
  </si>
  <si>
    <t>The population was subcategorized into a paediatric (11 subjects; mean age at surgery: 7.2+/−3.7 years) and an adult group (29 patients; mean age at surgery: 30+/−10.8 years).</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</si>
  <si>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</si>
  <si>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 xml:space="preserve">Engel Ia/Ib. 
Ali: note case 7 surgery table 3 probably means L as MRI and EEG are all L - yes fine it iL!
</t>
  </si>
  <si>
    <t>seizure-freedom and concordance</t>
  </si>
  <si>
    <t>monocentric, retrospective. 10 consecutive patients under 16 years of age affected by severe drug resistant partial epilepsy and operated on in the Epilepsy Surgery Centre “C Munari” in Milan between May 1996 and September 2000. They were all identified as having a focal cortical malformation on the basis of histological examination.</t>
  </si>
  <si>
    <t>10, 6 included as were seizure free</t>
  </si>
  <si>
    <t>age at the time of surgery ranged from 26 months to 11 years (median 6 years 3 months).</t>
  </si>
  <si>
    <t>Freitas J, Kaur G, Fernandez GB, Tatsuoka C, Kaffashi F, Loparo KA, et al. Age-specific periictal electroclinical features of generalized tonic-clonic seizures and potential risk of sudden unexpected death in epilepsy (SUDEP). Epilepsy Behav 2013; 29(2): 289-94.</t>
  </si>
  <si>
    <t>generalised seizures and not focused on lat/loc semio</t>
  </si>
  <si>
    <t>Freri E, Matricardi S, Gozzo F, Cossu M, Granata T, Tassi L. Perisylvian, including insular, childhood epilepsy: Presurgical workup and surgical outcome. Epilepsia 2017; 58(8): 1360-9.</t>
  </si>
  <si>
    <t>Engel Ia in 7 patients</t>
  </si>
  <si>
    <t>retrospective monocentric. 
Among 512 pediatric patients who underwent resective epilepsy surgery between May 1996 and December 2014 at the “C. Munari” Epilepsy Surgery Center, we retrospectively identified 16 children affected by drug‐resistant epilepsy involving perisylvian/insular regions.
24-77 months follow up Engel Ia</t>
  </si>
  <si>
    <t>Insular / perisylvian</t>
  </si>
  <si>
    <t>16 of which 7 included</t>
  </si>
  <si>
    <t>Median age at seizure onset was 5 years (range 6 months to 14 years), and median time of duration of epilepsy prior to surgery was 7.8 years (range 3–13 years). Median age at surgery was 12 years (range 6–17 years). Median length of follow‐up after surgery was 39 months (range 24–119 months).</t>
  </si>
  <si>
    <t>Friedman D, Fahlstrom R. Racial and ethnic differences in epilepsy classification among probands in the Epilepsy Phenome/Genome Project (EPGP). Epilepsy Res 2013; 107(3): 306-10.</t>
  </si>
  <si>
    <t>epilepsy classification</t>
  </si>
  <si>
    <t>Friedman DE, Chiang S, Tobias RS. Do recurrent seizure-related head injuries affect seizures in people with epilepsy? Epilepsy Behav 2012; 23(2): 159-61.</t>
  </si>
  <si>
    <t>Fujii A, Oguni H, Hirano Y, Shioda M, Osawa M. A long-term, clinical study on symptomatic infantile spasms with focal features. Brain Dev 2013; 35(5): 379-85.</t>
  </si>
  <si>
    <t xml:space="preserve">A: localization not readily available. </t>
  </si>
  <si>
    <t>Fujii M, Akimura T, Ozaki S, Kato S, Ito H, Neshige R. An angiographically occult arteriovenous malformation in the medial parietal lobe presenting as seizures of medial temporal lobe origin. Epilepsia 1999; 40(3): 377-81.</t>
  </si>
  <si>
    <t>case report, but not seizure free after resection. bilateral EEG changes do not concordant with parietal lesion.</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</si>
  <si>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</si>
  <si>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
A: no ground truths?
G: reading epilepsy mapped with EEG, MEG, fMRI and DTI</t>
  </si>
  <si>
    <t>EEG, MEG, fMRI, DTI multimodal mapping 
A: this isn't a ground truth from our pre defined PRISMA criteria. I agree it iss a nice report, but our PRISMA is lesional MRI and and neurophysiology. not DTI?
G: I want to discuss this in fact, since we spoke always of structural and functional information, so this could actually include DTI for sturctural? and fMRI for both actually? Just something to discuss further...
A: sure we will discuss in person. The DTI seemed to be used for interpretation of network propagation and not lesional or structural abn
A&amp;G: fMRI EEG concordance +MEG+DTI</t>
  </si>
  <si>
    <t xml:space="preserve">Partial reading epilepsy
In 91 spike events, ECDs were clustered in the left posterior basal temporal area (pBTA) during Katakana reading. In 8 of these 91 events, when the patient continued to read &gt;30 min, another ECD cluster appeared in the left ventral precentral gyrus/frontal operculum with a time-difference of ∼24 ms. Probabilistic diffusion tractography revealed that the long segment of the arcuate fasciculus connected these two regions. fMRI conjunction analysis indicated that both Katakana and Kanji reading activated the left pBTA, but Katakana activated the left lateral frontal areas more extensively than Kanji. Prolonged video-EEG monitoring showed the normal posterior dominant rhythm of 10–11 Hz and no epileptic spikes at rest or while asleep. Spikes appeared in the left parieto-temporal area (maximum at P3 ≧ T5, C3, frequency of ∼1/20–30 s) 5 min after the patient continuously read Katakana strings letter by letter, and not Kanji and Hiragana strings. After 27 min of Katakana reading, he felt the aura and stopped reading. During the aura, ictal EEG showed more frequent spikes (5/10 s) in the same spatial distribution. The spikes disappeared shortly after the reading was stopped. </t>
  </si>
  <si>
    <t>28 y</t>
  </si>
  <si>
    <t>Galanopoulou AS, Bojko A, Lado F, Moshe SL. The spectrum of neuropsychiatric abnormalities associated with electrical status epilepticus in sleep. Brain Dev 2000; 22(5): 279-95.</t>
  </si>
  <si>
    <t>Gale SD, Hill SW, Pearson C. Seizure semiology in males with psychogenic nonepileptic seizures is associated with somatic complaints. Epilepsy Res 2015; 115: 153-7.</t>
  </si>
  <si>
    <t>Galimberti CA, Ratti MT, Murelli R, Marchioni E, Manni R, Tartara A. Patients with psychogenic nonepileptic seizures, alone or epilepsy-associated, share a psychological profile distinct from that of epilepsy patients. J Neurol 2003; 250(3): 338-46.</t>
  </si>
  <si>
    <t>Gallmetzer P, Leutmezer F, Serles W, Assem-Hilger E, Spatt J, Baumgartner C. Postictal paresis in focal epilepsies--incidence, duration, and causes: a video-EEG monitoring study. Neurology 2004; 62(12): 2160-4.</t>
  </si>
  <si>
    <t>?
G: Not agree on including localising value, since postical!
A: I thought we discussed this in person? the software will automatically remove the localisations of the post ictals so not to worry. I collect them because I can then go back and change the code to seehow bad or how good the localising value of postictal semiology is objectively! 
G: we have not discussed this very paper - and I can agree on the idea to use postictal loc info to look at its predictive value afterwards (this is fine!) but, if we want to do this, it would be nice to keep separate the unreliable postictal localising points from the reliable ictal ones - so we should have perhaps an extra column? Or just keep them in red? - This just because, independently from the fact that with your scripts we can filter out the postical point, it would be nice not to contaminate what we have done so consistently so far.
A&amp;G: ok we keep localisation postictal. default behaviour of analysis and processing is to remove postictal anyway</t>
  </si>
  <si>
    <t xml:space="preserve">concordance of videoEEG and MRI. </t>
  </si>
  <si>
    <t xml:space="preserve">Retrospective, monocentric. </t>
  </si>
  <si>
    <t xml:space="preserve">post ictal paresis or paralysis. </t>
  </si>
  <si>
    <t>We reviewed the videotapes and monitoring protocols of 513 consecutive patients admitted to our Epilepsy Monitoring Unit. The patients had medically intractable seizures and were evaluated for possible epilepsy surgery. We included patients with focal seizure onsets that had at least one seizure during the registration period and had available neuroimaging data. We excluded patients with nonepileptic seizures, status epilepticus, and Lennox-Gastaut syndrome. Of the 328 patients fulfilling the inclusion criteria, 44 patients with PP (table 1) were identified.
13 lesional MRI, 17 HS/A</t>
  </si>
  <si>
    <t>ge 31.5 years, range 16 to 57 years</t>
  </si>
  <si>
    <t>PP</t>
  </si>
  <si>
    <t xml:space="preserve">localized to one lobe in 27 patients </t>
  </si>
  <si>
    <t>Gambardella A, Annesi G, De Fusco M, Patrignani A, Aguglia U, Annesi F, et al. A new locus for autosomal dominant nocturnal frontal lobe epilepsy maps to chromosome 1. Neurology 2000; 55(10): 1467-71.</t>
  </si>
  <si>
    <t xml:space="preserve">imaging was always normal and frontal lobe was determined by semiology alone. </t>
  </si>
  <si>
    <t>Garcia Dominguez L, Wennberg RA, Gaetz W, Cheyne D, Snead OC, 3rd, Perez Velazquez JL. Enhanced synchrony in epileptiform activity? Local versus distant phase synchronization in generalized seizures. J Neurosci 2005; 25(35): 8077-84.</t>
  </si>
  <si>
    <t>MEG. not focused on SLL</t>
  </si>
  <si>
    <t>Garcia HH, Del Brutto OH. Antiparasitic treatment of neurocysticercosis - The effect of cyst destruction in seizure evolution. Epilepsy Behav 2017; 76: 158-62.</t>
  </si>
  <si>
    <t>Garcia M, D'Giano C, Estelles S, Leiguarda R, Rabinowicz A. Ictal tachycardia: its discriminating potential between temporal and extratemporal seizure foci. Seizure 2001; 10(6): 415-9.</t>
  </si>
  <si>
    <t>no ground truth - as seizure onset only determined by video-EEG. 26 pt have positive MRI, so dirty data (26pt = 68%) for concordance and impossible to extract individual data.</t>
  </si>
  <si>
    <t>Garcia-Fernandez M. [Epileptic spasms in infants. Beyond hypsarrhythmia]. Rev Neurol 2017; 64(s03): S55-s9.</t>
  </si>
  <si>
    <t>paper not found only abstract</t>
  </si>
  <si>
    <t>Spanish
https://www.neurologia.com/articulo/2017164/eng</t>
  </si>
  <si>
    <t>Garcia-Morales I, Maestu F, Perez-Jimenez MA, Elices E, Ortiz T, Alvarez-Linera J, et al. A clinical and magnetoencephalography study of MRI-negative startle epilepsy. Epilepsy Behav 2009; 16(1): 166-71.</t>
  </si>
  <si>
    <t xml:space="preserve">A: liked the paper, but they report 4 cases which are MRI negative so no ground truth for MEG alone. Conclusion is startle epilepsy localises at least from MEG and EEG to nearby the SMA. </t>
  </si>
  <si>
    <t>Gardella E, Rubboli G, Tassinari CA. Ictal grasping: prevalence and characteristics in seizures with different semiology. Epilepsia 2006a; 47 Suppl 5: 59-63.</t>
  </si>
  <si>
    <t>A: liked the paper. table 1 shows only TLS had over 80% MRI lesions, and the rest were mainly cryptogenic so dirty data &lt;80% lesional so no ground truth and can't split by surgery either. 
they found no lateralising value to IG</t>
  </si>
  <si>
    <t>Gardella E, Rubboli G, Tassinari CA. Video-EEG analysis of ictal repetitive grasping in "frontal-hyperkinetic" seizures. Epileptic Disord 2006b; 8(4): 267-73.</t>
  </si>
  <si>
    <t>A: can't access the full paper, but it is a subset of the above paper so unlikely to meet crtieria. 
G: https://search.proquest.com/docview/196211615?rfr_id=info%3Axri%2Fsid%3Aprimo - very short and GT not assessable</t>
  </si>
  <si>
    <t>Garfinkle J, Shevell MI. Predictors of outcome in term infants with neonatal seizures subsequent to intrapartum asphyxia. J Child Neurol 2011; 26(4): 453-9.</t>
  </si>
  <si>
    <t>neonates
A: the presence of meconium aspiration, a low (≤ 3) 1-minute Apgar score, seizure type other than focal clonic, and moderately severely abnormal electroencephalography (EEG) background findings were independently associated with an adverse outcome.</t>
  </si>
  <si>
    <t>Garzon E, Gupta A, Bingaman W, Sakamoto AC, Luders H. Paradoxical ictal EEG lateralization in children with unilateral encephaloclastic lesions. Epileptic Disord 2009; 11(3): 215-21.</t>
  </si>
  <si>
    <t>lateralising only as hemispherectomies
A: this has ben noted before too, which highlights the relative importance of seizure-free outcome ground truth vs concordance: "We describe a paradoxical lateralization of the EEG to the "good" hemisphere in children with unihemispheric encephaloclastic lesions. This EEG pattern is compatible with seizure free outcome after surgery, provided other clinical findings and tests are concordant with origin from the abnormal hemisphere."</t>
  </si>
  <si>
    <t>4 pt: seizure freedom &gt;12 months without AED; 2 pt: concordance (since sz free with 1/2 AED)
A: we have never collected AED data. Being on AED doesn't mean the surgery wasn't successful, in fact most of our previous data was collected similarly? You wrote about contaminating our consistent data for posictals but this AED criteria is entirely novel!
A&amp;G: seizure free irrespective of AEDs</t>
  </si>
  <si>
    <t>hemispherectomies in patients with false lateralising EEG
Of 68 children who underwent hemispherectomy at the_x000D_
Epilepsy Center, Cleveland Clinic Foundation during_x000D_
2003-2005, six children (4 females) had intractable epilepsy due to unilateral hemispheric destructive lesions_x000D_
with ictal scalp EEG recordings showing paradoxical lateralization (ictal EEG onset contralateral to the brain MRI_x000D_
lesion or a generalized ictal EEG pattern with maximum_x000D_
amplitude contralateral to the brain MRI lesion)._x000D_
However, the children were operated based on their concordant clinical history, neurological deficits, interictal_x000D_
EEG (3/6), brain MRI and FDG-PET findings, all pointing_x000D_
to the correct side for hemispherectomy.</t>
  </si>
  <si>
    <t>3-14.75yrs at surgery</t>
  </si>
  <si>
    <t>Gasparini S, Ferlazzo E, Beghi E, Sofia V, Mumoli L, Labate A, et al. Epilepsy associated with Leukoaraiosis mainly affects temporal lobe: a casual or causal relationship? Epilepsy Res 2015; 109: 1-8.</t>
  </si>
  <si>
    <t xml:space="preserve">A: I have been unable to access this full article?
G: found it on Explore - PDF available - paper excluded since semio is not given!
Two hundred eighty-three subjects with epilepsy and cerebrovascular disease, consecutively seen in our epilepsy centres from January 2000 to March 2014, were retrospectively
considered. Inclusion criteria were: history of one or more unprovoked seizures and MRI evidence of one or more vascular lesions. Exclusion criteria were: inadequate neuroimaging data,
coexistence of nonvascular lesions, and psychogenic seizures. Subjects were divided in two
groups: PSE and EAL, based onclinical and MRI findings. Epileptogenic focus was identified
according to ictal semiology and EEG findings. In PSE group, coherence between the vascular
lesion(s) and epileptogenic focus was scored as likely or unlikely. 
</t>
  </si>
  <si>
    <t>Gataullina S, Dulac O, Bulteau C. Temporal lobe epilepsy in infants and children. Rev Neurol (Paris) 2015; 171(3): 252-8.</t>
  </si>
  <si>
    <t>Gavaret M, Guedj E, Koessler L, Trebuchon-Da Fonseca A, Aubert S, Mundler O, et al. Reading epilepsy from the dominant temporo-occipital region. J Neurol Neurosurg Psychiatry 2010; 81(7): 710-5.</t>
  </si>
  <si>
    <t>case report PET.SPECT concordance with EEG
G Added: post temp to loc, and alexia/visual symptoms to semio</t>
  </si>
  <si>
    <t>PET/SPECT concordance with EEG</t>
  </si>
  <si>
    <t>reflex reading epilepsy</t>
  </si>
  <si>
    <t>Gavvala JR, Gerard EE, Macken M, Schuele SU. Seizure ending signs in patients with dyscognitive focal seizures. Epileptic Disord 2015; 17(3): 255-62.</t>
  </si>
  <si>
    <t>not focused on SLL with ground truths</t>
  </si>
  <si>
    <t xml:space="preserve">More distinct signs, such as nose wiping, coughing or throat clearing, are not specific to temporal lobe onset. </t>
  </si>
  <si>
    <t>Gellner AK, Fritsch B. [Semiology and propagation of epileptic seizures]. Nervenarzt 2013; 84(6): 747-59; quiz 60-1.</t>
  </si>
  <si>
    <t>German</t>
  </si>
  <si>
    <t>Genc Sel C, Kilic M, Yuksel D, Aksoy A, Kasapkara CS, Ceylaner S, et al. Nonketotic hyperglycinemia: Clinical range and outcome of a rare neurometabolic disease in a single-center. Brain Dev 2018; 40(10): 865-75.</t>
  </si>
  <si>
    <t>describing 6 cases of GLY gene mutation phenotype, MRI abnormalities, EEG abnomalities etc</t>
  </si>
  <si>
    <t>Gencpinar P, Yavuz H, Bozkurt O, Haspolat S, Duman O. The risk of subsequent epilepsy in children with febrile seizure after 5 years of age. Seizure 2017; 53: 62-5.</t>
  </si>
  <si>
    <t>Geyer JD, Payne TA, Faught E, Drury I. Postictal nose-rubbing in the diagnosis, lateralization, and localization of seizures. Neurology 1999; 52(4): 743-5.</t>
  </si>
  <si>
    <t>post ictal lateralising. although not clear exactly if all patients had concordant EEG and MRI, there was no way to tell for sure? 
G: added 5 CL in the TLE and corrected number typos in red
A: were the 5 defo CL? it didn't say, could have been BL...
G &amp; A agree on numbers</t>
  </si>
  <si>
    <t>reviewed presurgical prolonged video-EEG results of 50 consecutive patients with right temporal lobe epilepsy (TLE), 50 consecutive patients with left TLE, 50 consecutive patients with frontal lobe epilepsy, 11 consecutive patients with generalized epilepsy, and 100 consecutive patients with nonepileptic events. Videotapes of all events were reviewed independently by two investigators who were blinded to the results of the monitoring. The episodes of nose-rubbing and the hand with which the patient rubbed the nose were recorded.</t>
  </si>
  <si>
    <t>post ictal nose wiping</t>
  </si>
  <si>
    <t>11-70 years</t>
  </si>
  <si>
    <t>mainly lateralising value as post ictal</t>
  </si>
  <si>
    <t>Nose-rubbing occurred in 25 of 50 (50%) right TLE patients and in 21 of 50 (42%) left TLE patients. Approximately 90% of patients rubbed his or her nose with the ipsilateral hand. Nose-rubbing occurred in 5 of 50 (10%) frontal lobe epilepsy patients. Nose-rubbing was not seen in any patient with generalized epilepsy or nonepileptic events. Postictal nose-rubbing did not occur after secondarily generalized seizures.</t>
  </si>
  <si>
    <t>Ghods AJ, Ruban DS, Wallace D, Byrne RW. Differentiating ictal panic with low-grade temporal lobe tumors from psychogenic panic attacks. J Clin Psychiatry 2013; 74(11): 1071-5.</t>
  </si>
  <si>
    <t xml:space="preserve">potentially useful from abstract but unable to access article </t>
  </si>
  <si>
    <t>Gibbs SA, Proserpio P, Terzaghi M, Pigorini A, Sarasso S, Lo Russo G, et al. Sleep-related epileptic behaviors and non-REM-related parasomnias: Insights from stereo-EEG. Sleep Med Rev 2016; 25: 4-20.</t>
  </si>
  <si>
    <t>A: v interesting but not describing the semiology of sleep=related seizures during sEEG in any of the 3 cases
G: It might be the case to include the 3 case reports published by same authors: 1) M. Terzaghi, I. Sartori, L. Tassi, G. Didato, V. Rustioni, G. LoRusso, et al.
Evidence of dissociated arousal states during NREM parasomnia from an intracerebral neurophysiological study
Sleep, 32 (2009), pp. 409-412; 2) M. Terzaghi, I. Sartori, L. Tassi, V. Rustioni, P. Proserpio, G. Lorusso, et al.
Dissociated local arousal states underlying essential clinical features of non-rapid eye movement arousal parasomnia: an intracerebral stereo-electroencephalographic study
J Sleep Res, 21 (2012), pp. 502; 3) S. Sarasso, A. Pigorini, P. Proserpio, S.A. Gibbs, M. Massimini, L. Nobili
Fluid boundaries between wake and sleep: experimental evidence from Stereo-EEG recordings
Arch Ital Biol, 152 (2–3) (2014)
ADD 3 references to missing papers</t>
  </si>
  <si>
    <t>Gil-Nagel A, Garcia Morales I, Jimenez Huete A, Alvarez Linera J, del Barrio A, Ruiz Ocana C, et al. Occipital lobe epilepsy secondary to ulegyria. J Neurol 2005; 252(10): 1178-85.</t>
  </si>
  <si>
    <t>A: 1 post op Engel Ib included. rest did not have concordance and in addition had multiple bilateral diffuse lobe ulegyrua on MRI.
note i filled this row and error came up that it wasn't saved so refilled it from memory!!
G: lesional MRIs in all cases, the problem is the multifocality of the lesions, therefore I agree with including only case n.1; just added the sz semio to the aura, since they just divided subjective aura from ictal signs, not because of chronological order</t>
  </si>
  <si>
    <t xml:space="preserve">Engel Ib three years f/up 
</t>
  </si>
  <si>
    <t>mono, retro</t>
  </si>
  <si>
    <t>only 1 pt included! 
Out of 1,020 consecutive patients studied at a tertiary care epilepsy
centre, 43 had a history of suspected perinatal asphyxia. From these
43 patients, eight (19 %) had a diagnosis of ulegyria based on commonly accepted brain MRI criteria [2, 22]: 1) Poorly demarcated lesions located on watershed areas, between territories of the major
cerebral arteries; 2) Atrophy and thinning of the cortex involving
mainly the deep portion of the convolution and sparing the apex, resulting in mushroom-shaped gyri; 3) White matter signal abnormalities using T2 weighted and FLAIR sequences; 4) Wide sulci between
the affected convolutions, more pronounced in the deeper portions,
where abnormal signals of the cortex can also be detected. Brain MRI,
EEG, and neuropsychological testing were performed in all patients,
video-EEG monitoring with ictal recordings in five, and histological
analysis in two individuals who were operated on for treatment of
their epilepsy</t>
  </si>
  <si>
    <t>pt included 21 yo</t>
  </si>
  <si>
    <t>Gillinder L, Tjoa L, Mantzioris B, Blum S, Dionisio S. Refractory chronic epilepsy associated with neuronal auto‐antibodies: could perisylvian semiology be a clue?. Epileptic Disorders. 2017 Dec;19(4):439-49.</t>
  </si>
  <si>
    <t>AutoAb</t>
  </si>
  <si>
    <t>two patients with antibodies had MRI and EEG concordance</t>
  </si>
  <si>
    <t xml:space="preserve">antibodies and "perisylvian" </t>
  </si>
  <si>
    <t>antibodies</t>
  </si>
  <si>
    <t>10 (3 of 13 were excluded as not chronic) presented, 2 included (pt n 5 and 9)
We report a case series of 10 patients with chronic medically refractory antibody‐positive autoimmune epilepsy and assess their common clinical features. Immune‐mediated seizures are most commonly reported in the context of encephalitis or encephalopathy, with few reports focusing on lone, chronic epilepsy in the outpatient setting. Our aim was to define the potential diagnostic clues that might be present in these cases, leading to consideration of an autoimmune cause of the epilepsy.</t>
  </si>
  <si>
    <t>31, 41 years</t>
  </si>
  <si>
    <t>Gilman JT. Developmental principles of antiepileptic drug therapy. J Child Neurol 1994; 9 Suppl 1: S20-5.</t>
  </si>
  <si>
    <t>AED</t>
  </si>
  <si>
    <t>Gilman JT, Duchowny M, Campo AE. Pharmacokinetic considerations in the treatment of childhood epilepsy. Paediatr Drugs 2003; 5(4): 267-77.</t>
  </si>
  <si>
    <t>Giovacchini G, Toczek MT, Bonwetsch R, Bagic A, Lang L, Fraser C, et al. 5-HT 1A receptors are reduced in temporal lobe epilepsy after partial-volume correction. J Nucl Med 2005; 46(7): 1128-35.</t>
  </si>
  <si>
    <t>reductions of 5-HT 1A receptor binding in mesial temporal structures and insula are still significant after PVC. In contrast, partial-volume effects may be an important contributor to 5-HT 1A receptor-binding reductions in lateral temporal lobe. Reduction of 5-HT 1A receptors in the ipsilateral hippocampus may contribute to depressive symptoms in TLE patients.</t>
  </si>
  <si>
    <t>Giovannini S, Marangio L, Fusco C, Scarano A, Frattini D, Della Giustina E, et al. Epilepsy in ring 14 syndrome: a clinical and EEG study of 22 patients. Epilepsia 2013; 54(12): 2204-13.</t>
  </si>
  <si>
    <t>semiology only goes as far as CPS and the MRI changes, where present, are diffuse as expected for rare genetic epilepsy. 
no ground truth</t>
  </si>
  <si>
    <t>Giridharan N, Horn PS, Greiner HM, Holland KD, Mangano FT, Arya R. Acute postoperative seizures as predictors of seizure outcomes after epilepsy surgery. Epilepsy Res 2016; 127: 119-25.</t>
  </si>
  <si>
    <t xml:space="preserve">not on SLL - post op outcomes. _x000D_
_x000D_
APOS were defined as seizure(s) occurring within 30 days of surgery. APOS reliably predict 1-year seizure outcomes after epilepsy surgery. This information should help counsel patients and families._x000D_
_x000D_
</t>
  </si>
  <si>
    <t>Gleissner U, Fritz NE, Von Lehe M, Sassen R, Elger CE, Helmstaedter C. The validity of the Child Behavior Checklist for children with epilepsy. Epilepsy Behav 2008; 12(2): 276-80.</t>
  </si>
  <si>
    <t>Goel D, Mittal M, Bansal KK, Srivastav RK, Singhal A. Sleep seizures versus wake seizures: a comparative hospital study on clinical, electroencephalographic and radiological profile. Neurol India 2008; 56(2): 151-5.</t>
  </si>
  <si>
    <t>A: no ground truths
G: tables (e.g. table 2) with data mentioned but unavailable in the full text</t>
  </si>
  <si>
    <t>Goenka A, Boro A, Yozawitz E. Assessing quantitative EEG spectrograms to identify non-epileptic events. Epileptic Disord 2017; 19(3): 299-306.</t>
  </si>
  <si>
    <t>Goldstein LH, Mellers JD. Recent developments in our understanding of the semiology and treatment of psychogenic nonepileptic seizures. Curr Neurol Neurosci Rep 2012; 12(4): 436-44.</t>
  </si>
  <si>
    <t>Gonzalez A, Aurlien D, Larsson PG, Olsen KB, Dahl IT, Edvardsen T, et al. Seizure-like episodes and EEG abnormalities in patients with long QT syndrome. Seizure 2018; 61: 214-20.</t>
  </si>
  <si>
    <t xml:space="preserve">although they mention semiology, table 3 is closest they get to actually describing any which is not useul. also not ground truth. </t>
  </si>
  <si>
    <t>Otarula KA, Ugarnes G, Fernandez Suarez M, D'Giano C. [Faciobrachial dystonic seizures. Semiologic diagnosis in limbic encephalitis]. Medicina (B Aires) 2015; 75(6): 407-9.</t>
  </si>
  <si>
    <t>full text unav</t>
  </si>
  <si>
    <t>Gonzalez-Cuevas M, Toledo M, Santamarina E, Sueiras-Gil M, Cambrodi-Masip R, Sarria S, et al. [Visual epileptic seizures. Signs and symptoms, and clinical implications]. Rev Neurol 2015; 60(6): 257-62.</t>
  </si>
  <si>
    <t>concordance - abnormal EEG and/or abnormal MRI</t>
  </si>
  <si>
    <t>Monocentric, retrospective study</t>
  </si>
  <si>
    <t xml:space="preserve">Visual epileptic seizures: 97% focal epilepsy (64% were symptomatic, 33% were cryptogenic) and 3% generalised epilepsy with visual aura. Frequent causes of symptomatic focal epilepsies were vascular (36%) and oncological (9%). </t>
  </si>
  <si>
    <t>86 pt considered; 78 included in 1 year. Inclusion criteria: 1) visual phenomena as main seizure semiology 2) abnormal MRI and/or abnormal EEG.</t>
  </si>
  <si>
    <t>43.5 mean age (16-93 years)</t>
  </si>
  <si>
    <t>The appearance of lateralised visual phenomena suggests an origin located in the contralateral hemisphere.</t>
  </si>
  <si>
    <t>Simple hallucinations are related with an occipital origin, whereas complex hallucinations are associated with more anterior regions of the brain. </t>
  </si>
  <si>
    <t>The visual symptoms reported were as follows: simple hallucinations (55.1%), illusions (23.1%), complex hallucinations (15.4%) and loss of vision (6.4%). The lobar localisation of the lesions was occipital (24.4%), temporoparietooccipital (21.8%), temporal (9%), parietal (3.8%) and frontal (1.3%). Occipital lesions were associated with simple visual hallucinations (p &lt; 0.001), and visual illusions and complex visual hallucinations, with lesions affecting the temporoparietooccipital junction (p &lt; 0.05). Of the 55.1% of patients with a unilateral lesion in the magnetic resonance scan, 33% reported symptoms in the contralateral visual hemifield. </t>
  </si>
  <si>
    <t>Gonzalez-Martinez J, Najm IM. Indications and selection criteria for invasive monitoring in children with cortical dysplasia. Childs Nerv Syst 2014; 30(11): 1823-9.</t>
  </si>
  <si>
    <t>Gonzalez-Martinez JA. The Stereo-Electroencephalography: The Epileptogenic Zone. J Clin Neurophysiol 2016; 33(6): 522-9.</t>
  </si>
  <si>
    <t>broad review type paper no semiology</t>
  </si>
  <si>
    <t>Gopinath M, Sarma PS, Thomas SV. Gender-specific psychosocial outcome for women with epilepsy. Epilepsy Behav 2011; 20(1): 44-7.</t>
  </si>
  <si>
    <t>psychosocial outcome</t>
  </si>
  <si>
    <t>Gotz-Trabert K, Hauck C, Wagner K, Fauser S, Schulze-Bonhage A. Spread of ictal activity in focal epilepsy. Epilepsia 2008; 49(9): 1594-601.</t>
  </si>
  <si>
    <t xml:space="preserve">
doesn't report Semiology
"Median latencies until onset of aura or first objective signs were 17 s (&lt;1–191 s) in seizure‐based analysis and 19 s (5–96 s) based on individual patients (Fig. 3A, B). Corresponding mean latencies were 26.8 ± 3.8 s."</t>
  </si>
  <si>
    <t>Granata F, Morabito R, Mormina E, Alafaci C, Marino S, Lagana A, et al. 3T Double Inversion Recovery Magnetic Resonance Imaging: diagnostic advantages in the evaluation of cortical development anomalies. Eur J Radiol 2016; 85(5): 906-14.</t>
  </si>
  <si>
    <t>Granata T, Battaglia G, D'Incerti L, Franceschetti S, Spreafico R, Battino D, et al. Schizencephaly: neuroradiologic and epileptologic findings. Epilepsia 1996; 37(12): 1185-93.</t>
  </si>
  <si>
    <t xml:space="preserve">"The interictal EEG recordings were characterized by bilaterally normal background activity. The patients with epilepsy showed focal abnormalities consistent with the cleft location and seizure symptoms (Fig. 5)"
pts 1,2,3,4,6 had epilepsy and concordance. see tables and description before discussion
</t>
  </si>
  <si>
    <t>case reports of schizencephaly</t>
  </si>
  <si>
    <t>6 of which 5 included as pt #9 had GTCS\and bilateral abn
The nine (five male and four female) patients in our study were aged 6-68 years: six of the patients were referred to the Epilepsy Center of our Institute for the management of seizures and the remaining three for the assessment of motor and mental deficits. The presence of schizencephaly was established by means of MRI (eight cases) or CT scan (one case). The follow-up period ranged from 3 to 14 years.</t>
  </si>
  <si>
    <t>6-68 yo</t>
  </si>
  <si>
    <t>Grant AC, Kim RB. Uncommon, exceptional and atypical: a case of frontal lobe epilepsy due to cortical dysplasia. Epileptic Disord 2006; 8(1): 73-6.</t>
  </si>
  <si>
    <t>cannnot access paper
G: found PDF
A: read paper now - the screaming is voluntary and the holding tie is voluntary as she remembers the sensation of fear and falling and these don't sound like ictal phenomenona, rather a voluntary response to ictal phenomena. I would merge the others and keeo only 2 semiology.</t>
  </si>
  <si>
    <t>FLE case report - postop sz free, 3y f/u</t>
  </si>
  <si>
    <t>case report, single</t>
  </si>
  <si>
    <t>1pt</t>
  </si>
  <si>
    <t>45yo F</t>
  </si>
  <si>
    <t>Grant AC, Rho JM. Ictal EEG patterns in band heterotopia. Epilepsia 2002; 43(4): 403-7.</t>
  </si>
  <si>
    <t>Griffith NM, Smith KM, Schefft BK, Szaflarski JP, Privitera MD. Optimism, pessimism, and neuropsychological performance across semiology-based subtypes of psychogenic nonepileptic seizures. Epilepsy Behav 2008; 13(3): 478-84.</t>
  </si>
  <si>
    <t>Griffith NM, Szaflarski JP, Schefft BK, Isaradisaikul D, Meckler JM, McNally KA, et al. Relationship between semiology of psychogenic nonepileptic seizures and Minnesota Multiphasic Personality Inventory profile. Epilepsy Behav 2007; 11(1): 105-11.</t>
  </si>
  <si>
    <t>Grigg-Damberger M, Ralls F. Primary sleep disorders and paroxysmal nocturnal nonepileptic events in adults with epilepsy from the perspective of sleep specialists. J Clin Neurophysiol 2011; 28(2): 120-40.</t>
  </si>
  <si>
    <t>Groppel G, Kapitany T, Baumgartner C. Cluster analysis of clinical seizure semiology of psychogenic nonepileptic seizures. Epilepsia 2000; 41(5): 610-4.</t>
  </si>
  <si>
    <t>Grosso S, Galimberti D, Gobbi G, Farnetani M, Di Bartolo RM, Morgese G, et al. Typical absence seizures associated with localization-related epilepsy: a clinical and electroencephalographic characterization. Epilepsy Res 2005; 66(1-3): 13-21.</t>
  </si>
  <si>
    <t>no ground truth as those with mri lesions were excluded from the study!</t>
  </si>
  <si>
    <t>Grosso S, Pucci L, Farnetani M, Di Bartolo RM, Galimberti D, Mostardini R, et al. Epilepsy and electroencephalographic findings in pericentric inversion of chromosome 12. J Child Neurol 2004; 19(8): 604-8.</t>
  </si>
  <si>
    <t>mri normal, generalised, no GT</t>
  </si>
  <si>
    <t>Guedj E, Guye M, de Laforte C, Chauvel P, Liegeois-Chauvel C, Mundler O, et al. Neural network underlying ictal humming demonstrated by very early SPECT: a case report. Epilepsia 2006; 47(11): 1968-70.</t>
  </si>
  <si>
    <t>SPECT and EEG concordance</t>
  </si>
  <si>
    <t>single case report</t>
  </si>
  <si>
    <t>ictal humming</t>
  </si>
  <si>
    <t>41F</t>
  </si>
  <si>
    <t>Guerrini R, Dravet C, Raybaud C, Roger J, Bureau M, Battaglia A, et al. Epilepsy and focal gyral anomalies detected by MRI: electroclinico-morphological correlations and follow-up. Dev Med Child Neurol 1992; 34(8): 706-18.</t>
  </si>
  <si>
    <t>ou of 10, only 5 patients are focal with MRI abn and concordant non generalised EEG changes.
unable to categories complex partial but will leave in description if they also have other semiology which is better described</t>
  </si>
  <si>
    <t>concordance EEG/MRI</t>
  </si>
  <si>
    <t>focal gyral abn on MRI</t>
  </si>
  <si>
    <t>10 pt: 6 have partial onset; 5 pt included (n.1, 7,8,9,10)
The 10 patients (four male, six female) were aged between 40 days and 30 years (mean age 15 years 6 months). They have been followed at three institutions which deal with unselected populations of epilepsy patients (Centre Saint Paul, Marseille), or with children and ado- lescents with neurological disorders, developmental. delay and cognitive dis- abilities (Paediatric Neurology Depart- ment, CHU La Timone, Marseille; Institute of Child Neurology and Psychiatry, University of Pisa). In these institutions, neuroradiological investi- gations are performed largely for diag- nostic purposes.</t>
  </si>
  <si>
    <t>40 days to 28yrs</t>
  </si>
  <si>
    <t>Guerrini R, Oguni H. Borderline Dravet syndrome: a useful diagnostic category? Epilepsia 2011; 52 Suppl 2: 10-2.</t>
  </si>
  <si>
    <t>more an opinion piece</t>
  </si>
  <si>
    <t>Gulati S, Patel H, Chakrabarty B, Dubey R, Arora NK, Pandey RM, et al. Development and validation of AIIMS modified INCLEN diagnostic instrument for epilepsy in children aged 1 month-18 years. Epilepsy Res 2017; 130: 64-8.</t>
  </si>
  <si>
    <t>Gulati S, Yoganathan S, Chakrabarty B. Epilepsy, cognition and behavior. Indian J Pediatr 2014; 81(10): 1056-62.</t>
  </si>
  <si>
    <t>not relevant, not on SOZ</t>
  </si>
  <si>
    <t>Guldiken B, Hartl E, Remi J, Noachtar S. Ictal asystole mimicking seizure deterioration in temporal lobe epilepsy. Epileptic Disord 2015; 17(3): 332-5.</t>
  </si>
  <si>
    <t>case report about asystole mimicking sz.
extracted only semio related to cavernoma</t>
  </si>
  <si>
    <t>concordance EEG/MRI cavernoma</t>
  </si>
  <si>
    <t>Gupta K, Raskin JS, Raslan AM. Intraoperative Computed Tomography and Nexframe-Guided Placement of Bilateral Hippocampal-Based Responsive Neurostimulation: Technical Note. World Neurosurg 2017; 101: 161-9.</t>
  </si>
  <si>
    <t>responsive neurostimulation not resective surgery and bilateral - technical note</t>
  </si>
  <si>
    <t>Gurkas E, Serdaroglu A, Hirfanoglu T, Kartal A, Yilmaz U, Bilir E. Sleep-wake distribution and circadian patterns of epileptic seizures in children. Eur J Paediatr Neurol 2016; 20(4): 549-54.</t>
  </si>
  <si>
    <t>skimed the article: localization defined by EEG only so no ground truth unfortunately 
Yes, Origin of the seizures was defined by the onset of ictal activity on EEG. What a pity!</t>
  </si>
  <si>
    <t>Hagge M, Nunnemann S, Bauer S, Gollwitzer S, Oertel WH, Knake S, et al. Biceps electromyography in dialeptic and automotor seizures with and without secondary generalization. Clin Neurophysiol 2016; 127(2): 1163-9.</t>
  </si>
  <si>
    <t>not on semiology but interesting
not on SOZ</t>
  </si>
  <si>
    <t>Hagiwara K, Jung J, Bouet R, Abdallah C, Guenot M, Garcia-Larrea L, et al. How can we explain the frontal presentation of insular lobe epilepsy? The impact of non-linear analysis of insular seizures. Clin Neurophysiol 2017; 128(5): 780-91.</t>
  </si>
  <si>
    <t>sEEG: their ictal
onset zones were localized to the insula by clinical interpretation
of SEEG based on low-voltage fast discharge (LVFD)</t>
  </si>
  <si>
    <t>5 case reports of insular epilepsy</t>
  </si>
  <si>
    <t>insula</t>
  </si>
  <si>
    <t>17-49 yrs at sEEG monitoring</t>
  </si>
  <si>
    <t>Hallbook T, Ruggieri P, Adina C, Lachhwani DK, Gupta A, Kotagal P, et al. Contralateral MRI abnormalities in candidates for hemispherectomy for refractory epilepsy. Epilepsia 2010; 51(4): 556-63.</t>
  </si>
  <si>
    <t>SS (ET?)</t>
  </si>
  <si>
    <t>A: only lateralising value of 1 patient able to be collected!?
G: 2 pt included from the case reports - spasms and clonic; 
55 pt with lateralizing features during seizures (aura, version, focal motor component) - to discuss if we can include them, in some way</t>
  </si>
  <si>
    <t>seizure free post op</t>
  </si>
  <si>
    <t>case series of hemispherectomy</t>
  </si>
  <si>
    <t>127 but only 2 patients in Figure 1 is suitable for lateralisation</t>
  </si>
  <si>
    <t>0.2–18 (median 5.9) years of age at the time of surgery; 17 (15%) were younger than 1 year of age</t>
  </si>
  <si>
    <t>only lateralising value</t>
  </si>
  <si>
    <t>nil suitable</t>
  </si>
  <si>
    <t>Hamaneh MB, Limotai C, Luders HO. Sphenoidal electrodes significantly change the results of source localization of interictal spikes for a large percentage of patients with temporal lobe epilepsy. J Clin Neurophysiol 2011; 28(4): 373-9.</t>
  </si>
  <si>
    <t>A: the cases were selected as being temporal based on EEG and semiology so there is no ground truth (recursive). also no detailed semiology to use anyways. _x000D_
_x000D_
G: selected only patients who had (1) lesion on MRI and/or clearly defined ictal EEG onset from invasive EEG monitoring (subdural grids and/or depth electrodes); and (2) more than 50% of scalp epileptiform discharges (spike and/or sharp waves) ipsilateral to the lesion on the MRI and/or to the ictal EEG onset - so we have sEEG or Concordance groundtruth! Semio from Table 1!_x000D_
_x000D_
A: yes agree. Please note so far we have used iEEG and iiEEG for ictal and intericrtal EEG. for invasive, use invEEG or sEEG etc pleasze</t>
  </si>
  <si>
    <t>sEEG or Concordance</t>
  </si>
  <si>
    <t>Of 447 adult patients who were monitored between January 2007 and December 2009 at the Epilepsy Center, Case Western Reserve University, 54 patients diagnosed with TLE had sphenoidal recordings. The diagnosis of these patients was based on seizure semiology and electrophysiologic findings (interictal and ictal sclap EEG). Of these, 31 patients had lesions on MRI, 16 were nonlesional, and the rest did not have MRIs available. For this study, we selected only patients who had (1) lesion on MRI and/or clearly defined ictal EEG onset from invasive EEG monitoring (subdural grids and/or depth electrodes); and (2) more than 50% of scalp epileptiform discharges (spike and/or sharp waves) ipsilateral to the lesion on the MRI and/or to the ictal EEG onset. Based on these criteria, 25 lesional and 2 nonlesional TLE patients were included in this study.</t>
  </si>
  <si>
    <t>17 pt</t>
  </si>
  <si>
    <t>patients (12 women and 5 men) had a mean age of 41.9 years (range 19 to 73 years) and mean duration of epilepsy of 10 years (range 1 to 55 years).</t>
  </si>
  <si>
    <t>Haque OJ, Mandrekar J, Wyatt K, Nickels KC, Wong-Kisiel L, Wetjen N, et al. Yield and Predictors of Epilepsy Surgery Candidacy in Children Admitted for Surgical Evaluation. Pediatr Neurol 2015; 53(1): 58-64.</t>
  </si>
  <si>
    <t>not on SLL - The aim of this study was to identify preadmission variables that are prognostic of epilepsy surgical candidacy for children admitted into an epilepsy-monitoring unit.</t>
  </si>
  <si>
    <t>Hartl E, Knoche T, Choupina HMP, Remi J, Vollmar C, Cunha JPS, et al. Quantitative and qualitative analysis of ictal vocalization in focal epilepsy syndromes. Seizure 2018; 60: 178-83.</t>
  </si>
  <si>
    <t xml:space="preserve">"we thus included only patients
with the most clear-cut epilepsy syndromes, i.e. patients with unifocal
seizure onset and concordant MRI lesion (n=294)."
note I've kept the proportional numbers per Temporal/Frontal etc on the total relevant column as this is what the columns was intended for but most studies don't report them as well as this study has for each localisation </t>
  </si>
  <si>
    <t>concordance MRI EEG</t>
  </si>
  <si>
    <t>vocalisation</t>
  </si>
  <si>
    <t>294 of which 102 had vocalisation</t>
  </si>
  <si>
    <t>Mean age at monitoring was 37.11 ± 12.94 years</t>
  </si>
  <si>
    <t>Hartl E, Remi J, Vollmar C, Goc J, Loesch AM, Rominger A, et al. PET imaging in extratemporal epilepsy requires consideration of electroclinical findings. Epilepsy Res 2016; 125: 72-6.</t>
  </si>
  <si>
    <t>no ground truth here (using semiology and EEG and comparing to PET) - agree</t>
  </si>
  <si>
    <t>Harvey AS, Berkovic SF. Functional neuroimaging with SPECT in children with partial epilepsy. J Child Neurol 1994; 9 Suppl 1: S71-81.</t>
  </si>
  <si>
    <t>general review. Has a few case studies, compares PET and SPECT and sometimes has MRI lesions. No EEG concorcande, not focused on semiology.</t>
  </si>
  <si>
    <t>Harvey AS, Jayakar P, Duchowny M, Resnick T, Prats A, Altman N, et al. Hemifacial seizures and cerebellar ganglioglioma: an epilepsy syndrome of infancy with seizures of cerebellar origin. Ann Neurol 1996; 40(1): 91-8.</t>
  </si>
  <si>
    <t xml:space="preserve">case report with review of 6 previous cases: only 1 of which is included (sz freedom) rest are not (no concordance and not sz free). 
!added cerebellum and made a tab to map to gif. </t>
  </si>
  <si>
    <t>1 case report: implanted EEG, and MRI concordance and seizure freedom</t>
  </si>
  <si>
    <t>hemifacial spasm and others</t>
  </si>
  <si>
    <t>1 case report + 6 reviewed cases</t>
  </si>
  <si>
    <t>case report of 6month old infant - seizure from 1 day old (case report); case reviewed of 2y old (only other eligible patient)</t>
  </si>
  <si>
    <t>ipsilateral tonic clonic eyelid/hemifacial spasm</t>
  </si>
  <si>
    <t>Harvey AS, Mandelstam SA, Maixner WJ, Leventer RJ, Semmelroch M, MacGregor D, et al. The surgically remediable syndrome of epilepsy associated with bottom-of-sulcus dysplasia. Neurology 2015; 84(20): 2021-8.</t>
  </si>
  <si>
    <t>can't link the semiology to the localisations: "predominantly hypomotor/autonomic features in 9, versive features in 4, asymmetric tonic features in 6, focal sensorimotor features in 5, and hypermotor features in 6." and "Lobar localization was frontal in 19, insula in 5, parietal in 5, and temporal in 3; "</t>
  </si>
  <si>
    <t>Hayman M, Scheffer IE, Chinvarun Y, Berlangieri SU, Berkovic SF. Autosomal dominant nocturnal frontal lobe epilepsy: demonstration of focal frontal onset and intrafamilial variation. Neurology 1997; 49(4): 969-75.</t>
  </si>
  <si>
    <t>ADNFLE, ET</t>
  </si>
  <si>
    <t xml:space="preserve">
Only included pt A:II-4: note in this patient the Ser 248 Phe mutation in CHRNA4 was absent (father also affected)
Family A: 
pt A:II-4: PET (PET study showed hypometabolism in the left frontopolar region) and SPECT (The ictal SPECT showed hyperperfusion in the same area). only patient A: II-4 showed unequivocal focal frontal ictal EEG onset.
pt A:I-1: ictal EEGs obsured, PET (normal)
Family B:
pt B:V-35: PET (normal) and SPECT (Ictal SPECT demonstrated right parasagittal, midfrontal hyperperfusion ). EEG was graimce frontal aartefact and then generalised changes.
</t>
  </si>
  <si>
    <t>concordance (EEG, PET, SPECT)</t>
  </si>
  <si>
    <t>case reports</t>
  </si>
  <si>
    <t>frontal ADNFLE</t>
  </si>
  <si>
    <t>1 of 4 included</t>
  </si>
  <si>
    <t>7 yrs</t>
  </si>
  <si>
    <t>Heard TT, Ramgopal S, Picker J, Lincoln SA, Rotenberg A, Kothare SV. EEG abnormalities and seizures in genetically diagnosed Fragile X syndrome. Int J Dev Neurosci 2014; 38: 155-60.</t>
  </si>
  <si>
    <t>mainly looks at EEG. Table 1 has some MRI abn, none of which are concordant with the described EEG changes (sometimes even contralateral!)</t>
  </si>
  <si>
    <t>Hedera P, Abou-Khalil B, Crunk AE, Taylor KA, Haines JL, Sutcliffe JS. Autosomal dominant lateral temporal epilepsy: two families with novel mutations in the LGI1 gene. Epilepsia 2004; 45(3): 218-22.</t>
  </si>
  <si>
    <t>no EEG/MRI concordance, no sEEG, no surgery</t>
  </si>
  <si>
    <t>Hedera P, Blair MA, Andermann E, Andermann F, D'Agostino D, Taylor KA, et al. Familial mesial temporal lobe epilepsy maps to chromosome 4q13.2-q21.3. Neurology 2007; 68(24): 2107-12.</t>
  </si>
  <si>
    <t>no ground truths (MRI normal in 3 and EEG abn in 1)</t>
  </si>
  <si>
    <t>Heldberg BE, Kautz T, Leutheuser H, Hopfengartner R, Kasper BS, Eskofier BM. Using wearable sensors for semiology-independent seizure detection - towards ambulatory monitoring of epilepsy. Conf Proc IEEE Eng Med Biol Soc 2015; 2015: 5593-6.</t>
  </si>
  <si>
    <t>types of monitoring</t>
  </si>
  <si>
    <t>Helmstaedter C, Hufnagel A, Elger CE. Seizures during cognitive testing in patients with temporal lobe epilepsy: possibility of seizure induction by cognitive activation. Epilepsia 1992; 33(5): 892-7.</t>
  </si>
  <si>
    <t>seizure type: "CPS" not semiology. reflex epilepsy but not clear what the first semiology is</t>
  </si>
  <si>
    <t>Helmstaedter C, Sonntag-Dillender M, Hoppe C, Elger CE. Depressed mood and memory impairment in temporal lobe epilepsy as a function of focus lateralization and localization. Epilepsy Behav 2004; 5(5): 696-701.</t>
  </si>
  <si>
    <t>Henkel A, Noachtar S, Pfander M, Luders HO. The localizing value of the abdominal aura and its evolution: a study in focal epilepsies. Neurology 2002; 58(2): 271-6.</t>
  </si>
  <si>
    <t xml:space="preserve">1. assuming concordance for Temporal lobe cases. extra temporals have a table. Note epileptic syndrome in the table e.g. perirolandic is a clinical syndrome and not the localisation concordance. 
2. 3of the extra temporals had no concordance as no EEG lateralisation despite abn MRI (case 3), or opposite sides on MRI and EEG (11), or epigastric aura wasn't first semiology (case 13) (Cases #3, 11 and 13 in table1)
3. to keep it Bayesian for analysis when we can mitigate for publication bias in terms of numbers, we need to keep relevant total # as the total with the semiology for SS studies, and the total with the localisation for ET studies. At some point may have to go back as not sure this columns has previously been completed correctly. 
generally interesting study also useful for my localisation value project: note from ali for ali: they don't look at the value of just the occurance of automotor seizures, this could be as good as the progression of epigastric &gt; automotor which they looked at using chi-squred. also note for 155 they couldn't localise, but still used those numbers for TLE being 45% hence the 70% bayesian with epigastric is better. But if you take only those that do have focal epilepsy, TLE naive benchmark would be = 223/(223+113) 66%. Still an astoundingly low rate of TLE int he cohort. </t>
  </si>
  <si>
    <t xml:space="preserve">assuming concordance fpr temporals given the text.
note the temporals were 223 (of which 117 had epigastric); total mTLE 110 (70 epigastric), lat/neoTLE 41 (16 epigastric) , unclear TLE 72 (by deduction, 117-86=31 had epigastric aura) .
</t>
  </si>
  <si>
    <t>monocentric, restrospective, 1991-1998, 2 epileptologists</t>
  </si>
  <si>
    <t>abdominal/epigastric aura</t>
  </si>
  <si>
    <t>130 of 491 pts  had epigastric aura</t>
  </si>
  <si>
    <t>ages averaged 33 years (7 to 61 years)</t>
  </si>
  <si>
    <t>localising value of epigastric for TLE:
p(TLE|epigastric aura) &gt;70%</t>
  </si>
  <si>
    <t xml:space="preserve">A: can delete this once Gloria looks at it	with epigastric aura	total with EZ
mesial	70	110
lateral	16	41
unclear T	31	72
Totals	117	223
G: "130 had abdominal auras: 117 TLE pt (70 mesial, 16 lateral) and 13 ET (9 FL,  1 perirolandic, 3 parieto-occipital). 
"		</t>
  </si>
  <si>
    <t>Henry TR, Drury I. Non-epileptic seizures in temporal lobectomy candidates with medically refractory seizures. Neurology 1997; 48(5): 1374-82.</t>
  </si>
  <si>
    <t>Henry TR, Drury I. Ictal behaviors during nonepileptic seizures differ in patients with temporal lobe interictal epileptiform EEG activity and patients without interictal epileptiform EEG abnormalities. Epilepsia 1998; 39(2): 175-82.</t>
  </si>
  <si>
    <t>Heo JH, Kim DW, Lee SY, Cho J, Lee SK, Nam H. Reliability of semiology description. Neurologist 2008; 14(1): 7-11.</t>
  </si>
  <si>
    <t>not on lat/loc.
"The classification of seizures and the individual components of the semiology based only on the observer-description was_x000D_
somewhat discordant compared with the findings from the videotape_x000D_
(correct classification, 85%). The descriptions of some ictal behaviors such as oroalimentary automatism, tonic/dystonic limb posturing, and head versions were relatively accurate, but those of motionless staring and hand automatism were less accurate. The_x000D_
specified directions by the observers were relatively correct. The_x000D_
accuracy of the description was related to the educational level of_x000D_
the observers."</t>
  </si>
  <si>
    <t>Heo K, Cho KH, Lee MK, Chung SJ, Cho YJ, Lee BI. Development of epilepsy after posterior reversible encephalopathy syndrome. Seizure 2016; 34: 90-4.</t>
  </si>
  <si>
    <t>table 2 contains the data. for pt # 2: do we include lingual as posterior medial OL? or just OL?</t>
  </si>
  <si>
    <t>6 cae reports</t>
  </si>
  <si>
    <t>PRES</t>
  </si>
  <si>
    <t>12-64 at onset</t>
  </si>
  <si>
    <t>Herskovitz M. Psychogenic nonepileptic seizure patterns in patients with epilepsy. Psychosomatics 2015; 56(1): 78-84.</t>
  </si>
  <si>
    <t>non epileptic</t>
  </si>
  <si>
    <t>Herskovitz M. Stereotypy of psychogenic nonepileptic seizures. Epilepsy Behav 2017; 70(Pt A): 140-4.</t>
  </si>
  <si>
    <t>Heyer GL, Albert DV, Weber A, Gedela S, Vidaurre J. Comparison of semiologies between tilt-induced psychogenic nonsyncopal collapse and psychogenic nonepileptic seizures. Epilepsy Behav 2016; 62: 171-5.</t>
  </si>
  <si>
    <t>Higo T, Sugano H, Nakajima M, Karagiozov K, Iimura Y, Suzuki M, et al. The predictive value of FDG-PET with 3D-SSP for surgical outcomes in patients with temporal lobe epilepsy. Seizure 2016; 41: 127-33.</t>
  </si>
  <si>
    <t xml:space="preserve">focuses on the value of PET in localising EZ - kind of how we are doing for Semiology. No SLL data to extract. </t>
  </si>
  <si>
    <t>Hikmat O, Tzoulis C, Knappskog PM, Johansson S, Boman H, Sztromwasser P, et al. ADCK3 mutations with epilepsy, stroke-like episodes and ataxia: a POLG mimic? Eur J Neurol 2016; 23(7): 1188-94.</t>
  </si>
  <si>
    <t>unfortunately don't report semiology above EPC, focal or generalised but good concordance for 4 genetic cases otherwise</t>
  </si>
  <si>
    <t>Hildebrandt M, Amann K, Schroder R, Pieper T, Kolodziejczyk D, Holthausen H, et al. White matter angiopathy is common in pediatric patients with intractable focal epilepsies. Epilepsia 2008; 49(5): 804-15.</t>
  </si>
  <si>
    <t>Hill NJ, Gupta D, Brunner P, Gunduz A, Adamo MA, Ritaccio A, et al. Recording human electrocorticographic (ECoG) signals for neuroscientific research and real-time functional cortical mapping. J Vis Exp 2012(64).</t>
  </si>
  <si>
    <t>Hill SW, Gale SD. Neuropsychological characteristics of nonepileptic seizure semiological subgroups. Epilepsy Behav 2011; 22(2): 255-60.</t>
  </si>
  <si>
    <t>Hirano Y, Oguni H, Funatsuka M, Imai K, Osawa M. Differentiation of myoclonic seizures in epileptic syndromes: a video-polygraphic study of 26 patients. Epilepsia 2009; 50(6): 1525-35.</t>
  </si>
  <si>
    <t xml:space="preserve">no imaging or srugery so no ground truth. only video-EEG in myoclonus. </t>
  </si>
  <si>
    <t>Hirfanoglu T, Serdaroglu A, Cansu A, Bilir E, Gucuyener K. Semiological seizure classification: before and after video-EEG monitoring of seizures. Pediatr Neurol 2007; 36(4): 231-5.</t>
  </si>
  <si>
    <t xml:space="preserve">nice paper on mcnemar and kappa between history and video-EEG semiology in children using semiological seizure classification 1998. </t>
  </si>
  <si>
    <t>Hirfanoglu T, Serdaroglu A, Capraz I, Bilir E, Arhan EP, Aydin K. Comparison of ILAE 2010 and semiological seizure classification in children with epilepsy. Epilepsy Res 2017; 129: 41-50.</t>
  </si>
  <si>
    <t>classification:_x000D_
_x000D_
To predict epileptogenic zone, SSC was found to be more specific than ILAE in terms of the more_x000D_
subgroups of SSC were related to the more subgroups of epileptogenic zone (p &lt; 0.05)
age related evolution of the seizure types should not be ignored due to ongoing_x000D_
maturation state of the brain.</t>
  </si>
  <si>
    <t>Hirfanoglu T, Serdaroglu A, Kurt G, Erdem A, Capraz I, Bilir E, et al. Outcomes of resective surgery in children and adolescents with focal lesional epilepsy: The experience of a tertiary epilepsy center. Epilepsy Behav 2016; 63: 67-72.</t>
  </si>
  <si>
    <t>outomce prediction. univariate MW-u and Chi squared followed by univariate logistic regression.</t>
  </si>
  <si>
    <t>Hirozawa D, Terada K, Matsuda K, Usui K, Usui N, Tottori T, et al. Characteristics of EEG Seizure-Onset Patterns Recorded From Subdural Electrodes Over MRI-Visible Frontal Focal Cortical Dysplasia Type IIb Lesions. J Clin Neurophysiol 2017; 34(5): 427-33.</t>
  </si>
  <si>
    <t xml:space="preserve">not on SLL. some EEG features for EZ prediction in FLE: 
low voltage fast activity on subdural EEG grid: lateral frontal. fast spike activity: medial frontal. EEG to determine EZ retrospectively. We also analyzed high-frequency oscillations (HFOs) and ictal direct current (DC) shifts in addition to conventional EEG recordings because recent studies have suggested that HFOs20 and ictal DC shifts21–23 may be markers of the EZ. An ictal DC shift was defined as either a negative or positive potential sustained for more than 3 seconds with an amplitude greater than 0.5 mV. HFOs = &gt;100Hz. </t>
  </si>
  <si>
    <t>Hirsch E, de Saint-Martin A, Arzimanoglou A. New insights into the clinical management of partial epilepsies. Epilepsia 2000; 41 Suppl 5: S13-7.</t>
  </si>
  <si>
    <t>clinical management</t>
  </si>
  <si>
    <t>Ho SS, Kuzniecky RI, Gilliam F, Faught E, Bebin M, Morawetz R. Congenital porencephaly and hippocampal sclerosis. Clinical features and epileptic spectrum. Neurology 1997; 49(5): 1382-8.</t>
  </si>
  <si>
    <t xml:space="preserve">HS in 13, of which 9 had EEG localise to T: &lt;70% so dirty. 2 pts with mTLE seizure free post op. 
tables 1 and 2 don't show semiology. REsults report only " Ten_x000D_
patients had complex partial seizures (CPS) of psychoparetic type (comprising behavioral arrest and unresponsiveness), three had simple partial seizures (SPS) of sensorimotor type, " as we can't correlate which patienst these refer to, and from 14 pts this is less than 80%, this is data we can't collect. </t>
  </si>
  <si>
    <t>Hodozuka A, Tsuda H, Hashizume K, Tanaka T. Focal cortical dysplasia: pathophysiological approach. Childs Nerv Syst 2006; 22(8): 827-33.</t>
  </si>
  <si>
    <t>histology and immunohistochem of FCD: in rat and humans. low GABA-A R and Glutatamte R1, and increased GABA-B R and Glut R 2s (GluR 1 and 2 = AMPA)</t>
  </si>
  <si>
    <t>Hoepner R, Labudda K, May TW, Schoendienst M, Woermann FG, Bien CG, et al. Ictal autoscopic phenomena and near death experiences: a study of five patients with ictal autoscopies. J Neurol 2013; 260(3): 742-9.</t>
  </si>
  <si>
    <t>EEG MRI concordance. SS.</t>
  </si>
  <si>
    <t>concordance "The underlying epileptogenic area was determined by seizure semiology, interictal and ictal epileptic discharges on EEG as well as MRI findings."</t>
  </si>
  <si>
    <t>case reports 5 autoscopic semiology</t>
  </si>
  <si>
    <t>autoscopic and out of body experience</t>
  </si>
  <si>
    <t>mean at epilepsy onset: 18.8 ± 14.6</t>
  </si>
  <si>
    <t>Hoffmann JM, Elger CE, Kleefuss-Lie AA. Lateralizing value of behavioral arrest in patients with temporal lobe epilepsy. Epilepsy Behav 2008; 13(4): 634-6.</t>
  </si>
  <si>
    <t>All patients included in this study had been seizure freefor at least 2 years after temporal lobe surgery. 
Data is from table 3. Note auras were not collected so we will assumed this is the first semiology (behav arrest). 
(We should do a trial run where we onlt include data from this study and see if the visualisation we have mapped accurately shows mesial vs extra mesial - if it does great! if not we shouuld add a column to have the exact gif parcellations to make it more accurate.  also note the post code system will blur everything./)</t>
  </si>
  <si>
    <t>seizure freedom  2 yrs</t>
  </si>
  <si>
    <t>retropsepective on TLE patients</t>
  </si>
  <si>
    <t>behavioural arrest</t>
  </si>
  <si>
    <t>107, 43 mesial, 64 extra mesial TLE</t>
  </si>
  <si>
    <t>mesial mean 39 and extramesial TLE mean 36 +/- 10 yrs SD for both</t>
  </si>
  <si>
    <t>they use only left and right, which isn't useful without dom/non dom information</t>
  </si>
  <si>
    <t>ET: TLE</t>
  </si>
  <si>
    <t>behavioural arrest: Left sided</t>
  </si>
  <si>
    <t>Hoffmann JM, Elger CE, Kleefuss-Lie AA. The localizing value of hypersalivation and postictal coughing in temporal lobe epilepsy. Epilepsy Res 2009; 87(2-3): 144-7.</t>
  </si>
  <si>
    <t>note same pt population as Hoffmann et al 2008, Epilepsy Behav. sz free. hypersaliv and coughing. note it is unlikely this cough and hypersavliation is the first features but because we ddon't know we collect, as we have been doing, ?</t>
  </si>
  <si>
    <t>hypersalivation, cough</t>
  </si>
  <si>
    <t>Hoffmann JM, Elger CE, Kleefuss-Lie AA. Analysis of the initial ictal phenomenon in patients with temporal lobe epilepsy. Seizure 2010; 19(4): 217-21.</t>
  </si>
  <si>
    <t xml:space="preserve">sz free 97  - subset sof the 107 from other Hoffman papers. I'm assuming vocalisation occurs with aura rather than after aura. Table 4. didn't collect behavioural arrest as duplicate publication with ihgher numbers already included from same first author. </t>
  </si>
  <si>
    <t>Hogan RE. Automated EEG detection algorithms and clinical semiology in epilepsy: importance of correlations. Epilepsy Behav 2011; 22 Suppl 1: S4-6.</t>
  </si>
  <si>
    <t>Hogan RE, Kaiboriboon K. The "dreamy state": John Hughlings-Jackson's ideas of epilepsy and consciousness. Am J Psychiatry 2003; 160(10): 1740-7.</t>
  </si>
  <si>
    <t xml:space="preserve">super interesting. bedtime reading? not SLL. </t>
  </si>
  <si>
    <t>Hogan RE, Rao VK. Hemifacial motor and crying seizures of temporal lobe onset: case report and review of electro-clinical localisation. J Neurol Neurosurg Psychiatry 2006; 77(1): 107-10.</t>
  </si>
  <si>
    <t>single case report/ 
Under ictal crying subheading, there are other papers we need to include (this is a review of them so we need to go to source if not in our bibliography already )</t>
  </si>
  <si>
    <t>PET EEG concordance. also intracranial EEG. sz free 4 yrs ATL</t>
  </si>
  <si>
    <t>facial tonic, dacrystic, paroxysmal respirations with associated simultaneous contractions of respiratory muscles and bilateral upper facial
muscles (resulting in blinking)</t>
  </si>
  <si>
    <t>28M</t>
  </si>
  <si>
    <t>Holder JL, Jr., Quach MM. The spectrum of epilepsy and electroencephalographic abnormalities due to SHANK3 loss-of-function mutations. Epilepsia 2016; 57(10): 1651-9.</t>
  </si>
  <si>
    <t xml:space="preserve">see table = some semiology but no concordance. some concordance (rarely) but no semiology. </t>
  </si>
  <si>
    <t>Holmes MD, Tucker DM, Quiring JM, Hakimian S, Miller JW, Ojemann JG. Comparing noninvasive dense array and intracranial electroencephalography for localization of seizures. Neurosurgery 2010; 66(2): 354-62.</t>
  </si>
  <si>
    <t>Hovorka J, Nezadal T, Herman E, Nemcova I, Bajacek M. Psychogenic non-epileptic seizures, prospective clinical experience: diagnosis, clinical features, risk factors, psychiatric comorbidity, treatment outcome. Epileptic Disord 2007; 9 Suppl 1: S52-8.</t>
  </si>
  <si>
    <t>Hsieh DT, Walker JM, Pearl PL. Infantile seizures: infants are not just little children. Curr Neurol Neurosci Rep 2008; 8(2): 139-44.</t>
  </si>
  <si>
    <t>few cases and no ground truths. review</t>
  </si>
  <si>
    <t>Huang C, Feng L, Li YH, Wang Y, Chi XS, Wang W, et al. Clinical features and prognosis of epilepsy in the elderly in western China. Seizure 2016; 38: 26-31.</t>
  </si>
  <si>
    <t>focal vs generalised not semiology</t>
  </si>
  <si>
    <t>Huang CW, Tsai JJ, Ou HY, Wang ST, Cheng JT, Wu SN, et al. Diabetic hyperglycemia is associated with the severity of epileptic seizures in adults. Epilepsy Res 2008; 79(1): 71-7.</t>
  </si>
  <si>
    <t>Hupalo M, Wojcik R, Jaskolski DJ. Intracranial video-EEG monitoring in presurgical evaluation of patients with refractory epilepsy. Neurol Neurochir Pol 2017; 51(3): 201-7.</t>
  </si>
  <si>
    <t>no access, unlikely relevant</t>
  </si>
  <si>
    <t>Hurst R, Chiota-McCollum N, Tatum W. Adult absence semiology misinterpreted as mesial temporal lobe epilepsy. Epileptic Disord 2014; 16(4): 471-6.</t>
  </si>
  <si>
    <t>they conclude the patient had generalised seizures...coul;d still be e.g. post cingulate but no ground truth anyway</t>
  </si>
  <si>
    <t>Husain AM, Sinha SR. Nocturnal epilepsy in adults. J Clin Neurophysiol 2011; 28(2): 141-5.</t>
  </si>
  <si>
    <t>very nice read but not relevant (!)</t>
  </si>
  <si>
    <t>Hussain SA, Mathern GW, Hung P, Weng J, Sankar R, Wu JY. Intraoperative fast ripples independently predict postsurgical epilepsy outcome: Comparison with other electrocorticographic phenomena. Epilepsy Res 2017; 135: 79-86.</t>
  </si>
  <si>
    <t>fast ripples when not resected lead to quicker time to first post operative seizure than not resecting slow cortical EEG regions.</t>
  </si>
  <si>
    <t>Ibrahim GM, Fallah A, Albert GW, Withers T, Otsubo H, Ochi A, et al. Occipital lobe epilepsy in children: characterization, evaluation and surgical outcomes. Epilepsy Res 2012; 99(3): 335-45.</t>
  </si>
  <si>
    <t xml:space="preserve">outcomes: MEG dipole on multivariate cox PH model predicts unsatisfactory outcomes. </t>
  </si>
  <si>
    <t>Idro R, Gwer S, Williams TN, Otieno T, Uyoga S, Fegan G, et al. Iron deficiency and acute seizures: results from children living in rural Kenya and a meta-analysis. PLoS One 2010; 5(11): e14001.</t>
  </si>
  <si>
    <t>Iida K, Otsubo H. Stereoelectroencephalography: Indication and Efficacy. Neurol Med Chir (Tokyo) 2017; 57(8): 375-85.</t>
  </si>
  <si>
    <t>Iida K, Otsubo H, Arita K, Andermann F, Olivier A. Cortical resection with electrocorticography for intractable porencephaly-related partial epilepsy. Epilepsia 2005; 46(1): 76-83.</t>
  </si>
  <si>
    <t>SS (porencephaly)</t>
  </si>
  <si>
    <t>patient 2,3,4, and 6 were seizure free. VT, MRI and ECoG were used prior to resection.</t>
  </si>
  <si>
    <t xml:space="preserve"> post operative seizure freedom. Teh EcoG and VT and MRI resutls are difficult to ascertain concordance due to spannning huge regions based on descriptive localisations in the text and table  2</t>
  </si>
  <si>
    <t xml:space="preserve">retrospective case reports of those with cortical resection for porencephaly. follow up for seizure free cases: 1-17 yrs. </t>
  </si>
  <si>
    <t>4 of 8 reported0</t>
  </si>
  <si>
    <t>neonate to 5yrs</t>
  </si>
  <si>
    <t>Ikeda A, Hirasawa K, Kinoshita M, Hitomi T, Matsumoto R, Mitsueda T, et al. Negative motor seizure arising from the negative motor area: is it ictal apraxia? Epilepsia 2009; 50(9): 2072-84.</t>
  </si>
  <si>
    <t>unable to ascertain concordance as uses "ictal onset zone" in EEG description. subdural EEGs aren't depth/sEEG so doesn't count on its own.</t>
  </si>
  <si>
    <t>Ikeda A, Sato T, Ohara S, Matsuhashi M, Yamamoto J, Takayama M, et al. "Supplementary motor area (SMA) seizure" rather than "SMA epilepsy" in optimal surgical candidates: a document of subdural mapping. J Neurol Sci 2002; 202(1-2): 43-52.</t>
  </si>
  <si>
    <t>2/3/20,
5/8/2020</t>
  </si>
  <si>
    <t>pt 2 and 3 were Engel Ia and Ib data collectted</t>
  </si>
  <si>
    <t>sz free, concordance</t>
  </si>
  <si>
    <t>case reports, monocentric, retrospective</t>
  </si>
  <si>
    <t>4 of which 2 sz free</t>
  </si>
  <si>
    <t>18, 52 yrs</t>
  </si>
  <si>
    <t>Ikeda H, Imai K, Shigematsu H, Takahashi Y, Inoue Y, Higurashi N, et al. Characteristic phasic evolution of convulsive seizure in PCDH19-related epilepsy. Epileptic Disord 2016; 18(1): 26-33.</t>
  </si>
  <si>
    <t xml:space="preserve">analyse semioogy and EEG only. No ground truth localisation. </t>
  </si>
  <si>
    <t>Indaco A, Carrieri PB, Nappi C, Gentile S, Striano S. Interictal depression in epilepsy. Epilepsy Res 1992; 12(1): 45-50.</t>
  </si>
  <si>
    <t>on depression</t>
  </si>
  <si>
    <t>Irani SR, Michell AW, Lang B, Pettingill P, Waters P, Johnson MR, et al. Faciobrachial dystonic seizures precede Lgi1 antibody limbic encephalitis. Ann Neurol 2011; 69(5): 892-900.</t>
  </si>
  <si>
    <t>3 of the patients were also described in another study which isn't on our bibliography: Irani Buckley Vincent Neurology 2008.</t>
  </si>
  <si>
    <t xml:space="preserve">all eventually VGKC Ab positive, during FBDS 3 of 4 tested were positive. 7 had EEG seizures: 2 F, 2FT, 3 T. </t>
  </si>
  <si>
    <t>FBDS with altered consciousness. ictal vocalisation in 7. 6 auditory reflex and 2 high emotion. </t>
  </si>
  <si>
    <t>29 patients with FBDS are described. Electro-encephalography (EEG) demonstrated ictal epileptiformabnormalities in 7 patients with a frontotemporal (n¼2, for example Fig 2), frontal (n¼2), or temporal (n¼3) focus. 26-12 eventually had abnormal scan.</t>
  </si>
  <si>
    <t>36 to 83 years (median, 64 years)</t>
  </si>
  <si>
    <t>Irani SR, Vincent A. Voltage-gated potassium channel-complex autoimmunity and associated clinical syndromes. Handb Clin Neurol 2016; 133: 185-97.</t>
  </si>
  <si>
    <t>Ishitobi M, Nakasato N, Suzuki K, Nagamatsu K, Shamoto H, Yoshimoto T. Remote discharges in the posterior language area during basal temporal stimulation. Neuroreport 2000; 11(13): 2997-3000.</t>
  </si>
  <si>
    <t>stumlation case; had surgery but not seizure free at 9 months</t>
  </si>
  <si>
    <t>stimulation</t>
  </si>
  <si>
    <t>acse report</t>
  </si>
  <si>
    <t>apahsia</t>
  </si>
  <si>
    <t>DomH apahsia (Wada)</t>
  </si>
  <si>
    <t>basal temporal apahasia</t>
  </si>
  <si>
    <t xml:space="preserve"> Aphasic symptoms occurred during stimulation of the basal temporal area, which were always associated with intrastimulus remote discharges (ISRDs) in the classical posterior language area. No sequential language deficits occurred after anterior temporal lobectomy including the basal temporal area. These results suggest a close functional relationship between the basal temporal area and posterior language area in patients with temporal lobe epilepsy. ISRDs may explain the paradoxical observation that resection of the basal temporal language area results in no language deficits.</t>
  </si>
  <si>
    <t>Ishitobi M, Nakasato N, Yamamoto K, Iinuma K. Opercular to interhemispheric source distribution of benign rolandic spikes of childhood. Neuroimage 2005; 25(2): 417-23.</t>
  </si>
  <si>
    <t xml:space="preserve">EEG and MEG </t>
  </si>
  <si>
    <t>Isler A, Basbakkal Z, Serdaroglu G, Tosun A, Polat M, Gokben S, et al. Semiologic seizure classification: the effectiveness of a modular education program for health professionals in pediatrics. Epilepsy Behav 2008; 13(2): 387-90.</t>
  </si>
  <si>
    <t>Isnard J, Bourdillon P. Morphological imaging of the hippocampus in epilepsy. Rev Neurol (Paris) 2015; 171(3): 298-306.</t>
  </si>
  <si>
    <t xml:space="preserve">on MRI morphology, no data and not not on SLL. </t>
  </si>
  <si>
    <t>Itabashi H, Jin K, Iwasaki M, Okumura E, Kanno A, Kato K, et al. Electro- and magneto-encephalographic spike source localization of small focal cortical dysplasia in the dorsal peri-rolandic region. Clin Neurophysiol 2014; 125(12): 2358-63.</t>
  </si>
  <si>
    <t xml:space="preserve">This study included 12 patients with MR imaging findings suggesting FCD among 181 consecutive epilepsy patients admitted to our epilepsy monitoring unit over 27 months. Six of these 12 patients, 2 men and 4 women aged 15–41 years, had a single small lesion within a single gyrus detected by MR imaging. 
cases #1 and 2 have paradoxical localisation so excluded. </t>
  </si>
  <si>
    <t>MEG and EEG source localisation and MRI concordance (FCD)</t>
  </si>
  <si>
    <t>leg sensorimotor x 1, eye version x1</t>
  </si>
  <si>
    <t xml:space="preserve"> 2 men and 4 women aged 15–41 years</t>
  </si>
  <si>
    <t>Ivanovic J, Larsson PG, Ostby Y, Hald J, Krossnes BK, Fjeld JG, et al. Seizure outcomes of temporal lobe epilepsy surgery in patients with normal MRI and without specific histopathology. Acta Neurochir (Wien) 2017; 159(5): 757-66.</t>
  </si>
  <si>
    <t>not on SLL but outcome predictions</t>
  </si>
  <si>
    <t>Ives JR, Mainwaring NR, Krishnamurthy KB, Blum AS, Drislane FW, Schachter SC, et al. Technical implementation and clinical findings/results of monitoring oxygen saturation in patients referred for long-term EEG monitoring. Electroencephalogr Clin Neurophysiol 1996; 99(5): 432-9.</t>
  </si>
  <si>
    <t>Iwasaki H, Takeda T, Ito T, Tsujioka Y, Yamazaki H, Hara M, et al. The use of susceptibility-weighted imaging for epileptic focus localization in acute-stage pediatric encephalopathy: a case report. Pediatr Neurol 2014; 50(2): 171-6.</t>
  </si>
  <si>
    <t>SS (SWI imaging in focal onset seoncday status)</t>
  </si>
  <si>
    <t xml:space="preserve">very cool SWI results! but barely lateralising and not localising. Also no ictal EEG e.g. in first case but lazy EEG phenomenon. pt 1 and 3 lateerlise CL eye deviation. </t>
  </si>
  <si>
    <t xml:space="preserve">MRI EEG lateralisation </t>
  </si>
  <si>
    <t>eye version</t>
  </si>
  <si>
    <t>2 of 3 included</t>
  </si>
  <si>
    <t>10month, 4yrs old</t>
  </si>
  <si>
    <t>eye version CL</t>
  </si>
  <si>
    <t>Iwasaki M, Jin K, Nakasato N, Tominaga T. Non-invasive Evaluation for Epilepsy Surgery. Neurol Med Chir (Tokyo) 2016; 56(10): 632-40.</t>
  </si>
  <si>
    <t>Jabeen SA, Cherukuri P, Mridula R, Harshavardhana KR, Gaddamanugu P, Sarva S, et al. A prospective study of diffusion weighted magnetic resonance imaging abnormalities in patients with cluster of seizures and status epilepticus. Clin Neurol Neurosurg 2017; 155: 70-4.</t>
  </si>
  <si>
    <t xml:space="preserve">very nice but unfo no semiology other than GTCS, SPS, CPS. </t>
  </si>
  <si>
    <t>Jackson A, Bower S, Seneviratne U. Semiologic, electroencephalographic and electrocardiographic correlates of seizure-like manifestations caused by cardiac asystole. Seizure 2015; 29: 15-9.</t>
  </si>
  <si>
    <t>primary asystole and syncope with secondary usually generalised seizures (but also report e.g. oral automatisms during recovery from asystole!)</t>
  </si>
  <si>
    <t>Jadhav T, Bailey C, Maixner W, Harvey AS. Ictal unilateral blinking is an unreliable lateralizing sign in tuberous sclerosis complex. Epilepsy Res 2016; 125: 58-61.</t>
  </si>
  <si>
    <t>When unilateral blinking was early in seizures, overall lateralization was more often contralateral (6/7 patients, PPV 85%).
Ali wants Gloria to confirm she agrees (I looked this up): TPO junction: angular gyrus BRodmann area 39 + STG + lateral occipital
data from, table 1</t>
  </si>
  <si>
    <t xml:space="preserve">11 had unilateral ictal blinking, 10 underwent surgery, 7 were seizure free. 7 had lateralised EEG. </t>
  </si>
  <si>
    <t>Jahodova A, Krsek P, Komarek V, Kudr M, Kyncl M, Zamecnik J, et al. Frontal lobe epilepsy with atypical seizure semiology resembling shuddering attacks or wet dog shake seizures. Epileptic Disord 2012; 14(1): 69-75.</t>
  </si>
  <si>
    <t>seizure free case report</t>
  </si>
  <si>
    <t>seizure free. 3 yrs f/up</t>
  </si>
  <si>
    <t xml:space="preserve">1 case </t>
  </si>
  <si>
    <t>psychihc aura, grimace, shuddering</t>
  </si>
  <si>
    <t xml:space="preserve">12yrs when published - 6 yrs when describibg the seizures. </t>
  </si>
  <si>
    <t>Jahodova A, Krsek P, Kyncl M, Jezdik P, Kudr M, Komarek V, et al. Distinctive MRI features of the epileptogenic zone in children with tuberous sclerosis. Eur J Radiol 2014; 83(4): 703-9.</t>
  </si>
  <si>
    <t>no S detailed</t>
  </si>
  <si>
    <t>Jann K, Wiest R, Hauf M, Meyer K, Boesch C, Mathis J, et al. BOLD correlates of continuously fluctuating epileptic activity isolated by independent component analysis. Neuroimage 2008; 42(2): 635-48.</t>
  </si>
  <si>
    <t>no S detailed - uses "FLE" as semiology detail in table</t>
  </si>
  <si>
    <t>Jansen FE, Van Huffelen AC, Van Rijen PC, Leijten FS, Jennekens-Schinkel A, Gosselaar P, et al. Epilepsy surgery in tuberous sclerosis: the Dutch experience. Seizure 2007; 16(5): 445-53.</t>
  </si>
  <si>
    <t>SS:TS</t>
  </si>
  <si>
    <t xml:space="preserve">unforutnately pts 7, 15, 19 and 22 who were seizure free have CPS etc as semiology. Best we can get is "myoclonus". </t>
  </si>
  <si>
    <t>Janszky J, Jokeit H, Schulz R, Hoppe M, Ebner A. EEG predicts surgical outcome in lesional frontal lobe epilepsy. Neurology 2000; 54(7): 1470-6.</t>
  </si>
  <si>
    <t>prediction of outcomes using univaraite and multivariate stepwise forward logistic regression, discriminant analysis
Our results showed that generalized slowing correlated highly with generalized spikes and poor outcome, but according to the multivariate analysis, it was not independent of the absence of generalized EEG signs in predicting outcome._x000D_
In univariate analysis we found no correlation between seizure semiology and surgical outcome. According to the discriminant analysis, somatosensory aura and SGTCS significantly improved the prediction as negative prognostic factors. Somatosensory aura is the most common type of aura in FLE. 6 Nevertheless, its presence might refer to an extrafrontal (postcentral) symptomatogenic area. In focal epilepsy surgery it was associated with poor operative results. 26 In two studies, there was an association between SGTCS and poor surgical outcome, 26,34 whereas other studies did not find such a correlation. 9,11-13</t>
  </si>
  <si>
    <t>Janszky J, Schulz R, Ebner A. Clinical features and surgical outcome of medial temporal lobe epilepsy with a history of complex febrile convulsions. Epilepsy Res 2003; 55(1-2): 1-8.</t>
  </si>
  <si>
    <t>tricky one! the CFC group (complex febrile conv) had 91% seizure freedom so we can use this as dirty data from tables 2 and 3. But we cannot extrac thte data from the NFC group as less than 80%. 
"Of 84 patients who underwent epilepsy surgery
and had &gt;2-year follow-up, 60 patients became
seizure-free (71%). Postoperatively 91% of patients
with a history of CFC became seizure free, while only
64% of patients without a history of febrile seizures
had a seizure free surgical outcome"
need to clarify how many of the 36 had surgery - see SystReview table</t>
  </si>
  <si>
    <t>seizure freedom (Engel Ia Ib) 91% dirty data</t>
  </si>
  <si>
    <t>retrospective monocentric, 1994 to 2002</t>
  </si>
  <si>
    <t>133 pts, of which 36 had FC. . Patients with_x000D_
bilateral HS or dual pathology (HS accompanied_x000D_
by other epileptogenic lesion) were excluded.</t>
  </si>
  <si>
    <t>aged 16–59 years</t>
  </si>
  <si>
    <t>Janszky J, Schulz R, Janszky I, Ebner A. Medial temporal lobe epilepsy: gender differences. J Neurol Neurosurg Psychiatry 2004; 75(5): 773-5.</t>
  </si>
  <si>
    <t>Firsly note this is the same pt data as Janszky 2002 in Epilepsy Res. So the data is already collected. Note also that these data are not all concordant so we can't include this. 
"we included all patients who consecutively underwent presurgical evaluation at our centre from 1994 to 2002 and had intractable MTLE associated with HS. Only patients who had long term video EEG and registered seizures were included. Our further inclusion criteria were: (a) complex partial seizures (CPS) proved by ictal video EEG; (b) definitive inter-ictal epileptiform discharges (spikes or sharp waves) over one or both temporal regions; or (c) unilateral hippocampal sclerosis detected by high resolution MRI. "</t>
  </si>
  <si>
    <t>1664-2002</t>
  </si>
  <si>
    <t xml:space="preserve">here were 153 patients (86 women and 67 men) who met our inclusion criteria. </t>
  </si>
  <si>
    <t>Jayalakshmi S, Vooturi S, Bana AK, Sailaja S, Somayajula S, Mohandas S. Factors associated with lack of response to valproic acid monotherapy in juvenile myoclonic epilepsy. Seizure 2014; 23(7): 527-32.</t>
  </si>
  <si>
    <t>Jenssen S, Roberts CM, Gracely EJ, Dlugos DJ, Sperling MR. Focal seizure propagation in the intracranial EEG. Epilepsy Res 2011; 93(1): 25-32.</t>
  </si>
  <si>
    <t>no semiology, but nice propagation patterns</t>
  </si>
  <si>
    <t>Jenssen S, Schere D. Treatment and management of epilepsy in the elderly demented patient. Am J Alzheimers Dis Other Demen 2010; 25(1): 18-26.</t>
  </si>
  <si>
    <t>Jeppesen J, Beniczky S, Johansen P, Sidenius P, Fuglsang-Frederiksen A. Comparing maximum autonomic activity of psychogenic non-epileptic seizures and epileptic seizures using heart rate variability. Seizure 2016; 37: 13-9.</t>
  </si>
  <si>
    <t>not on SLL, PNES</t>
  </si>
  <si>
    <t>Jin B, Wu H, Xu J, Yan J, Ding Y, Wang ZI, et al. Analyzing reliability of seizure diagnosis based on semiology. Epilepsy Behav 2014; 41: 197-202.</t>
  </si>
  <si>
    <t>not on SLL, inter rater comparasions</t>
  </si>
  <si>
    <t>Jirsch J, Hirsch LJ. Nonconvulsive seizures: developing a rational approach to the diagnosis and management in the critically ill population. Clin Neurophysiol 2007; 118(8): 1660-70.</t>
  </si>
  <si>
    <t>commentary, non epileptic</t>
  </si>
  <si>
    <t>Joo EY, Lee EK, Tae WS, Hong SB. Unitemporal vs bitemporal hypometabolism in mesial temporal lobe epilepsy. Arch Neurol 2004; 61(7): 1074-8.</t>
  </si>
  <si>
    <t>Joshi CN, Patrick J. Eyelid myoclonia with absences: routine EEG is sufficient to make a diagnosis. Seizure 2007; 16(3): 254-60.</t>
  </si>
  <si>
    <t>not on SLL. generalised epilepsy.</t>
  </si>
  <si>
    <t>Joshi PA, Poduri A, Kothare SV. Juvenile myoclonic epilepsy and narcolepsy: A series of three cases. Epilepsy Behav 2015; 51: 163-5.</t>
  </si>
  <si>
    <t>unabel to access, but generalised epielpsy anyway</t>
  </si>
  <si>
    <t>Jung WY, Pacia SV, Devinsky O. Neocortical temporal lobe epilepsy: intracranial EEG features and surgical outcome. J Clin Neurophysiol 1999; 16(5): 419-25.</t>
  </si>
  <si>
    <t>review - great internal references</t>
  </si>
  <si>
    <t>Kabay SC, Gumustas OG, Karaman HO, Ozden H, Erdinc O. A proton magnetic resonance spectroscopic study in juvenile absence epilepsy in early stages. Eur J Paediatr Neurol 2010; 14(3): 224-8.</t>
  </si>
  <si>
    <t>JME  and thalamic and MR spectroscopy: generalised epilepsy with generalised 3Hz spike waves</t>
  </si>
  <si>
    <t>Kaiboriboon K, Bertrand ME, Osman MM, Hogan RE. Quantitative analysis of cerebral blood flow patterns in mesial temporal lobe epilepsy using composite SISCOM. J Nucl Med 2005; 46(1): 38-43.</t>
  </si>
  <si>
    <t xml:space="preserve">not on semiology. ictal SPECT coregisters to anterior temporal, basal ganglia and insula in mesial temporal sclerosis shown on MRI and pathologically. 
says in results they had dialeptic, (motionless stare) automatisms etc. but also says 11 of 31 had surgery. of the 11, it says 8 were Egnel I : this is dirty data &lt;80%. Note at the end of the first paragraph of results it says 21 patients had surgery so the numbers are contradictory too!
</t>
  </si>
  <si>
    <t>Kakisaka Y, Iwasaki M, Alexopoulos AV, Enatsu R, Jin K, Wang ZI, et al. Magnetoencephalography in fronto-parietal opercular epilepsy. Epilepsy Res 2012; 102(1-2): 71-7.</t>
  </si>
  <si>
    <t xml:space="preserve">4 cases. 2 sz free (and sEEG). 1 sEEG. </t>
  </si>
  <si>
    <t>2 sz free</t>
  </si>
  <si>
    <t>opercular, throat tingling</t>
  </si>
  <si>
    <t>3 of 4 included. the other  didn't have MRI/EEG/MEG concordance and wasn't seixure free</t>
  </si>
  <si>
    <t>30, 54</t>
  </si>
  <si>
    <t>CL x 2, IL x1 tingling arm/face</t>
  </si>
  <si>
    <t>Kalamangalam GP, Cara L, Tandon N, Slater JD. An interictal EEG spectral metric for temporal lobe epilepsy lateralization. Epilepsy Res 2014; 108(10): 1748-57.</t>
  </si>
  <si>
    <t xml:space="preserve">looked promising with table 1... but foollow up was "more than 6months" except for one case. so cannot use the data. </t>
  </si>
  <si>
    <t>Kalamangalam GP, Tandon N, Saria HY, Slater JD. Asymmetric scalp electromyogram: a common and accurate lateralizing sign in motor seizures. J Clin Neurophysiol 2011; 28(5): 512-9.</t>
  </si>
  <si>
    <t>group I and group II patients in two different tables. group I: concordance extracted. Group II: Engel Ia / ILAE 1 extracted. 
group I: pt 3 had GTCS so excluded despite concordance. I-20 doesnt say wehre the cavernomas were so excluded. pt II-3 no outcome post op so excluded as under 1 yr f/up and we can't use concordance whennot full sz free. II-4 had previous L ATL and now TO resection so excluded.</t>
  </si>
  <si>
    <t>concordance (group I) and sz freedom (group II)  at one-year</t>
  </si>
  <si>
    <t xml:space="preserve">retrospective, </t>
  </si>
  <si>
    <t>26+22 = 48 overall. of which ... included 25</t>
  </si>
  <si>
    <t>17-73 yrs</t>
  </si>
  <si>
    <t>Kaler SG, Liew CJ, Donsante A, Hicks JD, Sato S, Greenfield JC. Molecular correlates of epilepsy in early diagnosed and treated Menkes disease. J Inherit Metab Dis 2010; 33(5): 583-9.</t>
  </si>
  <si>
    <t>focused on genetics</t>
  </si>
  <si>
    <t>Kalra V, Gulati S, Pandey RM, Menon S. West syndrome and other infantile epileptic encephalopathies--Indian hospital experience. Brain Dev 2001; 23(7): 593-602.</t>
  </si>
  <si>
    <t>Kalra V, Gulati S, Pandey RM, Menon S. West syndrome and other infantile epileptic encephalopathies--Indian hospital experience. Brain Dev 2002; 24(2): 130-9.</t>
  </si>
  <si>
    <t>Kaminska A, Oguni H. Lennox-Gastaut syndrome and epilepsy with myoclonic-astatic seizures. Handb Clin Neurol 2013; 111: 641-52.</t>
  </si>
  <si>
    <t>Kanabar G, Boyd S, Schugal A, Bhate S. Multiple causes of apnea in 1p36 deletion syndrome include seizures. Seizure 2012; 21(5): 402-6.</t>
  </si>
  <si>
    <t>SS, genetics</t>
  </si>
  <si>
    <t>case reports in genetics. 1 pt had EEG MRI concordance from 4. 
Perisylvian: put a 1 in opercula, insula after looking it up and reading the article in terms of polymicorgyrua liekly in and around the perisyvlian area including the slightly deeper insula</t>
  </si>
  <si>
    <t>apnoeic</t>
  </si>
  <si>
    <t xml:space="preserve">12 had 1p36 delertion. 4 had apnoea. 1 had conocrdance. </t>
  </si>
  <si>
    <t>Kanemura H, Mizorogi S, Aoyagi K, Sugita K, Aihara M. EEG characteristics predict subsequent epilepsy in children with febrile seizure. Brain Dev 2012a; 34(4): 302-7.</t>
  </si>
  <si>
    <t>FC not SLL</t>
  </si>
  <si>
    <t>Kanemura H, Sano F, Ishii S, Ohyama T, Sugita K, Aihara M. Characteristics of headache in children with epilepsy. Seizure 2013; 22(8): 647-50.</t>
  </si>
  <si>
    <t>Kanemura H, Sano F, Ohyama T, Mizorogi S, Sugita K, Aihara M. EEG characteristics predict subsequent epilepsy in children with their first unprovoked seizure. Epilepsy Res 2015; 115: 58-62.</t>
  </si>
  <si>
    <t>Kanemura H, Sano F, Tando T, Sugita K, Aihara M. Repeated seizures induce prefrontal growth disturbance in frontal lobe epilepsy. Brain Dev 2012b; 34(3): 175-80.</t>
  </si>
  <si>
    <t>Kang SY, Lee SA, Yim SB, Lim YM, Kang JK, Lee JK. Factors contributing to clinical seizure lateralization in patients with mesial temporal lobe epilepsy. Eur Neurol 2005; 54(4): 191-8.</t>
  </si>
  <si>
    <t xml:space="preserve">
unfortunately, semio data are related to single seizure not to patients
NOTE: nice paper to re-check - many ref to extract!! 
</t>
  </si>
  <si>
    <t>Kanner AM. Depression in epilepsy: prevalence, clinical semiology, pathogenic mechanisms, and treatment. Biol Psychiatry 2003; 54(3): 388-98.</t>
  </si>
  <si>
    <t>no data - commetary</t>
  </si>
  <si>
    <t>Kanner AM, Rivas-Grajales AM. Psychosis of epilepsy: a multifaceted neuropsychiatric disorder. CNS Spectr 2016; 21(3): 247-57.</t>
  </si>
  <si>
    <t>Kantanen AM, Reinikainen M, Parviainen I, Kalviainen R. Long-term outcome of refractory status epilepticus in adults: A retrospective population-based study. Epilepsy Res 2017; 133: 13-21.</t>
  </si>
  <si>
    <t>not on semio loc</t>
  </si>
  <si>
    <t>Kapadia S, Shah H, McNair N, Pruitt JN, Murro A, Park Y. Using a structured questionnaire improves seizure description by medical students. Int J Med Educ 2016; 7: 6-10.</t>
  </si>
  <si>
    <t>Kapur J, Pillai A, Henry TR. Psychogenic elaboration of simple partial seizures. Epilepsia 1995; 36(11): 1126-30.</t>
  </si>
  <si>
    <t>sEEG and concordance</t>
  </si>
  <si>
    <t>monocentric, case-reports</t>
  </si>
  <si>
    <t>22-21-34yo</t>
  </si>
  <si>
    <t>Kapur N, Prevett M. Unexpected amnesia: are there lessons to be learned from cases of amnesia following unilateral temporal lobe surgery? Brain 2003; 126(Pt 12): 2573-85.</t>
  </si>
  <si>
    <t>review - extract ref: 
Penfield W, Milner B. Memory deficit produced by bilateral lesions in the hippocampal zone. Arch Neurol 1958; 79: 475–97.
Walker AE. Recent memory impairment in unilateral temporal lesions. Arch Neurol Psychiatry 1957; 78: 543–52.
Loring DW, Hermann BP, Meador KJ, Lee GP, Gallagher BB, King DW, et al. Amnesia after unilateral temporal lobectomy: a case report. Epilepsia 1994; 35: 757–63.
Dimsdale H, Logue V, Piercy M. A case of persisting impairment of recent memory following right temporal lobectomy. Neuropsychologia 1964; 1: 287–98.
Ahern GL, O’Connor M, Dalmau D, Coleman A, Posner JB, Schomer DL, et al. Paraneoplastic temporal lobe epilepsy with testicular neoplasm and atypical amnesia. Neurology 1994; 44: 1270–4.
Guerreiro C, Jones‐Gotman M, Andermann F, Bastos A, Cendes F. Severe amnesia in epilepsy: causes, anatomopsychological considerations, and treatment. Epilepsy Behav 2001; 2: 224–46.</t>
  </si>
  <si>
    <t>Karimzadeh P, Tabarestani S, Ghofrani M. Hypoglycemia-occipital syndrome: a specific neurologic syndrome following neonatal hypoglycemia? J Child Neurol 2011; 26(2): 152-9.</t>
  </si>
  <si>
    <t xml:space="preserve">potential for concordance GT, but not specific semio linkable to specific loc </t>
  </si>
  <si>
    <t>Kasper BS, Kasper EM, Pauli E, Stefan H. Phenomenology of hallucinations, illusions, and delusions as part of seizure semiology. Epilepsy Behav 2010; 18(1-2): 13-23.</t>
  </si>
  <si>
    <t>monocentric, case-series</t>
  </si>
  <si>
    <t xml:space="preserve">10pt </t>
  </si>
  <si>
    <t>16-71yo</t>
  </si>
  <si>
    <t>Kasradze S, Alkhidze M, Lomidze G, Japaridze G, Tsiskaridze A, Zangaladze A. Perspectives of epilepsy surgery in resource-poor countries: a study in Georgia. Acta Neurochir (Wien) 2015; 157(9): 1533-40; discussion 40.</t>
  </si>
  <si>
    <t>14pt</t>
  </si>
  <si>
    <t>17-47 yo</t>
  </si>
  <si>
    <t>Kassahun Y, Perrone R, De Momi E, Berghofer E, Tassi L, Canevini MP, et al. Automatic classification of epilepsy types using ontology-based and genetics-based machine learning. Artif Intell Med 2014; 61(2): 79-88.</t>
  </si>
  <si>
    <t>only included TE</t>
  </si>
  <si>
    <t>post-op sz freedom, f/u &gt;12m</t>
  </si>
  <si>
    <t>bicentric, retrospective - Carlo Besta Neurological Institute, Niguarda Ca Granda Hospital and San Paolo Hospital, Milan</t>
  </si>
  <si>
    <t xml:space="preserve">99pt </t>
  </si>
  <si>
    <t>Kassubek J, Huppertz HJ, Spreer J, Schulze-Bonhage A. Detection and localization of focal cortical dysplasia by voxel-based 3-D MRI analysis. Epilepsia 2002; 43(6): 596-602.</t>
  </si>
  <si>
    <t>EEG-MRI-VBM concordance</t>
  </si>
  <si>
    <t>lesional epilepsy (FCD)</t>
  </si>
  <si>
    <t>mean age, 31; range, 14–51 years</t>
  </si>
  <si>
    <t>Kazemi H, Hashemi-Fesharaki S, Razaghi S, Najafi M, Kolivand PH, Kovac S, et al. Intractable epilepsy and craniocerebral trauma: analysis of 163 patients with blunt and penetrating head injuries sustained in war. Injury 2012; 43(12): 2132-5.</t>
  </si>
  <si>
    <t>not semio given</t>
  </si>
  <si>
    <t>Keezer MR, Saint-Hilaire JM, Nguyen DK. Fronto-polar epilepsy masquerading as juvenile myoclonic epilepsy. Epileptic Disord 2011; 13(3): 317-20.</t>
  </si>
  <si>
    <t>case-report</t>
  </si>
  <si>
    <t>49yo</t>
  </si>
  <si>
    <t>Kellinghaus C, Berning S, Stogbauer F. Use of oxcarbazepine for treatment of refractory status epilepticus. Seizure 2014; 23(2): 151-4.</t>
  </si>
  <si>
    <t>Kellinghaus C, Loddenkemper T, Dinner DS, Lachhwani D, Luders HO. Seizure semiology in the elderly: a video analysis. Epilepsia 2004a; 45(3): 263-7.</t>
  </si>
  <si>
    <t>unfortunately impossible to link individual semio to individual loc and GT (concordance)</t>
  </si>
  <si>
    <t>Kellinghaus C, Loddenkemper T, Najm IM, Wyllie E, Lineweaver T, Nair DR, et al. Specific epileptic syndromes are rare even in tertiary epilepsy centers: a patient-oriented approach to epilepsy classification. Epilepsia 2004b; 45(3): 268-75.</t>
  </si>
  <si>
    <t>Kellinghaus C, Loddenkemper T, Wyllie E, Najm I, Gupta A, Rosenow F, et al. [Suggestion for a new, patient-oriented epilepsy classification]. Nervenarzt 2006; 77(8): 961-9.</t>
  </si>
  <si>
    <t>Kellinghaus C, Stogbauer F. Treatment of status epilepticus in a large community hospital. Epilepsy Behav 2012; 23(3): 235-40.</t>
  </si>
  <si>
    <t>treatment of status</t>
  </si>
  <si>
    <t>Kelly DM, Costello DJ. Can syncope cause convulsive seizures in adults? Clin Auton Res 2017; 27(4): 283-7.</t>
  </si>
  <si>
    <t>generalised seizure</t>
  </si>
  <si>
    <t>Kessler SK, Shinnar S, Cnaan A, Dlugos D, Conry J, Hirtz DG, et al. Pretreatment seizure semiology in childhood absence epilepsy. Neurology 2017; 89(7): 673-9.</t>
  </si>
  <si>
    <t>Khan SA, Carney PW, Archer JS. Brief asymmetric tonic posturing with diffuse low-voltage fast activity in seizures arising from the mesial parietal region. Epilepsy Res 2014; 108(10): 1950-4.</t>
  </si>
  <si>
    <t xml:space="preserve">excluded 2 pt of 4 pt presented (brief f/up or not real post-op sz freedom, they just claim the resection was too conervative and still lesion present, but no real GT)
</t>
  </si>
  <si>
    <t>monocentric, retrospective case-series</t>
  </si>
  <si>
    <t>27-37 yo</t>
  </si>
  <si>
    <t>Kilpatrick C, O'Brien T, Matkovic Z, Cook M, Kaye A. Preoperative evaluation for temporal lobe surgery. J Clin Neurosci 2003; 10(5): 535-9.</t>
  </si>
  <si>
    <t>nice paper on presurgical evaluation and GT levels! 
But not semiology reported for our review</t>
  </si>
  <si>
    <t>Kim BS, Lee ST, Yun TJ, Lee SK, Paeng JC, Jun J, et al. Capability of arterial spin labeling MR imaging in localizing seizure focus in clinical seizure activity. Eur J Radiol 2016; 85(7): 1295-303.</t>
  </si>
  <si>
    <t>no meaningful semio given (and when semio given, no GT)</t>
  </si>
  <si>
    <t>Kim DW, Jung KY, Chu K, Park SH, Lee SY, Lee SK. Localization value of seizure semiology analyzed by the conditional inference tree method. Epilepsy Res 2015a; 115: 81-7.</t>
  </si>
  <si>
    <t>no GT, but nice paper for semiology categories and ML approach!</t>
  </si>
  <si>
    <t>Kim DW, Lee SK, Yun CH, Kim KK, Lee DS, Chung CK, et al. Parietal lobe epilepsy: the semiology, yield of diagnostic workup, and surgical outcome. Epilepsia 2004; 45(6): 641-9.</t>
  </si>
  <si>
    <t>unfortunately impossible to extract semio from postop sz free patients</t>
  </si>
  <si>
    <t>Kim H, Kim SY, Lim BC, Hwang H, Chae JH, Choi J, et al. Spike persistence and normalization in benign epilepsy with centrotemporal spikes - Implications for management. Brain Dev 2018; 40(8): 693-8.</t>
  </si>
  <si>
    <t>not semio given, nor GT</t>
  </si>
  <si>
    <t>Kim JH, Im KC, Kim JS, Lee SA, Lee JK, Khang SK, et al. Ictal hyperperfusion patterns in relation to ictal scalp EEG patterns in patients with unilateral hippocampal sclerosis: a SPECT study. Epilepsia 2007; 48(2): 270-7.</t>
  </si>
  <si>
    <t>EEG/MRI/SPECT concordance as GT for pt semiology (since impossible to extract individual surgical outcome)
"We studied retrospectively patients selected from a larger population undergoing temporal lobectomy for medically intractable CPS at the Asan Medical Center from 1997 to 2003. Inclusion criteria used: (a) electroclinical features typical of MTLE during long‐term video‐EEG monitoring; (b) unilateral HS on high‐resolution MRI; (c) completion of ictal SPECT injection during a CPS characteristic of MTLE; (d) anterior temporal lobectomy and amygdalohippocampectomy (ATL‐AH) with a minimum follow‐up of 2 years; and (e) surgical pathology demonstrating HS without dual pathology"</t>
  </si>
  <si>
    <t>mean age 32yo</t>
  </si>
  <si>
    <t>Kim KJ, Lee R, Chae JH, Hwang YS. Application of semiological seizure classification to epileptic seizures in children. Seizure 2002; 11(5): 281-4.</t>
  </si>
  <si>
    <t>not on localisation</t>
  </si>
  <si>
    <t>Kim KT, Chu K, Lee SK. Dancing with a seizure, a case report. BMC Neurol 2017; 17(1): 16.</t>
  </si>
  <si>
    <t>42yo</t>
  </si>
  <si>
    <t>Kim SH, Nordli DR, Jr., Berg AT, Koh S, Laux L. Ictal ontogeny in Dravet syndrome. Clin Neurophysiol 2015b; 126(3): 446-55.</t>
  </si>
  <si>
    <t>not localisation</t>
  </si>
  <si>
    <t>Kim YO, Bellows S, McMahon JM, Iona X, Damiano J, Dibbens L, et al. Atypical multifocal Dravet syndrome lacks generalized seizures and may show later cognitive decline. Dev Med Child Neurol 2014; 56(1): 85-90.</t>
  </si>
  <si>
    <t>Kinoshita M, Takahashi R, Ikeda A. Application of the 2001 diagnostic scheme and the 2006 ILAE report of seizure and epilepsy: a feedback from the clinical practice of adult epilepsy. Epileptic Disord 2008; 10(3): 206-12.</t>
  </si>
  <si>
    <t>Japanese commentary
impossible!</t>
  </si>
  <si>
    <t>Kissani N, Ouazzani R, Belaidi H, Ouahabi H, Chkili T. [Epileptic seizures and epilepsy in subacute sclerosing panencephalitis (report of 30 cases]. Neurophysiol Clin 2001; 31(6): 398-405.</t>
  </si>
  <si>
    <t>epilepsy prognosis in SSP</t>
  </si>
  <si>
    <t>Klein KM, O'Brien TJ, Praveen K, Heron SE, Mulley JC, Foote S, et al. Familial focal epilepsy with variable foci mapped to chromosome 22q12: expansion of the phenotypic spectrum. Epilepsia 2012; 53(8): e151-5.</t>
  </si>
  <si>
    <t>not on semio loc/lat</t>
  </si>
  <si>
    <t>Klein KM, Pendziwiat M, Cohen R, Appenzeller S, de Kovel CG, Rosenow F, et al. Autosomal dominant epilepsy with auditory features: a new LGI1 family including a phenocopy with cortical dysplasia. J Neurol 2016; 263(1): 11-6.</t>
  </si>
  <si>
    <t>family study - only 1 pt showed FCD did but no EEG abn, so no GT</t>
  </si>
  <si>
    <t>Klein KM, Pendziwiat M, Eilam A, Gilad R, Blatt I, Rosenow F, et al. The phenotypic spectrum of ARHGEF9 includes intellectual disability, focal epilepsy and febrile seizures. J Neurol 2017; 264(7): 1421-5.</t>
  </si>
  <si>
    <t>Klimpe S, Behrang-Nia M, Bott MC, Werhahn KJ. Recruitment of motor cortex inhibition differentiates between generalized and focal epilepsy. Epilepsy Res 2009; 84(2-3): 210-6.</t>
  </si>
  <si>
    <t>not semio nor GT</t>
  </si>
  <si>
    <t>Kloss S, Pieper T, Pannek H, Holthausen H, Tuxhorn I. Epilepsy surgery in children with focal cortical dysplasia (FCD): results of long-term seizure outcome. Neuropediatrics 2002; 33(1): 21-6.</t>
  </si>
  <si>
    <t xml:space="preserve">n </t>
  </si>
  <si>
    <t>Kluger G, Kudernatsch V. St. Valentine--patron saint of epilepsy: illustrating the semiology of seizures over the course of six centuries. Epilepsy Behav 2009; 14(1): 219-25.</t>
  </si>
  <si>
    <t>history epilepsy paper</t>
  </si>
  <si>
    <t>Knake S, Haag A, Pilgramm G, Reis J, Klein KM, Hoeffken H, et al. Ictal functional TCD for the lateralization of the seizure onset zone--a report of two cases. Epilepsy Res 2004; 62(1): 89-93.</t>
  </si>
  <si>
    <t>multimodal concordance and post-surgical sz freedom (f/u 2 y)</t>
  </si>
  <si>
    <t>2 case-reports, only 1 included</t>
  </si>
  <si>
    <t>23yo</t>
  </si>
  <si>
    <t>Knecht S, Henningsen H, Deppe M, Osinska L, Diehl B, Stodieck S, et al. Persistent unihemispheric perceptual impairments in humans following focal seizures. Neurosci Lett 1996; 217(1): 66-8.</t>
  </si>
  <si>
    <t>Knowles JK, Santoro JD, Porter BE, Baumer FM. Refractory focal epilepsy in a paediatric patient with primary familial brain calcification. Seizure 2018; 56: 50-2.</t>
  </si>
  <si>
    <t>multifocal epilepsy</t>
  </si>
  <si>
    <t>Knowlton RC, Elgavish R, Howell J, Blount J, Burneo JG, Faught E, et al. Magnetic source imaging versus intracranial electroencephalogram in epilepsy surgery: a prospective study. Ann Neurol 2006; 59(5): 835-42.</t>
  </si>
  <si>
    <t>not semio</t>
  </si>
  <si>
    <t>Knowlton RC, Razdan SN, Limdi N, Elgavish RA, Killen J, Blount J, et al. Effect of epilepsy magnetic source imaging on intracranial electrode placement. Ann Neurol 2009; 65(6): 716-23.</t>
  </si>
  <si>
    <t>Knudsen-Baas KM, Power KN, Engelsen BA, Hegrestad SE, Gilhus NE, Storstein AM. Status epilepticus secondary to glioma. Seizure 2016; 40: 76-80.</t>
  </si>
  <si>
    <t>focal SE semio not linkable to specific loc at pt level</t>
  </si>
  <si>
    <t>Kobayashi K, James CJ, Yoshinaga H, Ohtsuka Y, Gotman J. The electroencephalogram through a software microscope: non-invasive localization and visualization of epileptic seizure activity from inside the brain. Clin Neurophysiol 2000; 111(1): 134-49.</t>
  </si>
  <si>
    <t>not on semio</t>
  </si>
  <si>
    <t>Koelewijn L, Hamandi K, Brindley LM, Brookes MJ, Routley BC, Muthukumaraswamy SD, et al. Resting-state oscillatory dynamics in sensorimotor cortex in benign epilepsy with centro-temporal spikes and typical brain development. Hum Brain Mapp 2015; 36(10): 3935-49.</t>
  </si>
  <si>
    <t>not on sz semio</t>
  </si>
  <si>
    <t>Koepp MJ. Neuroimaging of drug resistance in epilepsy. Curr Opin Neurol 2014; 27(2): 192-8.</t>
  </si>
  <si>
    <t>review article on imaging research of chronic epilepsies and mechanisms of drug resistance</t>
  </si>
  <si>
    <t>Kotagal P, Arunkumar G, hammel J, Mascha E. Complex partial seizures of frontal lobe onset statistical analysis of ictal semiology. Seizure 2003; 12(5): 268-81.</t>
  </si>
  <si>
    <t>post-op sz freedom (FLobectomy or Flesionectomy)</t>
  </si>
  <si>
    <t>the analysed 149 seizures from 42 patients, 28 with MTLE (75 seizures) and 14 with FLCPS (74 seizures) seizure free for at least 1 year after surgery.
we included only 3pt with FLCPS whose individual semiology was extractable from the text</t>
  </si>
  <si>
    <t xml:space="preserve">patients’ mean age at seizure onset was 10 years (range 6 months to 29 years). The mean interval between seizure onset and evaluation was 21 years (range 4–35 years). </t>
  </si>
  <si>
    <t>Kotagal P, Arunkumar GS. Lateral frontal lobe seizures. Epilepsia 1998; 39 Suppl 4: S62-8.</t>
  </si>
  <si>
    <t>Kotagal P, Yardi N. The relationship between sleep and epilepsy. Semin Pediatr Neurol 2008; 15(2): 42-9.</t>
  </si>
  <si>
    <t>Kovac S, Deppe M, Mohammadi S, Schiffbauer H, Schwindt W, Moddel G, et al. Gelastic seizures: A case of lateral frontal lobe epilepsy and review of the literature. Epilepsy Behav 2009; 15(2): 249-53.</t>
  </si>
  <si>
    <t>EEG/fMRI/DTI concordant</t>
  </si>
  <si>
    <t>40 yo</t>
  </si>
  <si>
    <t>Kovac S, Diehl B, Wehner T, Fois C, Toms N, Walker MC, et al. Gelastic seizures: incidence, clinical and EEG features in adult patients undergoing video-EEG telemetry. Epilepsia 2015; 56(1): e1-5.</t>
  </si>
  <si>
    <t>Postop sz freedom (f/u &gt; 1y) / Concordance</t>
  </si>
  <si>
    <t>19 pt</t>
  </si>
  <si>
    <t>Median age at admission was 35 years (range 19–53 years)</t>
  </si>
  <si>
    <t>Kovac S, Nachev P, Rodionov R, Scott C, McEvoy AW, Toms N, et al. Neck atonia with a focal stimulation-induced seizure arising from the SMA: pathophysiological considerations. Epilepsy Behav 2012; 24(4): 503-6.</t>
  </si>
  <si>
    <t>cortical stimulation</t>
  </si>
  <si>
    <t>28 yo</t>
  </si>
  <si>
    <t>Kowalik ZJ, Schnitzler A, Freund H, Witte OW. Local Lyapunov exponents detect epileptic zones in spike-less interictal MEG recordings. Clin Neurophysiol 2001; 112(1): 60-7.</t>
  </si>
  <si>
    <t>not meaningful semio linkable to concordance GT</t>
  </si>
  <si>
    <t>Krag A, Holmes GL. Diagnosing infantile spasms: Accuracy of the internet. Epilepsy Behav 2016; 64(Pt A): 239-41.</t>
  </si>
  <si>
    <t>off topic - na</t>
  </si>
  <si>
    <t>Kramer U, Zelnik N, Lerman-Sagie T, Shahar E. Benign childhood epilepsy with centrotemporal spikes: clinical characteristics and identification of patients at risk for multiple seizures. J Child Neurol 2002; 17(1): 17-9.</t>
  </si>
  <si>
    <t>Krsek P, Hajek M, Dezortova M, Jiru F, Skoch A, Marusic P, et al. (1)H MR spectroscopic imaging in patients with MRI-negative extratemporal epilepsy: correlation with ictal onset zone and histopathology. Eur Radiol 2007a; 17(8): 2126-35.</t>
  </si>
  <si>
    <t>different GT lelevels: multimodal EEG-PET-MRS-SPECT concordance/ invasiveEEG/ Engel I, f/u&gt;1y</t>
  </si>
  <si>
    <t>from 8 to 23 years, mean age 11.7 years</t>
  </si>
  <si>
    <t>Krsek P, Tichy M, Hajek M, Dezortova M, Zamecnik J, Zedka M, et al. Successful epilepsy surgery with a resection contralateral to a suspected epileptogenic lesion. Epileptic Disord 2007b; 9(1): 82-9.</t>
  </si>
  <si>
    <t>post-op sz free 28m f/u + MRS concordance + invasive EEG study</t>
  </si>
  <si>
    <t>11yo</t>
  </si>
  <si>
    <t>Kuloglu Pazarci N, Bebek N, Baykan B, Gurses C, Gokyigit A. Reappraisal of epileptic pain as a rare symptom of seizures. Epilepsy Behav 2016; 55: 101-7.</t>
  </si>
  <si>
    <t>Kumar G, Juhasz C, Sood S, Asano E. Olfactory hallucinations elicited by electrical stimulation via subdural electrodes: effects of direct stimulation of olfactory bulb and tract. Epilepsy Behav 2012; 24(2): 264-8.</t>
  </si>
  <si>
    <t>ES study</t>
  </si>
  <si>
    <t xml:space="preserve">monocentric paediatric </t>
  </si>
  <si>
    <t>olfactory semio</t>
  </si>
  <si>
    <t>age range: 5 to 17 years</t>
  </si>
  <si>
    <t>Kumlien E, Doss RC, Gates JR. Treatment outcome in patients with mesial temporal sclerosis. Seizure 2002; 11(7): 413-7.</t>
  </si>
  <si>
    <t>Kutluay E, Passaro EA, Gomez-Hassan D, Beydoun A. Seizure semiology and neuroimaging findings in patients with midline spikes. Epilepsia 2001; 42(12): 1563-8.</t>
  </si>
  <si>
    <t>only included pt with MRI-EEG concordance</t>
  </si>
  <si>
    <t>35pt</t>
  </si>
  <si>
    <t>between 18 months and 38 years (mean, 11.8 years)</t>
  </si>
  <si>
    <t>Kutsy RL. Focal extratemporal epilepsy: clinical features, EEG patterns, and surgical approach. J Neurol Sci 1999; 166(1): 1-15.</t>
  </si>
  <si>
    <t>Labar D, Dilone L, Solomon G, Harden C. Epileptogenesis: left or right hemisphere dominance? Preliminary findings in a hospital-based population. Seizure 2001; 10(8): 570-2.</t>
  </si>
  <si>
    <t>no semiology given (SPS, CPS only)</t>
  </si>
  <si>
    <t>Lacasa Maseri S, Ramos Fernandez JM, Moreno Perez D, Urda Cardona A, Martinez Anton J. [Gastroenteritis-related seizures: study of incidence and clinical analysis]. An Pediatr (Barc) 2013; 79(3): 162-6.</t>
  </si>
  <si>
    <t>Lacuey N, Davila JC, Zonjy B, Amina S, Couce M, Turnbull J, et al. Lesion-negative anterior cingulate epilepsy. Epileptic Disord 2015; 17(2): 134-42.</t>
  </si>
  <si>
    <t>added 2 ref to the missing papers list: Levin B, Duchowny M Childhood obsessive‐compulsive disorder and cingulate epilepsy. Biol Psychiatry 1991; 30(10): 1049–1055._x000D_
Chassagnon S, Minotti L, Kremer S Restricted frontomesial epileptogenic focus generating dyskinetic behavior and laughter. Epilepsia 2003; 44(6): 859–863.</t>
  </si>
  <si>
    <t xml:space="preserve">sEEG, postop ILAE class 1; Histopathological examination revealed focal cortical dysplasia type 1b </t>
  </si>
  <si>
    <t>case report,  1y f/u</t>
  </si>
  <si>
    <t>cephalic aura</t>
  </si>
  <si>
    <t>30yo</t>
  </si>
  <si>
    <t>Lacuey N, Zonjy B, Hampson JP, Rani MRS, Zaremba A, Sainju RK, et al. The incidence and significance of periictal apnea in epileptic seizures. Epilepsia 2018; 59(3): 573-82.</t>
  </si>
  <si>
    <t>important paper on ictal central apnoea!!! 
issue with groundtruth (only neurophys) and data (seizure-related not patient-related)</t>
  </si>
  <si>
    <t>Ladino LD, Dash C, Wu A, Tellez-Zenteno JF. Intracranial investigation of a patient with nodular heterotopia and hippocampal sclerosis: dealing with a dual pathology. Epileptic Disord 2017; 19(2): 195-201.</t>
  </si>
  <si>
    <t xml:space="preserve"> sEEG and post op sz freedom (3y f/u) - hippocampal sclerosis and extensive periventricular nodular heterotopia in the same hemisphere. A less aggressive resection was performed based on intracranial EEG recording. The patient has been seizure‐free for three years since resection.</t>
  </si>
  <si>
    <t>case report, 3y f/u</t>
  </si>
  <si>
    <t>29yo</t>
  </si>
  <si>
    <t>Lado FA, Rubboli G, Capovilla G, Avanzini G, Moshe SL. Pathophysiology of epileptic encephalopathies. Epilepsia 2013; 54 Suppl 8: 6-13.</t>
  </si>
  <si>
    <t xml:space="preserve">review - no data </t>
  </si>
  <si>
    <t>Laff R, Mesad S, Devinsky O. Epileptic kinetopsia: ictal illusory motion perception. Neurology 2003; 61(9): 1262-4.</t>
  </si>
  <si>
    <t>post-op sz free 2y f/u + concordance + subdural grid and strip elctrodes</t>
  </si>
  <si>
    <t>kinetopsia</t>
  </si>
  <si>
    <t>38yo</t>
  </si>
  <si>
    <t>LaFrance WC, Jr. Psychogenic nonepileptic seizures. Curr Opin Neurol 2008; 21(2): 195-201.</t>
  </si>
  <si>
    <t>Lafrance WC, Jr., Ranieri R, Blum AS. Nonepileptic seizures - objective phenomena. Handb Clin Neurol 2016; 139: 297-304.</t>
  </si>
  <si>
    <t>Lam EM, Worrell GA, Laughlin RS. Semiology of the rare seizure subtype piloerection. Arch Neurol 2010; 67(12): 1524-7.</t>
  </si>
  <si>
    <t>piloerection</t>
  </si>
  <si>
    <t>72yo</t>
  </si>
  <si>
    <t>Lamarche F, Job AS, Deman P, Bhattacharjee M, Hoffmann D, Gallazzini-Crepin C, et al. Correlation of FDG-PET hypometabolism and SEEG epileptogenicity mapping in patients with drug-resistant focal epilepsy. Epilepsia 2016; 57(12): 2045-55.</t>
  </si>
  <si>
    <t>post op sz freedom (44months) + sEEG + concordance PET</t>
  </si>
  <si>
    <t>monocentric, series of 37 successive patients, but only 1 pt included as semiology was given only for this pt presented as case report</t>
  </si>
  <si>
    <t xml:space="preserve">initial loss of contact (no signal symptom), immobility for 30–60 s, short postictal confusion with a few word finding difficulties, and complete amnesia of the episode. </t>
  </si>
  <si>
    <t>26yo</t>
  </si>
  <si>
    <t>Lambrecq V, Marchal C, Michel V, Guehl D, Burbaud P, Rougier A. Clinical features of late-onset partial cryptogenic epilepsy: toward an idiopathic temporal epilepsy? Epilepsy Behav 2013; 28(2): 168-71.</t>
  </si>
  <si>
    <t>no GT - SOZ not found (cryptogenic epilepsy)</t>
  </si>
  <si>
    <t>Lanska DJ. Chapter 33: the history of movement disorders. Handb Clin Neurol 2010; 95: 501-46.</t>
  </si>
  <si>
    <t>Larner AJ, Marson AG. Epileptic seizures in Alzheimer's disease: another fine MESS? J Alzheimers Dis 2011; 25(3): 417-9.</t>
  </si>
  <si>
    <t>Latini F, Hjortberg M, Aldskogius H, Ryttlefors M. The Classical Pathways of Occipital Lobe Epileptic Propagation Revised in the Light of White Matter Dissection. Behav Neurol 2015; 2015: 872645.</t>
  </si>
  <si>
    <t>not on SOZ, but about WM pathways and sz propagation from OL</t>
  </si>
  <si>
    <t>Lawn N, Londono A, Sawrie S, Morawetz R, Martin R, Gilliam F, et al. Occipitoparietal epilepsy, hippocampal atrophy, and congenital developmental abnormalities. Epilepsia 2000; 41(12): 1546-53.</t>
  </si>
  <si>
    <t>different GT per pt (not all pt groundtruthed), and semio given per group = big chaos!
semio not specific per pt, only % given, so wanted to use OP localisation based on concordance for all, but ictal EEG not available/clear for all pt - so impossible to assign specific semio to only those pt groundtruthed for concordance</t>
  </si>
  <si>
    <t xml:space="preserve">MRI concordance with EEG (also few pt operated and 3 postop sz free Engel I (mean follow-up was 5.5 years; range 2.5–8.5 years), other pt with ictal SPECT, sEEG) - but </t>
  </si>
  <si>
    <t>monocentric study, case series of 20 pt</t>
  </si>
  <si>
    <t>OPE</t>
  </si>
  <si>
    <t>20pt with OPE (3 out of 7 pt were sz free after surgery)</t>
  </si>
  <si>
    <t>26ys mean age</t>
  </si>
  <si>
    <t>Lawson JA, Cook MJ, Bleasel AF, Nayanar V, Morris KF, Bye AM. Quantitative MRI in outpatient childhood epilepsy. Epilepsia 1997; 38(12): 1289-93.</t>
  </si>
  <si>
    <t>no specific semiology given (loc based on semio)</t>
  </si>
  <si>
    <t>Lazow SP, Thadani VM, Gilbert KL, Morse RP, Bujarski KA, Kulandaivel K, et al. Outcome of frontal lobe epilepsy surgery. Epilepsia 2012; 53(10): 1746-55.</t>
  </si>
  <si>
    <t>dirty data (&lt;80%) - semio given per group, but only 57% of pt were sz free after surgery, so impossible to use group semio groundtruthed with postop sz freedom (&lt;80%)</t>
  </si>
  <si>
    <t>Lee BI, Schauwecker DS. Regional cerebral perfusion in PLEDs: a case report. Epilepsia 1988; 29(5): 607-11.</t>
  </si>
  <si>
    <t>interictalEEG (periodic lateralized epileptiform discharges) concordance with CT, MRI, SPECT</t>
  </si>
  <si>
    <t>47yo</t>
  </si>
  <si>
    <t>Lee EH, Chung S. A comparative study of febrile and afebrile seizures associated with mild gastroenteritis. Brain Dev 2013; 35(7): 636-40.</t>
  </si>
  <si>
    <t>not on semio localisation</t>
  </si>
  <si>
    <t>Lee EM, Im KC, Kim JH, Lee JK, Hong SH, No YJ, et al. Relationship between hypometabolic patterns and ictal scalp EEG patterns in patients with unilateral hippocampal sclerosis: An FDG-PET study. Epilepsy Res 2009; 84(2-3): 187-93.</t>
  </si>
  <si>
    <t>post-op sz freedom (Engel 1) (also concordance EEG and MRI/PET hypometab)</t>
  </si>
  <si>
    <t>retrospective, monocentric study of post-Temporal Lobectomies (minimum f/u 1y)</t>
  </si>
  <si>
    <t xml:space="preserve">25pt </t>
  </si>
  <si>
    <t>mean age, 31 ± 6.1y; range, 19–39y</t>
  </si>
  <si>
    <t>Lee HN, Eom S, Kim SH, Kang HC, Lee JS, Kim HD, et al. Epilepsy Characteristics and Clinical Outcome in Patients With Mitochondrial Encephalomyopathy, Lactic Acidosis, and Stroke-Like Episodes (MELAS). Pediatr Neurol 2016; 64: 59-65.</t>
  </si>
  <si>
    <t>not specific semiology given</t>
  </si>
  <si>
    <t>Lee JJ, Lee SK, Lee SY, Park KI, Kim DW, Lee DS, et al. Frontal lobe epilepsy: clinical characteristics, surgical outcomes and diagnostic modalities. Seizure 2008; 17(6): 514-23.</t>
  </si>
  <si>
    <t>Post op sz freedom (&gt;2y f/u) / concordance/ sEEG 
Note that only precise semiology was included (Frontal Lobe CPS, Temporal Lobe CPS exlcuded)!</t>
  </si>
  <si>
    <t>monocentric, restrospective</t>
  </si>
  <si>
    <t>71 pt</t>
  </si>
  <si>
    <t>12 - 57 years</t>
  </si>
  <si>
    <t>Lee MK, Yoo J, Cho YJ, Lee BI, Heo K. Reflex epilepsy induced by playing Go-stop or Baduk games. Seizure 2012; 21(10): 770-4.</t>
  </si>
  <si>
    <t>Lee RW, Hoogs MM, Burkholder DB, Trenerry MR, Drazkowski JF, Shih JJ, et al. Outcome of intracranial electroencephalography monitoring and surgery in magnetic resonance imaging-negative temporal lobe epilepsy. Epilepsy Res 2014; 108(5): 937-44.</t>
  </si>
  <si>
    <t>no specific semio given (neocortical vs mesial temporal semio)</t>
  </si>
  <si>
    <t>Lee RW, Worrell GA. Dorsolateral frontal lobe epilepsy. J Clin Neurophysiol 2012; 29(5): 379-84.</t>
  </si>
  <si>
    <t>objective for 16th March</t>
  </si>
  <si>
    <t>expert paper - no new data (review)</t>
  </si>
  <si>
    <t>Lee SA, Ko MA, Choi EJ, Jeon JY, Ryu HU. High spirituality may be associated with right hemispheric lateralization in Korean adults living with epilepsy. Epilepsy Behav 2017; 76: 51-5.</t>
  </si>
  <si>
    <t>not specific semio - lateralisation for spirituality could have been used but data can't be extracted/ disentangled</t>
  </si>
  <si>
    <t>Lee SK, Choe G, Hong KS, Nam HW, Kim JY, Chung CK, et al. Neuroimaging findings of cortical dyslamination with cytomegaly. Epilepsia 2001; 42(7): 850-6.</t>
  </si>
  <si>
    <t>not on semio - about neuroimaging concordance value to identify SOZ</t>
  </si>
  <si>
    <t>Lee SK, Yun CH, Oh JB, Nam HW, Jung SW, Paeng JC, et al. Intracranial ictal onset zone in nonlesional lateral temporal lobe epilepsy on scalp ictal EEG. Neurology 2003; 61(6): 757-64.</t>
  </si>
  <si>
    <t>"Only patients with a favorable surgical outcome were included (seizure-free or seizure reduction at least &gt;90%). Initial presurgical evaluation also included MRI, PET, and interictal and ictal SPECT (if available). We used intracranial electrodes for every patient with a normal MRI to identify the ictal onset zone and to define the resection margin."
So GT is either sEEG or multimodal concordance (impossible to distinguish GT at the data level) within the context of good surgical outcome - for localisation we used resection (only loc available - and accepted since including the SOZ for sure) but not safe to use sz freedom as absolute GT since they included sz reduction &gt;90%</t>
  </si>
  <si>
    <t>monocentric, retrospective, post-op f/u &gt; 2y</t>
  </si>
  <si>
    <t xml:space="preserve">33pt </t>
  </si>
  <si>
    <t>29.5 years (range 19 to 42 years)</t>
  </si>
  <si>
    <t>Lee YJ, Berg AT, Nordli DR, Jr. Clinical spectrum of epileptic spasms in children. Brain Dev 2015; 37(1): 37-48.</t>
  </si>
  <si>
    <t>Leung H, Schindler K, Clusmann H, Bien CG, Popel A, Schramm J, et al. Mesial frontal epilepsy and ictal body turning along the horizontal body axis. Arch Neurol 2008; 65(1): 71-7.</t>
  </si>
  <si>
    <t>post-op sz freedom Engel class I, minimum f/u 1 y</t>
  </si>
  <si>
    <t>monocentric, retrospective case series, at University Department of Epileptology, Bonn, Germany, between 1997 and 2005</t>
  </si>
  <si>
    <t>part 1: retrospectively reviewed 152 patients (mean age, 30 years [range, 3-66 years]; 62% male) who underwent presurgical evaluation leading to frontal lobe surgery; we only included 84pt that were sz free at the f/u
part 2: reviewed 253 patients with nonfrontal epilepsy (mean age, 39 years [range, 4-70 years]; 60% male); not semio given for them</t>
  </si>
  <si>
    <t>range 3-70</t>
  </si>
  <si>
    <t>Leung HT, Ring H. Epilepsy in four genetically determined syndromes of intellectual disability. J Intellect Disabil Res 2013; 57(1): 3-20.</t>
  </si>
  <si>
    <t>not semio loc/lat; review paper</t>
  </si>
  <si>
    <t>Leutmezer F, Baumgartner C. Postictal signs of lateralizing and localizing significance. Epileptic Disord 2002; 4(1): 43-8.</t>
  </si>
  <si>
    <t>nice review of postictal semio papers in the first part of the article (To check for references extraction)
only new data (video-cases) included!</t>
  </si>
  <si>
    <t>post-op sz freedom</t>
  </si>
  <si>
    <t>monocentric, video-case series of post-op sz free patients (f/u should be 4-6 y)</t>
  </si>
  <si>
    <t xml:space="preserve">4 video-cases presented, 3 included as sz free </t>
  </si>
  <si>
    <t>29-40 yo</t>
  </si>
  <si>
    <t>Li R, Liao W, Yu Y, Chen H, Guo X, Tang YL. Differential patterns of dynamic functional connectivity variability of striato-cortical circuitry in children with benign epilepsy with centrotemporal spikes. Hum Brain Mapp 2018; 39(3): 1207-17.</t>
  </si>
  <si>
    <t>Li Z, Cui T, Shi W, Wang Q. Clinical analysis of leucine-rich glioma inactivated-1 protein antibody associated with limbic encephalitis onset with seizures. Medicine (Baltimore) 2016; 95(28): e4244.</t>
  </si>
  <si>
    <t>apart from FBDS, no semio description - when FBDS no GT</t>
  </si>
  <si>
    <t>Liava A, Mai R, Tassi L, Cossu M, Sartori I, Nobili L, et al. Paediatric epilepsy surgery in the posterior cortex: a study of 62 cases. Epileptic Disord 2014; 16(2): 141-64.</t>
  </si>
  <si>
    <t>post-op sz free f/u &gt; 2y</t>
  </si>
  <si>
    <t xml:space="preserve">monocentric, prospective </t>
  </si>
  <si>
    <t xml:space="preserve">312 consecutive subjects who underwent epilepsy surgery between May 1996 and April 2011 at the “Claudio Munari” Epilepsy Surgery Centre. The patients were identified from a prospective epilepsy surgery database on the basis of the following inclusion criteria: (i) tailored surgery performed for focal drug‐resistant epilepsy; (ii) age at surgery of less than 16 years; (iii) at least 24 months of post‐operative follow‐up; (iv) surgical resection including the occipital and the parietal lobe, separately, and in combination and association with the temporal lobe.
Sixty‐two children (24 females) were identified; these represented the 19.8% (62/312) of the patients who underwent tailored epilepsy surgery at paediatric age. </t>
  </si>
  <si>
    <t>mean age at surgery was 7.9 (1–16 years)</t>
  </si>
  <si>
    <t>Libenson MH, Caravale B, Prasad AN. Clinical correlations of occipital epileptiform discharges in children. Neurology 1999; 53(2): 265-9.</t>
  </si>
  <si>
    <t>no GT,  no specific semio</t>
  </si>
  <si>
    <t>Lieb JP, Babb TL, Engel J, Jr. Quantitative comparison of cell loss and thiopental-induced EEG changes in human epileptic hippocampus. Epilepsia 1989; 30(2): 147-56.</t>
  </si>
  <si>
    <t>Ligot N, Archambaud F, Trotta N, Goldman S, Van Bogaert P, Chiron C, et al. Default mode network hypometabolism in epileptic encephalopathies with CSWS. Epilepsy Res 2014; 108(5): 861-71.</t>
  </si>
  <si>
    <t>Lin JJ, Riley JD, Hsu DA, Stafstrom CE, Dabbs K, Becker T, et al. Striatal hypertrophy and its cognitive effects in new-onset benign epilepsy with centrotemporal spikes. Epilepsia 2012; 53(4): 677-85.</t>
  </si>
  <si>
    <t>Linane A, Lagrange AH, Fu C, Abou-Khalil B. Generalized onset seizures with focal evolution (GOFE) - A unique seizure type in the setting of generalized epilepsy. Epilepsy Behav 2016; 54: 20-9.</t>
  </si>
  <si>
    <t>generalised onset sz</t>
  </si>
  <si>
    <t>Liu M, Ji T, Liu Q, Wang S, Wu Y, Wang W, et al. Generalized seizures presurgically in a cohort of children with hemispherectomy: Predictors and a potential link to surgical outcome? Seizure 2018; 58: 101-9.</t>
  </si>
  <si>
    <t>sz free pt post-hemispherectomy, so we could look at the lateralising value of semio, but laterality not given</t>
  </si>
  <si>
    <t>Loddenkemper T, Kellinghaus C, Wyllie E, Najm IM, Gupta A, Rosenow F, et al. A proposal for a five-dimensional patient-oriented epilepsy classification. Epileptic Disord 2005; 7(4): 308-16.</t>
  </si>
  <si>
    <t>off topic, on epi classification - only abs available</t>
  </si>
  <si>
    <t>Loddenkemper T, Kotagal P. Lateralizing signs during seizures in focal epilepsy. Epilepsy Behav 2005; 7(1): 1-17.</t>
  </si>
  <si>
    <t xml:space="preserve">review - check at the end to extract new references </t>
  </si>
  <si>
    <t>Loddenkemper T, Vendrame M, Zarowski M, Gregas M, Alexopoulos AV, Wyllie E, et al. Circadian patterns of pediatric seizures. Neurology 2011; 76(2): 145-53.</t>
  </si>
  <si>
    <t>non on sz loc/lat</t>
  </si>
  <si>
    <t>Loesch AM, Feddersen B, Tezer FI, Hartl E, Remi J, Vollmar C, et al. Seizure semiology identifies patients with bilateral temporal lobe epilepsy. Epilepsy Res 2015; 109: 197-202.</t>
  </si>
  <si>
    <t>! extracted: first semio for loc/lat and all the significant lateralising semiologies (see lateralising sz phoenomena, main table)</t>
  </si>
  <si>
    <t>invasive evaluations included subdural or stereotactically implanted depth_x000D_
electrodes in all 17 patients (indipendent bilateral seizure onset zone)</t>
  </si>
  <si>
    <t>monocentric, case-series of 17 consecutive patients with independent bilateral TLE</t>
  </si>
  <si>
    <t>13-52 yo</t>
  </si>
  <si>
    <t>Loesch AM, Steger H, Losher C, Hartl E, Remi J, Vollmar C, et al. Seizure-associated aphasia has good lateralizing but poor localizing significance. Epilepsia 2017; 58(9): 1551-5.</t>
  </si>
  <si>
    <t>only on ictal/postictal aphasia</t>
  </si>
  <si>
    <t>concordance EEG, PET, SPECT/ some also sEEG</t>
  </si>
  <si>
    <t>Lombroso CT. Pavor nocturnus of proven epileptic origin. Epilepsia 2000; 41(9): 1221-6.</t>
  </si>
  <si>
    <t>ES</t>
  </si>
  <si>
    <t xml:space="preserve">invasive EEG (subdural grid and strips) + ES </t>
  </si>
  <si>
    <t>case-study</t>
  </si>
  <si>
    <t>6 yo</t>
  </si>
  <si>
    <t>Lopes CF, Cendes F, Piovesana AM, Torres F, Lopes-Cendes I, Montenegro MA, et al. Epileptic features of patients with unilateral and bilateral schizencephaly. J Child Neurol 2006; 21(9): 757-60.</t>
  </si>
  <si>
    <t>no semio given</t>
  </si>
  <si>
    <t>Lopes R, Cabral P, Canas N, Breia P, Foreid JP, Calado E, et al. N170 asymmetry as an index of inferior occipital dysfunction in patients with symptomatic occipital lobe epilepsy. Clin Neurophysiol 2011; 122(1): 9-15.</t>
  </si>
  <si>
    <t>Lopes R, Steinling M, Szurhaj W, Maouche S, Dubois P, Betrouni N. Fractal features for localization of temporal lobe epileptic foci using SPECT imaging. Comput Biol Med 2010; 40(5): 469-77.</t>
  </si>
  <si>
    <t>technical on SOZ localisation - not on semiology</t>
  </si>
  <si>
    <t>Lopes-Cendes I, Phillips HA, Scheffer IE, Mulley JC, Desbiens R, Andermann E, et al. Genetic linkage studies in familial frontal epilepsy: exclusion of the human chromosome regions homologous to the El-1 mouse locus. Epilepsy Res 1995; 22(3): 227-33.</t>
  </si>
  <si>
    <t>Lopez Ruiz P, Garcia Garcia ME, Dicapua Sacoto D, Marcos-Dolado A. Uncrossed epileptic seizures in Joubert syndrome. BMJ Case Rep 2015; 2015.</t>
  </si>
  <si>
    <t xml:space="preserve">no GT as only video-EEG to detect SOZ
DTI-tractography was performed to reveal the disposition of the pyramidal tract, and highlighted a lack of decussation of the corticospinal tract at the medullary pyramids. Left hemispheric motor cortical efferences were aimed to the left side of the body, explaining the inconsistency between the ictal semiology and the VEEG findings! </t>
  </si>
  <si>
    <t>Loreto V, Nocerino C, Striano P, F DA, Boccella P, Striano S. Eating epilepsy. Heterogeneity of ictal semiology: the role of video-EEG monitoring. Epileptic Disord 2000; 2(2): 93-8.</t>
  </si>
  <si>
    <t>Loring DW. History of neuropsychology through epilepsy eyes. Arch Clin Neuropsychol 2010; 25(4): 259-73.</t>
  </si>
  <si>
    <t>Lortie A, Plouin P, Chiron C, Delalande O, Dulac O. Characteristics of epilepsy in focal cortical dysplasia in infancy. Epilepsy Res 2002; 51(1-2): 133-45.</t>
  </si>
  <si>
    <t>only inlcuded semiology with sign/symptoms (excluded CPS)</t>
  </si>
  <si>
    <t>multicentric, retrospective 
Hospital Saint-Vincent de Paul in
Paris and the Hospital Sainte-Justine in Montreal</t>
  </si>
  <si>
    <t>age of surgery 1-15 yo</t>
  </si>
  <si>
    <t>Losito E, Kuchenbuch M, Chemaly N, Laschet J, Chiron C, Kaminska A, et al. Age-related "Sleep/nocturnal" tonic and tonic clonic seizure clusters are underdiagnosed in patients with Dravet Syndrome. Epilepsy Behav 2017; 74: 33-40.</t>
  </si>
  <si>
    <t>Luders H, Acharya J, Baumgartner C, Benbadis S, Bleasel A, Burgess R, et al. Semiological seizure classification. Epilepsia 1998; 39(9): 1006-13.</t>
  </si>
  <si>
    <t>sz classification - mileston paper!</t>
  </si>
  <si>
    <t>Luders H, Acharya J, Baumgartner C, Benbadis S, Bleasel A, Burgess R, et al. A new epileptic seizure classification based exclusively on ictal semiology. Acta Neurol Scand 1999; 99(3): 137-41.</t>
  </si>
  <si>
    <t>sz classification - milestone paper!</t>
  </si>
  <si>
    <t>Luders H, Amina S, Bailey C, Baumgartner C, Benbadis S, Bermeo A, et al. Proposal: different types of alteration and loss of consciousness in epilepsy. Epilepsia 2014; 55(8): 1140-4.</t>
  </si>
  <si>
    <t>operational paper - important</t>
  </si>
  <si>
    <t>Luders HO, Turnbull J, Kaffashi F. Are the dichotomies generalized versus focal epilepsies and idiopathic versus symptomatic epilepsies still valid in modern epileptology? Epilepsia 2009; 50(6): 1336-43.</t>
  </si>
  <si>
    <t>Ludwig BI, Marsan CA. Clinical ictal patterns in epileptic patients with occipital electroencephalographic foci. Neurology 1975; 25(5): 463-71.</t>
  </si>
  <si>
    <t>Luna D, Dulac O, Plouin P. Ictal characteristics of cryptogenic partial epilepsies in infancy. Epilepsia 1989; 30(6): 827-32.</t>
  </si>
  <si>
    <t>Luo C, Qiu C, Guo Z, Fang J, Li Q, Lei X, et al. Disrupted functional brain connectivity in partial epilepsy: a resting-state fMRI study. PLoS One 2011; 7(1): e28196.</t>
  </si>
  <si>
    <t>no semiology given (only SPS, CPS)</t>
  </si>
  <si>
    <t>Lux AL, Osborne JP. The influence of etiology upon ictal semiology, treatment decisions and long-term outcomes in infantile spasms and West syndrome. Epilepsy Res 2006; 70 Suppl 1: S77-86.</t>
  </si>
  <si>
    <t>Lv RJ, Sun ZR, Cui T, Guan HZ, Ren HT, Shao XQ. Temporal lobe epilepsy with amygdala enlargement: a subtype of temporal lobe epilepsy. BMC Neurol 2014a; 14: 194.</t>
  </si>
  <si>
    <t xml:space="preserve">multimodal concordance: converging
EEG, 3.0 T MRI, and FDG-PET. </t>
  </si>
  <si>
    <t xml:space="preserve"> averaged seizure onset age of 42.0 years</t>
  </si>
  <si>
    <t>Lv RJ, Sun ZR, Cui T, Shao XQ. Seizure semiology and electroencephalography in young children with lesional temporal lobe epilepsy. Seizure 2014b; 23(2): 155-7.</t>
  </si>
  <si>
    <t>post-op sz freedom: all patients were seizure-free after a temporal lobectomy with more than one year follow-up (a range of 1–3 years, a mean of 2 years).</t>
  </si>
  <si>
    <t xml:space="preserve"> Monocentric, retrospective </t>
  </si>
  <si>
    <t>aged 23–108 months at surgery; a mean of 50.5 months</t>
  </si>
  <si>
    <t>Lyu YE, Xu XF, Dai S, Dong XB, Shen SP, Wang Y, et al. Intracranial electrodes monitoring improves seizure control and complication outcomes for patients with temporal lobe epilepsy - A retrospective cohort study. Int J Surg 2018; 51: 174-9.</t>
  </si>
  <si>
    <t>post-op sz freedom (+sEEG) in group who received 2-stage surgery (with sEEG) (95.6% were Engel I at 1y f/u); _x000D_
_x000D_
concordance with imaging in group who underwent ATL (since only 73.9% were Engel I at 1y f/u, so pos-op sz freedom can't be GT)</t>
  </si>
  <si>
    <t xml:space="preserve">Multicentric, retrospective 
Epilepsy Center of the General Hospital of Beijing Military Commanding Region and Dongzhimen Hospital (Beijing University of Chinese Medicine) </t>
  </si>
  <si>
    <t>16-50 yo 
ATL group: 20.39 ± 8.23 y	_x000D_
_x000D_
2-stage Surgery: 23.09 ± 8.16 y</t>
  </si>
  <si>
    <t>Machado RA, Mila RA. Ictal extension (dorsiflexion) of the toes in a patient with temporal lobe epilepsy: a new ictal lateralizing sign. Epilepsy Behav 2010; 18(4): 481-4.</t>
  </si>
  <si>
    <t>insular CL leg movements, Babinski, Monitz, Chaddok's signs</t>
  </si>
  <si>
    <t>leg movements</t>
  </si>
  <si>
    <t xml:space="preserve">note the quality of paper: they reported temporal based on EEG, but the MRI/EEG concordance is more insular. They also report nonDomH, but CL is also reported and more accurate. </t>
  </si>
  <si>
    <t>Madaan P, Gulati S, Chakrabarty B, Sapra S, Sagar R, Mohammad A, et al. Clinical spectrum of psychogenic non epileptic seizures in children; an observational study. Seizure 2018; 59: 60-6.</t>
  </si>
  <si>
    <t>non epiletpic</t>
  </si>
  <si>
    <t>Maillard L, Vignal JP, Anxionnat R, TaillandierVespignani L. Semiologic value of ictal autoscopy. Epilepsia 2004a; 45(4): 391-4.</t>
  </si>
  <si>
    <t>3 case reports</t>
  </si>
  <si>
    <t>autoscopoic</t>
  </si>
  <si>
    <t>30, 36, 36 years old</t>
  </si>
  <si>
    <t>R (?NonDomH)</t>
  </si>
  <si>
    <t>autoscopic to parietal</t>
  </si>
  <si>
    <t>Maillard L, Vignal JP, Gavaret M, Guye M, Biraben A, McGonigal A, et al. Semiologic and electrophysiologic correlations in temporal lobe seizure subtypes. Epilepsia 2004b; 45(12): 1590-9.</t>
  </si>
  <si>
    <t xml:space="preserve">55 sEEG.
Table 3.
postictal only from Table 3.
Table4. </t>
  </si>
  <si>
    <t>55 retrospective monocentric case reports</t>
  </si>
  <si>
    <t>lat vs mesial TLE semiology</t>
  </si>
  <si>
    <t>mean ages 7.9 yrs for mTLE, 11.2 for lat TLE and 12.8yrs for ML TLE</t>
  </si>
  <si>
    <t>Mailo J, Tang-Wai R. Insight into the precuneus: a novel seizure semiology in a child with epilepsy arising from the right posterior precuneus. Epileptic Disord 2015; 17(3): 321-7.</t>
  </si>
  <si>
    <t xml:space="preserve">visual and head/body turn </t>
  </si>
  <si>
    <t>9yrs old</t>
  </si>
  <si>
    <t>head/body turn CL</t>
  </si>
  <si>
    <t>pprecuneus</t>
  </si>
  <si>
    <t>Mak CM, Chan KY, Yau EK, Chen SP, Siu WK, Law CY, et al. Genetic diagnosis of severe myoclonic epilepsy of infancy (Dravet syndrome) with SCN1A mutations in the Hong Kong Chinese patients. Hong Kong Med J 2011; 17(6): 500-2.</t>
  </si>
  <si>
    <t>genetics and GTCS, not on SLL, one R arm twich but no lat/loc</t>
  </si>
  <si>
    <t>Malmgren K, Thom M. Hippocampal sclerosis--origins and imaging. Epilepsia 2012; 53 Suppl 4: 19-33.</t>
  </si>
  <si>
    <t>HS</t>
  </si>
  <si>
    <t>Malone S, Miller I, Jakayar P, Resnick T, Bhatia S, Duchowny M. MRI-negative frontal lobe epilepsy with ipsilateral akinesia and reflex activation. Epileptic Disord 2008; 10(4): 349-55.</t>
  </si>
  <si>
    <t xml:space="preserve">unf no ground truth crtieria met: sz free only 9 months. subdural grid only - not sEEG depth electrodes. </t>
  </si>
  <si>
    <t>Malter MP, Nass RD, Kaluschke T, Fink GR, Burghaus L, Dohmen C. New onset status epilepticus in older patients: Clinical characteristics and outcome. Seizure 2017; 51: 114-20.</t>
  </si>
  <si>
    <t>status</t>
  </si>
  <si>
    <t>Mameniskiene R, Bast T, Bentes C, Canevini MP, Dimova P, Granata T, et al. Clinical course and variability of non-Rasmussen, nonstroke motor and sensory epilepsia partialis continua: a European survey and analysis of 65 cases. Epilepsia 2011; 52(6): 1168-76.</t>
  </si>
  <si>
    <t>Mani J, Gupta A, Mascha E, Lachhwani D, Prakash K, Bingaman W, et al. Postoperative seizures after extratemporal resections and hemispherectomy in pediatric epilepsy. Neurology 2006; 66(7): 1038-43.</t>
  </si>
  <si>
    <t>Marashly A, Ewida A, Agarwal R, Younes K, Luders HO. Ictal motor sequences: Lateralization and localization values. Epilepsia 2016; 57(3): 369-75.</t>
  </si>
  <si>
    <t xml:space="preserve">laetalising value of ictal motor sequences by Marashly, Luders in secondarily generalised seizures. PPV 80% to 100% if using good features. </t>
  </si>
  <si>
    <t>Manford M, Fish DR, Shorvon SD. An analysis of clinical seizure patterns and their localizing value in frontal and temporal lobe epilepsies. Brain. 1996;119 ( Pt 1):17-40.</t>
  </si>
  <si>
    <t>mostly on value: few szs are localisiable on clinical grounds. Even when considering  initial and evolution of symptoms there are wide variations</t>
  </si>
  <si>
    <t>Mares P. Models of epileptic seizures in immature rats. Physiol Res 2012; 61 Suppl 1: S103-8.</t>
  </si>
  <si>
    <t>HOW DID THIS GET THROUGH HUMAN FILTER?</t>
  </si>
  <si>
    <t>Mariani CL. Terminology and classification of seizures and epilepsy in veterinary patients. Top Companion Anim Med 2013; 28(2): 34-41.</t>
  </si>
  <si>
    <t>Marini C, Darra F, Specchio N, Mei D, Terracciano A, Parmeggiani L, et al. Focal seizures with affective symptoms are a major feature of PCDH19 gene-related epilepsy. Epilepsia 2012; 53(12): 2111-9.</t>
  </si>
  <si>
    <t>only EEG loclisations</t>
  </si>
  <si>
    <t>Markand ON, Salanova V, Worth RM, Park HM, Wellman HH. Ictal brain imaging in presurgical evaluation of patients with medically intractable complex partial seizures. Acta Neurol Scand Suppl 1994; 152: 137-44.</t>
  </si>
  <si>
    <t>The epileptogenic  focus  responsible  for  the  pa- tient's  seizures was localized by combined  results of the clinical semiology of  the seizures, focal in- terictal  epileptiform  abnormalities  in  the  EEG, focal  ictal  EEG pattern  and other tests including magnetic resonance imaging (MRI), neuropsycho- metric test, thiopental  activation  test  and sodium amytal carotid  test  and interictal  or ictal  SPECT scans.</t>
  </si>
  <si>
    <t>Marks DA, Kim J, Spencer DD, Spencer SS. Characteristics of intractable seizures following meningitis and encephalitis. Neurology 1992; 42(8): 1513-8.</t>
  </si>
  <si>
    <t>concordance EEG and MRI; (d) depth electrodes. see Table 1. Note although some seizure onsets werw paediatric, all were adults when evluated so semiology is taken to be adult semiology. 
for pt 11: assumed both concordance and depth electroes (depth: L T neocortex, concordance with normal EEG and MRI MTS)</t>
  </si>
  <si>
    <t>concordance and depth EEGs (d)</t>
  </si>
  <si>
    <t>retrospective cases of presurgical evaluations, in pts who had meningitis and encephalitis</t>
  </si>
  <si>
    <t xml:space="preserve">Age at infection: 19 patients under 4yrs, 19 over 4 yrs old.
age at evaluation: 13-52years old. 
</t>
  </si>
  <si>
    <t>Marks WJ, Jr., Laxer KD. Semiology of temporal lobe seizures: value in lateralizing the seizure focus. Epilepsia 1998; 39(7): 721-6.</t>
  </si>
  <si>
    <t>ET, Sz free 2 yrs Engel I, ATL and AH</t>
  </si>
  <si>
    <t>2yrs Engel I post ATL</t>
  </si>
  <si>
    <t>TLE - eT</t>
  </si>
  <si>
    <t>10-46yrs</t>
  </si>
  <si>
    <t>Marrosu F, Barberini L, Puligheddu M, Bortolato M, Mascia M, Tuveri A, et al. Combined EEG/fMRI recording in musicogenic epilepsy. Epilepsy Res 2009; 84(1): 77-81.</t>
  </si>
  <si>
    <t>Ali wnats gloria to look at: fMRI had large and many regions of activity mnot clear if concordant with EEG. Besides, we only have one other data point with purely fMRI/DTI concordance</t>
  </si>
  <si>
    <t>Martinovic Z. Clinical correlations of electroencephalographic occipital epileptiform paroxysms in children. Seizure 2001; 10(5): 379-81.</t>
  </si>
  <si>
    <t>not on SLL, mostly generalised epilepsies of childhood</t>
  </si>
  <si>
    <t>Marusic P, Tomasek M, Krsek P, Krijtova H, Zarubova J, Zamecnik J, et al. Clinical characteristics in patients with hippocampal sclerosis with or without cortical dysplasia. Epileptic Disord 2007; 9 Suppl 1: S75-82.</t>
  </si>
  <si>
    <t>TLE ET</t>
  </si>
  <si>
    <t>Thirty-eight patients with refractory MTLE/HS who underwent anteromedial temporal lobe resection comprising_x000D_
the removal of the mesial and the adjacent anterior neocortical structures were studied.</t>
  </si>
  <si>
    <t>Engel Ia, Ib</t>
  </si>
  <si>
    <t>retrospective monocentric, 3 yrs post op follow up</t>
  </si>
  <si>
    <t>9-51 yrs</t>
  </si>
  <si>
    <t>Mascia A, Di Gennaro G, Esposito V, Grammaldo LG, Meldolesi GN, Giampa T, et al. Genital and sexual manifestations in drug-resistant partial epilepsy. Seizure 2005; 14(2): 133-8.</t>
  </si>
  <si>
    <t>15 of 24 pts were Engel Ia but this isn't reported by pt in the table. all were concordant according to their paper. so at least meets the concordance ground truth - the sz free ground truth is less than 80% (dirty) so can't document that.
Only included teh "early epochs"</t>
  </si>
  <si>
    <t>15/24 sz free but dirty. all concordant</t>
  </si>
  <si>
    <t>genital automatisms</t>
  </si>
  <si>
    <t>16-51 yrs</t>
  </si>
  <si>
    <t>Massot-Tarrus A, Mousavi SR, Dove C, Hayman-Abello SS, Hayman-Abello B, Derry PA, et al. Coprolalia as a manifestation of epileptic seizures. Epilepsy Behav 2016; 60: 99-106.</t>
  </si>
  <si>
    <t>seizure freedom ILAE 1</t>
  </si>
  <si>
    <t xml:space="preserve">Among 1381 patients evaluated in our epilepsy monitoring unit between July 2008 to November 2014, nine cases (five women) with ictal coprolalia were identified (0.65%). </t>
  </si>
  <si>
    <t>coprolalia</t>
  </si>
  <si>
    <t>19-30yrs at assessment</t>
  </si>
  <si>
    <t>Mastrangelo M, Celato A. Diagnostic work-up and therapeutic options in management of pediatric status epilepticus. World J Pediatr 2012; 8(2): 109-15.</t>
  </si>
  <si>
    <t>management</t>
  </si>
  <si>
    <t>Mastrangelo M, Midulla F, Moretti C. Actual insights into the clinical management of febrile seizures. Eur J Pediatr 2014; 173(8): 977-82.</t>
  </si>
  <si>
    <t>Mastrangelo M, Van Lierde A, Bray M, Pastorino G, Marini A, Mosca F. Epileptic seizures, epilepsy and epileptic syndromes in newborns: a nosological approach to 94 new cases by the 2001 proposed diagnostic scheme for people with epileptic seizures and with epilepsy. Seizure 2005; 14(5): 304-11.</t>
  </si>
  <si>
    <t>Masuda H, Shariff E, Tohyama J, Murakami H, Kameyama S. Clinical patterns and pathophysiology of hypermotor seizures: an ictal SPECT study. Epileptic Disord 2012; 14(1): 32-40.</t>
  </si>
  <si>
    <t xml:space="preserve">A; lateral frontal: I've kept IFG and MFG for now - agree?_x000D_
_x000D_
also kept the hypermotors for TLE even though not likely to be first seizures ... doesn't state explicitly for FLE or TLE if they were first, and not in the tables, but assume as its the otpic of the paper??_x000D_
_x000D_
also I should probably remove the SPECT localisation (cerebellar, ACC) given they are clearly not the same as the EZ. Lapse in judgement momentarily - need to go back and remove ACC/cerebellar and all referecnes to SPECT. </t>
  </si>
  <si>
    <t>post op engel I outcome_x000D_
_x000D_
39 - 163 months seizure free
3 pts had depth electrodes and Engel I</t>
  </si>
  <si>
    <t xml:space="preserve">hypermotor: HMS was defined_x000D_
as ictal complex motor agitation with proximal movements of the limbs, including body rocking, kicking or_x000D_
boxing movements, and horizontal or rotatory movements of the trunk and pelvis while lying on a bed_x000D_
_x000D_
</t>
  </si>
  <si>
    <t xml:space="preserve">13
A retrospective analysis was conducted with patients_x000D_
selected from a database of 291 patients who had_x000D_
undergone an operation for refractory partial epilepsy_x000D_
at our institution between 1996 and 2008. A total of 13_x000D_
patients were identified with HMS. </t>
  </si>
  <si>
    <t>3-58yrs (collected data: age at operation all over 9yrs)</t>
  </si>
  <si>
    <t>Mathew T, Srikanth SG, Satishchandra P. Malformations of cortical development (MCDs) and epilepsy: experience from a tertiary care center in south India. Seizure 2010; 19(3): 147-52.</t>
  </si>
  <si>
    <t>Mathon B, Clemenceau S. Selective amygdalohippocampectomy via trans-superior temporal gyrus keyhole approach. Acta Neurochir (Wien) 2016; 158(4): 785-9.</t>
  </si>
  <si>
    <t>Maton B, Resnick T, Jayakar P, Morrison G, Duchowny M. Epilepsy surgery in children with gliomatosis cerebri. Epilepsia 2007; 48(8): 1485-90.</t>
  </si>
  <si>
    <t>no gorund truth (lateralisation as large areas affected) - operated on and can't see operatuve outcomes (can't use concordance)</t>
  </si>
  <si>
    <t>Matricardi S, Spalice A, Salpietro V, Di Rosa G, Balistreri MC, Grosso S, et al. Epilepsy in the setting of full trisomy 18: A multicenter study on 18 affected children with and without structural brain abnormalities. Am J Med Genet C Semin Med Genet 2016; 172(3): 288-95.</t>
  </si>
  <si>
    <t>no detailed semiology, and when reported vague semiology (focal motor, spasms) ther was no concordance</t>
  </si>
  <si>
    <t>Matsuda K, Mihara T, Tottori T, Otubo T, Usui N, Baba K, et al. Neuroradiologic findings in focal cortical dysplasia: histologic correlation with surgically resected specimens. Epilepsia 2001; 42 Suppl 6: 29-36.</t>
  </si>
  <si>
    <t>Matsuo T, Kawai K, Ibayashi K, Shirouzu I, Sato M. Disconnection Surgery for Intractable Epilepsy with a Structural Abnormality in the Medial Posterior Cortex. World Neurosurg 2018; 116: e577-e87.</t>
  </si>
  <si>
    <t>Matsuoka H. Neuropsychology of epilepsy. Epilepsia 2001; 42 Suppl 6: 42-6.</t>
  </si>
  <si>
    <t>?book chapter</t>
  </si>
  <si>
    <t>Matur Z, Baykan B, Bebek N, Gurses C, Altindag E, Gokyigit A. The evaluation of interictal focal EEG findings in adult patients with absence seizures. Seizure 2009; 18(5): 352-8.</t>
  </si>
  <si>
    <t>Maydell BV, Wyllie E, Akhtar N, Kotagal P, Powaski K, Cook K, et al. Efficacy of the ketogenic diet in focal versus generalized seizures. Pediatr Neurol 2001; 25(3): 208-12.</t>
  </si>
  <si>
    <t>Mayer TA, Schroeder F, May TW, Wolf PT. Perioral reflex myoclonias: a controlled study in patients with JME and focal epilepsies. Epilepsia 2006; 47(6): 1059-67.</t>
  </si>
  <si>
    <t>generalised JMEs</t>
  </si>
  <si>
    <t>Mayville C, Fakhoury T, Abou-Khalil B. Absence seizures with evolution into generalized tonic-clonic activity: clinical and EEG features. Epilepsia 2000; 41(4): 391-4.</t>
  </si>
  <si>
    <t>6 pts with iGE</t>
  </si>
  <si>
    <t>Mazzola L, Mauguiere F, Isnard J. Electrical Stimulations of the Human Insula: Their Contribution to the Ictal Semiology of Insular Seizures. J Clin Neurophysiol 2017; 34(4): 307-14.</t>
  </si>
  <si>
    <t>CS, ET</t>
  </si>
  <si>
    <t>222 patients with multiple insular stimulations.
Electrical stimulations applied within or around a brain lesion, or inducing an after-discharge, were excluded from analysis.</t>
  </si>
  <si>
    <t>CES of insula</t>
  </si>
  <si>
    <t xml:space="preserve">CES of insula:
Stimulations were applied at 50 Hz, with pulse duration of 0.5 ms, train duration of 5 seconds, and intensity between 0.2 and 3.5 mA. 
_x000D_
Between March 1997 and April 2015._x000D_
_x000D_
All the 669 insular stimulation sites were localized using the Talairach's space using x, y, and z coordinates for medio-lateral, rostro-caudal, and vertical axis, respectively </t>
  </si>
  <si>
    <t>insular stimulation</t>
  </si>
  <si>
    <t>222,_x000D_
669 stimulations,  of which 550 stimulations produced a clinical response</t>
  </si>
  <si>
    <t>mean age: 35.5 years, range: 20–59 years</t>
  </si>
  <si>
    <t>McGonigal A, Bartolomei F, Gavaret M, Chauvel P, Regis J. Gamma knife radiosurgery of paracentral epilepsy. Stereotact Funct Neurosurg 2014; 92(6): 346-53.</t>
  </si>
  <si>
    <t>2 of 4 patients were Egnel IB post gammaknife, both had had prior resective surgery</t>
  </si>
  <si>
    <t>McGonigal A, Chauvel P. Prefrontal seizures manifesting as motor stereotypies. Mov Disord 2014; 29(9): 1181-5.</t>
  </si>
  <si>
    <t>ET, SS</t>
  </si>
  <si>
    <t>"with or without premotor frontal" - I've used this as half of the localising for the "proximal motor stereotypies alone"</t>
  </si>
  <si>
    <t xml:space="preserve"> consecutive series of 57 individuals with frontal lobe epilepsy who underwent intracranial exploration with depth electrodes using the stereoelectroencephalography (SEEG) </t>
  </si>
  <si>
    <t>Of the 57 patients who had frontal lobe epilepsy, 17 presented stereotypies as part of their habitual seizure semiology.</t>
  </si>
  <si>
    <t>?</t>
  </si>
  <si>
    <t>distal motor stereotypies occurred only when seizure activity involved the most anterior prefrontal structures (orbitofrontal cortex, frontal pole, and anterior cingulate gyrus.
“looped motor patterns,”1 whereby recurrent activation of the same frontostriatal circuit by seizure activity might produce the same clinical phenomena each time through a process of motor learning by “chunked patterns”</t>
  </si>
  <si>
    <t>McLellan A, Phillips HA, Rittey C, Kirkpatrick M, Mulley JC, Goudie D, et al. Phenotypic comparison of two Scottish families with mutations in different genes causing autosomal dominant nocturnal frontal lobe epilepsy. Epilepsia 2003; 44(4): 613-7.</t>
  </si>
  <si>
    <t>no ground truth:
"Neuroimaging was performed in nine of 16 individuals and was normal. Interictal EEGs were performed in 13 and were abnormal on one occasion (left frontotemporal slow waves) in one individual (IV:8 family S). Ictal EEG performed on four individuals revealed muscle artefact only."</t>
  </si>
  <si>
    <t>Meletti S, Benuzzi F, Cantalupo G, Rubboli G, Tassinari CA, Nichelli P. Facial emotion recognition impairment in chronic temporal lobe epilepsy. Epilepsia 2009; 50(6): 1547-59.</t>
  </si>
  <si>
    <t>Ali</t>
  </si>
  <si>
    <t>Mendez MF, Cummings JL, Benson DF. Depression in epilepsy. Significance and phenomenology. Arch Neurol 1986; 43(8): 766-70.</t>
  </si>
  <si>
    <t>abstract unlikely to be relevant_x000D_
unable to access paper on UCL explore by titkle or doi</t>
  </si>
  <si>
    <t>Mennink S, van Nieuwenhuizen O, Jennekens-Schinkel A, van der Schouw YT, van der Meij W, van Huffelen AC. Early prediction of seizure remission in children with occipital lobe epilepsy. Eur J Paediatr Neurol 2003; 7(4): 161-5.</t>
  </si>
  <si>
    <t>seizure outcomes in paeds not SLL</t>
  </si>
  <si>
    <t>Menzler K, Thiel P, Hermsen A, Chen X, Benes L, Miller D, et al. The role of underlying structural cause for epilepsy classification: clinical features and prognosis in mesial temporal lobe epilepsy caused by hippocampal sclerosis versus cavernoma. Epilepsia 2011; 52(4): 707-11.</t>
  </si>
  <si>
    <t>Michelucci R, Pasini E, Meletti S, Fallica E, Rizzi R, Florindo I, et al. Epilepsy in primary cerebral tumors: the characteristics of epilepsy at the onset (results from the PERNO study--Project of Emilia Romagna Region on Neuro-Oncology). Epilepsia 2013; 54 Suppl 7: 86-91.</t>
  </si>
  <si>
    <t>not on SLL - 39 were seizure free but many more not seizure free</t>
  </si>
  <si>
    <t>Mikaeloff Y, Jambaque I, Hertz-Pannier L, Zamfirescu A, Adamsbaum C, Plouin P, et al. Devastating epileptic encephalopathy in school-aged children (DESC): a pseudo encephalitis. Epilepsy Res 2006; 69(1): 67-79.</t>
  </si>
  <si>
    <t>status epilepticus (see PRISMA)</t>
  </si>
  <si>
    <t>Mikati MA, Tabbara F. Managing Lafora body disease with vagal nerve stimulation. Epileptic Disord 2017; 19(1): 82-6.</t>
  </si>
  <si>
    <t>lafora body VNS</t>
  </si>
  <si>
    <t>Mikhaeil-Demo Y, Gavvala JR, Bellinski, II, Macken MP, Narechania A, Templer JW, et al. Clinical classification of post anoxic myoclonic status. Resuscitation 2017; 119: 76-80.</t>
  </si>
  <si>
    <t>post anoxic</t>
  </si>
  <si>
    <t>Mitsueda-Ono T, Ikeda A, Inouchi M, Takaya S, Matsumoto R, Hanakawa T, et al. Amygdalar enlargement in patients with temporal lobe epilepsy. J Neurol Neurosurg Psychiatry 2011; 82(6): 652-7.</t>
  </si>
  <si>
    <t>"CPS"</t>
  </si>
  <si>
    <t>Modi M, Mochan A, Modi G. New onset seizures in HIV--seizure semiology, CD4 counts, and viral loads. Epilepsia 2009; 50(5): 1266-9.</t>
  </si>
  <si>
    <t>no semiology info</t>
  </si>
  <si>
    <t>Moeller F, Groening K, Moehring J, Muhle H, Wolff S, Jansen O, et al. EEG-fMRI in myoclonic astatic epilepsy (Doose syndrome). Neurology 2014; 82(17): 1508-13.</t>
  </si>
  <si>
    <t>very interesting cerebllear putamen and premotor networks in myoclonic generation on fMRI. However, the EEG was generalised and so no ground truth</t>
  </si>
  <si>
    <t>Moeller F, LeVan P, Muhle H, Stephani U, Dubeau F, Siniatchkin M, et al. Absence seizures: individual patterns revealed by EEG-fMRI. Epilepsia 2010; 51(10): 2000-10.</t>
  </si>
  <si>
    <t>again interesting that caudate and DMN deactivations and cortical activartions occur prior to thalamic ones on fMRI, but EEG is 3HZ GSW and so no ground truth for us</t>
  </si>
  <si>
    <t>Mohamed IS, Gibbs SA, Robert M, Bouthillier A, Leroux JM, Khoa Nguyen D. The utility of magnetoencephalography in the presurgical evaluation of refractory insular epilepsy. Epilepsia 2013; 54(11): 1950-9.</t>
  </si>
  <si>
    <t>14 patients with refractory insular seizures defined through intracranial electroencephalography (EEG ) or by the presence of an epileptogenic lesion in the insula with compatible seizure semiology. _x000D_
_x000D_
patients 1,2, and 3 Engel IA &gt;12months post op_x000D_
pts 11 and 13 : concordance (no surgery or icEEG)_x000D_
pt 4, 7: ICEEG (as they had Engel IA but less than 12 months)</t>
  </si>
  <si>
    <t>post op seizure freedom, concordance, ICEEG</t>
  </si>
  <si>
    <t>retrospective monocentric on MEG in insular epilepsy</t>
  </si>
  <si>
    <t>insular</t>
  </si>
  <si>
    <t>14 total, 3 with post insular resection seizure freedom, 2 with concordance</t>
  </si>
  <si>
    <t>8-51yrs (collected pts)</t>
  </si>
  <si>
    <t>Molinuevo JL, Arroyo S. Ictal smile. Epilepsia 1998; 39(12): 1357-60.</t>
  </si>
  <si>
    <t>5 patients, 3 had surgery, only 1 was seizure free (pt #5, 15 onths). patients 1 and 3 had surgery not sz free so excluded. pt #2 had late ictal smile so excluded. pt#4 had no EEG for concordance. so only included 1 pt (#5) who had ictal smile within ~42 seconds of seizure</t>
  </si>
  <si>
    <t>sz free 15 moths pt#5</t>
  </si>
  <si>
    <t>case reports, retrospective, from 86 consecutive patients</t>
  </si>
  <si>
    <t>ictal smile</t>
  </si>
  <si>
    <t>5, of which 1 included</t>
  </si>
  <si>
    <t>34yrs of pt#5</t>
  </si>
  <si>
    <t>Montenegro MA, Guerreiro MM, Scotoni AE, Stella F, Leone AA, Honorato DC, et al. De novo psychogenic seizures after epilepsy surgery: case report. Arq Neuropsiquiatr 2000; 58(2b): 535-7.</t>
  </si>
  <si>
    <t>not on SLL - seizure freedom not stated</t>
  </si>
  <si>
    <t>Moosa AN, Wyllie E. Focal epileptogenic lesions. Handb Clin Neurol 2013; 111: 493-510.</t>
  </si>
  <si>
    <t>not article</t>
  </si>
  <si>
    <t>Morales-Corraliza J, Gomez-Garre P, Sanz R, Diaz-Otero F, Gutierrez-Delicado E, Serratosa JM. Familial partial epilepsy with variable foci: a new family with suggestion of linkage to chromosome 22q12. Epilepsia 2010; 51(9): 1910-4.</t>
  </si>
  <si>
    <t>only EEG no MRI abn</t>
  </si>
  <si>
    <t>Mortati KA, Arnedo V, Post N, Jimenez E, Grant AC. Sutton's law in epilepsy: because that is where the lesion is. Epilepsy Behav 2012; 24(2): 279-82.</t>
  </si>
  <si>
    <t>sz free 16 months despite non concordance</t>
  </si>
  <si>
    <t>somatosensory</t>
  </si>
  <si>
    <t>28yrs</t>
  </si>
  <si>
    <t>Moseley B, Bateman L, Millichap JJ, Wirrell E, Panayiotopoulos CP. Autonomic epileptic seizures, autonomic effects of seizures, and SUDEP. Epilepsy Behav 2013; 26(3): 375-85.</t>
  </si>
  <si>
    <t>Mostacci B, Bisulli F, Alvisi L, Licchetta L, Baruzzi A, Tinuper P. Ictal characteristics of psychogenic nonepileptic seizures: what we have learned from video/EEG recordings--a literature review. Epilepsy Behav 2011; 22(2): 144-53.</t>
  </si>
  <si>
    <t>Muayqil TA, Alanazy MH, Almalak HM, Alsalman HK, Abdulfattah FW, Aldraihem AI, et al. Accuracy of seizure semiology obtained from first-time seizure witnesses. BMC Neurol 2018; 18(1): 135.</t>
  </si>
  <si>
    <t>Muhlebner A, Groppel G, Dressler A, Reiter-Fink E, Kasprian G, Prayer D, et al. Epilepsy surgery in children and adolescents with malformations of cortical development--outcome and impact of the new ILAE classification on focal cortical dysplasia. Epilepsy Res 2014; 108(9): 1652-61.</t>
  </si>
  <si>
    <t>Muhlhofer W, Tan YL, Mueller SG, Knowlton R. MRI-negative temporal lobe epilepsy-What do we know? Epilepsia 2017; 58(5): 727-42.</t>
  </si>
  <si>
    <t>Muller B. Psychological approaches to the prevention and inhibition of nocturnal epileptic seizures: a meta-analysis of 70 case studies. Seizure 2001; 10(1): 13-33.</t>
  </si>
  <si>
    <t>Muramoto O, Englert WG. Socrates and temporal lobe epilepsy: a pathographic diagnosis 2,400 years later. Epilepsia 2006; 47(3): 652-4.</t>
  </si>
  <si>
    <t>unrelated but cool</t>
  </si>
  <si>
    <t>Murthy JM, Naryanan TJ. Continuous EEG monitoring in the evaluation of non-convulsive seizures and status epilepticus. Neurol India 2004; 52(4): 430-5.</t>
  </si>
  <si>
    <t>no reports of SLL</t>
  </si>
  <si>
    <t>Nagarajan L, Palumbo L, Ghosh S. Classification of clinical semiology in epileptic seizures in neonates. Eur J Paediatr Neurol 2012; 16(2): 118-25.</t>
  </si>
  <si>
    <t>Nagy SA, Horvath R, Perlaki G, Orsi G, Barsi P, John F, et al. Age at onset and seizure frequency affect white matter diffusion coefficient in patients with mesial temporal lobe epilepsy. Epilepsy Behav 2016; 61: 14-20.</t>
  </si>
  <si>
    <t xml:space="preserve">no semio </t>
  </si>
  <si>
    <t>Nair PP, Menon RN, Radhakrishnan A, Cherian A, Abraham M, Vilanilam G, et al. Is 'burned-out hippocampus' syndrome a distinct electro-clinical variant of MTLE-HS syndrome? Epilepsy Behav 2017; 69: 53-8.</t>
  </si>
  <si>
    <t>concordance
Included in the mega-analysis only ctrl group of classical MTLE-HS (25), since among the definite cases (8) only 75% Engel I and not individual outcome per semiology</t>
  </si>
  <si>
    <t>prospective, monocentric: Centre for Comprehensive Epilepsy Care of Thiruvananthapuram situated in the southern state of Kerala, India, from January 2005 to July 2014 were studied.</t>
  </si>
  <si>
    <t>17 prospective pt, 2 groups: 8 cases were definite and 9 were probable; compared to 25 cases of classic MTLE-HS operated during the same period.
The diagnosis of MTLE-BHS (mesial temporal lobe epilepsy with ‘burned out hippocampus’ syndrome) was defined as unilateral HS on MRI without any dual pathology and with evidence of ictal onset on scalp EEG from the contralateral and structurally normal hippocampus (Fig. 1). Patients with MTLE-BHS who had undergone surgery with at least 1-year post-operative Engel class I or II outcome [9] or diagnosed by depth recordings were defined as definite MTLE-BHS, and those exhibiting this phenomenon but who had not undergone surgery or depth electrode recording were classified as probable MTLE-BHS.
Included in the mega-analysis only ctrl group (GT concordance) of MTLE-HS (25), since among the definite cases (8) only 75% Engel I and not individual outcome per semiology</t>
  </si>
  <si>
    <t>Median age of onset of seizures was 8 years (range 1–29 years) and the median duration of epilepsy was 20 years (range 6–34 years).</t>
  </si>
  <si>
    <t>Nakano H, Tanaka M, Kinoshita M, Tahara M, Matsui M, Tanaka K, et al. Epileptic seizures in Japanese patients with multiple sclerosis and neuromyelitis optica. Epilepsy Res 2013; 104(1-2): 175-80.</t>
  </si>
  <si>
    <t>retrospective, monocentric at Neurology Clinic in Utano National Hospital between January and December 2009</t>
  </si>
  <si>
    <t>MS, NMO with epilepsy</t>
  </si>
  <si>
    <t>8 pt (only included in the megaanalysis pt with concordant MRI lesion to the EEG)</t>
  </si>
  <si>
    <t>17-46 yo</t>
  </si>
  <si>
    <t>Nakasato N, Levesque MF, Barth DS, Baumgartner C, Rogers RL, Sutherling WW. Comparisons of MEG, EEG, and ECoG source localization in neocortical partial epilepsy in humans. Electroencephalogr Clin Neurophysiol 1994; 91(3): 171-8.</t>
  </si>
  <si>
    <t>no semio</t>
  </si>
  <si>
    <t>Nakken KO, Magnusson A, Steinlein OK. Autosomal dominant nocturnal frontal lobe epilepsy: an electroclinical study of a Norwegian family with ten affected members. Epilepsia 1999; 40(1): 88-92.</t>
  </si>
  <si>
    <t>no original data, no GT</t>
  </si>
  <si>
    <t>Naldi I, Bisulli F, Testa C, Rizzo G, Ferri L, Gramegna LL, et al. Proton MR Spectroscopy in Patients With Sleep-Related Hypermotor Epilepsy (SHE): Evidence of Altered Cingulate Cortex Metabolism. Sleep 2017; 40(9).</t>
  </si>
  <si>
    <t>no GT - results from MRS are not concordant to EEG, more related to SHE network</t>
  </si>
  <si>
    <t>Nam H, Lee SK, Chung CK, Hong KS, Chang KH, Lee DS. Incidence and clinical profile of extra-medial-temporal epilepsy with hippocampal atrophy. J Korean Med Sci 2001; 16(1): 95-102.</t>
  </si>
  <si>
    <t xml:space="preserve">we included only mTLE ctrl group that was post-op sz free </t>
  </si>
  <si>
    <t>monocentric, retrospective 1994-1998</t>
  </si>
  <si>
    <t>21 pt with extra-mTLE (at presurgical workup, not well specified the GT of diagnosis) and HS (so non-concordant MRI-EEG) vs ctrl group of 87 post-op Engel I (&gt;1 y f/u) pt after amygdalohippocampectomy and unilateral concordand HS at MRI 
we included only ctrl group for clear GT</t>
  </si>
  <si>
    <t>Nar Senol P, Tezer FI, Saygi S. Eyelid myoclonia seizures in adults: An alternate look at the syndrome paradox. Epilepsy Behav 2015; 45: 265-70.</t>
  </si>
  <si>
    <t>no GT for focal group; the rest generalised epilepsy</t>
  </si>
  <si>
    <t>Nariai H, Beal J, Galanopoulou AS, Mowrey WB, Bickel S, Sogawa Y, et al. Scalp EEG Ictal gamma and beta activity during infantile spasms: Evidence of focality. Epilepsia 2017; 58(5): 882-92.</t>
  </si>
  <si>
    <t>Nariai H, Nagasawa T, Juhasz C, Sood S, Chugani HT, Asano E. Statistical mapping of ictal high-frequency oscillations in epileptic spasms. Epilepsia 2011; 52(1): 63-74.</t>
  </si>
  <si>
    <t>post-op sz free &gt;1y</t>
  </si>
  <si>
    <t>consecutive series of pt, monocentric at Children’s Hospital of Michigan, Detroit, between April 2006 and December 2009</t>
  </si>
  <si>
    <t>spasms</t>
  </si>
  <si>
    <t>11 pt presented, only included sz free in the mega-analysis</t>
  </si>
  <si>
    <t>age 1.3–8.8 years</t>
  </si>
  <si>
    <t>Nascimento FA, Sotero de Menezes MA, Simao CA, Takeshita BT, Blattes da Rocha SF, Kowacs PA. The semiology of benign focal epilepsy with affective symptoms. Epileptic Disord 2017; 19(2): 202-6.</t>
  </si>
  <si>
    <t>Navarro V, Clemenceau S, Habert MO, Hasboun D, Nguyen-Michel VH, Masson V, et al. [Epilepsy surgery: when thinking about? Who are the good candidates?]. Presse Med 2011; 40(3): 293-300.</t>
  </si>
  <si>
    <t>Neilson J, Snyder T, Pugh J, Wheatley M, Tang-Wai R. Gelastic seizures with dancing arising from the anterior prefrontal cortex. Epileptic Disord 2014; 16(2): 233-7.</t>
  </si>
  <si>
    <t>post-op sz free after lesionectomy (f/u 18m)</t>
  </si>
  <si>
    <t>gelastic</t>
  </si>
  <si>
    <t>10yo</t>
  </si>
  <si>
    <t>Neiman ES, Noe KH, Drazkowski JF, Sirven JI, Roarke MC. Utility of subtraction ictal SPECT when video-EEG fails to distinguish atypical psychogenic and epileptic seizures. Epilepsy Behav 2009; 15(2): 208-12.</t>
  </si>
  <si>
    <t>no GT (only SPECT) - all presented pt were PNES</t>
  </si>
  <si>
    <t>Neville B, Gindner D. Febrile seizures are a syndrome of secondarily generalized hippocampal epilepsy. Dev Med Child Neurol 2010a; 52(12): 1151-3.</t>
  </si>
  <si>
    <t>only semio given, not real GT - obscure way to claim structural evidence in the discussion "These observations suggest that many febrile seizures have a focal origin and the semiology is often compatible with a mesial temporal origin. These findings with the retrospective and prospective evidence of chronic and acute mesial temporal lobe damage quoted above are entirely consistent with a hippocampal seizure source. The animal evidence quoted earlier indicates that several epileptogenic stimuli including fever can cause hippocampal seizures at low dose and generalized seizures at high dose and with subsequent damage maximal to the hippocampus. "</t>
  </si>
  <si>
    <t>Neville BG, Gindner D. Febrile seizures - semiology in humans and animal models: evidence of focality and heterogeneity. Brain Dev 2010b; 32(1): 33-6.</t>
  </si>
  <si>
    <t>review on FS</t>
  </si>
  <si>
    <t>Newton MR, Berkovic SF, Austin MC, Reutens DC, McKay WJ, Bladin PF. Dystonia, clinical lateralization, and regional blood flow changes in temporal lobe seizures. Neurology 1992; 42(2): 371-7.</t>
  </si>
  <si>
    <t>concordance (SPECT+MRI+EEG) - (also some pt post-op sz free but f/u 1-33m)</t>
  </si>
  <si>
    <t xml:space="preserve">prospective, monocentric Austin Hospital Comprehensive Epilepsy Program. </t>
  </si>
  <si>
    <t>42 pt</t>
  </si>
  <si>
    <t>mean age 31y; range 14-66y</t>
  </si>
  <si>
    <t>Nezadal T, Hovorka J, Herman E, Nemcova I, Bajacek M, Stichova E. Psychogenic non-epileptic seizures: our video-EEG experience. Neurol Res 2011; 33(7): 694-700.</t>
  </si>
  <si>
    <t>Ng YT, Bristol RE, Schrader DV, Smith KA. The role of neurosurgery in status epilepticus. Neurocrit Care 2007; 7(1): 86-91.</t>
  </si>
  <si>
    <t>focal status epilepticus/ epilepsia partialis continua</t>
  </si>
  <si>
    <t>concordance/subdural grid/ post-op sz free</t>
  </si>
  <si>
    <t>focal status</t>
  </si>
  <si>
    <t>48yo</t>
  </si>
  <si>
    <t>Nguyen-Michel VH, Solano O, Leu-Semenescu S, Pierre-Justin A, Gales A, Navarro V, et al. Rapid eye movement sleep behavior disorder or epileptic seizure during sleep? A video analysis of motor events. Seizure 2018; 58: 1-5.</t>
  </si>
  <si>
    <t>semio given in group %, so individual localisation not extractable: 11/15 had TLE (73%), so we can't use this loc for all pt</t>
  </si>
  <si>
    <t>Niaz FE, Abou-Khalil B, Fakhoury T. The generalized tonic-clonic seizure in partial versus generalized epilepsy: semiologic differences. Epilepsia 1999; 40(11): 1664-6.</t>
  </si>
  <si>
    <t>GTCS</t>
  </si>
  <si>
    <t>Nicastro N, Picard F. Joan of Arc: Sanctity, witchcraft or epilepsy? Epilepsy Behav 2016; 57(Pt B): 247-50.</t>
  </si>
  <si>
    <t>Nikolic I, Ristic A, Vojvodic N, Bascarevic V, Ilankovic A, Berisavac I, et al. The association of arachnoid cysts and focal epilepsy: Hospital based case control study. Clin Neurol Neurosurg 2017; 159: 39-41.</t>
  </si>
  <si>
    <t>only selected cases (data in appendix) with concordance EEG-MRI (lesions, arachnoid cyst)</t>
  </si>
  <si>
    <t xml:space="preserve">monocentric, case-control </t>
  </si>
  <si>
    <t>mean age 34.2 ± 10.9 (range 13–66; male/female 92/88)</t>
  </si>
  <si>
    <t>Nilsson D, Fohlen M, Jalin C, Dorfmuller G, Bulteau C, Delalande O. Foramen ovale electrodes in the preoperative evaluation of temporal lobe epilepsy in children. Epilepsia 2009; 50(9): 2085-96.</t>
  </si>
  <si>
    <t>Engel I post-op sz freedom &gt;1y f/u + concordance/ sEEG</t>
  </si>
  <si>
    <t xml:space="preserve">monocentric, retrospective  at Fondation Ophthalmologique Rothschild (FOR), Service de Neurochirurgie Pediatrique, Paris, France, between 1998 and 2001. </t>
  </si>
  <si>
    <t>38 pt</t>
  </si>
  <si>
    <t>mean age 9.8 years (range 2.3–15.4 years)</t>
  </si>
  <si>
    <t>No YJ, Zavanone C, Bielle F, Nguyen-Michel VH, Samson Y, Adam C, et al. Medial temporal lobe epilepsy associated with hippocampal sclerosis is a distinctive syndrome. J Neurol 2017; 264(5): 875-81.</t>
  </si>
  <si>
    <t>Engel I post-op sz freedom (&gt;1y f/u) / concordance/ sEEG</t>
  </si>
  <si>
    <t xml:space="preserve">monocentric, retrospective, at the Epilepsy Unit of the Pitié-Salpêtrière Hospital in Paris. </t>
  </si>
  <si>
    <t xml:space="preserve">523 pt </t>
  </si>
  <si>
    <t>11 ± 9 vs. 20 ± 10 vs. 15 ± 9 years (onset age in the 3 groups:mTLE with HS, mTLE, latTLE)</t>
  </si>
  <si>
    <t>Noachtar S, Peters AS. Semiology of epileptic seizures: a critical review. Epilepsy Behav 2009; 15(1): 2-9.</t>
  </si>
  <si>
    <t>Nobili L, Francione S, Mai R, Cardinale F, Castana L, Tassi L, et al. Surgical treatment of drug-resistant nocturnal frontal lobe epilepsy. Brain 2007; 130(Pt 2): 561-73.</t>
  </si>
  <si>
    <t>Post-op sz freedom Engel I (&gt; 1y f/u) + sEEG/MRI concordance</t>
  </si>
  <si>
    <t>21 pt</t>
  </si>
  <si>
    <t xml:space="preserve">mean age at seizure onset was 6.2 years, mean age at surgery was 24.7 years </t>
  </si>
  <si>
    <t>Nolan MA, Otsubo H, Iida K, Minassian BA. Startle-induced seizures associated with infantile hemiplegia: implication of the supplementary motor area. Epileptic Disord 2005; 7(1): 49-52.</t>
  </si>
  <si>
    <t>Nolan MA, Redoblado MA, Lah S, Sabaz M, Lawson JA, Cunningham AM, et al. Intelligence in childhood epilepsy syndromes. Epilepsy Res 2003; 53(1-2): 139-50.</t>
  </si>
  <si>
    <t>Nolan MA, Redoblado MA, Lah S, Sabaz M, Lawson JA, Cunningham AM, et al. Memory function in childhood epilepsy syndromes. J Paediatr Child Health 2004; 40(1-2): 20-7.</t>
  </si>
  <si>
    <t>Nordli DR. Varying seizure semiology according to age. Handb Clin Neurol 2013; 111: 455-60.</t>
  </si>
  <si>
    <t>Nordli DR, Jr. Infantile seizures and epilepsy syndromes. Epilepsia 2002; 43 Suppl 3: 11-6.</t>
  </si>
  <si>
    <t>Nordli DR, Jr., Bazil CW, Scheuer ML, Pedley TA. Recognition and classification of seizures in infants. Epilepsia 1997; 38(5): 553-60.</t>
  </si>
  <si>
    <t xml:space="preserve">among 20 cases reported none showed concordance GT </t>
  </si>
  <si>
    <t>Novotny E, Ashwal S, Shevell M. Proton magnetic resonance spectroscopy: an emerging technology in pediatric neurology research. Pediatr Res 1998; 44(1): 1-10.</t>
  </si>
  <si>
    <t>review on MRS in neurology and epilepsy</t>
  </si>
  <si>
    <t>O'Brien TJ, Mosewich RK, Britton JW, Cascino GD, So EL. History and seizure semiology in distinguishing frontal lobe seizures and temporal lobe seizures. Epilepsy Res 2008; 82(2-3): 177-82.</t>
  </si>
  <si>
    <t>semio is given (per pt %) with also mean and range of latency: included all semio whose range onset time was within 10s, and excluded all later onsets (Prisma updated)</t>
  </si>
  <si>
    <t>post-op sz freedom &gt; 2y f/u</t>
  </si>
  <si>
    <t>monocentric, retrospective at Mayo Clinic (Rochester, Minnesota) between 1987 and 1994.</t>
  </si>
  <si>
    <t>50 pt</t>
  </si>
  <si>
    <t>31yo (7-49)</t>
  </si>
  <si>
    <t>O'Connor A, Costello DJ. Occipital ulegyria causing epilepsy and visual impairment: an easily overlooked epilepsy syndrome. Epileptic Disord 2017; 19(4): 486-90.</t>
  </si>
  <si>
    <t xml:space="preserve">no GT </t>
  </si>
  <si>
    <t>O'Muircheartaigh J, Richardson MP. Epilepsy and the frontal lobes. Cortex 2012; 48(2): 144-55.</t>
  </si>
  <si>
    <t>Obaid S, Zerouali Y, Nguyen DK. Insular Epilepsy: Semiology and Noninvasive Investigations. J Clin Neurophysiol 2017; 34(4): 315-23.</t>
  </si>
  <si>
    <t>Obeid M, Pong AW. Efficacy and tolerability of high oral doses of levetiracetam in children with epilepsy. Epilepsy Res 2010; 91(1): 101-5.</t>
  </si>
  <si>
    <t>Obeid M, Wyllie E, Rahi AC, Mikati MA. Approach to pediatric epilepsy surgery: State of the art, Part I: General principles and presurgical workup. Eur J Paediatr Neurol 2009; 13(2): 102-14.</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</si>
  <si>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</si>
  <si>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class 1 f/u &gt;14 m</t>
  </si>
  <si>
    <t>retrospective, monocentric - between June 2003 and December 2008 at The Hospital for Sick Children (Toronto, ON, Canada)</t>
  </si>
  <si>
    <t>TSC</t>
  </si>
  <si>
    <t>23 pt</t>
  </si>
  <si>
    <t>1.1-17 y</t>
  </si>
  <si>
    <t>Oehl B, Altenmuller DM, Schulze-Bonhage A. [Presurgical video EEG monitoring of lesional epilepsy patients]. Nervenarzt 2009; 80(4): 464-7.</t>
  </si>
  <si>
    <t>no GT: case-report of a wrong diagnosis misled by MRI lesion</t>
  </si>
  <si>
    <t>Oehl B, Brandt A, Fauser S, Bast T, Trippel M, Schulze-Bonhage A. Semiologic aspects of epileptic seizures in 31 patients with hypothalamic hamartoma. Epilepsia 2010; 51(10): 2116-23.</t>
  </si>
  <si>
    <t>Doubted whether to include it or not under concordance GT - since difficult to establish MRI-EEG concordance with non-invasive study, but on the other hand HH is very well known to be an epileptogenci lesion, so it is hard decision not to include?</t>
  </si>
  <si>
    <t>retrospective, policentric at epilepsy center of the University Hospital Freiburg and Heidelberg</t>
  </si>
  <si>
    <t>HH</t>
  </si>
  <si>
    <t>mean 23.5 years (range 3–46 years),</t>
  </si>
  <si>
    <t>Oehl B, Schulze-Bonhage A, Lanz M, Brandt A, Altenmuller DM. Occipital lobe epilepsy with fear as leading ictal symptom. Epilepsy Behav 2012; 23(3): 379-83.</t>
  </si>
  <si>
    <t>post-op sz freedom (38m f/u) + sEEG</t>
  </si>
  <si>
    <t>fear</t>
  </si>
  <si>
    <t>Oguni H, Funatsuka M, Sasaki K, Nakajima T, Yoshii K, Nishimura T, et al. Effect of ACTH therapy for epileptic spasms without hypsarrhythmia. Epilepsia 2005; 46(5): 709-15.</t>
  </si>
  <si>
    <t>No GT: EEG localisation not given to test concordance; post op sz freedom in 1 case after frontal disconnection surgery but after 3 ys sz re-occurred.</t>
  </si>
  <si>
    <t>Oguz Akarsu E, Dincsoy Bir F, Baykal C, Tasdemir V, Kara B, Bebek N, et al. The Characteristics and Long-Term Course of Epilepsy in Lipoid Proteinosis: A Spectrum From Mild to Severe Seizures in Relation to ECM1 Mutations. Clin EEG Neurosci 2018; 49(3): 192-6.</t>
  </si>
  <si>
    <t>retrospective, monocentric (University of Istanbul, Turkey)</t>
  </si>
  <si>
    <t>Lipoid proteinosis-associated epilepsy</t>
  </si>
  <si>
    <t>24-44y</t>
  </si>
  <si>
    <t>Oh JB, Lee SK, Kim KK, Song IC, Chang KH. Role of immediate postictal diffusion-weighted MRI in localizing epileptogenic foci of mesial temporal lobe epilepsy and non-lesional neocortical epilepsy. Seizure 2004; 13(7): 509-16.</t>
  </si>
  <si>
    <t>individual semio n/a (e.g. CPS); no GT - potential value of the post-ictal apparent diffusion coefficient of water (ADC) through immediate postictal and interictal diffusion-weighted magnetic resonance imaging, but not validate according to our criteria (excluded lesional cases, ictal onset zone based on scalp EEG was the ROI of the analysis)</t>
  </si>
  <si>
    <t>Ohara S, Ikeda A, Kunieda T, Yazawa S, Taki J, Nagamine T, et al. Propagation of tonic posturing in supplementary motor area (SMA) seizures. Epilepsy Res 2004; 62(2-3): 179-87.</t>
  </si>
  <si>
    <t xml:space="preserve">only 3 pt investigated with invasive EEG (subdural electrodes) with ES for functional mapping, and 1/3 was post-op sz free (Engel Ia, but not f/u time given) - so only considered invEEG/ES; 1/3 also lesional MRI </t>
  </si>
  <si>
    <t>retrospective monocentric (Kyoto University)</t>
  </si>
  <si>
    <t>SMA</t>
  </si>
  <si>
    <t>18-52 y</t>
  </si>
  <si>
    <t>Ohtsuka Y, Ohmori I, Oka E. Long-term follow-up of childhood epilepsy associated with tuberous sclerosis. Epilepsia 1998; 39(11): 1158-63.</t>
  </si>
  <si>
    <t>Okanari K, Otsubo H, Kouzmitcheva E, Rangrej J, Baba S, Ochi A, et al. Ictal Symmetric Tonic Extension Posturing and Postictal Generalized EEG Suppression Arising From Sleep in Children With Epilepsy. Pediatr Neurol 2017; 76: 54-9.</t>
  </si>
  <si>
    <t>Olbrich A, Urak L, Groppel G, Serles W, Novak K, Porsche B, et al. Semiology of temporal lobe epilepsy in children and adolescents. Value in lateralizing the seizure onset zone [corrected]. Epilepsy Res 2002; 48(1-2): 103-10.</t>
  </si>
  <si>
    <t>all 14 pt post-op sz free Engel I, but only 7/14 were Engel Ia/b, so unfortunately dirty data (50%) related to semiology, that is given per group, not per patient</t>
  </si>
  <si>
    <t>Oldani A, Zucconi M, Ferini-Strambi L, Bizzozero D, Smirne S. Autosomal dominant nocturnal frontal lobe epilepsy: electroclinical picture. Epilepsia 1996; 37(10): 964-76.</t>
  </si>
  <si>
    <t>suggestive of ADNFLE but no GT (no MRI, no invasive EEG, no surgery)</t>
  </si>
  <si>
    <t>Olmes DG, Hamer HM. The debate: Treatment after the first seizure-The PRO. Seizure 2017; 49: 90-1.</t>
  </si>
  <si>
    <t>no data</t>
  </si>
  <si>
    <t>Ossadtchi A, Baillet S, Mosher JC, Thyerlei D, Sutherling W, Leahy RM. Automated interictal spike detection and source localization in magnetoencephalography using independent components analysis and spatio-temporal clustering. Clin Neurophysiol 2004; 115(3): 508-22.</t>
  </si>
  <si>
    <t>Oster JM, Igbokwe E, Cosgrove GR, Cole AJ. Identifying subtle cortical gyral abnormalities as a predictor of focal cortical dysplasia and a cure for epilepsy. Arch Neurol 2012; 69(2): 257-61.</t>
  </si>
  <si>
    <t>post-op sz freedom (f/u&gt;12m) + concordance + invasive EEG study</t>
  </si>
  <si>
    <t>case-series, monocentric</t>
  </si>
  <si>
    <t>FCD-related</t>
  </si>
  <si>
    <t>16y, 44y, 49y</t>
  </si>
  <si>
    <t>Ostrowsky-Coste K, Montavont A, Keo-Kosal P, Guenot M, Chatillon CE, Ryvlin P. Similar semiology of epileptic and psychogenic nonepileptic seizures recorded during stereo-EEG. Seizure 2013; 22(10): 897-900.</t>
  </si>
  <si>
    <t>concordance + sEEG</t>
  </si>
  <si>
    <t>2 case-reports</t>
  </si>
  <si>
    <t>16y, 12y</t>
  </si>
  <si>
    <t>Oto M, Conway P, McGonigal A, Russell AJ, Duncan R. Gender differences in psychogenic non-epileptic seizures. Seizure 2005; 14(1): 33-9.</t>
  </si>
  <si>
    <t>non-epileptic sz</t>
  </si>
  <si>
    <t>Ottman R. Progress in the genetics of the partial epilepsies. Epilepsia 2001; 42 Suppl 5: 24-30.</t>
  </si>
  <si>
    <t xml:space="preserve">review </t>
  </si>
  <si>
    <t>Ozkara C, Sary H, Hanoglu L, Yeni N, Aydogdu I, Ozyurt E. Ictal kissing and religious speech in a patient with right temporal lobe epilepsy. Epileptic Disord 2004; 6(4): 241-5.</t>
  </si>
  <si>
    <t>post-op sz freedom (15m f/u) + concordance</t>
  </si>
  <si>
    <t>25yo</t>
  </si>
  <si>
    <t>Ozlen F, Nakajima S, Chabrerie A, Leventon ME, Grimson E, Kikinis R, et al. Excision of cortical dysplasia in the language area with use of a surgical navigator: a case report. Epilepsia 1998; 39(12): 1361-6.</t>
  </si>
  <si>
    <t>lesional MRI + intracranial EEG (+ post-op sz free but f/u time not given)</t>
  </si>
  <si>
    <t>Pacia SV, Ebersole JS. Intracranial EEG substrates of scalp ictal patterns from temporal lobe foci. Epilepsia 1997; 38(6): 642-54.</t>
  </si>
  <si>
    <t>Padma MV, Simkins R, White P, Satter M, Christian BT, Dunigan K, et al. Clinical utility of 11C-flumazenil positron emission tomography in intractable temporal lobe epilepsy. Neurol India 2004; 52(4): 457-62.</t>
  </si>
  <si>
    <t>Pal DK, Ferrie C, Addis L, Akiyama T, Capovilla G, Caraballo R, et al. Idiopathic focal epilepsies: the "lost tribe". Epileptic Disord 2016; 18(3): 252-88.</t>
  </si>
  <si>
    <t xml:space="preserve">review article from symposium </t>
  </si>
  <si>
    <t>Palencia R. [Benign partial epilepsies of childhood]. Rev Neurol 2001; 33(12): 1167-79.</t>
  </si>
  <si>
    <t>Palmini A, Holthausen H. Focal malformations of cortical development: a most relevant etiology of epilepsy in children. Handb Clin Neurol 2013; 111: 549-65.</t>
  </si>
  <si>
    <t>great review on concordance GT - no data to extract, but check references!</t>
  </si>
  <si>
    <t>Pan SP, Wang F, Zhang Y, Wang J. The electroclinical-semiology of generalized tonic-clonic seizures among different epilepsies. Eur Rev Med Pharmacol Sci 2015; 19(22): 4249-53.</t>
  </si>
  <si>
    <t>Panayiotopoulos CP. Early-onset benign childhood occipital seizure susceptibility syndrome: a syndrome to recognize. Epilepsia 1999; 40(5): 621-30.</t>
  </si>
  <si>
    <t>review - no original data to extract, but check references!</t>
  </si>
  <si>
    <t>Paoli A, Bianco A, Damiani E, Bosco G. Ketogenic diet in neuromuscular and neurodegenerative diseases. Biomed Res Int 2014; 2014: 474296.</t>
  </si>
  <si>
    <t>review - off topic</t>
  </si>
  <si>
    <t>Papayannis CE, Consalvo D, Seifer G, Kauffman MA, Silva W, Kochen S. Clinical spectrum and difficulties in management of hypothalamic hamartoma in a developing country. Acta Neurol Scand 2008; 118(5): 313-9.</t>
  </si>
  <si>
    <t>HH-associated</t>
  </si>
  <si>
    <t>Mean age of our population was 25.1 years (14–38 years)</t>
  </si>
  <si>
    <t>Pardal-aern ndez JM, Iniesta-Lopez I, Lopez-Agreda JM. [The association between post anoxic encephalopathy and startle epilepsy]. Rev Neurol 2002; 34(7): 648-51.</t>
  </si>
  <si>
    <t>full text unav - no GT</t>
  </si>
  <si>
    <t>Park JT, Chugani HT. Post-traumatic epilepsy in children-experience from a tertiary referral center. Pediatr Neurol 2015; 52(2): 174-81.</t>
  </si>
  <si>
    <t>no GT, no localisation</t>
  </si>
  <si>
    <t>Park JT, Chugani HT. Epileptic spasms in paediatric post-traumatic epilepsy at a tertiary referral centre. Epileptic Disord 2017; 19(1): 24-34.</t>
  </si>
  <si>
    <t>multifocal - no GT</t>
  </si>
  <si>
    <t>Park KI, Lee SK, Chu K, Lee JJ, Kim DW, Nam H. The value of video-EEG monitoring to diagnose juvenile myoclonic epilepsy. Seizure 2009a; 18(2): 94-9.</t>
  </si>
  <si>
    <t>Park SA, Heo K, Koh R, Chang JW, Lee BI. Ictal automatisms with preserved responsiveness in a patient with left mesial temporal lobe epilepsy. Epilepsia 2001; 42(8): 1078-81.</t>
  </si>
  <si>
    <t>SS (ET)</t>
  </si>
  <si>
    <t>multimodal concordance (+ post-op sz freedom but not f/u specified)</t>
  </si>
  <si>
    <t>automatisms</t>
  </si>
  <si>
    <t>17 yo</t>
  </si>
  <si>
    <t>Park YS, Oh MC, Kim HD, Kim DS. Early surgery of hamartoma of the floor of the fourth ventricle: a case report. Brain Dev 2009b; 31(5): 347-51.</t>
  </si>
  <si>
    <t>multimodal concordance  + intraoperative intralesional EEG (+ post-op sz freedom but not f/u specified)</t>
  </si>
  <si>
    <t>infant 3mo</t>
  </si>
  <si>
    <t>Parra J, Augustijn PB, Geerts Y, van Emde Boas W. Classification of epileptic seizures: a comparison of two systems. Epilepsia 2001; 42(4): 476-82.</t>
  </si>
  <si>
    <t>no localisation - only on semio</t>
  </si>
  <si>
    <t>Pascual MR. Temporal lobe epilepsy: clinical semiology and neurophysiological studies. Semin Ultrasound CT MR 2007; 28(6): 416-23.</t>
  </si>
  <si>
    <t>review - check references!</t>
  </si>
  <si>
    <t>Pataraia E, Lurger S, Serles W, Lindinger G, Aull S, Leutmezer F, et al. Ictal scalp EEG in unilateral mesial temporal lobe epilepsy. Epilepsia 1998; 39(6): 608-14.</t>
  </si>
  <si>
    <t>Patel H, Scott E, Dunn D, Garg B. Nonepileptic seizures in children. Epilepsia 2007; 48(11): 2086-92.</t>
  </si>
  <si>
    <t>Patel M, Satishchandra P, Saini J, Bharath RD, Sinha S. Eating epilepsy: phenotype, MRI, SPECT and video-EEG observations. Epilepsy Res 2013; 107(1-2): 115-20.</t>
  </si>
  <si>
    <t>multimodal concordance</t>
  </si>
  <si>
    <t>case-series, prospective, monocentric at Department of Neurology, NIMHANS, Bangalore, India</t>
  </si>
  <si>
    <t>reflex eating epilepsy</t>
  </si>
  <si>
    <t>mean age: 20.7 ± 4.9 years</t>
  </si>
  <si>
    <t>Pavlova M, Abdennadher M, Singh K, Katz E, Llewellyn N, Zarowsky M, et al. Advantages of respiratory monitoring during video-EEG evaluation to differentiate epileptic seizures from other events. Epilepsy Behav 2014; 32: 142-4.</t>
  </si>
  <si>
    <t>no semiology per patient - only epilepsy event % with respiratory events associated vs non-epileptic events</t>
  </si>
  <si>
    <t>Peariso K, Standridge SM, Hallinan BE, Leach JL, Miles L, Mangano FT, et al. Presentation, diagnosis and treatment of bilateral Rasmussen's encephalitis in a 12-year-old female. Epileptic Disord 2013; 15(3): 324-32.</t>
  </si>
  <si>
    <t>no GT: EEG only lateralise; MRI: multifocal and bilateral, (even if semio lateralised and specific and could point towards one of the MRI lesions).</t>
  </si>
  <si>
    <t>Pellock J. Antiepileptic drugs trials: neonates and infants. Epilepsy Res 2006; 68(1): 42-5.</t>
  </si>
  <si>
    <t>AED trial designs review</t>
  </si>
  <si>
    <t>Pendekanti S, Baek S, Kilinc YB, Parvizi J. High-level visual manifestations of epileptic seizures originating from the medial parietal cortex. Epileptic Disord 2018; 20(3): 200-3.</t>
  </si>
  <si>
    <t>concordance + post-op sz freedom, f/u &gt; 12m (Jan 2016-Nov 2017)</t>
  </si>
  <si>
    <t>55 yo</t>
  </si>
  <si>
    <t>Perez DL, LaFrance WC, Jr. Nonepileptic seizures: an updated review. CNS Spectr 2016; 21(3): 239-46.</t>
  </si>
  <si>
    <t>nonepileptic review</t>
  </si>
  <si>
    <t>Perini G, Mendius R. Depression and anxiety in complex partial seizures. J Nerv Ment Dis 1984; 172(5): 287-90.</t>
  </si>
  <si>
    <t xml:space="preserve">patient-based GT (concordance) and semiology (only few) non-linkable </t>
  </si>
  <si>
    <t>Perrin MW, Sahoo SK, Goodkin HP. Latency to first psychogenic nonepileptic seizure upon admission to inpatient EEG monitoring: evidence for semiological differences. Epilepsy Behav 2010; 19(1): 32-5.</t>
  </si>
  <si>
    <t>Persinger MA. Geophysical variables and behavior: XXII. The tectonogenic strain continuum of unusual events. Percept Mot Skills 1985; 60(1): 59-65.</t>
  </si>
  <si>
    <t>review on alternative epilepsy aetiology</t>
  </si>
  <si>
    <t>Perucca P, Dubeau F, Gotman J. Widespread EEG changes precede focal seizures. PLoS One 2013; 8(11): e80972.</t>
  </si>
  <si>
    <t>Pfaender M, D'Souza WJ, Trost N, Litewka L, Paine M, Cook M. Visual disturbances representing occipital lobe epilepsy in patients with cerebral calcifications and coeliac disease: a case series. J Neurol Neurosurg Psychiatry 2004; 75(11): 1623-5.</t>
  </si>
  <si>
    <t>no GT - Lesional MRI but EEG normal</t>
  </si>
  <si>
    <t>case-series</t>
  </si>
  <si>
    <t>41y, 43y, 57y</t>
  </si>
  <si>
    <t>Pfund Z, Chugani DC, Muzik O, Juhasz C, Behen ME, Lee J, et al. Alpha[11C] methyl-L-typtophan positron emission tomography in patients with alternating hemiplegia of childhood. J Child Neurol 2002; 17(4): 253-60.</t>
  </si>
  <si>
    <t>CTRL epilepy group - no semio given</t>
  </si>
  <si>
    <t>Phelps ME. Positron computed tomography studies of cerebral glucose metabolism in man: theory and application in nuclear medicine. Semin Nucl Med 1981; 11(1): 32-49.</t>
  </si>
  <si>
    <t>review on PET</t>
  </si>
  <si>
    <t>Pietrafusa N, Trivisano M, de Palma L, Serino D, Moavero R, Benvenga A, et al. Peri-ictal water drinking: a rare automatic behaviour in temporal lobe epilepsy. Epileptic Disord 2015; 17(4): 384-96.</t>
  </si>
  <si>
    <t>peri-ictal drinking</t>
  </si>
  <si>
    <t>42y, 76y</t>
  </si>
  <si>
    <t>Pillay N, Fabinyi GC, Myles TS, Fitt GJ, Berkovic SF, Jackson GD. Parahippocampal epilepsy with subtle dysplasia: A cause of "imaging negative" partial epilepsy. Epilepsia 2009; 50(12): 2611-8.</t>
  </si>
  <si>
    <t>invasive EEG and/or concordance and/or post-op sz freedom (f/u 7-10y)</t>
  </si>
  <si>
    <t>37-52y</t>
  </si>
  <si>
    <t>Pini A, Merlini L, Tome FM, Chevallay M, Gobbi G. Merosin-negative congenital muscular dystrophy, occipital epilepsy with periodic spasms and focal cortical dysplasia. Report of three Italian cases in two families. Brain Dev 1996; 18(4): 316-22.</t>
  </si>
  <si>
    <t>7,8,9y</t>
  </si>
  <si>
    <t>Pintaudi M, Calevo MG, Vignoli A, Parodi E, Aiello F, Baglietto MG, et al. Epilepsy in Rett syndrome: clinical and genetic features. Epilepsy Behav 2010; 19(3): 296-300.</t>
  </si>
  <si>
    <t>Pisano T, Marini C, Brovedani P, Brizzolara D, Pruna D, Mei D, et al. Abnormal phonologic processing in familial lateral temporal lobe epilepsy due to a new LGI1 mutation. Epilepsia 2005; 46(1): 118-23.</t>
  </si>
  <si>
    <t>LGI1 mutation possibly underlying to ADLTLE - diagnosis based on auditory semio, phonological processing and mendelian inheritance, not on confirmed localisation - no GT (no MRI, no sEEG, no surgery)</t>
  </si>
  <si>
    <t>Plouin P, Kaminska A. Neonatal seizures. Handb Clin Neurol 2013; 111: 467-76.</t>
  </si>
  <si>
    <t>review - check ref</t>
  </si>
  <si>
    <t>Powell R, Elwes R, Hamandi K, Mullatti N. Cingulate gyrus epilepsy. Pract Neurol 2018; 18(6): 447-54.</t>
  </si>
  <si>
    <t xml:space="preserve">multimodal concordance and sEEG </t>
  </si>
  <si>
    <t>Cingulate epilepsy</t>
  </si>
  <si>
    <t>21, 33y</t>
  </si>
  <si>
    <t>Power KN, Gramstad A, Gilhus NE, Engelsen BA. Adult nonconvulsive status epilepticus in a clinical setting: Semiology, aetiology, treatment and outcome. Seizure 2015; 24: 102-6.</t>
  </si>
  <si>
    <t>not on loc/lat</t>
  </si>
  <si>
    <t>Qiao L, Yu T, Ni D, Wang X, Xu C, Liu C, et al. Correlation between extreme fear and focal cortical dysplasia in anterior cingulate gyrus: Evidence from a surgical case of refractory epilepsy. Clin Neurol Neurosurg 2017; 163: 121-3.</t>
  </si>
  <si>
    <t>post-op sz freedom, (f/u 18m) + sEEG + multimodal concordance</t>
  </si>
  <si>
    <t>Quarato PP, Di Gennaro G, Manfredi M, Esposito V. Atypical Lennox-Gastaut syndrome successfully treated with removal of a parietal dysembryoplastic tumour. Seizure 2002; 11(5): 325-9.</t>
  </si>
  <si>
    <t>post-op sz freedom (f/u 14m) + concordance</t>
  </si>
  <si>
    <t>motor</t>
  </si>
  <si>
    <t>19yo</t>
  </si>
  <si>
    <t>Quek AM, Britton JW, McKeon A, So E, Lennon VA, Shin C, et al. Autoimmune epilepsy: clinical characteristics and response to immunotherapy. Arch Neurol 2012; 69(5): 582-93.</t>
  </si>
  <si>
    <t>Auto-Ab</t>
  </si>
  <si>
    <t>retrospective, monocentric at Mayo Clinic</t>
  </si>
  <si>
    <t>Age: 16-79y
Median seizure onset age was 56.0 years (range, 5-79 years)</t>
  </si>
  <si>
    <t>Quevedo-Diaz M, Campo AT, Vila-Vidal M, Principe A, Ley M, Rocamora R. Ictal spitting in non-dominant temporal lobe epilepsy: an anatomo-electrophysiological correlation. Epileptic Disord 2018; 20(2): 139-45.</t>
  </si>
  <si>
    <t>post-op sz freedom (f/u &gt;12m)+sEEG+concordance</t>
  </si>
  <si>
    <t>ictal spitting</t>
  </si>
  <si>
    <t>28yo</t>
  </si>
  <si>
    <t>Quigg M, Broshek DK, Heidal-Schiltz S, Maedgen JW, Bertram EH, 3rd. Depression in intractable partial epilepsy varies by laterality of focus and surgery. Epilepsia 2003; 44(3): 419-24.</t>
  </si>
  <si>
    <t>Raghavendra S, Ashalatha R, Thomas SV, Kesavadas C. Focal neuronal loss, reversible subcortical focal T2 hypointensity in seizures with a nonketotic hyperglycemic hyperosmolar state. Neuroradiology 2007; 49(4): 299-305.</t>
  </si>
  <si>
    <t>no GT - not even concordance EEG-MRI</t>
  </si>
  <si>
    <t>sEEG/multimodal concordance</t>
  </si>
  <si>
    <t>prospective, monocentric, case-series at Sree Chitra Tirunal Institute for Medical Sciences and Technology, South India</t>
  </si>
  <si>
    <t>associated to NKHH</t>
  </si>
  <si>
    <t>42-60y</t>
  </si>
  <si>
    <t>Ramantani G, Holthausen H. Epilepsy after cerebral infection: review of the literature and the potential for surgery. Epileptic Disord 2017; 19(2): 117-36.</t>
  </si>
  <si>
    <t>Ramantani G, Maillard LG, Bast T, Husain RA, Niggemann P, Kohlhase J, et al. Epilepsy in Aicardi-Goutieres syndrome. Eur J Paediatr Neurol 2014; 18(1): 30-7.</t>
  </si>
  <si>
    <t>SS/Others (genetic)</t>
  </si>
  <si>
    <t>AGS-associated</t>
  </si>
  <si>
    <t>meab age at last f/u: 9.5 years (range 1e22)</t>
  </si>
  <si>
    <t>Ramgopal S, Powell C, Zarowski M, Alexopoulos AV, Kothare SV, Loddenkemper T. Predicting diurnal and sleep/wake seizure patterns in paediatric patients of different ages. Epileptic Disord 2014; 16(1): 56-66.</t>
  </si>
  <si>
    <t>no GT - loc only on EEG (lesional MRI not specified per patient)</t>
  </si>
  <si>
    <t>Rathke KM, Schauble B, Fessler AJ, So EL. Reliability of seizure semiology in patients with 2 seizure foci. Arch Neurol 2011; 68(6): 775-8.</t>
  </si>
  <si>
    <t>semio not specified in relation to intracranialEEG GT</t>
  </si>
  <si>
    <t>Ray A, Kotagal P. Temporal lobe epilepsy in children: overview of clinical semiology. Epileptic Disord 2005; 7(4): 299-307.</t>
  </si>
  <si>
    <t>mixed: post-op sz freedom + concordance + intrac EEG</t>
  </si>
  <si>
    <t>1-18y</t>
  </si>
  <si>
    <t>Ray A, Wyllie E. Treatment options and paradigms in childhood temporal lobe epilepsy. Expert Rev Neurother 2005; 5(6): 785-801.</t>
  </si>
  <si>
    <t>Recio MV, Gallagher MJ, McLean MJ, Abou-Khalil B. Clinical features of epilepsy in patients with cerebellar structural abnormalities in a referral center. Epilepsy Res 2007; 76(1): 1-5.</t>
  </si>
  <si>
    <t>SS &gt; ET</t>
  </si>
  <si>
    <t>post-op sz freedom (&gt;12m f/u) + concordance</t>
  </si>
  <si>
    <t>26-52 y</t>
  </si>
  <si>
    <t>Rego R, Arnold S, Noachtar S. Frontal lobe epilepsy manifesting with seizures consisting of isolated vocalization. Epileptic Disord 2006; 8(4): 274-6.</t>
  </si>
  <si>
    <t>no GT - only EEG</t>
  </si>
  <si>
    <t>Rehulka P, Dolezalova I, Janousova E, Tomasek M, Marusic P, Brazdil M, et al. Ictal and postictal semiology in patients with bilateral temporal lobe epilepsy. Epilepsy Behav 2014; 41: 40-6.</t>
  </si>
  <si>
    <t>for bilateral TLE group: invasive EEG/ES GT (also some pt received surgery but only 2/13 had excellent outcome); for unilat TLE group: post-op sz freedom Engel IA (&gt;2y f/u)</t>
  </si>
  <si>
    <t>retrospective, bicentric at the Brno Epilepsy Center at St. Anne's University Hospital between 1999 and 2012 and the Epilepsy Center Motol at the University Hospital Motol in Prague between 2006 and 2012.</t>
  </si>
  <si>
    <t>bilat TLE:  from 19 to 51 years (with an average of 34 ± 9.8 years).
unilat TLE:  from 21 to 47 years (with an average of 35 ± 8.2 years)</t>
  </si>
  <si>
    <t>Reijs RP, van Mil SG, van Hall MH, Arends JB, Weber JW, Renier WO, et al. Cryptogenic localization-related epilepsy with childhood onset: The problem of definition and prognosis. Epilepsy Behav 2006; 8(4): 693-702.</t>
  </si>
  <si>
    <t>review (not on semio)</t>
  </si>
  <si>
    <t>Reilly C, Menlove L, Fenton V, Das KB. Psychogenic nonepileptic seizures in children: a review. Epilepsia 2013; 54(10): 1715-24.</t>
  </si>
  <si>
    <t>review on nonepileptic</t>
  </si>
  <si>
    <t>Reinsberger C, Sarkis R, Papadelis C, Doshi C, Perez DL, Baslet G, et al. Autonomic changes in psychogenic nonepileptic seizures: toward a potential diagnostic biomarker? Clin EEG Neurosci 2015; 46(1): 16-25.</t>
  </si>
  <si>
    <t>nonepileptic vs GTCS</t>
  </si>
  <si>
    <t>Remi J, Noachtar S. Clinical features of the postictal state: correlation with seizure variables. Epilepsy Behav 2010; 19(2): 114-7.</t>
  </si>
  <si>
    <t xml:space="preserve">concordance and/or invasiveEEG </t>
  </si>
  <si>
    <t>both 42yo</t>
  </si>
  <si>
    <t>Remi J, Noachtar S. [Differential diagnosis of epileptic seizures]. Nervenarzt 2012; 83(2): 162-6.</t>
  </si>
  <si>
    <t>Reuber M. Psychogenic nonepileptic seizures: answers and questions. Epilepsy Behav 2008; 12(4): 622-35.</t>
  </si>
  <si>
    <t>non epileptic - review</t>
  </si>
  <si>
    <t>Reuber M, Brown RJ. Understanding psychogenic nonepileptic seizures-Phenomenology, semiology and the Integrative Cognitive Model. Seizure 2017; 44: 199-205.</t>
  </si>
  <si>
    <t xml:space="preserve">nonepileptic - review </t>
  </si>
  <si>
    <t>Reuber M, Chen M, Jamnadas-Khoda J, Broadhurst M, Wall M, Grunewald RA, et al. Value of patient-reported symptoms in the diagnosis of transient loss of consciousness. Neurology 2016; 87(6): 625-33.</t>
  </si>
  <si>
    <t>Reuber M, Hattingh L, Goulding PJ. Epileptological emergencies in accident and emergency: a survey at St James's university hospital, Leeds. Seizure 2000; 9(3): 216-20.</t>
  </si>
  <si>
    <t>Reuner G, Kadish NE, Doering JH, Balke D, Schubert-Bast S. Attention and executive functions in the early course of pediatric epilepsy. Epilepsy Behav 2016; 60: 42-9.</t>
  </si>
  <si>
    <t>semio unspecified</t>
  </si>
  <si>
    <t>Ristic AJ, Alexopoulos AV, So N, Wong C, Najm IM. Parietal lobe epilepsy: the great imitator among focal epilepsies. Epileptic Disord 2012; 14(1): 22-31.</t>
  </si>
  <si>
    <t>all pt post-op sz free Engel I, but unspecified sublclass per patient (+ mix GT ~60% invasive EEG, and lesional MRI - not given per patient)
It would be good to add this paper, but very dirty GT and very focused on EEG data</t>
  </si>
  <si>
    <t>all pt post-op sz free Engel I, but unspecified sublclass per patient (+ mix GT ~60% invasive EEG, and lesional MRI - not given per patient)</t>
  </si>
  <si>
    <t>Riva D, Vago C, Franceschetti S, Pantaleoni C, D'Arrigo S, Granata T, et al. Intellectual and language findings and their relationship to EEG characteristics in benign childhood epilepsy with centrotemporal spikes. Epilepsy Behav 2007; 10(2): 278-85.</t>
  </si>
  <si>
    <t>Riviello JJ. Classification of seizures and epilepsy. Curr Neurol Neurosci Rep 2003; 3(4): 325-31.</t>
  </si>
  <si>
    <t>Rizvi S, Hernandez-Ronquillo L, Moien-Afshari F, Hunter G, Waterhouse K, Dash D, et al. Evaluating the single seizure clinic model: Findings from a Canadian Center. J Neurol Sci 2016; 367: 203-10.</t>
  </si>
  <si>
    <t xml:space="preserve">not on lat/loc </t>
  </si>
  <si>
    <t>Rocamora R, Becerra JL, Fossas P, Gomez M, Vivanco-Hidalgo RM, Mauri JA, et al. Pilomotor seizures: an autonomic semiology of limbic encephalitis? Seizure 2014; 23(8): 670-3.</t>
  </si>
  <si>
    <t>SS / Ab</t>
  </si>
  <si>
    <t>case-series, monocentric, retrospective</t>
  </si>
  <si>
    <t>pilomotor</t>
  </si>
  <si>
    <t>32-52y</t>
  </si>
  <si>
    <t>Rodriguez AJ, Buechler RD, Lahr BD, So EL. Temporal lobe seizure semiology during wakefulness and sleep. Epilepsy Res 2007; 74(2-3): 211-4.</t>
  </si>
  <si>
    <t>post-op sz freedom &gt;2y f/u</t>
  </si>
  <si>
    <t>retrospective, monocentric Mayo Clinic</t>
  </si>
  <si>
    <t>verage age was 33.2 years (range, 14–49 years)</t>
  </si>
  <si>
    <t>Rodriguez de Antonio LA, Aguilar-Amat Prior MJ, Ivanez-Mora V, Diez-Tejedor E. [Takotsubo cardiomyopathy as a complication of an epileptic status]. Rev Neurol 2011; 53(11): 673-6.</t>
  </si>
  <si>
    <t xml:space="preserve">full text unav </t>
  </si>
  <si>
    <t>Rona S, Rosenow F, Arnold S, Carreno M, Diehl B, Ebner A, et al. A semiological classification of status epilepticus. Epileptic Disord 2005; 7(1): 5-12.</t>
  </si>
  <si>
    <t>no GT, no on loc/lat</t>
  </si>
  <si>
    <t>Rorsman I, Kallen K. Recovery of cognitive and emotional functioning following withdrawal of topiramate maintenance therapy. Seizure 2001; 10(8): 592-5.</t>
  </si>
  <si>
    <t>no specific semio - focus on therapy and neuropsychology</t>
  </si>
  <si>
    <t>Rossetti AO, Kaplan PW. Seizure semiology: an overview of the 'inverse problem'. Eur Neurol 2010; 63(1): 3-10.</t>
  </si>
  <si>
    <t>fantastic review - to use as conceptual framework for our seizure-to-anatomy atlas paper!!!</t>
  </si>
  <si>
    <t>Rossetti AO, Trinka E, Stahli C, Novy J. New ILAE versus previous clinical status epilepticus semiologic classification: Analysis of a hospital-based cohort. Epilepsia 2016; 57(7): 1036-41.</t>
  </si>
  <si>
    <t>semio of focal SE, but not on loc/lat</t>
  </si>
  <si>
    <t>Rossini L, Tassi L, Spreafico R, Garbelli R. Heterotopic reelin in human nodular heterotopia: a neuropathological study. Epileptic Disord 2012; 14(4): 398-402.</t>
  </si>
  <si>
    <t>Rotenberg A, Bae EH, Muller PA, Riviello JJ, Jr., Bourgeois BF, Blum AS, et al. In-session seizures during low-frequency repetitive transcranial magnetic stimulation in patients with epilepsy. Epilepsy Behav 2009; 16(2): 353-5.</t>
  </si>
  <si>
    <t>n?</t>
  </si>
  <si>
    <t xml:space="preserve">TMS performed with therapeutical approach, with coil placed on the dominant sz zone (whose GT is not specified) - seizures similar to the usual ones were elicited with TMS - so in principle may be included under ES GT? </t>
  </si>
  <si>
    <t xml:space="preserve">TMS </t>
  </si>
  <si>
    <t>case-series, prospective, monocentric at Boston Children's Hospital</t>
  </si>
  <si>
    <t>12-22y</t>
  </si>
  <si>
    <t>Roubertie A, Leydet J, Soete S, Rivier F, Cheminal R, Echenne B. [Non epileptic paroxysmal movement disorders in childhood]. Arch Pediatr 2007; 14(2): 187-93.</t>
  </si>
  <si>
    <t>nonepileptic - review - french</t>
  </si>
  <si>
    <t>Roulet Perez E, Seeck M, Mayer E, Despland PA, de Tribolet N, Deonna T. Childhood epilepsy with neuropsychological regression and continuous spike waves during sleep: epilepsy surgery in a young adult. Eur J Paediatr Neurol 1998; 2(6): 303-11.</t>
  </si>
  <si>
    <t>post-op sz free (1y f/u) + invasive study</t>
  </si>
  <si>
    <t>25 yo</t>
  </si>
  <si>
    <t>Rufo-Campos M. [Dysmorphology, genetics and infantile neurology]. Rev Neurol 2002; 35(1): 50-2.</t>
  </si>
  <si>
    <t>Rugg-Gunn FJ, Boulby PA, Symms MR, Barker GJ, Duncan JS. Whole-brain T2 mapping demonstrates occult abnormalities in focal epilepsy. Neurology 2005; 64(2): 318-25.</t>
  </si>
  <si>
    <t>no semio given (CPS/SPS)</t>
  </si>
  <si>
    <t>Rugg-Gunn FJ, Boulby PA, Symms MR, Barker GJ, Duncan JS. Imaging the neocortex in epilepsy with double inversion recovery imaging. Neuroimage 2006; 31(1): 39-50.</t>
  </si>
  <si>
    <t>Rugg-Gunn FJ, Eriksson SH, Boulby PA, Symms MR, Barker GJ, Duncan JS. Magnetization transfer imaging in focal epilepsy. Neurology 2003; 60(10): 1638-45.</t>
  </si>
  <si>
    <t>no semio given (partial sz)</t>
  </si>
  <si>
    <t>Ryvlin P, Cross JH, Rheims S. Epilepsy surgery in children and adults. Lancet Neurol 2014; 13(11): 1114-26.</t>
  </si>
  <si>
    <t>Ryvlin P, Rheims S, Risse G. Nocturnal frontal lobe epilepsy. Epilepsia 2006; 47 Suppl 2: 83-6.</t>
  </si>
  <si>
    <t>Sabaz M, Cairns DR, Bleasel AF, Lawson JA, Grinton B, Scheffer IE, et al. The health-related quality of life of childhood epilepsy syndromes. J Paediatr Child Health 2003; 39(9): 690-6.</t>
  </si>
  <si>
    <t>Sadleir LG, Agher D, Chabrol E, Elkouby L, Leguern E, Paterson SJ, et al. Seizure semiology in autosomal dominant epilepsy with auditory features, due to novel LGI1 mutations. Epilepsy Res 2013; 107(3): 311-7.</t>
  </si>
  <si>
    <t>no ground truth of localisations as usually pharmacoresponsive and normal MRI even EEG</t>
  </si>
  <si>
    <t>Sahib AK, Erb M, Marquetand J, Martin P, Elshahabi A, Klamer S, et al. Evaluating the impact of fast-fMRI on dynamic functional connectivity in an event-based paradigm. PLoS One 2018; 13(1): e0190480.</t>
  </si>
  <si>
    <t>Sahoo SS, Lhatoo SD, Gupta DK, Cui L, Zhao M, Jayapandian C, et al. Epilepsy and seizure ontology: towards an epilepsy informatics infrastructure for clinical research and patient care. J Am Med Inform Assoc 2014; 21(1): 82-9.</t>
  </si>
  <si>
    <t>Saint-Martin AD, Carcangiu R, Arzimanoglou A, Massa R, Thomas P, Motte J, et al. Semiology of typical and atypical Rolandic epilepsy: a video-EEG analysis. Epileptic Disord 2001; 3(4): 173-82.</t>
  </si>
  <si>
    <t>not available</t>
  </si>
  <si>
    <t>Saito N, Kanazawa O, Tohyama J, Akasaka N, Kamimura T, Toyabe S, et al. Brain maturation-related spike localization in Panayiotopoulos syndrome: magnetoencephalographic study. Pediatr Neurol 2008; 38(2): 104-10.</t>
  </si>
  <si>
    <t>syndromic not semiologic, main point was age maturation changes in neurophys localisation. No groundt truth or useful semio</t>
  </si>
  <si>
    <t>Sakuma H. Acute encephalitis with refractory, repetitive partial seizures. Brain Dev 2009; 31(7): 510-4.</t>
  </si>
  <si>
    <t>Salayev KA, Nakasato N, Ishitobi M, Shamoto H, Kanno A, Iinuma K. Spike orientation may predict epileptogenic side across cerebral sulci containing the estimated equivalent dipole. Clin Neurophysiol 2006; 117(8): 1836-43.</t>
  </si>
  <si>
    <t>MEG not SLL</t>
  </si>
  <si>
    <t>San Pedro EC, Mountz JM, Ojha B, Khan AA, Liu HG, Kuzniecky RI. Anterior cingulate gyrus epilepsy: the role of ictal rCBF SPECT in seizure localization. Epilepsia 2000; 41(5): 594-600.</t>
  </si>
  <si>
    <t>1 pt case report
note this pt ended up having a resection and more than 90% seizure freedom - I've taken this as seizure freedom exceptionally for this case, otherwise wouldn't usually include the study</t>
  </si>
  <si>
    <t>subdural EEG and SPECT</t>
  </si>
  <si>
    <t>cingulate</t>
  </si>
  <si>
    <t>Sanchez Fernandez I, Ramgopal S, Powell C, Gregas M, Zarowski M, Shah A, et al. Clinical evolution of seizures: distribution across time of day and sleep/wakefulness cycle. J Neurol 2013; 260(2): 549-57.</t>
  </si>
  <si>
    <t>Sanchez-Alvarez JC, Serrano-Castro PJ, Pastor-Pons E, Altuzarra-Corral A, Garcia del Moral-Garrido R. [Patient aged 45 with refractory epilepsy of the temporal lobe since early childhood]. Rev Neurol 2002; 35(5): 481-97.</t>
  </si>
  <si>
    <t>full text unav :(</t>
  </si>
  <si>
    <t>Sands TT, Nash K, Tong S, Sullivan J. Focal seizures in children with anti-NMDA receptor antibody encephalitis. Epilepsy Res 2015; 112: 31-6.</t>
  </si>
  <si>
    <t>those that were focal seizures with interictal slowing and MRI concordance (FDZ and LZ) only have "seizures" as semiology</t>
  </si>
  <si>
    <t>Sanghvi JP, Rajadhyaksha SB, Ursekar M. Spectrum of congenital CNS malformations in pediatric epilepsy. Indian Pediatr 2004; 41(8): 831-8.</t>
  </si>
  <si>
    <t>can't reoncile e.g. infantile spasms with the location of the 7 tuberous slceroses or 5 lissencephaly</t>
  </si>
  <si>
    <t>Santos IC, Kobayashi E, Cardoso TM, Guerreiro CA, Cendes F. Cysticidal therapy: impact on seizure control in epilepsy associated with neurocysticercosis. Arq Neuropsiquiatr 2000; 58(4): 1014-20.</t>
  </si>
  <si>
    <t>semio not brokem down by LL</t>
  </si>
  <si>
    <t>Santos NF, Sousa SC, Kobayashi E, Torres FR, Sardinha JA, Cendes F, et al. Clinical and genetic heterogeneity in familial temporal lobe epilepsy. Epilepsia 2002; 43 Suppl 5: 136.</t>
  </si>
  <si>
    <t xml:space="preserve">no full article on ucl explore or google scholar! unusual for epilepsia. Only loads abtract. </t>
  </si>
  <si>
    <t>Sarisjulis N, Gamboni B, Plouin P, Kaminska A, Dulac O. Diagnosing idiopathic/cryptogenic epilepsy syndromes in infancy. Arch Dis Child 2000; 82(3): 226-30.</t>
  </si>
  <si>
    <t>Sarkis RA, Jehi L, Bingaman W, Najm IM. Seizure worsening and its predictors after epilepsy surgery. Epilepsia 2012; 53(10): 1731-8.</t>
  </si>
  <si>
    <t>predicting outcomes</t>
  </si>
  <si>
    <t>Sarrigiannis PG, Randall M, Kandler RH, Grunewald RA, Harkness K, Reuber M. Stretch syncope: reflex vasodepressor faints easily mistaken for epilepsy. Epilepsy Behav 2011; 20(3): 450-3.</t>
  </si>
  <si>
    <t>Savic I, Svanborg E, Thorell JO. Cortical benzodiazepine receptor changes are related to frequency of partial seizures: a positron emission tomography study. Epilepsia 1996; 37(3): 236-44.</t>
  </si>
  <si>
    <t>EEG PET and BDZ receptor concordance but semiology not given (summarised as lateral, limbic based on semio)</t>
  </si>
  <si>
    <t>Savic I, Thorell JO, Roland P. [11C]flumazenil positron emission tomography visualizes frontal epileptogenic regions. Epilepsia 1995; 36(12): 1225-32.</t>
  </si>
  <si>
    <t>6 FLE, 3 subduralsEEG, 3 EEG
for the R insula pt #3, I put 1 in FL for EEG and 1 in insula for PET findings - could remove the frontal lobe one?</t>
  </si>
  <si>
    <t>concordance, sEEG</t>
  </si>
  <si>
    <t>6, non lesional exept one which had R cortical thinning</t>
  </si>
  <si>
    <t>10-27 at onset, but 24-45 at evaluation and semiology reporting (therefore non paeds)</t>
  </si>
  <si>
    <t>Say GN, Tasdemir HA, Ince H. Semiological and psychiatric characteristics of children with psychogenic nonepileptic seizures: Gender-related differences. Seizure 2015; 31: 144-8.</t>
  </si>
  <si>
    <t>Sazgar M, Carlen PL, Wennberg R. Panic attack semiology in right temporal lobe epilepsy. Epileptic Disord 2003; 5(2): 93-100.</t>
  </si>
  <si>
    <t>pt 1 excluded as had 2 surgeries, and after 2nd one, Sz recurred after 2 yrs</t>
  </si>
  <si>
    <t>concordance, sz freedom</t>
  </si>
  <si>
    <t>case series
the Toronto Western Hospital between February 1997 and April 2001,</t>
  </si>
  <si>
    <t>panic atracks</t>
  </si>
  <si>
    <t>From 112 consecutive patients with intractable temporal lobe epilepsy (59 right, 53 left) referred for video-EEG monitoring at  five patients were identified whose seizures had been diagnosed as panic attacks at some point in the past. A history of ictal panic was not identified in 72 patients with extratemporal epilepsy investigated during the same period.</t>
  </si>
  <si>
    <t>24-48yrs at assessment</t>
  </si>
  <si>
    <t>Scheffer IE, Bhatia KP, Lopes-Cendes I, Fish DR, Marsden CD, Andermann F, et al. Autosomal dominant frontal epilepsy misdiagnosed as sleep disorder. Lancet 1994; 343(8896): 515-7.</t>
  </si>
  <si>
    <t>historic paper, no gorund truth</t>
  </si>
  <si>
    <t>Schilling LP, Kieling RR, Pascoal TA, Kim HI, Lee MC, Kim YH, et al. Bilateral perisylvian ulegyria: an under-recognized, surgically remediable epileptic syndrome. Epilepsia 2013; 54(8): 1360-7.</t>
  </si>
  <si>
    <t>11 pts. Not on SLL - best description is either CPS or partial motor. _x000D_
Focuses on functional deficit (static, not seizure semiology)
_x000D_
4 pts described elsewhere but this paper is not in out list of screening papers:  _x000D_
_x000D_
Kim HI, Lee MC, Lee JS, Kim HS, Kim MK, Woo YJ, Kim JH, Jung S, Palmini A, Kim SU. (2006) Bilateral perisylvian ulegyria: clinicopathological study of patients presenting with pseudobulbar palsy and epilepsy. Neuropathology 26:236–242.</t>
  </si>
  <si>
    <t>Schlick KH, Hemmen TM, Lyden PD. Seizures and Meperidine: Overstated and Underutilized. Ther Hypothermia Temp Manag 2015; 5(4): 223-7.</t>
  </si>
  <si>
    <t>not on SLL -drug provoked</t>
  </si>
  <si>
    <t>Schmeiser B, Hammen T, Steinhoff BJ, Zentner J, Schulze-Bonhage A. Long-term outcome characteristics in mesial temporal lobe epilepsy with and without associated cortical dysplasia. Epilepsy Res 2016; 126: 147-56.</t>
  </si>
  <si>
    <t>not SLL - mianly outomces
surprising outcome conclusions (quote predictive factors then state none reached significance, also HS worse outcomes)</t>
  </si>
  <si>
    <t>Scholly J, Bartolomei F, Valenti-Hirsch MP, Boulay C, De Saint Martin A, Timofeev A, et al. Atonic seizures in children with surgically remediable epilepsy: a motor system seizure phenotype? Epileptic Disord 2017; 19(3): 315-26.</t>
  </si>
  <si>
    <t>two cases - pt #1 had 2 surgeries, similar, and no change in semio, so included</t>
  </si>
  <si>
    <t>engel Ia_x000D_
concordance
sEEG_x000D_
4 and 5 yrs f/up</t>
  </si>
  <si>
    <t>2 case reporsts</t>
  </si>
  <si>
    <t>atonic</t>
  </si>
  <si>
    <t>1 paediatric 1 pt &gt;7yrs- consecutive pts</t>
  </si>
  <si>
    <t>first age at surgery  25 months then 8.5 yrs for pt 1. 
pt#2 surgery aged 17yrs</t>
  </si>
  <si>
    <t>DL PFC / SMA</t>
  </si>
  <si>
    <t>Schraegle WA, Titus JB. The relationship of seizure focus with depression, anxiety, and health-related quality of life in children and adolescents with epilepsy. Epilepsy Behav 2017; 68: 115-22.</t>
  </si>
  <si>
    <t>Schuele SU, Bermeo AC, Alexopoulos AV, Locatelli ER, Burgess RC, Dinner DS, et al. Video-electrographic and clinical features in patients with ictal asystole. Neurology 2007; 69(5): 434-41.</t>
  </si>
  <si>
    <t>collected ictal asystole as an important semiolpgy feature (set of semiology). rest extracted from table 2 only the first semiology</t>
  </si>
  <si>
    <t>concordance MRI i + ii EEG</t>
  </si>
  <si>
    <t>retrospective case reports</t>
  </si>
  <si>
    <t>ictal asystole</t>
  </si>
  <si>
    <t>10 of which 6 had normal or diffuse MRI changse excludesd</t>
  </si>
  <si>
    <t>1 2 yrs, 9 13-68 yrs
of those included: 41, 48, 26, 56</t>
  </si>
  <si>
    <t xml:space="preserve">Schulz R, Hoppe M, Boesebeck F, Gyimesi C, Pannek HW, Woermann FG, et al. Analysis of reoperation in mesial temporal lobe epilepsy with hippocampal sclerosis. Neurosurgery 2011; 68(1): 89-97; discussion </t>
  </si>
  <si>
    <t>not on SLL
on seizure freedom</t>
  </si>
  <si>
    <t>Schulze-Bonhage A, Elger CE. Induction of partial epileptic seizures by flumazenil. Epilepsia 2000; 41(2): 186-92.</t>
  </si>
  <si>
    <t>not on SLL - mentions some semiologies but localisation unclear</t>
  </si>
  <si>
    <t>Schulze-Bonhage A, Kurth C, Carius A, Steinhoff BJ, Mayer T. Seizure anticipation by patients with focal and generalized epilepsy: a multicentre assessment of premonitory symptoms. Epilepsy Res 2006; 70(1): 83-8.</t>
  </si>
  <si>
    <t xml:space="preserve">Premonitory symptoms are distinct from auras in terms of semiology and time of occurrence. </t>
  </si>
  <si>
    <t>Scott CA, Fish DR. Cardiac asystole in partial seizures. Epileptic Disord 2000; 2(2): 89-92.</t>
  </si>
  <si>
    <t>Sekimoto M, Kato M, Kaneko Y, Onuma T. Ictal nausea with vomiting as the major symptom of simple partial seizures: electroencephalographic and magnetoencephalographic analysis. Epilepsy Behav 2007; 11(4): 582-7.</t>
  </si>
  <si>
    <t>interesting but interictal SPECT and EEG and MEG showed different regions (e.g. frontal, perietal, occipital for pt #2 so excluded)_x000D_
_x000D_
_x000D_
_x000D_
pt #1 included</t>
  </si>
  <si>
    <t>concordance interictal SPECT and ii EEG</t>
  </si>
  <si>
    <t>case rpeorts</t>
  </si>
  <si>
    <t>ictal N+V</t>
  </si>
  <si>
    <t xml:space="preserve">2, 1 included </t>
  </si>
  <si>
    <t>32yrs</t>
  </si>
  <si>
    <t>Selwa LM, Schmidt SL, Malow BA, Beydoun A. Long-term outcome of nonsurgical candidates with medically refractory localization-related epilepsy. Epilepsia 2003; 44(12): 1568-72.</t>
  </si>
  <si>
    <t>Sen-Gupta I, Schuele SU, Macken MP, Kwasny MJ, Gerard EE. "Ictal" lateralized periodic discharges. Epilepsy Behav 2014; 36: 165-70.</t>
  </si>
  <si>
    <t>SS and based on EEG findings</t>
  </si>
  <si>
    <t>pt #3 and 4 mets and non concordant, pt 5 SDH , pt 9 no lesion, pt 10 anoxic generalised injury - excluded</t>
  </si>
  <si>
    <t>various</t>
  </si>
  <si>
    <t>10 based on ictal lateralised periodic discharges, 5 included</t>
  </si>
  <si>
    <t>31-80yrs</t>
  </si>
  <si>
    <t>Seneviratne U. Bathing epilepsy. Seizure 2001; 10(7): 516-7.</t>
  </si>
  <si>
    <t>no ground truth of 1 case report</t>
  </si>
  <si>
    <t>Seneviratne U, Cook M, D'Souza W. Focal abnormalities in idiopathic generalized epilepsy: a critical review of the literature. Epilepsia 2014; 55(8): 1157-69.</t>
  </si>
  <si>
    <t>Seneviratne U, Ma H, Phan TG. How do doctors in training react to seizures? Epilepsy Behav 2016; 54: 104-9.</t>
  </si>
  <si>
    <t>Seneviratne U, Minato E, Paul E. How reliable is ictal duration to differentiate psychogenic nonepileptic seizures from epileptic seizures? Epilepsy Behav 2017; 66: 127-31.</t>
  </si>
  <si>
    <t>Seneviratne U, Rajendran D, Brusco M, Phan TG. How good are we at diagnosing seizures based on semiology? Epilepsia 2012; 53(4): e63-6.</t>
  </si>
  <si>
    <t>not on lat/loc</t>
  </si>
  <si>
    <t>Seneviratne U, Reutens D, D'Souza W. Stereotypy of psychogenic nonepileptic seizures: insights from video-EEG monitoring. Epilepsia 2010; 51(7): 1159-68.</t>
  </si>
  <si>
    <t>Seniaray N, Jain A. PET MRI Coregistration in Intractable Epilepsy and Gray Matter Heterotopia. Clin Nucl Med 2017; 42(3): e171-e2.</t>
  </si>
  <si>
    <t>not enough info - single case report</t>
  </si>
  <si>
    <t>Serles W, Caramanos Z, Lindinger G, Pataraia E, Baumgartner C. Combining ictal surface-electroencephalography and seizure semiology improves patient lateralization in temporal lobe epilepsy. Epilepsia 2000; 41(12): 1567-73.</t>
  </si>
  <si>
    <t xml:space="preserve">value of semiology in lateralisation - not a review but data from 59 patients show when EEG and semiology lateralise, cohen's kapp is around 0.9
unfortunately there is no individual semiology to extract lat datapoints
</t>
  </si>
  <si>
    <t>Serletis D, Bulacio J, Alexopoulos A, Najm I, Bingaman W, Gonzalez-Martinez J. Tailored unilobar and multilobar resections for orbitofrontal-plus epilepsy. Neurosurgery 2014; 75(4): 388-97; discussion 97.</t>
  </si>
  <si>
    <t>10 of 11 Engel 1, all had sEEG. 4 oribtofrontal plus frontal and 6 orbitofraontal plus temporal pole. 
excluded pt #2 : Engel II
excluded pt #3, 10, 11 : previous nonfrontal resections
included pt#4 as had previous focal frontal resection</t>
  </si>
  <si>
    <t>Engel I, sEEG
21-38 months fup</t>
  </si>
  <si>
    <t>case reports of 11 resections</t>
  </si>
  <si>
    <t>OFC</t>
  </si>
  <si>
    <t>11 of which 10 Engel I (1 Engel II), 3 had previous resctions non frontal so excluded (to many lobes). Total 7 included</t>
  </si>
  <si>
    <t>20-56 at evaluation/surgery</t>
  </si>
  <si>
    <t>Serrano-Castro PJ, Payan-Ortiz M, Quiroga-Subirana P, Fernandez-Perez J, Parron-Carreno T. Predictive model for refractoriness in temporal lobe epilepsy based on clinical and diagnostic test data. Epilepsy Res 2012; 101(1-2): 113-21.</t>
  </si>
  <si>
    <t>nice study on univariate and multivariate predictors of refracotriness in TLE.
age and duration of seizures are associated with refractoriness
also presence of automatisms OR ~10 for refractoriness</t>
  </si>
  <si>
    <t>Sethi NK, Torgovnick J, Sethi PK, Arsura E. Nonconvulsive status epilepticus presenting with throat clearing as part of clinical seizure semiology. Clin EEG Neurosci 2010; 41(1): 50-2.</t>
  </si>
  <si>
    <t>concordance MRI and EEG</t>
  </si>
  <si>
    <t xml:space="preserve">1 case report </t>
  </si>
  <si>
    <t>throat clearinng during VT</t>
  </si>
  <si>
    <t>93 yrs</t>
  </si>
  <si>
    <t>right but unestablished dominance</t>
  </si>
  <si>
    <t>posteropr temp (TO)</t>
  </si>
  <si>
    <t>Setoain X, Carreno M, Pavia J, Marti-Fuster B, Campos F, Lomena F. [PET and SPECT in epilepsy]. Rev Esp Med Nucl Imagen Mol 2014; 33(3): 165-74.</t>
  </si>
  <si>
    <t>review - epilepsy imaging</t>
  </si>
  <si>
    <t>Shah R, Botre A, Udani V. Trends in pediatric epilepsy surgery. Indian J Pediatr 2015; 82(3): 277-85.</t>
  </si>
  <si>
    <t>Shahwan A, O'Halloran PJ, Madigan C, King MD, O'Brien D. Epilepsy surgery in pediatric epileptic encephalopathy: when interictal EEG counts the most. Childs Nerv Syst 2016; 32(7): 1293-8.</t>
  </si>
  <si>
    <t>3 case reports MRI EEG concordance
case 1 had seizure relapse after 8months
case 2 was sz free 3 yrs
case 3 Sz free 2.5 yrs</t>
  </si>
  <si>
    <t>paediatric  4, 9, amd 13 months</t>
  </si>
  <si>
    <t>Sharma S, Sankhyan N, Gulati S, Kumar A. Intracranial cavernomatous hemangiomas as a cause of childhood temporal lobe epilepsy. J Child Neurol 2010; 25(11): 1423-4.</t>
  </si>
  <si>
    <t>case report n=1</t>
  </si>
  <si>
    <t>7-12 yrs</t>
  </si>
  <si>
    <t>Sheth RD. Epilepsy surgery. Presurgical evaluation. Neurol Clin 2002; 20(4): 1195-215.</t>
  </si>
  <si>
    <t>no full access and likely review</t>
  </si>
  <si>
    <t>Sheth RD, Abram HS. Absence epilepsy with focal clinical and electrographic seizures. Semin Pediatr Neurol 2010; 17(1): 39-43.</t>
  </si>
  <si>
    <t>generalised 3Hz spike wave</t>
  </si>
  <si>
    <t>Shields DC, Costello DJ, Gale JT, Hoch DB, Eskandar EN. Stereotactic cortical resection in non-lesional extra-temporal partial epilepsy. Eur J Neurol 2007; 14(10): 1186-8.</t>
  </si>
  <si>
    <t>reduction in sz freq not sz freedom</t>
  </si>
  <si>
    <t>Shin WC, Hong SB, Tae WS, Kim SE. Ictal hyperperfusion patterns according to the progression of temporal lobe seizures. Neurology 2002; 58(3): 373-80.</t>
  </si>
  <si>
    <t>ictal SPECT at various sgtages of semiology so not all the first one and not clear if SPECT and EEG were conrodant for the initial semiology (auras group 1)</t>
  </si>
  <si>
    <t>Shinnar S, Hesdorffer DC, Nordli DR, Jr., Pellock JM, O'Dell C, Lewis DV, et al. Phenomenology of prolonged febrile seizures: results of the FEBSTAT study. Neurology 2008; 71(3): 170-6.</t>
  </si>
  <si>
    <t>Shiraishi H, Haginoya K, Nakagawa E, Saitoh S, Kaneko Y, Nakasato N, et al. Magnetoencephalography localizing spike sources of atypical benign partial epilepsy. Brain Dev 2014; 36(1): 21-7.</t>
  </si>
  <si>
    <t>double neurophys EEG/MEG no imaging concordance</t>
  </si>
  <si>
    <t>Shiraishi H, Watanabe Y, Watanabe M, Inoue Y, Fujiwara T, Yagi K. Interictal and ictal magnetoencephalographic study in patients with medial frontal lobe epilepsy. Epilepsia 2001; 42(7): 875-82.</t>
  </si>
  <si>
    <t>pt #1,3,4 excluded as only neurophysiology (EEG, MEG)
only included pt #2</t>
  </si>
  <si>
    <t>concordance (imaging and neurophys)</t>
  </si>
  <si>
    <t>case rpeorts 4</t>
  </si>
  <si>
    <t>grimace collected</t>
  </si>
  <si>
    <t>4 of which 1 collected</t>
  </si>
  <si>
    <t>paed and adult &lt; and &gt; 7yrs</t>
  </si>
  <si>
    <t>Shmuely S, Surges R, Sander JW, Thijs RD. Prone sleeping and SUDEP risk: The dynamics of body positions in nonfatal convulsive seizures. Epilepsy Behav 2016; 62: 176-9.</t>
  </si>
  <si>
    <t>Shorvon S, Walker M. Status epilepticus in idiopathic generalized epilepsy. Epilepsia 2005; 46 Suppl 9: 73-9.</t>
  </si>
  <si>
    <t>status, generalised</t>
  </si>
  <si>
    <t>Shukla G, Bhatia M, Gaekwad SB, Singh VP, Jain S, Maheshwari MC. The lateralizing significance of version of head and dystonic limb posturing in epileptic seizures. Neurol India 2002; 50(1): 33-6.</t>
  </si>
  <si>
    <t>extracted the lateralising data from table 1 (&gt;80% concordance)</t>
  </si>
  <si>
    <t>dirty data &gt;80% concordance</t>
  </si>
  <si>
    <t>version, dystonic, automatisms</t>
  </si>
  <si>
    <t>10-45yrs</t>
  </si>
  <si>
    <t>Shukla G, Kazutaka J, Gupta A, Mosher J, Jones S, Alexopoulos A, et al. Magnetoencephalographic Identification of Epileptic Focus in Children With Generalized Electroencephalographic (EEG) Features but Focal Imaging Abnormalities. J Child Neurol 2017; 32(12): 981-95.</t>
  </si>
  <si>
    <t>generalised EEG but focal MRI/PET and MEG</t>
  </si>
  <si>
    <t>extracted from table</t>
  </si>
  <si>
    <t>concordance: generalised EEG but focal MRI/PET and MEG</t>
  </si>
  <si>
    <t>case repots</t>
  </si>
  <si>
    <t>10 months to 15 years</t>
  </si>
  <si>
    <t>Siddiqi OK, Elafros MA, Sikazwe I, Birbeck GL, Kalungwana L, Potchen MJ, et al. Acute EEG findings in HIV-infected Zambian adults with new-onset seizure. Neurology 2015; 84(13): 1317-22.</t>
  </si>
  <si>
    <t>Sidhu R, Velayudam K, Barnes G. Pediatric seizures. Pediatr Rev 2013; 34(8): 333-41; 42.</t>
  </si>
  <si>
    <t>unable to locate abstract</t>
  </si>
  <si>
    <t>Siegel J, Tatum WOt. Index-finger pointing in generalized tonic-clonic seizures. Epilepsy Behav 2016; 58: 18-21.</t>
  </si>
  <si>
    <t>TLE and FLE data could be extracted but not ETE as per PRISMA</t>
  </si>
  <si>
    <t>The final diagnosis was based upon a concordance of information, including clinical history, neurological examination, interictal and ictal 21-channel scalp video-EEG monitoring, and brain MRI. Selected patients completed a comprehensive presurgical evaluation.</t>
  </si>
  <si>
    <t>cohort of unselected patients</t>
  </si>
  <si>
    <t>index finger pointing</t>
  </si>
  <si>
    <t>27.0 (17.3) (IQR)</t>
  </si>
  <si>
    <t xml:space="preserve">IFP ~PPV of 80% for localisation related epilepsy vs genetic generalised epilepsy. </t>
  </si>
  <si>
    <t>Silva Cunha JP, Rocha AP, Pereira Choupina HM, Fernandes JM, Rosas MJ, Vaz R, et al. A novel portable, low-cost kinect-based system for motion analysis in neurological diseases. Conf Proc IEEE Eng Med Biol Soc 2016; 2016: 2339-42.</t>
  </si>
  <si>
    <t>Silveira DC, Jehi L, Chapin J, Krishnaiengar S, Novak E, Foldvary-Schaefer N, et al. Seizure semiology and aging. Epilepsy Behav 2011; 20(2): 375-7.</t>
  </si>
  <si>
    <t>Singh G, Ram S, Kaushal V, Kumar S, Bhatia RC, Raizada N, et al. Risk of seizures and neurocysticercosis in household family contacts of children with single enhancing lesions. J Neurol Sci 2000a; 176(2): 131-5.</t>
  </si>
  <si>
    <t>Singh G, Sachdev MS, Tirath A, Gupta AK, Avasthi G. Focal cortical-subcortical calcifications (FCSCs) and epilepsy in the Indian subcontinent. Epilepsia 2000b; 41(6): 718-26.</t>
  </si>
  <si>
    <t>not on SLL: no cler semiology</t>
  </si>
  <si>
    <t>Singh RK, Glynn SM, Garton HJ, Shellhaas RA. Hallucinations and reversed cerebral dominance in mesial temporal sclerosis. Pediatr Neurol 2011; 45(2): 121-4.</t>
  </si>
  <si>
    <t>can't include fluent speech for nonDomH as this is normal  (cf ictal speech)</t>
  </si>
  <si>
    <t>concordance and seizure freedom</t>
  </si>
  <si>
    <t>1 x case report</t>
  </si>
  <si>
    <t>complex visual and auditory hallucinations</t>
  </si>
  <si>
    <t>fluent ictal speech in R-handed and L mesial onset &gt; reversed dominance</t>
  </si>
  <si>
    <t>complex halluciantionas and automotor</t>
  </si>
  <si>
    <t>Singhi P, Ray M. Profile of West syndrome in North Indian children. Brain Dev 2005; 27(2): 135-40.</t>
  </si>
  <si>
    <t>Sinha S, Brady M, Scott CA, Walker MC. Do seizures in patients with refractory epilepsy vary between wakefulness and sleep? J Neurol Neurosurg Psychiatry 2006; 77(9): 1076-8.</t>
  </si>
  <si>
    <t>Sinha S, Satishchandra P. Epilepsia Partialis Continua over last 14 years: experience from a tertiary care center from south India. Epilepsy Res 2007; 74(1): 55-9.</t>
  </si>
  <si>
    <t>Sitthinamsuwan B, Usui N, Tottori T, Terada K, Kondo A, Matsuda K, et al. Seizures with tonic posturing: Semiologic difference between supplementary sensorimotor area (SSMA) origin and extra-SSMA origin. Epilepsia 2016; 57(2): e39-44.</t>
  </si>
  <si>
    <t>post op Engel I and II and semiology and accompanying semiology given "seizure semiology DURING tonic"... therefore collected</t>
  </si>
  <si>
    <t>Engel Ia/Ib post op over 2 years</t>
  </si>
  <si>
    <t>tonic</t>
  </si>
  <si>
    <t>22 of which 12 involved SSMA and 10 purely extra SSMA, of which 7 SSMA and 9 extra SSMA included as Sponteeaous seizures.</t>
  </si>
  <si>
    <t>2-31 yrs. only two cases &lt;7yrs</t>
  </si>
  <si>
    <t>Skjei KL, Dlugos DJ. The evaluation of treatment-resistant epilepsy. Semin Pediatr Neurol 2011; 18(3): 150-70.</t>
  </si>
  <si>
    <t>Snead OC, 3rd. Surgical treatment of medically refractory epilepsy in childhood. Brain Dev 2001; 23(4): 199-207.</t>
  </si>
  <si>
    <t>So EL. Value and limitations of seizure semiology in localizing seizure onset. J Clin Neurophysiol 2006; 23(4): 353-7.</t>
  </si>
  <si>
    <t>Sokic DV, Stojsavljevic N, Drulovic J, Dujmovic I, Mesaros S, Ercegovac M, et al. Seizures in multiple sclerosis. Epilepsia 2001; 42(1): 72-9.</t>
  </si>
  <si>
    <t>one pt with left occipital MS plaque but did not state EEG was concordant</t>
  </si>
  <si>
    <t>Souirti Z, Landre E, Mellerio C, Devaux B, Chassoux F. Neural network underlying ictal pouting ("chapeau de gendarme") in frontal lobe epilepsy. Epilepsy Behav 2014; 37: 249-57.</t>
  </si>
  <si>
    <t>y - from another paper</t>
  </si>
  <si>
    <t>this article summarises it too:_x000D_
https://n.neurology.org/content/neurology/87/10/e103.full.pdf</t>
  </si>
  <si>
    <t>icEEG</t>
  </si>
  <si>
    <t>Ictal Pout</t>
  </si>
  <si>
    <t>chapeau: frontal, ccingulate</t>
  </si>
  <si>
    <t>Spalletti M, Comanducci A, Vagaggini A, Bucciardini L, Grippo A, Amantini A. Efficacy of lacosamide on seizures and myoclonus in a patient with epilepsia partialis continua. Epileptic Disord 2013; 15(2): 193-6.</t>
  </si>
  <si>
    <t>EPC is focal status</t>
  </si>
  <si>
    <t>Specchio N, Pontrelli G, Serino D, Trivisano M, Cappelletti S, Terracciano A, et al. Occipital seizures induced by intermittent photic stimulation in Dravet syndrome. Seizure 2014; 23(4): 309-13.</t>
  </si>
  <si>
    <t>selected based on Dravet but no ground truth</t>
  </si>
  <si>
    <t>Specchio N, Trivisano M, Bernardi B, Marras CE, Faggioli R, Fiumana E, et al. Neonatal hemifacial spasm and fourth ventricle mass. Dev Med Child Neurol 2012; 54(8): 697-703.</t>
  </si>
  <si>
    <t>refers to other paeds papers which include intracranial recordings of seizures from the tumours
see references 3, 5-7, 9 - to be included</t>
  </si>
  <si>
    <t>Specht U, Thorbecke R. Should patients with psychogenic nonepileptic seizures be allowed to drive? Recommendations of German experts. Epilepsy Behav 2009; 16(3): 547-50.</t>
  </si>
  <si>
    <t>Spencer SS, Spencer DD, Williamson PD, Mattson RH. Ictal effects of anticonvulsant medication withdrawal in epileptic patients. Epilepsia 1981; 22(3): 297-307.</t>
  </si>
  <si>
    <t>Spitz MA, Vercueil L, Dubois-Teklali F. [Pseudostatus epilepticus: a severe complication of psychogenic nonepileptic seizures (PNES) in children]. Arch Pediatr 2012; 19(1): 47-50.</t>
  </si>
  <si>
    <t>Spray J. Seizures: awareness and observation in the ward environment. Br J Nurs 2015; 24(19): 946-55.</t>
  </si>
  <si>
    <t>Staack AM, Bilic S, Wendling AS, Scholly J, Kraus U, Strobl K, et al. Hyperkinetic seizures in patients with temporal lobe epilepsy: clinical features and outcome after temporal lobe resection. Epilepsia 2011; 52(8): 1439-46.</t>
  </si>
  <si>
    <t>over 82% were Engel Ia post op 12 months, mainly standard anterior temporal lobectomy</t>
  </si>
  <si>
    <t>12 months fup</t>
  </si>
  <si>
    <t>Hyperkinetic</t>
  </si>
  <si>
    <t>17, of which 8 early (initial semiology or within 10s) and 9 late (&gt;10secs)</t>
  </si>
  <si>
    <t>Age at the time of surgery ranged from 16–46 years (mean 33.2 years)</t>
  </si>
  <si>
    <t>Staack AM, Wendling AS, Scholly J, Wisniewski I, Kurth C, Saar J, et al. Quality control of elective surgery for drug-resistant epilepsy in a German reference centre--a long-term outcome study. Seizure 2013; 22(4): 292-8.</t>
  </si>
  <si>
    <t>duplicate data</t>
  </si>
  <si>
    <t>Stamoulis C, Verma N, Kaulas H, Halford JJ, Duffy FH, Pearl PL, et al. The promise of subtraction ictal SPECT co-registered to MRI for improved seizure localization in pediatric epilepsies: Affecting factors and relationship to the surgical outcome. Epilepsy Res 2017; 129: 59-66.</t>
  </si>
  <si>
    <t>skim</t>
  </si>
  <si>
    <t>not on SLL
interesting tie to injection vs lesional and successful SPECTs. SPECT disocrdant with EEG more likely to be FLE cf concordant more likely TLE</t>
  </si>
  <si>
    <t>Steele SU, Cheah SM, Veerapandiyan A, Gallentine W, Smith EC, Mikati MA. Electroencephalographic and seizure manifestations in two patients with folate receptor autoimmune antibody-mediated primary cerebral folate deficiency. Epilepsy Behav 2012; 24(4): 507-12.</t>
  </si>
  <si>
    <t>nice case reports (2) but no MRI EEG concordance. at best case 1 had FT atrophy while EEG was posterior or L temporal.</t>
  </si>
  <si>
    <t>c</t>
  </si>
  <si>
    <t>Stefan H, Buchfelder M. [Diagnosis of sylvian and perisylvian epilepsies. Excitation symptomes of the insula reilii]. Nervenarzt 2007; 78(10): 1175-81.</t>
  </si>
  <si>
    <t xml:space="preserve">post-op sz freedom (f/u 8y) + multimodal concordance </t>
  </si>
  <si>
    <t>review and 3 case-reports (only 1 included)</t>
  </si>
  <si>
    <t>19y</t>
  </si>
  <si>
    <t>Stefan H, May TW, Pfafflin M, Brandt C, Furatsch N, Schmitz B, et al. Epilepsy in the elderly: comparing clinical characteristics with younger patients. Acta Neurol Scand 2014; 129(5): 283-93.</t>
  </si>
  <si>
    <t>no on SLL</t>
  </si>
  <si>
    <t>Stefan H, Paulini-Ruf A, Hopfengartner R, Rampp S. Network characteristics of idiopathic generalized epilepsies in combined MEG/EEG. Epilepsy Res 2009; 85(2-3): 187-98.</t>
  </si>
  <si>
    <t>Stepanenko AY, Arkhipova NA, Shishkina LV, Pronin IN, Lubnin AY, Lebedeva AV, et al. Local epileptic activity, histological and neuroimaging findings in symptomatic epilepsy. Acta Neurol Scand 2013; 127(6): 371-83.</t>
  </si>
  <si>
    <t>8 IA and 8 IB outcomes but unforutnately no semiology data!</t>
  </si>
  <si>
    <t>Stephani C, Koubeissi M. Hypercognitive seizures - Proposal of a new term for the phenomenon forced thinking in epilepsy. Epilepsy Res 2017; 134: 63-71.</t>
  </si>
  <si>
    <t>it is a review which includes data on psychich/dysphasia and forced thinking which have been included in the database but the originals need reviewing in details for further data</t>
  </si>
  <si>
    <t>Stephani U. Typical semiology of benign childhood epilepsy with centrotemporal spikes (BCECTS). Epileptic Disord 2000; 2 Suppl 1: S3-4.</t>
  </si>
  <si>
    <t>Stephani U. The natural history of myoclonic astatic epilepsy (Doose syndrome) and Lennox-Gastaut syndrome. Epilepsia 2006; 47 Suppl 2: 53-5.</t>
  </si>
  <si>
    <t>Stephenson JB, Hoffman MC, Russell AJ, Falconer J, Beach RC, Tolmie JL, et al. The movement disorders of Coffin-Lowry syndrome. Brain Dev 2005; 27(2): 108-13.</t>
  </si>
  <si>
    <t>Steriade C, Mirsattari SM, Murray BJ, Wennberg R. Subclinical temporal EEG seizure pattern in LGI1-antibody-mediated encephalitis. Epilepsia 2016; 57(8): e155-60.</t>
  </si>
  <si>
    <t>Steriade C, Moosa ANV, Hantus S, Prayson RA, Alexopoulos A, Rae-Grant A. Electroclinical features of seizures associated with autoimmune encephalitis. Seizure 2018; 60: 198-204.</t>
  </si>
  <si>
    <t>Stoyke C, Bilgin O, Noachtar S. Video atlas of lateralising and localising seizure phenomena. Epileptic Disord 2011; 13(2): 113-24.</t>
  </si>
  <si>
    <t>not clear if seizure free or concordance lateralising value given in tersm of L or R  not NonDom (execpt when referring to other articles). can't find videos.</t>
  </si>
  <si>
    <t>Strandberg M, Larsson EM, Backman S, Kallen K. Pre-surgical epilepsy evaluation using 3T MRI. Do surface coils provide additional information? Epileptic Disord 2008; 10(2): 83-92.</t>
  </si>
  <si>
    <t>on MRI</t>
  </si>
  <si>
    <t>Striano P, Serioli E, Santulli L, Manna I, Labate A, Dazzo E, et al. DEPDC5 mutations are not a frequent cause of familial temporal lobe epilepsy. Epilepsia 2015; 56(10): e168-71.</t>
  </si>
  <si>
    <t>single family with normal MRI FMTLE ie no ground truth</t>
  </si>
  <si>
    <t>Striano P, Striano S, Carrieri PB, Boccella P. Epilepsia partialis continua as a first symptom of multiple sclerosis: electrophysiological study of one case. Mult Scler 2003; 9(2): 199-203.</t>
  </si>
  <si>
    <t>no concordance of EEG w ith purpoted responsible MRI lesion</t>
  </si>
  <si>
    <t>Striano S, Meo R, Bilo L, Cirillo S, Nocerino C, Ruosi P, et al. Gelastic epilepsy: symptomatic and cryptogenic cases. Epilepsia 1999; 40(3): 294-302.</t>
  </si>
  <si>
    <t xml:space="preserve">1 of 5 concordant not sz free. total4 included. </t>
  </si>
  <si>
    <t>1 sz free and concordant, 3 concordant</t>
  </si>
  <si>
    <t>Gelastic</t>
  </si>
  <si>
    <t>3 included</t>
  </si>
  <si>
    <t>&lt;1 to 20 yrs</t>
  </si>
  <si>
    <t>Striano S, Striano P, Nocerino C, Boccella P, Bilo L, Meo R, et al. Eyelid myoclonia with absences: an overlooked epileptic syndrome? Neurophysiol Clin 2002; 32(5): 287-96.</t>
  </si>
  <si>
    <t>Strzelczyk A, Bauer S, Knake S, Oertel WH, Hamer HM, Rosenow F. Ictal asystole in temporal lobe epilepsy before and after pacemaker implantation. Epileptic Disord 2008; 10(1): 39-44.</t>
  </si>
  <si>
    <t>asystole</t>
  </si>
  <si>
    <t>41yr old</t>
  </si>
  <si>
    <t>Suarez JC, Bulacio JC, Armelini P, Sfaello ZM, Viano JC, Herrera EJ, et al. Surgical treatment of late-onset post-traumatic partial seizures in a child. Childs Nerv Syst 2004; 20(6): 434-7.</t>
  </si>
  <si>
    <t>1 case</t>
  </si>
  <si>
    <t>n=1 case rpeort</t>
  </si>
  <si>
    <t>L arm and leg tonic clonc</t>
  </si>
  <si>
    <t>4 yrs</t>
  </si>
  <si>
    <t>tonic clonic</t>
  </si>
  <si>
    <t>T PO</t>
  </si>
  <si>
    <t>Sugita Y, Ono T, Ohshima K, Niino D, Ito M, Toda K, et al. Brain surface spindle cell glioma in a patient with medically intractable partial epilepsy: a variant of monomorphous angiocentric glioma? Neuropathology 2008; 28(5): 516-20.</t>
  </si>
  <si>
    <t>concordance, seizure free for only 9 months</t>
  </si>
  <si>
    <t>Sumer MM, Atik L, Unal A, Emre U, Atasoy HT. Frontal lobe epilepsy presented as ictal aggression. Neurol Sci 2007; 28(1): 48-51.</t>
  </si>
  <si>
    <t>1 case. the semiology for when she was younger than 7 is different but no clear EEG localisation so no gorund ttruh</t>
  </si>
  <si>
    <t>intense fear and or ictal agression/rage/anger</t>
  </si>
  <si>
    <t>14yrs</t>
  </si>
  <si>
    <t>Sun Y, Zhang G, Zhang X, Yan X, Li L, Xu C, et al. Time-frequency analysis of intracranial EEG in patients with myoclonic seizures. Brain Res 2016; 1652: 119-26.</t>
  </si>
  <si>
    <t>case reports of focal resections in genralised myoclonic semiology Engel I (excluded Engel II)</t>
  </si>
  <si>
    <t>Engel I</t>
  </si>
  <si>
    <t>case reporsts</t>
  </si>
  <si>
    <t>boilateral myoclonic, implanted electrodes, not prev resected</t>
  </si>
  <si>
    <t>4, of which 2 were Engel I and included</t>
  </si>
  <si>
    <t>6, 17yrs</t>
  </si>
  <si>
    <t>Sunwoo JS, Byun JI, Moon J, Lim JA, Kim TJ, Lee ST, et al. Unfavorable surgical outcomes in partial epilepsy with secondary bilateral synchrony: Intracranial electroencephalography study. Epilepsy Res 2016; 122: 102-9.</t>
  </si>
  <si>
    <t>2 Engel I from 11 bilateral synchrony patients
interesting e.g. see pt 1, interictal EEG L T and ictal spect R, but resection was L F and PET and interictal SPECT also localising to L F</t>
  </si>
  <si>
    <t>2 of 11 included</t>
  </si>
  <si>
    <t>he median age at the time of surgery was 21.5 years (range, 16–38)</t>
  </si>
  <si>
    <t>Surges R, Elger CE. Reoperation after failed resective epilepsy surgery. Seizure 2013; 22(7): 493-501.</t>
  </si>
  <si>
    <t>Sutherling WW, Risinger MW, Crandall PH, Becker DP, Baumgartner C, Cahan LD, et al. Focal functional anatomy of dorsolateral frontocentral seizures. Neurology 1990; 40(1): 87-98.</t>
  </si>
  <si>
    <t>all pts had surgery and not seizure free so didn't include concordant results
" We considered good outcome or significant reduction of seizures as two-thirds reduction of seizure frequency"</t>
  </si>
  <si>
    <t>Sutter R, Kaplan PW. Electroencephalographic criteria for nonconvulsive status epilepticus: synopsis and comprehensive survey. Epilepsia 2012; 53 Suppl 3: 1-51.</t>
  </si>
  <si>
    <t>Swartz BE. Unusual seizure types. Semin Neurol 1995; 15(2): 151-7.</t>
  </si>
  <si>
    <t>Swartz BE, Halgren E, Delgado-Escueta AV, Feldstein P, Maldonado H, Walsh GO. Multidisciplinary analysis of patients with extratemporal complex partial seizures. II. Predictive value of semiology. Epilepsy Res 1990; 5(2): 146-54.</t>
  </si>
  <si>
    <t>unfortunately no semiology for pts 6 anad 9 which were sizure free for over 12 months. "precentral semiology" doesn't count!</t>
  </si>
  <si>
    <t>Swartz BE, Halgren E, Delgado-Escueta AV, Mandelkern M, Gee M, Quinones N, et al. Neuroimaging in patients with seizures of probable frontal lobe origin. Epilepsia 1989; 30(5): 547-58.</t>
  </si>
  <si>
    <t>22 pts. 3 had surgery pt #1,#3#10 but no outcomes reported so data was collected assuming there was concordance</t>
  </si>
  <si>
    <t>22 of which 12 were included</t>
  </si>
  <si>
    <t>not given, assumed adult from context</t>
  </si>
  <si>
    <t>Sweeney-Reed CM, Lee H, Rampp S, Zaehle T, Buentjen L, Voges J, et al. Thalamic interictal epileptiform discharges in deep brain stimulated epilepsy patients. J Neurol 2016; 263(10): 2120-6.</t>
  </si>
  <si>
    <t>Swinkels WA, van Emde Boas W, Kuyk J, van Dyck R, Spinhoven P. Interictal depression, anxiety, personality traits, and psychological dissociation in patients with temporal lobe epilepsy (TLE) and extra-TLE. Epilepsia 2006; 47(12): 2092-103.</t>
  </si>
  <si>
    <t>noton SLL</t>
  </si>
  <si>
    <t>Syed TU, LaFrance WC, Jr., Kahriman ES, Hasan SN, Rajasekaran V, Gulati D, et al. Can semiology predict psychogenic nonepileptic seizures? A prospective study. Ann Neurol 2011; 69(6): 997-1004.</t>
  </si>
  <si>
    <t>psychogenic</t>
  </si>
  <si>
    <t>Szabo L, Siegler Z, Zubek L, Liptai Z, Korhegyi I, Bansagi B, et al. A detailed semiologic analysis of childhood psychogenic nonepileptic seizures. Epilepsia 2012; 53(3): 565-70.</t>
  </si>
  <si>
    <t>Takasu M, Kubota T, Tsuji T, Kurahashi H, Numoto S, Watanabe K, et al. The semiology of febrile seizures: Focal features are frequent. Epilepsy Behav 2017; 73: 59-63.</t>
  </si>
  <si>
    <t>unfortunately no ground truth</t>
  </si>
  <si>
    <t>Takaya S, Ikeda A, Mitsueda-Ono T, Matsumoto R, Inouchi M, Namiki C, et al. Temporal lobe epilepsy with amygdala enlargement: a morphologic and functional study. J Neuroimaging 2014; 24(1): 54-62.</t>
  </si>
  <si>
    <t>Takayama R, Imai K, Ikeda H, Baba K, Usui N, Takahashi Y, et al. Successful hemispherotomy in two refractory epilepsy patients with cerebral hemiatrophy and contralateral EEG abnormalities. Brain Dev 2018; 40(7): 601-6.</t>
  </si>
  <si>
    <t>star
one of many examples of why the concordance criteria used in our data collection and in clinical MDT deicion making is problematic</t>
  </si>
  <si>
    <t>seizure free 18 and 15months</t>
  </si>
  <si>
    <t>2 x case reports</t>
  </si>
  <si>
    <t>asymmetric tonic</t>
  </si>
  <si>
    <t>5yr 1 noth and 3 yrs and 8 months</t>
  </si>
  <si>
    <t>Takenaka J, Aso K, Watanabe K, Okumura A, Negoro T. Transient seizure remission in intractable localization-related epilepsy. Pediatr Neurol 2000; 23(4): 328-31.</t>
  </si>
  <si>
    <t>Tanaka H, Khoo HM, Dubeau F, Gotman J. Association between scalp and intracerebral electroencephalographic seizure-onset patterns: A study in different lesional pathological substrates. Epilepsia 2018; 59(2): 420-30.</t>
  </si>
  <si>
    <t>cool but not on SLL</t>
  </si>
  <si>
    <t>Tang Y, Li Y, Luo D, Rong X, Ye J, Peng Y. Epilepsy related to radiotherapy in patients with nasopharyngeal carcinoma. Epilepsy Res 2011; 96(1-2): 24-8.</t>
  </si>
  <si>
    <t>Tanoue K, Oguni H, Nakayama N, Sasaki K, Ito Y, Imai K, et al. Focal epileptic spasms, involving one leg, manifesting during the clinical course of west syndrome (WS). Brain Dev 2008; 30(2): 155-9.</t>
  </si>
  <si>
    <t>added both cases_x000D_
_x000D_
also developed mixed localisation mappings using the GIF parcellations calibration method for TP, FT, TO, TPOJ</t>
  </si>
  <si>
    <t>2yrs and 7 months old</t>
  </si>
  <si>
    <t>Tao Y, Guojun Z, Yuping W, Lixin C, Wei D, Yongjie L. Surgical treatment of patients with drug-resistant hypermotor seizures. Epilepsia 2010; 51(10): 2124-30.</t>
  </si>
  <si>
    <t>17 of 23 pts seizure free</t>
  </si>
  <si>
    <t>seizure free min 12 months</t>
  </si>
  <si>
    <t>SS and DRE</t>
  </si>
  <si>
    <t>hypermotor seizures</t>
  </si>
  <si>
    <t>17 of 23</t>
  </si>
  <si>
    <t>5-33yrs</t>
  </si>
  <si>
    <t>Tarodo SG, Nguyen T, Ranza E, Vulliemoz S, Korff CM. A triad of infantile spasms, nystagmus and a focal tonic seizure. Epileptic Disord 2018; 20(4): 295-300.</t>
  </si>
  <si>
    <t>localised based on EEG only no ground truth</t>
  </si>
  <si>
    <t>Tassinari CA, Cantalupo G, Hogl B, Cortelli P, Tassi L, Francione S, et al. Neuroethological approach to frontolimbic epileptic seizures and parasomnias: The same central pattern generators for the same behaviours. Rev Neurol (Paris) 2009; 165(10): 762-8.</t>
  </si>
  <si>
    <t>Tassinari CA, Rubboli G, Gardella E, Cantalupo G, Calandra-Buonaura G, Vedovello M, et al. Central pattern generators for a common semiology in fronto-limbic seizures and in parasomnias. A neuroethologic approach. Neurol Sci 2005a; 26 Suppl 3: s225-32.</t>
  </si>
  <si>
    <t>Tassinari CA, Tassi L, Calandra-Buonaura G, Stanzani-Maserati M, Fini N, Pizza F, et al. Biting behavior, aggression, and seizures. Epilepsia 2005b; 46(5): 654-63.</t>
  </si>
  <si>
    <t>restrospective monocentric case reports</t>
  </si>
  <si>
    <t>biting behaviour</t>
  </si>
  <si>
    <t>30-59yrs</t>
  </si>
  <si>
    <t>Tata G, Guveli BT, Dortcan N, Cokar O, Kurucu H, Demirbilek V, et al. Panayiotopoulos syndrome and symptomatic occipital lobe epilepsy of childhood: a clinical and EEG study. Epileptic Disord 2014; 16(2): 197-202.</t>
  </si>
  <si>
    <t>Tatum WO, Acton EK, Langston ME, Yelvington K, Bowman C, Shih JJ, et al. Multimodality peak lctal vital signs during video-EEG monitoring. Seizure 2016; 40: 15-20.</t>
  </si>
  <si>
    <t>Taussig D, Dorfmuller G, Fohlen M, Jalin C, Bulteau C, Ferrand-Sorbets S, et al. Invasive explorations in children younger than 3 years. Seizure 2012; 21(8): 631-8.</t>
  </si>
  <si>
    <t xml:space="preserve">could only collect the infantile spasms not the "focal seizures" semiology </t>
  </si>
  <si>
    <t>Engel 1</t>
  </si>
  <si>
    <t>infantile spasms</t>
  </si>
  <si>
    <t>all under 7 yrs</t>
  </si>
  <si>
    <t>Taylor DC, Falconer MA, Flor-Henry P. Some evidence of bilateral speech representation in sinistrals. Clin EEG Neurosci 2010; 41(4): 214-8.</t>
  </si>
  <si>
    <t>Taylor I, Berkovic SF, Kivity S, Scheffer IE. Benign occipital epilepsies of childhood: clinical features and genetics. Brain 2008; 131(Pt 9): 2287-94.</t>
  </si>
  <si>
    <t>Taylor I, Scheffer IE, Berkovic SF. Occipital epilepsies: identification of specific and newly recognized syndromes. Brain 2003; 126(Pt 4): 753-69.</t>
  </si>
  <si>
    <t>Teixeira RA, Leone AA, Honorato DC, Damasceno BP, Guerreiro CA, Cendes F. Congenital destructive hemispheric lesions and epilepsy: clinical features and relevance of associated hippocampal atrophy. Arq Neuropsiquiatr 2000; 58(4): 990-1001.</t>
  </si>
  <si>
    <t>Tellez-Zenteno JF, Ladino LD. [Temporal epilepsy: clinical, diagnostic and therapeutic aspects]. Rev Neurol 2013; 56(4): 229-42.</t>
  </si>
  <si>
    <t>Tenyi D, Gyimesi C, Horvath R, Kovacs N, Abraham H, Darnai G, et al. Concussive convulsions: A YouTube video analysis. Epilepsia 2016; 57(8): 1310-6.</t>
  </si>
  <si>
    <t>site of hit is not the same as brain lesion so cannot use this as a "psueodstimulation" study where the brain lesion causes the semioloyg - because we aren't told where the brain lesion is (coup and contra coup etc)</t>
  </si>
  <si>
    <t>Tenyi D, Gyimesi C, Kupo P, Horvath R, Bone B, Barsi P, et al. Ictal asystole: A systematic review. Epilepsia 2017; 58(3): 356-62.</t>
  </si>
  <si>
    <t>Teotonio R, Rodionov R, McEvoy AW, Duncan J, Diehl B, Wehner T. Ictal unilateral hyperkinetic proximal lower limb movements: an independent lateralising sign suggesting ipsilateral seizure onset. Epileptic Disord 2013; 15(2): 142-7.</t>
  </si>
  <si>
    <t>2 pts hypermotor included
star</t>
  </si>
  <si>
    <t>3 intracranials and 2 of them sz free. pt3 excluded as f/up for only 6 months</t>
  </si>
  <si>
    <t xml:space="preserve">unilateral ictal repetitive hyperkinetic proximal lower limb movements </t>
  </si>
  <si>
    <t>24-33yrs</t>
  </si>
  <si>
    <t>Teper Y, Whyte D, Cahir E, Lester HA, Grady SR, Marks MJ, et al. Nicotine-induced dystonic arousal complex in a mouse line harboring a human autosomal-dominant nocturnal frontal lobe epilepsy mutation. J Neurosci 2007; 27(38): 10128-42.</t>
  </si>
  <si>
    <t>non human</t>
  </si>
  <si>
    <t>Terra-Bustamante VC, Inuzuca LM, Fernandes RM, Funayama S, Escorsi-Rosset S, Wichert-Ana L, et al. Temporal lobe epilepsy surgery in children and adolescents: clinical characteristics and post-surgical outcome. Seizure 2005; 14(4): 274-81.</t>
  </si>
  <si>
    <t>unfortunately no proper semiology or resection localisation from 35 pts of whom a large proportion were Engel 1!</t>
  </si>
  <si>
    <t>Terra-Bustamante VC, Machado HR, dos Santos Oliveira R, Serafini LN, Souza-Oliveira C, Escorsi-Rosset S, et al. Rasmussen encephalitis: long-term outcome after surgery. Childs Nerv Syst 2009; 25(5): 583-9.</t>
  </si>
  <si>
    <t>EPC (status) and functional hemispherectomies</t>
  </si>
  <si>
    <t>Tezer FI, Agan K, Borggraefe I, Noachtar S. Seizure semiology reflects spread from frontal to temporal lobe: evolution of hyperkinetic to automotor seizures as documented by invasive EEG video recordings. Epileptic Disord 2013; 15(3): 338-41.</t>
  </si>
  <si>
    <t>as sinlge case report it is possible to classify as SS</t>
  </si>
  <si>
    <t>case report#1
star</t>
  </si>
  <si>
    <t>sz free, stim, icEEG</t>
  </si>
  <si>
    <t>33yrs</t>
  </si>
  <si>
    <t>Tezer FI, Dericioglu N, Bozkurt G, Bilginer B, Akalan N, Saygi S. Epilepsy surgery in patients with unilateral mesial temporal sclerosis and contralateral scalp ictal onset. Turk Neurosurg 2011; 21(4): 549-54.</t>
  </si>
  <si>
    <t>star: shows antilateralised (anticoncordant) EEG findngs don't necessarily compromise surgical outcomes
But unable to access!</t>
  </si>
  <si>
    <t>retrospective monocentrci case reports</t>
  </si>
  <si>
    <t>Tezer FI, Xasiyev F, Soylemezoglu F, Bilginer B, Oguz KK, Saygi S. Clinical and electrophysiological findings in mesial temporal lobe epilepsy with hippocampal sclerosis, based on the recent histopathological classifications. Epilepsy Res 2016; 127: 50-4.</t>
  </si>
  <si>
    <t>not on SLL not enough data reported to collect
also shows contralateral propagation of ictal EEG antilateralised EEG_x000D_
_x000D_
_x000D_
There was no difference between these groups of TLE patients_x000D_
with different pathologies in terms of lateralized and localized_x000D_
semiological and interictal/ictal EEG findings_x000D_
star</t>
  </si>
  <si>
    <t>Theys T, Decramer T, Van Paesschen W, De Tiege X, Minotti L, von Lehe M, et al. Facing the hidden wall in mesial extratemporal lobe epilepsy. Epileptic Disord 2018; 20(1): 1-12.</t>
  </si>
  <si>
    <t>post-op sz freedom and/or multimodal concordance</t>
  </si>
  <si>
    <t>review with also 5 case-reports</t>
  </si>
  <si>
    <t>46, 45, 12, 14, 18y</t>
  </si>
  <si>
    <t>Theys T, Minotti L, Tassi L, Lo Russo G, Benabid AL, Kahane P, et al. Mesial Extratemporal Lobe Epilepsy: Clinical Features and Surgical Strategies. Neurosurgery 2017; 80(2): 269-78.</t>
  </si>
  <si>
    <t>post-op sz freedom ( f/u 1-20 years) + sEEG (90% pz) and/or multimodal concordance</t>
  </si>
  <si>
    <t>retrospective (1991-2011) monocentric at University Hospitals Leuven, Leuven, Belgium</t>
  </si>
  <si>
    <t>mean age 21 years (range, 9-47 years)</t>
  </si>
  <si>
    <t>Thomas AA, Preston J, Scott RC, Bujarski KA. Diagnosis of probable psychogenic nonepileptic seizures in the outpatient clinic: does gender matter? Epilepsy Behav 2013; 29(2): 295-7.</t>
  </si>
  <si>
    <t>only nonepileptic sz (no ctrl group)</t>
  </si>
  <si>
    <t>Thomas P. [Absence status epilepsy]. Rev Neurol (Paris) 1999; 155(12): 1023-38.</t>
  </si>
  <si>
    <t>Thomas P. [Status epilepticus with confusional symptomatology]. Neurophysiol Clin 2000; 30(3): 147-54.</t>
  </si>
  <si>
    <t>Thompson JL, Ebersole JS. Long-term inpatient audiovisual scalp EEG monitoring. J Clin Neurophysiol 1999; 16(2): 91-9.</t>
  </si>
  <si>
    <t>Thompson SA, Krishnan B, Gonzalez-Martinez J, Bulacio J, Jehi L, Mosher J, et al. Ictal infraslow activity in stereoelectroencephalography: Beyond the "DC shift". Clin Neurophysiol 2016a; 127(1): 117-28.</t>
  </si>
  <si>
    <t>post-op sz freedom + sEEG</t>
  </si>
  <si>
    <t>retrospective monocentric 2012-2013, Cleveland Clinic Epilepsy, US</t>
  </si>
  <si>
    <t>39.1 ± 13.9 years</t>
  </si>
  <si>
    <t>Thompson SA, Krishnan B, Gonzalez-Martinez J, Bulacio J, Jehi L, Mosher J, et al. Interictal Infraslow Activity in Stereoelectroencephalography: From Focus to Network. J Clin Neurophysiol 2016b; 33(2): 141-8.</t>
  </si>
  <si>
    <t>no semio given :(</t>
  </si>
  <si>
    <t>Tibussek D, Wohlrab G, Boltshauser E, Schmitt B. Proven startle-provoked epileptic seizures in childhood: semiologic and electrophysiologic variability. Epilepsia 2006; 47(6): 1050-8.</t>
  </si>
  <si>
    <t>Tinuper P, Bisulli F. From nocturnal frontal lobe epilepsy to Sleep-Related Hypermotor Epilepsy: A 35-year diagnostic challenge. Seizure 2017; 44: 87-92.</t>
  </si>
  <si>
    <t>Tinuper P, Bisulli F, Cerullo A, Carcangiu R, Marini C, Pierangeli G, et al. Ictal bradycardia in partial epileptic seizures: Autonomic investigation in three cases and literature review. Brain 2001; 124(Pt 12): 2361-71.</t>
  </si>
  <si>
    <t>lit review, with also 3 case-reports</t>
  </si>
  <si>
    <t>autonomic</t>
  </si>
  <si>
    <t>3 ( only 1 included)</t>
  </si>
  <si>
    <t>Tinuper P, Cerullo A, Marini C, Avoni P, Rosati A, Riva R, et al. Epileptic drop attacks in partial epilepsy: clinical features, evolution, and prognosis. J Neurol Neurosurg Psychiatry 1998; 64(2): 231-7.</t>
  </si>
  <si>
    <t>monocentric retrospective (10 year period), Neurological Institute University of Bologna, Italy</t>
  </si>
  <si>
    <t>drop attack</t>
  </si>
  <si>
    <t>20 to 55
(mean age 33 years)</t>
  </si>
  <si>
    <t>Tinuper P, Provini F, Marini C, Cerullo A, Plazzi G, Avoni P, et al. Partial epilepsy of long duration: changing semiology with age. Epilepsia 1996; 37(2): 162-4.</t>
  </si>
  <si>
    <t>Tobochnik S, Fahlstrom R, Shain C, Winawer MR. Familial aggregation of focal seizure semiology in the Epilepsy Phenome/Genome Project. Neurology 2017; 89(1): 22-8.</t>
  </si>
  <si>
    <t>semio given but localisation unextractable from MRI (only mentioned as abnormal)</t>
  </si>
  <si>
    <t>Toledano R, Garcia-Morales I, Kurtis MM, Perez-Sempere A, Ciordia R, Gil-Nagel A. Bilateral akinetic seizures: a clinical and electroencephalographic description. Epilepsia 2010; 51(10): 2108-15.</t>
  </si>
  <si>
    <t>retrospective (1998-2008) monocentric at Hospital Ruber Internacional, Madrid, Spain</t>
  </si>
  <si>
    <t xml:space="preserve">34.9 years (range 5–73 years) </t>
  </si>
  <si>
    <t>Toledano R, Jimenez-Huete A, Campo P, Poch C, Garcia-Morales I, Gomez Angulo JC, et al. Small temporal pole encephalocele: A hidden cause of "normal" MRI temporal lobe epilepsy. Epilepsia 2016; 57(5): 841-51.</t>
  </si>
  <si>
    <t>post-op sz freedom (f/u 1-4y) and/or sEEG and/or concordance</t>
  </si>
  <si>
    <t>retrospective (2007-2010) and prospective (2010-2014) monocentric at Hospital Ruber Internacional, Madrid, Spain</t>
  </si>
  <si>
    <t>22 
(only included 4 pt with clear semiology)</t>
  </si>
  <si>
    <t xml:space="preserve">51.5 years (range 29–75) </t>
  </si>
  <si>
    <t>Toledano R, Jimenez-Huete A, Garcia-Morales I, Campo P, Poch C, Strange BA, et al. Aphasic seizures in patients with temporopolar and anterior temporobasal lesions: a video-EEG study. Epilepsy Behav 2013; 29(1): 172-7.</t>
  </si>
  <si>
    <t>post-op sz freedom (f/u 2-8y) and/or concordance</t>
  </si>
  <si>
    <t>retrospective monocentric 1998-2013, Hospital Ruber Internacional, Madrid, Spain</t>
  </si>
  <si>
    <t>aphasia</t>
  </si>
  <si>
    <t>16-59y</t>
  </si>
  <si>
    <t>Toledo M, Munuera J, Salas-Puig X, Santamarina E, Lacuey N, Rovira A. Localisation value of ictal arterial spin-labelled sequences in partial seizures. Epileptic Disord 2011; 13(3): 336-9.</t>
  </si>
  <si>
    <t>ictal speech</t>
  </si>
  <si>
    <t>37yo</t>
  </si>
  <si>
    <t>Toydemir HE, Ozkara C, Uysal O, Ozyurt E, Uzan M. Complete seizure freedom is possible in patients with MTLE-HS after surgery in spite of extratemporal electro-clinical features. Epilepsy Res 2015; 113: 104-12.</t>
  </si>
  <si>
    <t>post-op sz freedom (Engel I, excluding pt with any sz recurrence after surgery) (f/u &gt; 2y) + concordance</t>
  </si>
  <si>
    <t>monocentric retrospective 1997-2008, Instanbul University, Turkey</t>
  </si>
  <si>
    <t>MTLE-HS</t>
  </si>
  <si>
    <t>range9–49/mean25.9 ± 10.2</t>
  </si>
  <si>
    <t>Traitruengsakul S, Seltzer LE, Paciorkowski AR, Ghoraani B. Developing a novel epileptic discharge localization algorithm for electroencephalogram infantile spasms during hypsarrhythmia. Med Biol Eng Comput 2017; 55(9): 1659-68.</t>
  </si>
  <si>
    <t>Trinka E. Absences in adult seizure disorders. Acta Neurol Scand Suppl 2005; 182: 12-8.</t>
  </si>
  <si>
    <t>Trinka E, Cock H, Hesdorffer D, Rossetti AO, Scheffer IE, Shinnar S, et al. A definition and classification of status epilepticus--Report of the ILAE Task Force on Classification of Status Epilepticus. Epilepsia 2015; 56(10): 1515-23.</t>
  </si>
  <si>
    <t>ILAE calssification of SE</t>
  </si>
  <si>
    <t>Trinka E, Kalviainen R. 25 years of advances in the definition, classification and treatment of status epilepticus. Seizure 2017; 44: 65-73.</t>
  </si>
  <si>
    <t>review on SE</t>
  </si>
  <si>
    <t>Trivisano M, Striano P, Sartorelli J, Giordano L, Traverso M, Accorsi P, et al. CHD2 mutations are a rare cause of generalized epilepsy with myoclonic-atonic seizures. Epilepsy Behav 2015; 51: 53-6.</t>
  </si>
  <si>
    <t>Tsao MN. Brain metastases: advances over the decades. Ann Palliat Med 2015; 4(4): 225-32.</t>
  </si>
  <si>
    <t>review on metastatic disease to brain</t>
  </si>
  <si>
    <t>Tsuda Y, Oguni H, Sakauchi M, Osawa M. An electroclinical study of absence seizures in Dravet syndrome. Epilepsy Res 2013; 103(1): 88-96.</t>
  </si>
  <si>
    <t>Tuxhorn IE. Somatosensory auras in focal epilepsy: a clinical, video EEG and MRI study. Seizure 2005; 14(4): 262-8.</t>
  </si>
  <si>
    <t>monocentric retrospective at Epilepsy Center Bethel, Germany</t>
  </si>
  <si>
    <t>6–61 years (mean age 24.5 years)</t>
  </si>
  <si>
    <t>Tzadok M, Nissenkorn A, Porper K, Matot I, Marcu S, Anikster Y, et al. The many faces of Glut1 deficiency syndrome. J Child Neurol 2014; 29(3): 349-59.</t>
  </si>
  <si>
    <t>Uchida CG, Barsottini OG, Caboclo LO, de Araujo Filho GM, Centeno RS, Carrete H, Jr., et al. Does the patient's hand hold the key to preventing secondary generalization in mesial temporal lobe epilepsy? Epilepsy Res 2013; 105(1-2): 125-32.</t>
  </si>
  <si>
    <t>post-op sz freedom (f/up&gt;1y)</t>
  </si>
  <si>
    <t>monocentric retrospective at Universidade Federal de São Paulo (UNIFESP), São Paulo, Brazil</t>
  </si>
  <si>
    <t>mean age 36.83, SD 10.24</t>
  </si>
  <si>
    <t>Uijl SG, Leijten FS, Arends JB, Parra J, van Huffelen AC, Moons KG. Decision-making in temporal lobe epilepsy surgery: the contribution of basic non-invasive tests. Seizure 2008; 17(4): 364-73.</t>
  </si>
  <si>
    <t>Ulate-Campos A, Coughlin F, Gainza-Lein M, Fernandez IS, Pearl PL, Loddenkemper T. Automated seizure detection systems and their effectiveness for each type of seizure. Seizure 2016; 40: 88-101.</t>
  </si>
  <si>
    <t>interesting review on sz detection protocl</t>
  </si>
  <si>
    <t>Ullrich NJ, Pomeroy SL, Kapur K, Manley PE, Goumnerova LC, Loddenkemper T. Incidence, risk factors, and longitudinal outcome of seizures in long-term survivors of pediatric brain tumors. Epilepsia 2015; 56(10): 1599-604.</t>
  </si>
  <si>
    <t>Ulvin LB, Heuser K, Olsen KB, Tauboll E. Factors associated with refractoriness and outcome in an adult status epilepticus cohort. Seizure 2018; 61: 111-8.</t>
  </si>
  <si>
    <t>not on semio loc (focal status but no GT)</t>
  </si>
  <si>
    <t>Unnwongse K, Wehner T, Foldvary-Schaefer N. Mesial frontal lobe epilepsy. J Clin Neurophysiol 2012; 29(5): 371-8.</t>
  </si>
  <si>
    <t>review  - check for ref</t>
  </si>
  <si>
    <t>Unterberger I, Trinka E, Kaplan PW, Walser G, Luef G, Bauer G. Generalized nonmotor (absence) seizures-What do absence, generalized, and nonmotor mean? Epilepsia 2018; 59(3): 523-9.</t>
  </si>
  <si>
    <t>critical review on the concept of absence</t>
  </si>
  <si>
    <t>Urbach H. Imaging of the epilepsies. Eur Radiol 2005; 15(3): 494-500.</t>
  </si>
  <si>
    <t>Urbach H, Scheffler B, Heinrichsmeier T, von Oertzen J, Kral T, Wellmer J, et al. Focal cortical dysplasia of Taylor's balloon cell type: a clinicopathological entity with characteristic neuroimaging and histopathological features, and favorable postsurgical outcome. Epilepsia 2002; 43(1): 33-40.</t>
  </si>
  <si>
    <t>Uriarte A, Maestro Saiz I. Canine versus human epilepsy: are we up to date? J Small Anim Pract 2016; 57(3): 115-21.</t>
  </si>
  <si>
    <t>review - comparison animal human protocol</t>
  </si>
  <si>
    <t>Usui N, Kotagal P, Matsumoto R, Kellinghaus C, Luders HO. Focal semiologic and electroencephalographic features in patients with juvenile myoclonic epilepsy. Epilepsia 2005; 46(10): 1668-76.</t>
  </si>
  <si>
    <t>no GT - generalised EEG</t>
  </si>
  <si>
    <t>Usui N, Mihara T, Baba K, Matsuda K, Tottori T, Umeoka S, et al. Versive seizures in occipital lobe epilepsy: lateralizing value and pathophysiology. Epilepsy Res 2011; 97(1-2): 157-61.</t>
  </si>
  <si>
    <t xml:space="preserve">post-op sz freedom Engel Ia,b (f/u&gt;2y) </t>
  </si>
  <si>
    <t>monocentric retrospective at Shizuoka Institute of Epilepsy and Neurological Disorders, Shizuoka, Japan</t>
  </si>
  <si>
    <t>ages at surgery from 13 to 35 (mean 21.5) years</t>
  </si>
  <si>
    <t>Van den Hout BM, Van der Meij W, Wieneke GH, Van Huffelen AC, Van Nieuwenhuizen O. Seizure semiology of occipital lobe epilepsy in children. Epilepsia 1997; 38(11): 1188-91.</t>
  </si>
  <si>
    <t>possible GT concordance for some pt - not enough info to link loc to semio</t>
  </si>
  <si>
    <t>van der Meij W, Huiskamp GJ, Rutten GJ, Wieneke GH, van Huffelen AC, van Nieuwenhuizen O. The existence of two sources in rolandic epilepsy: confirmation with high resolution EEG, MEG and fMRI. Brain Topogr 2001; 13(4): 275-82.</t>
  </si>
  <si>
    <t>11y</t>
  </si>
  <si>
    <t>Van Hese P, Vanrumste B, Hallez H, Carroll GJ, Vonck K, Jones RD, et al. Detection of focal epileptiform events in the EEG by spatio-temporal dipole clustering. Clin Neurophysiol 2008; 119(8): 1756-70.</t>
  </si>
  <si>
    <t xml:space="preserve">not on semio </t>
  </si>
  <si>
    <t>van Luijtelaar G, Behr C, Avoli M. Is there such a thing as "generalized" epilepsy? Adv Exp Med Biol 2014a; 813: 81-91.</t>
  </si>
  <si>
    <t>review - check for ref</t>
  </si>
  <si>
    <t>van Luijtelaar G, Onat FY, Gallagher MJ. Animal models of absence epilepsies: what do they model and do sex and sex hormones matter? Neurobiol Dis 2014b; 72 Pt B: 167-79.</t>
  </si>
  <si>
    <t>animal model sex-dependent effect</t>
  </si>
  <si>
    <t>Varley J, Wehner T, Sisodiya S. Diaphragm myoclonus followed by generalised atonia in a patient with trisomy 4p: unusual semiology in an unusual condition. Epileptic Disord 2015; 17(4): 473-7.</t>
  </si>
  <si>
    <t>Vatsavayai SC, Yoon SJ, Gardner RC, Gendron TF, Vargas JN, Trujillo A, et al. Timing and significance of pathological features in C9orf72 expansion-associated frontotemporal dementia. Brain 2016; 139(Pt 12): 3202-16.</t>
  </si>
  <si>
    <t xml:space="preserve">case 2 had epilepsy surgery but no semio given </t>
  </si>
  <si>
    <t>Vaughn BV, Greenwood RS, Aylsworth AS, Tennison MB. Similarities of EEG and seizures in del(1q) and benign rolandic epilepsy. Pediatr Neurol 1996; 15(3): 261-4.</t>
  </si>
  <si>
    <t>Vaugier L, McGonigal A, Lagarde S, Trebuchon A, Szurhaj W, Derambure P, et al. Hyperkinetic motor seizures: a common semiology generated by two different cortical seizure origins. Epileptic Disord 2017; 19(3): 362-6.</t>
  </si>
  <si>
    <t xml:space="preserve">case report of hyperkinetic semio with bilateral/multifocal organization </t>
  </si>
  <si>
    <t>Vecchi M, Barba C, De Carlo D, Stivala M, Guerrini R, Albamonte E, et al. Symptomatic and presumed symptomatic focal epilepsies in childhood: An observational, prospective multicentre study. Epilepsia 2016; 57(11): 1808-16.</t>
  </si>
  <si>
    <t>Vecchi M, Suppiej A, Mastrangelo M, Boniver C. Focal motor seizure with automatisms in a newborn. Epileptic Disord 2007; 9(2): 149-52.</t>
  </si>
  <si>
    <t>Vecchio F, Miraglia F, Vollono C, Fuggetta F, Bramanti P, Cioni B, et al. Pre-seizure architecture of the local connections of the epileptic focus examined via graph-theory. Clin Neurophysiol 2016; 127(10): 3252-8.</t>
  </si>
  <si>
    <t>Velasco TR, Wichert-Ana L, Leite JP, Araujo D, Terra-Bustamante VC, Alexandre V, Jr., et al. Accuracy of ictal SPECT in mesial temporal lobe epilepsy with bilateral interictal spikes. Neurology 2002; 59(2): 266-71.</t>
  </si>
  <si>
    <t>Velkey A, Siegler Z, Janszky J, Duray B, Fogarasi A. Clinical value of subclinical seizures in children with focal epilepsy. Epilepsy Res 2011; 95(1-2): 82-5.</t>
  </si>
  <si>
    <t>not on semio - only subclinical sz</t>
  </si>
  <si>
    <t>Vendrame M, Zarowski M, Alexopoulos AV, Wyllie E, Kothare SV, Loddenkemper T. Localization of pediatric seizure semiology. Clin Neurophysiol 2011; 122(10): 1924-8.</t>
  </si>
  <si>
    <t>Venkataraman V, Wheless JW, Willmore LJ, Motookal H. Idiopathic cardiac asystole presenting as an intractable adult onset partial seizure disorder. Seizure 2001; 10(5): 359-64.</t>
  </si>
  <si>
    <t>Venkateswaran S, Myers KA, Smith AC, Beaulieu CL, Schwartzentruber JA, Majewski J, et al. Whole-exome sequencing in an individual with severe global developmental delay and intractable epilepsy identifies a novel, de novo GRIN2A mutation. Epilepsia 2014; 55(7): e75-9.</t>
  </si>
  <si>
    <t>Verrotti A, Cusmai R, Nicita F, Pizzolorusso A, Elia M, Zamponi N, et al. Electroclinical features and long-term outcome of cryptogenic epilepsy in children with Down syndrome. J Pediatr 2013; 163(6): 1754-8.</t>
  </si>
  <si>
    <t>Vigevano F. Benign familial infantile seizures. Brain Dev 2005; 27(3): 172-7.</t>
  </si>
  <si>
    <t>review - not on semio loc</t>
  </si>
  <si>
    <t>Vignal JP, Maillard L, McGonigal A, Chauvel P. The dreamy state: hallucinations of autobiographic memory evoked by temporal lobe stimulations and seizures. Brain 2007; 130(Pt 1): 88-99.</t>
  </si>
  <si>
    <t>CS&gt;SS</t>
  </si>
  <si>
    <t>sEEG and ES</t>
  </si>
  <si>
    <t>monocentric retrospective study at  Epilepsy Unit of Rennes University Hospital</t>
  </si>
  <si>
    <t>dreamy state</t>
  </si>
  <si>
    <t>17-49y</t>
  </si>
  <si>
    <t>Vignoli A, Bisulli F, Darra F, Mastrangelo M, Barba C, Giordano L, et al. Epilepsy in ring chromosome 20 syndrome. Epilepsy Res 2016; 128: 83-93.</t>
  </si>
  <si>
    <t>Villalobos R. [Advances in the diagnosis of epilepsy]. Rev Neurol 2002; 34(2): 181-6.</t>
  </si>
  <si>
    <t>Villanueva V, Serratosa JM. Temporal lobe epilepsy: clinical semiology and age at onset. Epileptic Disord 2005; 7(2): 83-90.</t>
  </si>
  <si>
    <t>semio given per age epilepsy onset - not linkable to loc not to GT (group GT dirty as post-op sz freedom Engel I and II, subclasses not specified in relation to semio).</t>
  </si>
  <si>
    <t>Vinayan KP, Biji V, Thomas SV. Educational problems with underlying neuropsychological impairment are common in children with Benign Epilepsy of Childhood with Centrotemporal Spikes (BECTS). Seizure 2005; 14(3): 207-12.</t>
  </si>
  <si>
    <t>Vischer VC, Maeder-Ingvar M, Picard F, Dubois CM, Davidoff V, Deonna T, et al. Epileptic falls and gait disturbance in two young children with a sharp wave focus at the vertex: a variant of benign partial epilepsy of childhood? Eur J Paediatr Neurol 2002; 6(3): 169-78.</t>
  </si>
  <si>
    <t>Vollmar C, O'Muircheartaigh J, Symms MR, Barker GJ, Thompson P, Kumari V, et al. Altered microstructural connectivity in juvenile myoclonic epilepsy: the missing link. Neurology 2012; 78(20): 1555-9.</t>
  </si>
  <si>
    <t>no GT (missing neurophys info for concordance)</t>
  </si>
  <si>
    <t>von Lehe M, Parpaley Y. Insular Cortex Surgery for the Treatment of Refractory Epilepsy. J Clin Neurophysiol 2017; 34(4): 333-9.</t>
  </si>
  <si>
    <t>review - ref to check</t>
  </si>
  <si>
    <t>von Stulpnagel C, Leichsenring M, Muller A, Staudt M, Kluger G. Refractory focal epilepsy in a patient with methylmalonic aciduria: case report on positive and long-lasting effect of rufinamide. Neuropediatrics 2011; 42(2): 71-3.</t>
  </si>
  <si>
    <t>Wadwekar V, Nair PP, Murgai A, Thirunavukkarasu S, Thazhath HK. Semiologic classification of psychogenic non epileptic seizures (PNES) based on video EEG analysis: do we need new classification systems? Seizure 2014; 23(3): 222-6.</t>
  </si>
  <si>
    <t>only on PNES</t>
  </si>
  <si>
    <t>Wagner J, Weber B, Urbach H, Elger CE, Huppertz HJ. Morphometric MRI analysis improves detection of focal cortical dysplasia type II. Brain 2011; 134(Pt 10): 2844-54.</t>
  </si>
  <si>
    <t>Walser G, Unterberger I, Dobesberger J, Embacher N, Falkenstetter T, Larch J, et al. Asymmetric seizure termination in primary and secondary generalized tonic-clonic seizures. Epilepsia 2009; 50(9): 2035-9.</t>
  </si>
  <si>
    <t>paper on late onset semiology - so only considered for semio lat! number for loc put in red as agreed for the postictal for Ali's loc analysis of late semio loc</t>
  </si>
  <si>
    <t>multimodal concordance (+ not further specifed favourable surg outcome f/u&gt;1y)</t>
  </si>
  <si>
    <t>monocentric retrospective study at Epilepsy Monitoring Unit, Department of Neurology, Medical University Innsbruck, Austria,</t>
  </si>
  <si>
    <t>mean age 34 years, ±12.2; median 34; range 14–72</t>
  </si>
  <si>
    <t>Walsh ME. The nose knows: an unusual presentation of a cerebral aneurysm. J Emerg Med 2014; 47(5): e113-5.</t>
  </si>
  <si>
    <t>no GT concordance (neurphys info missing for concordance; f/u info missing for post-op sz freedom)</t>
  </si>
  <si>
    <t>Walterfang M, Choi Y, O'Brien TJ, Cordy N, Yerra R, Adams S, et al. Utility and validity of a brief cognitive assessment tool in patients with epileptic and nonepileptic seizures. Epilepsy Behav 2011; 21(2): 177-83.</t>
  </si>
  <si>
    <t>Wang L, Mathews GC, Whetsell WO, Abou-Khalil B. Hypermotor seizures in patients with temporal pole lesions. Epilepsy Res 2008; 82(1): 93-8.</t>
  </si>
  <si>
    <t>post-op sz freedom (f/u&gt;12m)+ concordance</t>
  </si>
  <si>
    <t>retrospective monocentric at Vanderbilt University Medical Center, United States</t>
  </si>
  <si>
    <t>from 15 to 49 years (mean 32).</t>
  </si>
  <si>
    <t>Wang X, Marcuse LV, Jin L, Zhang Y, Zhang W, Chen B, et al. Sleep-related hypermotor epilepsy activated by rapid eye movement sleep. Epileptic Disord 2018; 20(1): 65-9.</t>
  </si>
  <si>
    <t>no GT ( EEG and PET non concordant)</t>
  </si>
  <si>
    <t>Wang Y, Zhou D, Pauli E, Stefan H. Topiramate on ictal seizure semiology: a quantitative, randomized, low and medium dose-controlled study. Epilepsy Res 2001; 46(3): 271-7.</t>
  </si>
  <si>
    <t>semio not linkable to loc - no loc GT info</t>
  </si>
  <si>
    <t>Wang ZI, Ristic AJ, Wong CH, Jones SE, Najm IM, Schneider F, et al. Neuroimaging characteristics of MRI-negative orbitofrontal epilepsy with focus on voxel-based morphometric MRI postprocessing. Epilepsia 2013; 54(12): 2195-203.</t>
  </si>
  <si>
    <t>invasive EEG (also post sz freedom Engel I with f/u &gt; 12m, but not specified subclasses)</t>
  </si>
  <si>
    <t>retrospective monocentric at Cleveland Clinic</t>
  </si>
  <si>
    <t>mean age at surgery = 32.0 ± 16.1 years, age range: 8–51 years</t>
  </si>
  <si>
    <t>Wanigasinghe J, Reid SM, Mackay MT, Reddihough DS, Harvey AS, Freeman JL. Epilepsy in hemiplegic cerebral palsy due to perinatal arterial ischaemic stroke. Dev Med Child Neurol 2010; 52(11): 1021-7.</t>
  </si>
  <si>
    <t>potential concordance GT but not enough info given (very short paper)</t>
  </si>
  <si>
    <t>Wasserman D, Herskovitz M. Epileptic vs psychogenic nonepileptic seizures: a video-based survey. Epilepsy Behav 2017; 73: 42-5.</t>
  </si>
  <si>
    <t>Watemberg N, Lerman-Sagie T, Kramer U. Diagnostic yield of electroencephalograms in infants and young children with frequent paroxysmal eye movements. J Child Neurol 2008; 23(6): 620-3.</t>
  </si>
  <si>
    <t>Weber YG, Berger A, Bebek N, Maier S, Karafyllakes S, Meyer N, et al. Benign familial infantile convulsions: linkage to chromosome 16p12-q12 in 14 families. Epilepsia 2004; 45(6): 601-9.</t>
  </si>
  <si>
    <t>Weinstock A, Giglio P, Kerr SL, Duffner PK, Cohen ME. Hyperkinetic seizures in children. J Child Neurol 2003; 18(8): 517-24.</t>
  </si>
  <si>
    <t>6-13 (age pt inlcuded 7yo)</t>
  </si>
  <si>
    <t>Wendling F, Bartolomei F, Bellanger JJ, Bourien J, Chauvel P. Epileptic fast intracerebral EEG activity: evidence for spatial decorrelation at seizure onset. Brain 2003; 126(Pt 6): 1449-59.</t>
  </si>
  <si>
    <t>Werhahn KJ, Noachtar S, Arnold S, Pfander M, Henkel A, Winkler PA, et al. Tonic seizures: their significance for lateralization and frequency in different focal epileptic syndromes. Epilepsia 2000; 41(9): 1153-61.</t>
  </si>
  <si>
    <t>monocentric, retrospective at the Epilepsy Monitoring  Unit  of  the  Bethel  Epilepsy  Center (Bielefeld,  Germany)  from  1991 to  1994</t>
  </si>
  <si>
    <t>age,  22.9 rt 12.4 years  (mean rt SD); range, 0.5 to 55 years</t>
  </si>
  <si>
    <t>Wetjen NM, Marsh WR, Meyer FB, Cascino GD, So E, Britton JW, et al. Intracranial electroencephalography seizure onset patterns and surgical outcomes in nonlesional extratemporal epilepsy. J Neurosurg 2009; 110(6): 1147-52.</t>
  </si>
  <si>
    <t>Wheless JW, Kim HL. Adolescent seizures and epilepsy syndromes. Epilepsia 2002; 43 Suppl 3: 33-52.</t>
  </si>
  <si>
    <t>paediatric review - check ref</t>
  </si>
  <si>
    <t>Whitehead K, Gollwitzer S, Millward H, Wehner T, Scott C, Diehl B. The additional lateralizing and localizing value of the postictal EEG in frontal lobe epilepsy. Clin Neurophysiol 2016; 127(3): 1774-80.</t>
  </si>
  <si>
    <t>semio not linkable to loc and GT</t>
  </si>
  <si>
    <t>Wichert-Ana L, de Azevedo-Marques PM, Oliveira LF, Terra-Bustamante VC, Fernandes RM, Santos AC, et al. Interictal hyperemia correlates with epileptogenicity in polymicrogyric cortex. Epilepsy Res 2008; 79(1): 39-48.</t>
  </si>
  <si>
    <t>Widdess-Walsh P, Diehl B, Najm I. Neuroimaging of focal cortical dysplasia. J Neuroimaging 2006; 16(3): 185-96.</t>
  </si>
  <si>
    <t>review on imaging ( not on semio)</t>
  </si>
  <si>
    <t>Widdess-Walsh P, Jeha L, Nair D, Kotagal P, Bingaman W, Najm I. Subdural electrode analysis in focal cortical dysplasia: predictors of surgical outcome. Neurology 2007; 69(7): 660-7.</t>
  </si>
  <si>
    <t>no semio given - but interesting with regards the invasiveEEG value</t>
  </si>
  <si>
    <t>Wieser HG. Mesial temporal lobe epilepsy versus amygdalar epilepsy: late seizure recurrence after initially successful amygdalotomy and regained seizure control following hippocampectomy. Epileptic Disord 2000; 2(3): 141-52.</t>
  </si>
  <si>
    <t>sEEG (also 2 surgeries and long term sz freedom after them)</t>
  </si>
  <si>
    <t>35y</t>
  </si>
  <si>
    <t>Wieser HG, Siegel AM. Analysis of foramen ovale electrode-recorded seizures and correlation with outcome following amygdalohippocampectomy. Epilepsia 1991; 32(6): 838-50.</t>
  </si>
  <si>
    <t>review - abstract in english - full text in slovenian lang</t>
  </si>
  <si>
    <t>Wilenius J, Medvedovsky M, Gaily E, Metsahonkala L, Makela JP, Paetau A, et al. Interictal MEG reveals focal cortical dysplasias: special focus on patients with no visible MRI lesions. Epilepsy Res 2013; 105(3): 337-48.</t>
  </si>
  <si>
    <t xml:space="preserve"> invasive EEG and/or concordance (also some post-op sz freedom Engel I, but subclass unspecified) </t>
  </si>
  <si>
    <t xml:space="preserve">monocentric, retrospective at Helsinki University Central Hospital, Finland </t>
  </si>
  <si>
    <t>median age of patients was 14 years (range 2—47 years) at the time of MEG and 14.5 years (range 2.5—47 years) at the time of
surgery.</t>
  </si>
  <si>
    <t>Wilke C, Worrell G, He B. Graph analysis of epileptogenic networks in human partial epilepsy. Epilepsia 2011; 52(1): 84-93.</t>
  </si>
  <si>
    <t xml:space="preserve">not on semio- only on loc </t>
  </si>
  <si>
    <t>Winawer MR, Ottman R, Hauser WA, Pedley TA. Autosomal dominant partial epilepsy with auditory features: defining the phenotype. Neurology 2000; 54(11): 2173-6.</t>
  </si>
  <si>
    <t>not GT for semio loc (assumed based on semio itself)</t>
  </si>
  <si>
    <t>Winesett P, Feliciano CA, Tatum WOt. Temporal lobe seizures triggering recurrent syncope by ictal asystole. Epilepsy Behav 2009; 14(1): 258-60.</t>
  </si>
  <si>
    <t>concordance EEG-PET</t>
  </si>
  <si>
    <t>Wissel BD, Dwivedi AK, Gaston TE, Rodriguez-Porcel FJ, Aljaafari D, Hopp JL, et al. Which patients with epilepsy are at risk for psychogenic nonepileptic seizures (PNES)? A multicenter case-control study. Epilepsy Behav 2016; 61: 180-4.</t>
  </si>
  <si>
    <t>semio and EEG loc not linkable; no GT</t>
  </si>
  <si>
    <t>Wither RG, Borlot F, MacDonald A, Butcher NJ, Chow EWC, Bassett AS, et al. 22q11.2 deletion syndrome lowers seizure threshold in adult patients without epilepsy. Epilepsia 2017; 58(6): 1095-101.</t>
  </si>
  <si>
    <t>4 possible cases to include under concordance but specific loc not given</t>
  </si>
  <si>
    <t>Witt JA, Hollmann K, Helmstaedter C. The impact of lesions and epilepsy on personality and mood in patients with symptomatic epilepsy: a pre- to postoperative follow-up study. Epilepsy Res 2008; 82(2-3): 139-46.</t>
  </si>
  <si>
    <t>Woermann FG, Labudda K. [Clinical application of functional MRI for chronic epilepsy]. Radiologe 2010; 50(2): 123-30.</t>
  </si>
  <si>
    <t>review on multimodal concordance GT - also 1 case report</t>
  </si>
  <si>
    <t>invasive EEG + concordance (also post-op sz free but f/u unspecified)</t>
  </si>
  <si>
    <t>9yo</t>
  </si>
  <si>
    <t>Woermann FG, Vezina G. Structural imaging in children with chronic focal epilepsy: diagnostic algorithms and exploration strategies. Handb Clin Neurol 2013; 111: 747-57.</t>
  </si>
  <si>
    <t>interesting review on paediatric MRI in epilepsy - not related to semio</t>
  </si>
  <si>
    <t>Woermann FG, Vollmar C. Clinical MRI in children and adults with focal epilepsy: a critical review. Epilepsy Behav 2009; 15(1): 40-9.</t>
  </si>
  <si>
    <t>interesting review on epilepsy imaging - not related to semio</t>
  </si>
  <si>
    <t>Wolf P. Descriptions of clinical semiology of seizures in literature. Epileptic Disord 2006; 8(1): 3-10.</t>
  </si>
  <si>
    <t>review on different scientific writing and translation about epilepsy</t>
  </si>
  <si>
    <t>Wolf SM, McGoldrick PE. Seizure patterns in childhood. Pediatr Ann 2015; 44(2): e24-9.</t>
  </si>
  <si>
    <t>Wong CH, Mohamed A, Larcos G, McCredie R, Somerville E, Bleasel A. Brain activation patterns of versive, hypermotor, and bilateral asymmetric tonic seizures. Epilepsia 2010; 51(10): 2131-9.</t>
  </si>
  <si>
    <t>post-op sz outcome (f/u &gt;2y) Engel I, but not specified subclasses; no other valid GT level, since sEEG data not given nor concordance (only SPECT with respect to late semiology, and not EEG info available).</t>
  </si>
  <si>
    <t>Wong M. Animal models of focal cortical dysplasia and tuberous sclerosis complex: recent progress toward clinical applications. Epilepsia 2009; 50 Suppl 9: 34-44.</t>
  </si>
  <si>
    <t>animal models - review</t>
  </si>
  <si>
    <t>Wu X, Rampp S, Weigel D, Kasper B, Zhou D, Stefan H. The correlation between ictal semiology and magnetoencephalographic localization in frontal lobe epilepsy. Epilepsy Behav 2011; 22(3): 587-91.</t>
  </si>
  <si>
    <t xml:space="preserve">post-op sz freedom Engel Ia (f/u&gt;19m) but resection zone not reported; not valid 2nd level GT, since only concordance between ictal semiology and MEG </t>
  </si>
  <si>
    <t>post-op sz freedom Engel Ia (f/u&gt;19m) but resection zone not reported</t>
  </si>
  <si>
    <t>retrospective monocentric at the Epilepsy
Center, Erlangen University Hospital, Erlangen, Germany</t>
  </si>
  <si>
    <t>from 20 to 43 years (mean:29.4± 8.1 years)</t>
  </si>
  <si>
    <t>Wuerfel E, Bien CG, Vincent A, Woodhall M, Brockmann K. Glycine receptor antibodies in a boy with focal epilepsy and episodic behavioral disorder. J Neurol Sci 2014; 343(1-2): 180-2.</t>
  </si>
  <si>
    <t>Wunderlich G, Schlaug G, Jancke L, Benecke R, Seitz RJ. Adult-onset complex partial seizures as the presenting sign in colpocephaly: MRI and PET correlates. J Neuroimaging 1996; 6(3): 192-5.</t>
  </si>
  <si>
    <t>no GT- multilesional MRI-PET</t>
  </si>
  <si>
    <t>Wunderlich G, Schuller MF, Ebner A, Holthausen H, Tuxhorn I, Witte OW, et al. Temporal lobe epilepsy with sensory aura: interictal glucose hypometabolism. Epilepsy Res 2000; 38(2-3): 139-49.</t>
  </si>
  <si>
    <t>post-op sz freedom (f/u &gt;1.5y) but resection zone not reported; valid lower GT level: concordance</t>
  </si>
  <si>
    <t xml:space="preserve">concordance; also post-op sz freedom (f/u &gt;1.5y) but resection zone not reported </t>
  </si>
  <si>
    <t>age 26.7±10.8 (SD) years</t>
  </si>
  <si>
    <t>Wyllie E. Surgery for catastrophic localization-related epilepsy in infants. Epilepsia 1996; 37 Suppl 1: S22-5.</t>
  </si>
  <si>
    <t>review on infant epilepsy surgery (no new data)</t>
  </si>
  <si>
    <t>Wyllie E. Surgical treatment of epilepsy in children. Pediatr Neurol 1998; 19(3): 179-88.</t>
  </si>
  <si>
    <t>infant</t>
  </si>
  <si>
    <t>post-op sz freedom (f/u&gt;12m) + lesional MRI concordance</t>
  </si>
  <si>
    <t xml:space="preserve"> 1 case-report included ( 2 reported)</t>
  </si>
  <si>
    <t>3m</t>
  </si>
  <si>
    <t>Wyllie E, Chee M, Granstrom ML, DelGiudice E, Estes M, Comair Y, et al. Temporal lobe epilepsy in early childhood. Epilepsia 1993; 34(5): 859-68.</t>
  </si>
  <si>
    <t xml:space="preserve">post-op sz freedom (included f/u 15-36m) + some multimodal concordance </t>
  </si>
  <si>
    <t>16m-12y (mean 8y)</t>
  </si>
  <si>
    <t>Wynford-Thomas R, Powell R. Navigating the Island of Reil: how to understand the insular cortex. Pract Neurol 2017; 17(2): 122-6.</t>
  </si>
  <si>
    <t>Xu J, Jin B, Yan J, Wang J, Hu J, Wang Z, et al. Postictal generalized EEG suppression after generalized convulsive seizures: A double-edged sword. Clin Neurophysiol 2016; 127(4): 2078-84.</t>
  </si>
  <si>
    <t>no focal semio given in relation to loc (focus on GTCS)</t>
  </si>
  <si>
    <t>Yalcin AD, Ertasoglu Toydemir H. Panayiotopoulos Syndrome with a special emphasis of ictal semiologic features. Epilepsy Res 2017; 131: 37-43.</t>
  </si>
  <si>
    <t>Yamamoto J, Ikeda A, Matsuhashi M, Satow T, Takayama M, Ohara S, et al. Seizures arising from the inferior parietal lobule can show ictal semiology of the second sensory seizure (SII seizure). J Neurol Neurosurg Psychiatry 2003; 74(3): 367-9.</t>
  </si>
  <si>
    <t xml:space="preserve">case-report </t>
  </si>
  <si>
    <t>52yo</t>
  </si>
  <si>
    <t>Yang AC, Zhang K, Zhang JG, Liu HG, Chen N, Ge M, et al. Temporal lobe epilepsy with hypothalamic hamartoma: a rare case. Chin Med J (Engl) 2011a; 124(7): 1114-7.</t>
  </si>
  <si>
    <t>from the abstract :gelastic loc to ant temp lobe (GT post-op sz freedom) - but full text unavailable (probably in chinese)</t>
  </si>
  <si>
    <t>Yang CS, Chow JC, Tsai JJ, Huang CW. Hyperventilation-induced ictal fear in nonlesional temporal lobe epilepsy. Epilepsy Behav 2011b; 21(1): 100-2.</t>
  </si>
  <si>
    <t>Yang X, Chen L, Liu Y, Zeng D, Tang Y, Yan B, et al. Motor trajectories in automatisms and their quantitative analysis. Epilepsy Res 2009; 83(2-3): 97-102.</t>
  </si>
  <si>
    <t>prospective, monocentric study at the Epilepsy Center at the Department of Neurology of West China Hospital, Sichuan University between Aug 2006 and March 2007</t>
  </si>
  <si>
    <t>Yang Y, Wang H, Zhou W, Qian T, Sun W, Zhao G. Electroclinical characteristics of seizures arising from the precuneus based on stereoelectroencephalography (SEEG). BMC Neurol 2018; 18(1): 110.</t>
  </si>
  <si>
    <t>post-op sz freedom (f/u&gt;18m) + sEEG + multimodal concordance</t>
  </si>
  <si>
    <t>retrospective, monoscentric study at Yuquan Hospital and Xuan Wu Hospital between 2014
and 2016</t>
  </si>
  <si>
    <t xml:space="preserve"> 13.6 ± 5.6 years</t>
  </si>
  <si>
    <t>Yankovsky AE, Andermann F, Mercho S, Dubeau F, Bernasconi A. Preictal headache in partial epilepsy. Neurology 2005; 65(12): 1979-81.</t>
  </si>
  <si>
    <t>post-op sz freedom (f/u&gt;48m)</t>
  </si>
  <si>
    <t>prospective, monocentric study at Montreal Neurological Hospital and Institute</t>
  </si>
  <si>
    <t>mean age 33 years; range 16 to 42 years</t>
  </si>
  <si>
    <t>Yoshimura H, Matsumoto R, Ueda H, Ariyoshi K, Ikeda A, Takahashi R, et al. Status epilepticus in the elderly: Comparison with younger adults in a comprehensive community hospital. Seizure 2018; 61: 23-9.</t>
  </si>
  <si>
    <t>possible GT of concordance (EEG-DTI) but enough info to link semio to loc</t>
  </si>
  <si>
    <t>Yoshinaga H, Ohtsuka Y, Watanabe Y, Inutsuka M, Kitamura Y, Kinugasa K, et al. Ictal MEG in two children with partial seizures. Brain Dev 2004; 26(6): 403-8.</t>
  </si>
  <si>
    <t>12 and 5yo</t>
  </si>
  <si>
    <t>Yu HJ, Lee CG, Nam SH, Lee J, Lee M. Clinical and ictal characteristics of infantile seizures: EEG correlation via long-term video EEG monitoring. Brain Dev 2013; 35(8): 771-7.</t>
  </si>
  <si>
    <t>Yu T, Ni D, Zhang X, Wang X, Qiao L, Zhou X, et al. The role of magnetoencephalography in the presurgical evaluation of patients with MRI-negative operculo-insular epilepsy. Seizure 2018; 61: 104-10.</t>
  </si>
  <si>
    <t xml:space="preserve">post-op sz freedom (f/u&gt;1.5y) and/or intracranial EEG </t>
  </si>
  <si>
    <t xml:space="preserve">retrospective, monocentric at Comprehensive Epilepsy Centre of Beijing between Jan 2011 and July 2015 </t>
  </si>
  <si>
    <t>13–50 years of age; mean age: 21.0 ± 10.3 years</t>
  </si>
  <si>
    <t>Yu T, Wang Y, Zhang G, Cai L, Du W, Li Y. Posterior cortex epilepsy: diagnostic considerations and surgical outcome. Seizure 2009; 18(4): 288-92.</t>
  </si>
  <si>
    <t>data included, but double GT (concordance or intracEEG) mixed and impossible to disentangle, so semio included under both?_x000D_
_x000D_
Also, note in paragraph 2.4 the argument they used to consider GT (not necessarily validated by post-op sz freedom): "Though postsurgical seizure freedom is the gold standard, intracranial EEG recordings and postsurgical seizure freedom as criteria for the accuracy of the pre-surgically applied non-invasive diagnostic modalities were not given in all patient. In several patients with unfavorable surgical outcome, the reason might be the incomplete removal of epileptogenic zone for its involvement of the eloquent cortex rather than false localization. Hence, we did not exclude the unfavorable cases in our evaluation."</t>
  </si>
  <si>
    <t>concordance or intracEEG</t>
  </si>
  <si>
    <t>retrospective, monocentric at Comprehensive Epilepsy Centre of Beijing between April 2001 and April 2006</t>
  </si>
  <si>
    <t>from 4 to 43 years (mean, 20.3 ± 9.5 years)</t>
  </si>
  <si>
    <t>Yu T, Zhang G, Kohrman MH, Wang Y, Cai L, Shu W, et al. A retrospective study comparing preoperative evaluations and postoperative outcomes in paediatric and adult patients undergoing surgical resection for refractory epilepsy. Seizure 2012; 21(6): 444-9.</t>
  </si>
  <si>
    <t>Yu T, Zhang G, Wang Y, Ni D, Qiao L, Du W, et al. Surgical treatment for patients with symptomatic generalised seizures due to brain lesions. Epilepsy Res 2015; 112: 92-9.</t>
  </si>
  <si>
    <t>post-op sz freedom (f/u &gt;12m) + invasive EEG and/or concordance</t>
  </si>
  <si>
    <t>retrospective, monocentric at Comprehensive Epilepsy Centre of Beijing between January 2008 and June 2013</t>
  </si>
  <si>
    <t>3 to 34 years (mean age: 10.8 ± 8.0 years)</t>
  </si>
  <si>
    <t>Zanzmera P, Menon RN, Karkare K, Soni H, Jagtap S, Radhakrishnan A. Epilepsy with myoclonic absences: Electroclinical characteristics in a distinctive pediatric epilepsy phenotype. Epilepsy Behav 2016; 64(Pt A): 242-7.</t>
  </si>
  <si>
    <t>generalised sz and no GT</t>
  </si>
  <si>
    <t>Zarowski M, Loddenkemper T, Vendrame M, Alexopoulos AV, Wyllie E, Kothare SV. Circadian distribution and sleep/wake patterns of generalized seizures in children. Epilepsia 2011; 52(6): 1076-83.</t>
  </si>
  <si>
    <t xml:space="preserve">no semio (only generalised sz), no GT </t>
  </si>
  <si>
    <t>Zhang CH, Lu Y, Brinkmann B, Welker K, Worrell G, He B. Using functional MRI alone for localization in focal epilepsy. Conf Proc IEEE Eng Med Biol Soc 2014; 2014: 730-3.</t>
  </si>
  <si>
    <t>no semio given and no GT</t>
  </si>
  <si>
    <t>Zhang CH, Lu Y, Brinkmann B, Welker K, Worrell G, He B. Lateralization and localization of epilepsy related hemodynamic foci using presurgical fMRI. Clin Neurophysiol 2015; 126(1): 27-38.</t>
  </si>
  <si>
    <t>Zhang N, Zhang B, Rajah GB, Geng X, Singh R, Yang Y, et al. The effectiveness of cortico-cortical evoked potential in detecting seizure onset zones. Neurol Res 2018; 40(6): 480-90.</t>
  </si>
  <si>
    <t xml:space="preserve">no semio given </t>
  </si>
  <si>
    <t>monocentric study in Tsinghua University Yu-Quan Hospital from 2015 to 2016</t>
  </si>
  <si>
    <t>ages ranging from 4 to 37 years</t>
  </si>
  <si>
    <t>Zhang W, Liu X, Zuo L, Guo Q, Chen Q, Wang Y. Ipsiversive ictal eye deviation in inferioposterior temporal lobe epilepsy-Two SEEG cases report. BMC Neurol 2017; 17(1): 38.</t>
  </si>
  <si>
    <t>post-op sz freedom (17m f/u; 25m f/u) + sEEG (+ concordance, in 1 case)</t>
  </si>
  <si>
    <t>case-reports</t>
  </si>
  <si>
    <t>24, 19yo</t>
  </si>
  <si>
    <t>Zhou D, Wang Y, Hopp P, Kerling F, Kirchner A, Pauli E, et al. Influence on ictal seizure semiology of rapid withdrawal of carbamazepine and valproate in monotherapy. Epilepsia 2002; 43(4): 386-93.</t>
  </si>
  <si>
    <t>Zinke J, Rupprecht S, Schwab M, Hagemann G. Nocturnal groaning (catathrenia) and epilepsy. Epileptic Disord 2010; 12(2): 136-7.</t>
  </si>
  <si>
    <t xml:space="preserve">off topic - idiop gener epi with catathrenia </t>
  </si>
  <si>
    <t>Zuberi SM. Chromosome disorders associated with epilepsy. Handb Clin Neurol 2013; 111: 543-8.</t>
  </si>
  <si>
    <t>review - genetics</t>
  </si>
  <si>
    <t>Zucconi M, Oldani A, Ferini-Strambi L, Bizzozero D, Smirne S. Nocturnal paroxysmal arousals with motor behaviors during sleep: frontal lobe epilepsy or parasomnia? J Clin Neurophysiol 1997; 14(6): 513-22.</t>
  </si>
  <si>
    <t>no GT (only vEEG) according to the abst
only abst - full text unav</t>
  </si>
  <si>
    <t>Terzaghi M, Sartori I, Tassi L, Didato G, Rustioni V, LoRusso G, et al. Evidence of dissociated arousal states during NREM parasomnia from an intracerebral neurophysiological study Sleep, 32 (2009), pp. 409-412</t>
  </si>
  <si>
    <t>included extra 
18/06/2020</t>
  </si>
  <si>
    <t>sEEG + concordance</t>
  </si>
  <si>
    <t>20yo</t>
  </si>
  <si>
    <t>Levin B, Duchowny M Childhood obsessive‐compulsive disorder and cingulate epilepsy. Biol Psychiatry 1991; 30(10): 1049–1055.</t>
  </si>
  <si>
    <t>post-op sz freedom (f/u 15m) + sEEG</t>
  </si>
  <si>
    <t>Chassagnon S, Minotti L, Kremer S Restricted frontomesial epileptogenic focus generating dyskinetic behavior and laughter. Epilepsia 2003; 44(6): 859–863.</t>
  </si>
  <si>
    <t>post-op sz freedom (f/u 27m) + sEEG	case-report</t>
  </si>
  <si>
    <t>24yo</t>
  </si>
  <si>
    <t>about 150 full text screened by both, for a total of 806 papers screened full-text by A e/o G</t>
  </si>
  <si>
    <t>number of articles=</t>
  </si>
  <si>
    <t>full text screened =</t>
  </si>
  <si>
    <t xml:space="preserve">number included = </t>
  </si>
  <si>
    <t>Number of articles returned from search strategy</t>
  </si>
  <si>
    <t>number screened so far</t>
  </si>
  <si>
    <t>Number of articles meeting inclusion criteria</t>
  </si>
  <si>
    <t xml:space="preserve">check: number not meeting inclusion = </t>
  </si>
  <si>
    <t>does it add up?</t>
  </si>
  <si>
    <t>... meet any exclusion critera ('y' in exclusion)</t>
  </si>
  <si>
    <t>remove extra ones when biblios combined</t>
  </si>
  <si>
    <t>should be 262</t>
  </si>
  <si>
    <t>number of papers from which data are included</t>
  </si>
  <si>
    <t>of those meeting inclusion, how many meet exclusion:</t>
  </si>
  <si>
    <t>missing articles</t>
  </si>
  <si>
    <t>all of these need reading and inclusion in biblio</t>
  </si>
  <si>
    <t>#</t>
  </si>
  <si>
    <t>web address</t>
  </si>
  <si>
    <t>author(s)</t>
  </si>
  <si>
    <t>title</t>
  </si>
  <si>
    <t>year</t>
  </si>
  <si>
    <t>comments</t>
  </si>
  <si>
    <t>SOURCE</t>
  </si>
  <si>
    <t>ADDED TO BIBLIO?</t>
  </si>
  <si>
    <t>https://onlinelibrary.wiley.com/doi/abs/10.1111/j.1528-1157.2000.tb00319.x</t>
  </si>
  <si>
    <t>Jobst</t>
  </si>
  <si>
    <t>Intractable Seizures of Frontal Lobe Origin: Clinical Characteristics, Localizing Signs, and Results of Surgery</t>
  </si>
  <si>
    <t>https://sci-hub.tw/https://doi.org/10.1016/S0920-1211(00)00186-8</t>
  </si>
  <si>
    <t>Janszky</t>
  </si>
  <si>
    <t>Lateralizing value of unilateral motor and somatosensory manifestations in frontal lobe seizures</t>
  </si>
  <si>
    <t>https://www.ncbi.nlm.nih.gov/pubmed/11805256</t>
  </si>
  <si>
    <t>Henkel A, Noachtar S, Pfander M, Luders HO</t>
  </si>
  <si>
    <t>The localizing value of the abdominal aura and its evolution: a study in focal epilepsies. </t>
  </si>
  <si>
    <t>https://www.ncbi.nlm.nih.gov/pubmed/10756413</t>
  </si>
  <si>
    <t>Kotagal</t>
  </si>
  <si>
    <t>Lateralizing value of asymmetric tonic limb posturing observed in secondarily generalized tonic-clonic seizures.</t>
  </si>
  <si>
    <t>VERY Important</t>
  </si>
  <si>
    <t>search</t>
  </si>
  <si>
    <t>Forster (cited by Broder 1989)</t>
  </si>
  <si>
    <t>?occipital lobe stimulation study results in flashing lights? not epileptic patients?</t>
  </si>
  <si>
    <t>https://www.scopus.com/record/display.uri?eid=2-s2.0-0028350698&amp;origin=inward&amp;txGid=05c0f0e4b6a369542db2391db2f9ca27</t>
  </si>
  <si>
    <t>Swartz BE</t>
  </si>
  <si>
    <t>Electrophysiology of Bimanual‐Bipedal Automatisms</t>
  </si>
  <si>
    <t>{Alqadi, 2016 #1397}</t>
  </si>
  <si>
    <t>Binder</t>
  </si>
  <si>
    <t>{Binder, 2009 #736}</t>
  </si>
  <si>
    <t>auras and semiology</t>
  </si>
  <si>
    <t>Blumenfeld</t>
  </si>
  <si>
    <t>read this comment</t>
  </si>
  <si>
    <t>{Cavanna, 2009 #2729}</t>
  </si>
  <si>
    <t>Cavanna and Monaco</t>
  </si>
  <si>
    <t>as above</t>
  </si>
  <si>
    <t>key authors</t>
  </si>
  <si>
    <t>Noachtar</t>
  </si>
  <si>
    <t>Luders</t>
  </si>
  <si>
    <t>Blume, Banini</t>
  </si>
  <si>
    <t>origin</t>
  </si>
  <si>
    <t>locali*</t>
  </si>
  <si>
    <t>lateral*</t>
  </si>
  <si>
    <t>Werhahn</t>
  </si>
  <si>
    <t>Bleasel</t>
  </si>
  <si>
    <t>Wyllie</t>
  </si>
  <si>
    <t>Diehl</t>
  </si>
  <si>
    <t>Duncan</t>
  </si>
  <si>
    <t>Penfield</t>
  </si>
  <si>
    <t>Leutmezer</t>
  </si>
  <si>
    <t>Trinka</t>
  </si>
  <si>
    <t>Chauvel</t>
  </si>
  <si>
    <t>McGonigal</t>
  </si>
  <si>
    <t>https://scholar.google.com/scholar?hl=en&amp;as_sdt=0%2C5&amp;q=La+st%C3%A9r%C3%A9o-%C3%A9lectroenc%C3%A9phalographie+dans+l%27%C3%A9pilepsie&amp;btnG=#aHR0cHM6Ly9vbmxpbmVsaWJyYXJ5LndpbGV5LmNvbS9kb2kvcGRmLzEwLjExMTEvai4xNTI4LTExNTcuMTk4Ni50YjA1NzM4LnhAQEA1</t>
  </si>
  <si>
    <t>Quesney</t>
  </si>
  <si>
    <t>Clinical and EEG Features of Complex Partial Seizures of Temporal Lobe Origin</t>
  </si>
  <si>
    <t xml:space="preserve">17 pts sEEG correlates semiology </t>
  </si>
  <si>
    <t xml:space="preserve">in this article: </t>
  </si>
  <si>
    <t>found reference to French paper: La stéréo-électroencéphalographie dans l'épilepsie</t>
  </si>
  <si>
    <t>when searching for French paper</t>
  </si>
  <si>
    <t>found this paper by Quesney</t>
  </si>
  <si>
    <t>https://watermark.silverchair.com/119-1-17.pdf?token=AQECAHi208BE49Ooan9kkhW_Ercy7Dm3ZL_9Cf3qfKAc485ysgAAAl4wggJaBgkqhkiG9w0BBwagggJLMIICRwIBADCCAkAGCSqGSIb3DQEHATAeBglghkgBZQMEAS4wEQQMHlnI5fWLBTuk1pToAgEQgIICEUaxf4sMKZzoTENE3IJ4KwYpGsRi45JwS7Nwd9EkqxRElvIMIVnYgI3SW7u8Ag1whrQvSuCCwVAv6OlLRA5WuT6bneIIviK_Dgds7g97alM_A7HdnGMGCSFpvZZodqOxL7SFI5M7h7DhjzQxn7_UmIcMsDI90sH4jHjR7WWXNIbkNNgO14xz4RDFiL-1QwMxr2E2T-r6_OCpTT8MjZWnB_88nc3fe2XZNNVnoTjMuONW02gwJTrOigSID-UA5kQrVGXParh5mym9kZY4VU2bM8TXO6f85mWCvu5U9ohP6bZ3r8bE5740UjYwVhmuX1_iVSUnADgKO7XXxak9GlQwYYW7JOKbHYZHpZgmfAQFsIF7F6UifdPTCZbHfvyZYWUZz4QTzvYtrR7itrnIGb5QMnCTiBxPajkCpO5OgvxOsgy5QFiO3Gk2_W29BFSydYB4sXmuYn3UXlpcJ49RC-Wiugw90h0ZnEiQbxZ0t2qU1G--n5WX8sOOruxJ_EzMmwI9mFYeoTajOzbUW73gQg_ArQMU-O6HAQ7AXuX3vOdVjokJkx4bHDvL3BplEBkDRqWQOPKKNA-F7n6-ZsjY-nnmmnwe51dh1EyqGugyMaLNwNkYo0Rs4LsVxWEeevD5W_6Uo1nTj7uawWgzZ_BaOtLrb45ACa7EbR9BsHcWlOdS5fH_BTlfJZ-EIwIn5ZBS9C_OfnM</t>
  </si>
  <si>
    <t>{Manford, 1996 #20}</t>
  </si>
  <si>
    <t>An analysis of clinical seizure patterns and their localizing value in frontal and temporal lobe epilepsies</t>
  </si>
  <si>
    <t>{Chauvel, 2014 #2497}</t>
  </si>
  <si>
    <t>https://www.ncbi.nlm.nih.gov/pubmed/4118434?dopt=Abstract</t>
  </si>
  <si>
    <t>Talairach  J, Bancaud  J, Geier  S,  </t>
  </si>
  <si>
    <t>The cingulate gyrus and human behaviour.  Electroencephalogr Clin Neurophysiol. 1973;34(1):45-52.</t>
  </si>
  <si>
    <t>stimulation of the anterior cingulate leads to motor responses that are “different from those elicited by stimulation of the motor area”—</t>
  </si>
  <si>
    <t>{Alkawadri, 2013 #4336}</t>
  </si>
  <si>
    <t>Bancaud  J, Talairach  J, Geier  S, Bonis  A, Trottier  S, Manrique  M.  </t>
  </si>
  <si>
    <t>Behavioral manifestations induced by electric stimulation of the anterior cingulate gyrus in man [in French].</t>
  </si>
  <si>
    <t>Fried  I, Wilson  CL, MacDonald  KA, Behnke  EJ.  Electric current stimulates laughter.  Nature. 1998;391(6668):650.</t>
  </si>
  <si>
    <t>Sperli  F, Spinelli  L, Pollo  C, Seeck  M.  Contralateral smile and laughter, but no mirth, induced by electrical stimulation of the cingulate cortex.  Epilepsia. 2006;</t>
  </si>
  <si>
    <t>McConachie  NS, King  MD.  Gelastic seizures in a child with focal cortical dysplasia of the cingulate gyrus.  Neuroradiology. 1997</t>
  </si>
  <si>
    <t>Fakhoury, T. and Abou-Khalil, B.</t>
  </si>
  <si>
    <t>Association of ipsilateral head turning and dystonia in temporal lobe seizures, Epilepsia</t>
  </si>
  <si>
    <t xml:space="preserve">very useful: analyzed all_x000D_
head turns greater than approximately 30 degrees_x000D_
and longer than 2 s and demonstrated that the first_x000D_
head turn was predominantly ipsilateral to the seizure_x000D_
focus and more so when it occurred within 30 s from_x000D_
seizure onset </t>
  </si>
  <si>
    <t>{Abou-Khalil, 1996 #27}</t>
  </si>
  <si>
    <t>Kluin et al</t>
  </si>
  <si>
    <t>5 of 10 basal temporal CS: aphasia</t>
  </si>
  <si>
    <t>{Abou-Khalil, 1994 #28}</t>
  </si>
  <si>
    <t>Mazars</t>
  </si>
  <si>
    <t>Criteria for identifying cingulate epilepsies</t>
  </si>
  <si>
    <t>36 cases, but prior to MRI and lower standard than modern EEG localisation/ CT techniques</t>
  </si>
  <si>
    <t>Alkawadri et al., 2016</t>
  </si>
  <si>
    <t xml:space="preserve"> Souirti Z, Landré E, Mellerio C, et al.</t>
  </si>
  <si>
    <t>Neural network underlying ictal pouting (“chapeau de gendarme”) in frontal lobe epilepsy. Epilepsy Behav 2014;37:249–257.</t>
  </si>
  <si>
    <t>google search for chapeau</t>
  </si>
  <si>
    <t>in Marvasti crosstab</t>
  </si>
  <si>
    <t>Cockerell et al. 1996)</t>
  </si>
  <si>
    <t>EPC 40 pts</t>
  </si>
  <si>
    <t>Bien et al Epilepsia partialis continua:
semiology and differential
diagnoses, 2007</t>
  </si>
  <si>
    <t>Thomas et al. 1977</t>
  </si>
  <si>
    <t>EPC 32 pts</t>
  </si>
  <si>
    <t>practical neurology cingulate</t>
  </si>
  <si>
    <t>john duncan</t>
  </si>
  <si>
    <t>M. Terzaghi, I. Sartori, L. Tassi, G. Didato, V. Rustioni, G. LoRusso, et al. Evidence of dissociated arousal states during NREM parasomnia from an intracerebral neurophysiological study Sleep, 32 (2009), pp. 409-412</t>
  </si>
  <si>
    <t>included and inserted in the review table</t>
  </si>
  <si>
    <t>M. Terzaghi, I. Sartori, L. Tassi, V. Rustioni, P. Proserpio, G. Lorusso, et al. Dissociated local arousal states underlying essential clinical features of non-rapid eye movement arousal parasomnia: an intracerebral stereo-electroencephalographic study J Sleep Res, 21 (2012), pp. 502</t>
  </si>
  <si>
    <t>excluded - sleep sEEG data</t>
  </si>
  <si>
    <t xml:space="preserve">S. Sarasso, A. Pigorini, P. Proserpio, S.A. Gibbs, M. Massimini, L. Nobili
Fluid boundaries between wake and sleep: experimental evidence from Stereo-EEG recordings
Arch Ital Biol, 152 (2–3) (2014)
</t>
  </si>
  <si>
    <t>Leutmezer F, Serles W, Pataraia E, et al. [The postictal state. A clinically oriented observation of patients with epilepsy.]. Wien Klin Wochenschr 1998; 110: 401-7.</t>
  </si>
  <si>
    <t xml:space="preserve">German - full text unavailable on Explore </t>
  </si>
  <si>
    <t xml:space="preserve">Rheims S, Ryvlin P, Scherer C, Minotti L, Hoffmann D, Guenot M, Mauguière F, Benabid AL, Kahane P. </t>
  </si>
  <si>
    <t>Analysis of clinical patterns and underlying epileptogenic zones of hypermotor seizures. Epilepsia 49(12):2030–2040.</t>
  </si>
  <si>
    <t xml:space="preserve"> In a retrospective stereoelectroencephalography (SEEG) analysis of 11 patients who presented with hyperkinetic seizures, it was possible to identify the epileptogenic zone in 82% in the anterior cingulate cortex, in 45% in the orbitofrontal cortex, followed by the frontal polar cortex in 27%, and the mesial premotor cortex in 18% (Rheims et al., 2008)</t>
  </si>
  <si>
    <t>Hyperkinetic seizures in patients with temporal lobe epilepsy: Clinical features and outcome after temporal lobe resection 2011 
https://onlinelibrary.wiley.com/doi/full/10.1111/j.1528-1167.2011.03100.x</t>
  </si>
  <si>
    <t>refers to other paeds papers which include intracranial recordings of seizures from the tumours_x000D_
_x000D_
see references 3, 5-7, 9 - to be included</t>
  </si>
  <si>
    <t>https://n.neurology.org/content/86/2/177.short</t>
  </si>
  <si>
    <t>Mohamad Z. Koubeissi, Guadalupe Fernandez-Baca Vaca, Robert Maciunas, Caspar Stephani</t>
  </si>
  <si>
    <t>A white matter tract mediating awareness of speech</t>
  </si>
  <si>
    <t>forced thinking CES hypercognitive seizures</t>
  </si>
  <si>
    <t>Hypercognitive seizures − Proposal of a new term for the phenomenon forced thinking in epilepsy, 2017</t>
  </si>
  <si>
    <t xml:space="preserve">
Epilepsy and the Functional Anatomy of the Brain
Churchill Livingstone, London (1954)</t>
  </si>
  <si>
    <t>W. Penfield, H. Jasper</t>
  </si>
  <si>
    <t>psychihc/auditory</t>
  </si>
  <si>
    <t>included the  conscioussness of people speaking from the table. In SysReview Single TAble but not in New Screening/Bibilio</t>
  </si>
  <si>
    <t xml:space="preserve">
Epileptic forced thinking from left frontal lesions
Neurology, 47 (1996), pp. 79-83</t>
  </si>
  <si>
    <t>M.F. Mendez, M.M. Cherrier, K.M. Perryman</t>
  </si>
  <si>
    <t>psychic/oral automatisns</t>
  </si>
  <si>
    <t>included from table in source</t>
  </si>
  <si>
    <t>M.F. Mendez, B. Engebrit, R. Doss, R. Grau
The relationship of epileptic auras and psychological attributes
J. Neuropsychiatry Clin. Neurosci., 8 (1996), pp. 287-292</t>
  </si>
  <si>
    <t xml:space="preserve">forced thinking  </t>
  </si>
  <si>
    <t>P. Thomas, B. Zifkin, O. Migneco, C. Lebrun, J. Darcourt, F. Andermann_x000D_
Nonconvulsive status epilepticus of frontal origin_x000D_
Neurology, 52 (1999), pp. 1174-1183</t>
  </si>
  <si>
    <t>"H. Shamoto, M. Iwasaki, N. Nobukazu, H. Shimizu, T. Otsuki, T. Yoshimoto
Succesful surgical treatment of a case of intractable frontal lobe epilepsy with Magnetoencephalographic localization of multiple seizure foci
Epilepsia, 42 (Suppl. 6) (2001), pp. 56-57"</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</si>
  <si>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</si>
  <si>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T. Akiyama, E.J. Donner, C.Y. Go, A. Ochi, O.C. Snead 3rd, J.T. Rutka, H. Otsubo_x000D_
Focal-onset myoclonic seizures and secondary bilateral synchrony_x000D_
Epilepsy Res., 95 (2011), pp. 168-172</t>
  </si>
  <si>
    <t xml:space="preserve">Akiyama et al. (2011) reported that one patient with myoclonic seizures and epileptic spasms underwent left frontal lobectomy, and remained seizure-free for 1 year. </t>
  </si>
  <si>
    <t>inclusion critera?</t>
  </si>
  <si>
    <t>exclusion criteria?</t>
  </si>
  <si>
    <t>meet inclusion and exclusion?</t>
  </si>
  <si>
    <t>meet inclusion criteria?</t>
  </si>
  <si>
    <t xml:space="preserve">of these </t>
  </si>
  <si>
    <t>papers meeting inclusion criteria, how many were excluded because of exclusion critera?</t>
  </si>
  <si>
    <t>answer =</t>
  </si>
  <si>
    <t>included aticles/papers</t>
  </si>
  <si>
    <t>included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</si>
</sst>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b/>
      <sz val="11"/>
      <color theme="1"/>
      <name val="Calibri"/>
      <family val="2"/>
    </font>
    <font>
      <sz val="11"/>
      <color theme="1"/>
      <name val="Calibri"/>
      <family val="2"/>
    </font>
    <font>
      <b/>
      <sz val="12"/>
      <color theme="1"/>
      <name val="Calibri"/>
      <family val="2"/>
      <scheme val="minor"/>
    </font>
    <font>
      <sz val="11"/>
      <color rgb="FFFF0000"/>
      <name val="Calibri"/>
      <family val="2"/>
    </font>
    <font>
      <u/>
      <sz val="12"/>
      <color theme="10"/>
      <name val="Calibri"/>
      <family val="2"/>
      <scheme val="minor"/>
    </font>
    <font>
      <sz val="11"/>
      <color rgb="FF000000"/>
      <name val="Calibri"/>
      <family val="2"/>
    </font>
    <font>
      <sz val="11"/>
      <color rgb="FFFFFF00"/>
      <name val="Calibri"/>
      <family val="2"/>
    </font>
    <font>
      <b/>
      <sz val="12"/>
      <color rgb="FFBFBFBF"/>
      <name val="Calibri"/>
      <family val="2"/>
      <scheme val="minor"/>
    </font>
    <font>
      <sz val="12"/>
      <color rgb="FFBFBFBF"/>
      <name val="Calibri"/>
      <family val="2"/>
      <scheme val="minor"/>
    </font>
    <font>
      <sz val="12"/>
      <color rgb="FF000000"/>
      <name val="Calibri"/>
      <family val="2"/>
      <scheme val="minor"/>
    </font>
    <font>
      <b/>
      <sz val="11"/>
      <color theme="0" tint="-0.249977111117893"/>
      <name val="Calibri"/>
      <family val="2"/>
    </font>
    <font>
      <sz val="11"/>
      <color theme="0" tint="-0.249977111117893"/>
      <name val="Calibri"/>
      <family val="2"/>
    </font>
    <font>
      <sz val="12"/>
      <color theme="0" tint="-0.249977111117893"/>
      <name val="Calibri"/>
      <family val="2"/>
      <scheme val="minor"/>
    </font>
    <font>
      <sz val="11"/>
      <name val="Calibri"/>
      <family val="2"/>
    </font>
    <font>
      <sz val="12"/>
      <color rgb="FF1C1D1E"/>
      <name val="Arial"/>
      <family val="2"/>
    </font>
    <font>
      <sz val="11"/>
      <color rgb="FF555555"/>
      <name val="Calibri"/>
      <family val="2"/>
      <scheme val="minor"/>
    </font>
    <font>
      <sz val="11"/>
      <color rgb="FF00B0F0"/>
      <name val="Calibri"/>
      <family val="2"/>
    </font>
    <font>
      <sz val="11"/>
      <color rgb="FF00B050"/>
      <name val="Calibri"/>
      <family val="2"/>
    </font>
    <font>
      <sz val="11"/>
      <color rgb="FF92D050"/>
      <name val="Calibri"/>
      <family val="2"/>
    </font>
    <font>
      <sz val="11"/>
      <color rgb="FFFF0000"/>
      <name val="Calibri"/>
      <charset val="1"/>
    </font>
    <font>
      <sz val="11"/>
      <color rgb="FF000000"/>
      <name val="Calibri"/>
      <charset val="1"/>
    </font>
    <font>
      <sz val="10"/>
      <color rgb="FF2D2D2D"/>
      <name val="Helvetica Neue"/>
      <charset val="1"/>
    </font>
  </fonts>
  <fills count="32">
    <fill>
      <patternFill patternType="none"/>
    </fill>
    <fill>
      <patternFill patternType="gray125"/>
    </fill>
    <fill>
      <patternFill patternType="solid">
        <fgColor rgb="FF808080"/>
        <bgColor indexed="64"/>
      </patternFill>
    </fill>
    <fill>
      <patternFill patternType="solid">
        <fgColor rgb="FFFFFF00"/>
        <bgColor indexed="64"/>
      </patternFill>
    </fill>
    <fill>
      <patternFill patternType="solid">
        <fgColor rgb="FFA9D08E"/>
        <bgColor indexed="64"/>
      </patternFill>
    </fill>
    <fill>
      <patternFill patternType="solid">
        <fgColor rgb="FFA6A6A6"/>
        <bgColor indexed="64"/>
      </patternFill>
    </fill>
    <fill>
      <patternFill patternType="solid">
        <fgColor rgb="FF00B050"/>
        <bgColor indexed="64"/>
      </patternFill>
    </fill>
    <fill>
      <patternFill patternType="solid">
        <fgColor rgb="FFF2F2F2"/>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rgb="FFFFC000"/>
        <bgColor indexed="64"/>
      </patternFill>
    </fill>
    <fill>
      <patternFill patternType="solid">
        <fgColor rgb="FFFFFFFF"/>
        <bgColor indexed="64"/>
      </patternFill>
    </fill>
    <fill>
      <patternFill patternType="solid">
        <fgColor rgb="FF757171"/>
        <bgColor indexed="64"/>
      </patternFill>
    </fill>
    <fill>
      <patternFill patternType="solid">
        <fgColor rgb="FFAEAAAA"/>
        <bgColor indexed="64"/>
      </patternFill>
    </fill>
    <fill>
      <patternFill patternType="solid">
        <fgColor rgb="FFD0CECE"/>
        <bgColor indexed="64"/>
      </patternFill>
    </fill>
    <fill>
      <patternFill patternType="solid">
        <fgColor rgb="FF8EA9DB"/>
        <bgColor indexed="64"/>
      </patternFill>
    </fill>
    <fill>
      <patternFill patternType="solid">
        <fgColor rgb="FFBFBFBF"/>
        <bgColor indexed="64"/>
      </patternFill>
    </fill>
    <fill>
      <patternFill patternType="solid">
        <fgColor rgb="FF5B9BD5"/>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8"/>
        <bgColor indexed="64"/>
      </patternFill>
    </fill>
    <fill>
      <patternFill patternType="solid">
        <fgColor theme="9"/>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4"/>
        <bgColor indexed="64"/>
      </patternFill>
    </fill>
    <fill>
      <patternFill patternType="solid">
        <fgColor rgb="FFE7E6E6"/>
        <bgColor indexed="64"/>
      </patternFill>
    </fill>
    <fill>
      <patternFill patternType="solid">
        <fgColor rgb="FFD9D9D9"/>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76">
    <xf numFmtId="0" fontId="0" fillId="0" borderId="0" xfId="0"/>
    <xf numFmtId="0" fontId="2" fillId="0" borderId="0" xfId="0" applyFont="1" applyAlignment="1">
      <alignment vertical="top" wrapText="1"/>
    </xf>
    <xf numFmtId="0" fontId="2" fillId="0" borderId="0" xfId="0" applyFont="1" applyAlignment="1">
      <alignment horizontal="left" vertical="top" wrapText="1"/>
    </xf>
    <xf numFmtId="0" fontId="2" fillId="2" borderId="0" xfId="0" applyFont="1" applyFill="1" applyAlignment="1">
      <alignment vertical="top" wrapText="1"/>
    </xf>
    <xf numFmtId="0" fontId="3" fillId="0" borderId="0" xfId="0" applyFont="1"/>
    <xf numFmtId="0" fontId="2" fillId="3" borderId="0" xfId="0" applyFont="1" applyFill="1" applyAlignment="1">
      <alignment vertical="top" wrapText="1"/>
    </xf>
    <xf numFmtId="0" fontId="2" fillId="4" borderId="0" xfId="0" applyFont="1" applyFill="1" applyAlignment="1">
      <alignment vertical="top" wrapText="1"/>
    </xf>
    <xf numFmtId="0" fontId="2" fillId="5" borderId="0" xfId="0" applyFont="1" applyFill="1" applyAlignment="1">
      <alignment vertical="top" wrapText="1"/>
    </xf>
    <xf numFmtId="0" fontId="5" fillId="0" borderId="0" xfId="1"/>
    <xf numFmtId="0" fontId="0" fillId="0" borderId="0" xfId="0" applyAlignment="1">
      <alignment wrapText="1"/>
    </xf>
    <xf numFmtId="0" fontId="2" fillId="6" borderId="0" xfId="0" applyFont="1" applyFill="1" applyAlignment="1">
      <alignment vertical="top" wrapText="1"/>
    </xf>
    <xf numFmtId="0" fontId="0" fillId="0" borderId="0" xfId="0" applyAlignment="1">
      <alignment horizontal="center"/>
    </xf>
    <xf numFmtId="0" fontId="3" fillId="0" borderId="0" xfId="0" applyFont="1" applyAlignment="1">
      <alignment horizontal="center"/>
    </xf>
    <xf numFmtId="0" fontId="2" fillId="2" borderId="0" xfId="0" applyFont="1" applyFill="1" applyAlignment="1">
      <alignment horizontal="center" vertical="top" wrapText="1"/>
    </xf>
    <xf numFmtId="0" fontId="2" fillId="0" borderId="0" xfId="0" applyFont="1" applyAlignment="1">
      <alignment horizontal="center"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2" fillId="6" borderId="0" xfId="0" applyFont="1" applyFill="1" applyAlignment="1">
      <alignment horizontal="center" vertical="top" wrapText="1"/>
    </xf>
    <xf numFmtId="0" fontId="2" fillId="7" borderId="0" xfId="0" applyFont="1" applyFill="1" applyAlignment="1">
      <alignment horizontal="center" vertical="top" wrapText="1"/>
    </xf>
    <xf numFmtId="0" fontId="2" fillId="8" borderId="0" xfId="0" applyFont="1" applyFill="1" applyAlignment="1">
      <alignment vertical="top" wrapText="1"/>
    </xf>
    <xf numFmtId="0" fontId="2" fillId="8" borderId="0" xfId="0" applyFont="1" applyFill="1" applyAlignment="1">
      <alignment horizontal="center" vertical="top" wrapText="1"/>
    </xf>
    <xf numFmtId="0" fontId="2" fillId="9" borderId="0" xfId="0" applyFont="1" applyFill="1" applyAlignment="1">
      <alignment horizontal="center" vertical="top" wrapText="1"/>
    </xf>
    <xf numFmtId="0" fontId="2" fillId="10" borderId="0" xfId="0" applyFont="1" applyFill="1" applyAlignment="1">
      <alignment horizontal="center" vertical="top" wrapText="1"/>
    </xf>
    <xf numFmtId="0" fontId="2" fillId="11" borderId="0" xfId="0" applyFont="1" applyFill="1" applyAlignment="1">
      <alignment horizontal="center" vertical="top" wrapText="1"/>
    </xf>
    <xf numFmtId="0" fontId="7" fillId="9" borderId="0" xfId="0" applyFont="1" applyFill="1" applyAlignment="1">
      <alignment horizontal="center" vertical="top" wrapText="1"/>
    </xf>
    <xf numFmtId="0" fontId="2" fillId="12" borderId="0" xfId="0" applyFont="1" applyFill="1" applyAlignment="1">
      <alignment horizontal="center" vertical="top" wrapText="1"/>
    </xf>
    <xf numFmtId="0" fontId="2" fillId="12" borderId="0" xfId="0" applyFont="1" applyFill="1" applyAlignment="1">
      <alignment vertical="top" wrapText="1"/>
    </xf>
    <xf numFmtId="14" fontId="2" fillId="12" borderId="0" xfId="0" applyNumberFormat="1" applyFont="1" applyFill="1" applyAlignment="1">
      <alignment horizontal="center" vertical="top" wrapText="1"/>
    </xf>
    <xf numFmtId="0" fontId="2" fillId="13" borderId="0" xfId="0" applyFont="1" applyFill="1" applyAlignment="1">
      <alignment vertical="top" wrapText="1"/>
    </xf>
    <xf numFmtId="0" fontId="2" fillId="13" borderId="0" xfId="0" applyFont="1" applyFill="1" applyAlignment="1">
      <alignment horizontal="center" vertical="top" wrapText="1"/>
    </xf>
    <xf numFmtId="0" fontId="2" fillId="14" borderId="0" xfId="0" applyFont="1" applyFill="1" applyAlignment="1">
      <alignment vertical="top" wrapText="1"/>
    </xf>
    <xf numFmtId="0" fontId="2" fillId="14" borderId="0" xfId="0" applyFont="1" applyFill="1" applyAlignment="1">
      <alignment horizontal="center" vertical="top" wrapText="1"/>
    </xf>
    <xf numFmtId="0" fontId="1" fillId="0" borderId="0" xfId="0" applyFont="1" applyAlignment="1">
      <alignment vertical="top" wrapText="1"/>
    </xf>
    <xf numFmtId="0" fontId="1" fillId="0" borderId="0" xfId="0" applyFont="1" applyAlignment="1">
      <alignment horizontal="center" vertical="top" wrapText="1"/>
    </xf>
    <xf numFmtId="0" fontId="1" fillId="7" borderId="0" xfId="0" applyFont="1" applyFill="1" applyAlignment="1">
      <alignment horizontal="center" vertical="top" wrapText="1"/>
    </xf>
    <xf numFmtId="0" fontId="1" fillId="6" borderId="0" xfId="0" applyFont="1" applyFill="1" applyAlignment="1">
      <alignment vertical="top" wrapText="1"/>
    </xf>
    <xf numFmtId="0" fontId="1" fillId="0" borderId="0" xfId="0" quotePrefix="1" applyFont="1" applyAlignment="1">
      <alignment vertical="top" wrapText="1"/>
    </xf>
    <xf numFmtId="0" fontId="1" fillId="2" borderId="0" xfId="0" applyFont="1" applyFill="1" applyAlignment="1">
      <alignment vertical="top" wrapText="1"/>
    </xf>
    <xf numFmtId="0" fontId="1" fillId="3" borderId="0" xfId="0" applyFont="1" applyFill="1" applyAlignment="1">
      <alignment vertical="top" wrapText="1"/>
    </xf>
    <xf numFmtId="0" fontId="2" fillId="15" borderId="0" xfId="0" applyFont="1" applyFill="1" applyAlignment="1">
      <alignment vertical="top" wrapText="1"/>
    </xf>
    <xf numFmtId="14" fontId="2" fillId="0" borderId="0" xfId="0" applyNumberFormat="1" applyFont="1" applyAlignment="1">
      <alignment horizontal="center" vertical="top" wrapText="1"/>
    </xf>
    <xf numFmtId="0" fontId="8" fillId="0" borderId="0" xfId="0" quotePrefix="1" applyFont="1"/>
    <xf numFmtId="0" fontId="9" fillId="0" borderId="0" xfId="0" applyFont="1"/>
    <xf numFmtId="0" fontId="2" fillId="16" borderId="0" xfId="0" applyFont="1" applyFill="1" applyAlignment="1">
      <alignment vertical="top" wrapText="1"/>
    </xf>
    <xf numFmtId="0" fontId="2" fillId="16" borderId="0" xfId="0" applyFont="1" applyFill="1" applyAlignment="1">
      <alignment horizontal="center" vertical="top" wrapText="1"/>
    </xf>
    <xf numFmtId="0" fontId="1" fillId="16" borderId="0" xfId="0" applyFont="1" applyFill="1" applyAlignment="1">
      <alignment vertical="top" wrapText="1"/>
    </xf>
    <xf numFmtId="0" fontId="2" fillId="17" borderId="0" xfId="0" applyFont="1" applyFill="1" applyAlignment="1">
      <alignment vertical="top" wrapText="1"/>
    </xf>
    <xf numFmtId="0" fontId="2" fillId="17" borderId="0" xfId="0" applyFont="1" applyFill="1" applyAlignment="1">
      <alignment horizontal="center" vertical="top" wrapText="1"/>
    </xf>
    <xf numFmtId="0" fontId="2" fillId="18" borderId="0" xfId="0" applyFont="1" applyFill="1" applyAlignment="1">
      <alignment vertical="top" wrapText="1"/>
    </xf>
    <xf numFmtId="0" fontId="2" fillId="18" borderId="0" xfId="0" applyFont="1" applyFill="1" applyAlignment="1">
      <alignment horizontal="left" vertical="top" wrapText="1"/>
    </xf>
    <xf numFmtId="0" fontId="2" fillId="18" borderId="0" xfId="0" applyFont="1" applyFill="1" applyAlignment="1">
      <alignment horizontal="center" vertical="top" wrapText="1"/>
    </xf>
    <xf numFmtId="0" fontId="1" fillId="5" borderId="0" xfId="0" applyFont="1" applyFill="1" applyAlignment="1">
      <alignment vertical="top" wrapText="1"/>
    </xf>
    <xf numFmtId="0" fontId="4" fillId="17" borderId="0" xfId="0" applyFont="1" applyFill="1" applyAlignment="1">
      <alignment horizontal="center" vertical="top" wrapText="1"/>
    </xf>
    <xf numFmtId="0" fontId="4" fillId="17" borderId="0" xfId="0" applyFont="1" applyFill="1" applyAlignment="1">
      <alignment vertical="top" wrapText="1"/>
    </xf>
    <xf numFmtId="0" fontId="6" fillId="2" borderId="0" xfId="0" applyFont="1" applyFill="1" applyAlignment="1">
      <alignment vertical="top" wrapText="1"/>
    </xf>
    <xf numFmtId="17" fontId="2" fillId="2" borderId="0" xfId="0" quotePrefix="1" applyNumberFormat="1" applyFont="1" applyFill="1" applyAlignment="1">
      <alignment vertical="top" wrapText="1"/>
    </xf>
    <xf numFmtId="0" fontId="7" fillId="5" borderId="0" xfId="0" applyFont="1" applyFill="1" applyAlignment="1">
      <alignment horizontal="center" vertical="top" wrapText="1"/>
    </xf>
    <xf numFmtId="0" fontId="2" fillId="19" borderId="0" xfId="0" applyFont="1" applyFill="1" applyAlignment="1">
      <alignment vertical="top" wrapText="1"/>
    </xf>
    <xf numFmtId="14" fontId="2" fillId="19" borderId="0" xfId="0" applyNumberFormat="1" applyFont="1" applyFill="1" applyAlignment="1">
      <alignment horizontal="center" vertical="top" wrapText="1"/>
    </xf>
    <xf numFmtId="0" fontId="2" fillId="19" borderId="0" xfId="0" applyFont="1" applyFill="1" applyAlignment="1">
      <alignment horizontal="center" vertical="top" wrapText="1"/>
    </xf>
    <xf numFmtId="0" fontId="2" fillId="0" borderId="0" xfId="0" applyFont="1" applyFill="1" applyAlignment="1">
      <alignment vertical="top" wrapText="1"/>
    </xf>
    <xf numFmtId="0" fontId="2" fillId="0" borderId="0" xfId="0" applyFont="1" applyFill="1" applyAlignment="1">
      <alignment horizontal="center" vertical="top" wrapText="1"/>
    </xf>
    <xf numFmtId="0" fontId="11" fillId="0" borderId="0" xfId="0" applyFont="1" applyAlignment="1">
      <alignment horizontal="center" vertical="top" wrapText="1"/>
    </xf>
    <xf numFmtId="0" fontId="12" fillId="2" borderId="0" xfId="0" applyFont="1" applyFill="1" applyAlignment="1">
      <alignment horizontal="center" vertical="top" wrapText="1"/>
    </xf>
    <xf numFmtId="0" fontId="12" fillId="0" borderId="0" xfId="0" applyFont="1" applyAlignment="1">
      <alignment horizontal="center" vertical="top" wrapText="1"/>
    </xf>
    <xf numFmtId="0" fontId="12" fillId="12" borderId="0" xfId="0" applyFont="1" applyFill="1" applyAlignment="1">
      <alignment horizontal="center" vertical="top" wrapText="1"/>
    </xf>
    <xf numFmtId="0" fontId="12" fillId="17" borderId="0" xfId="0" applyFont="1" applyFill="1" applyAlignment="1">
      <alignment horizontal="center" vertical="top" wrapText="1"/>
    </xf>
    <xf numFmtId="0" fontId="12" fillId="13" borderId="0" xfId="0" applyFont="1" applyFill="1" applyAlignment="1">
      <alignment horizontal="center" vertical="top" wrapText="1"/>
    </xf>
    <xf numFmtId="0" fontId="12" fillId="10" borderId="0" xfId="0" applyFont="1" applyFill="1" applyAlignment="1">
      <alignment horizontal="center" vertical="top" wrapText="1"/>
    </xf>
    <xf numFmtId="0" fontId="12" fillId="5" borderId="0" xfId="0" applyFont="1" applyFill="1" applyAlignment="1">
      <alignment horizontal="center" vertical="top" wrapText="1"/>
    </xf>
    <xf numFmtId="0" fontId="12" fillId="6" borderId="0" xfId="0" applyFont="1" applyFill="1" applyAlignment="1">
      <alignment horizontal="center" vertical="top" wrapText="1"/>
    </xf>
    <xf numFmtId="0" fontId="12" fillId="8" borderId="0" xfId="0" applyFont="1" applyFill="1" applyAlignment="1">
      <alignment horizontal="center" vertical="top" wrapText="1"/>
    </xf>
    <xf numFmtId="0" fontId="12" fillId="14" borderId="0" xfId="0" applyFont="1" applyFill="1" applyAlignment="1">
      <alignment horizontal="center" vertical="top" wrapText="1"/>
    </xf>
    <xf numFmtId="0" fontId="12" fillId="19" borderId="0" xfId="0" applyFont="1" applyFill="1" applyAlignment="1">
      <alignment horizontal="center" vertical="top" wrapText="1"/>
    </xf>
    <xf numFmtId="0" fontId="12" fillId="0" borderId="0" xfId="0" applyFont="1" applyFill="1" applyAlignment="1">
      <alignment horizontal="center" vertical="top" wrapText="1"/>
    </xf>
    <xf numFmtId="0" fontId="13" fillId="0" borderId="0" xfId="0" applyFont="1"/>
    <xf numFmtId="0" fontId="2" fillId="21" borderId="0" xfId="0" applyFont="1" applyFill="1" applyAlignment="1">
      <alignment horizontal="center" vertical="top" wrapText="1"/>
    </xf>
    <xf numFmtId="0" fontId="2" fillId="22" borderId="0" xfId="0" applyFont="1" applyFill="1" applyAlignment="1">
      <alignment vertical="top" wrapText="1"/>
    </xf>
    <xf numFmtId="0" fontId="2" fillId="22" borderId="0" xfId="0" applyFont="1" applyFill="1" applyAlignment="1">
      <alignment horizontal="center" vertical="top" wrapText="1"/>
    </xf>
    <xf numFmtId="0" fontId="12" fillId="22" borderId="0" xfId="0" applyFont="1" applyFill="1" applyAlignment="1">
      <alignment horizontal="center" vertical="top" wrapText="1"/>
    </xf>
    <xf numFmtId="0" fontId="14" fillId="20" borderId="0" xfId="0" applyFont="1" applyFill="1" applyAlignment="1">
      <alignment vertical="top" wrapText="1"/>
    </xf>
    <xf numFmtId="0" fontId="14" fillId="20" borderId="0" xfId="0" applyFont="1" applyFill="1" applyAlignment="1">
      <alignment horizontal="center" vertical="top" wrapText="1"/>
    </xf>
    <xf numFmtId="0" fontId="10" fillId="21" borderId="0" xfId="0" applyFont="1" applyFill="1"/>
    <xf numFmtId="0" fontId="0" fillId="21" borderId="0" xfId="0" applyFill="1"/>
    <xf numFmtId="0" fontId="13" fillId="21" borderId="0" xfId="0" quotePrefix="1" applyFont="1" applyFill="1"/>
    <xf numFmtId="0" fontId="0" fillId="21" borderId="0" xfId="0" quotePrefix="1" applyFill="1"/>
    <xf numFmtId="0" fontId="2" fillId="20" borderId="0" xfId="0" applyFont="1" applyFill="1" applyAlignment="1">
      <alignment vertical="top" wrapText="1"/>
    </xf>
    <xf numFmtId="0" fontId="2" fillId="20" borderId="0" xfId="0" applyFont="1" applyFill="1" applyAlignment="1">
      <alignment horizontal="center" vertical="top" wrapText="1"/>
    </xf>
    <xf numFmtId="0" fontId="12" fillId="20" borderId="0" xfId="0" applyFont="1" applyFill="1" applyAlignment="1">
      <alignment horizontal="center" vertical="top" wrapText="1"/>
    </xf>
    <xf numFmtId="0" fontId="0" fillId="0" borderId="0" xfId="0" applyFill="1" applyAlignment="1">
      <alignment wrapText="1"/>
    </xf>
    <xf numFmtId="0" fontId="2" fillId="23" borderId="0" xfId="0" applyFont="1" applyFill="1" applyAlignment="1">
      <alignment vertical="top" wrapText="1"/>
    </xf>
    <xf numFmtId="0" fontId="2" fillId="24" borderId="0" xfId="0" applyFont="1" applyFill="1" applyAlignment="1">
      <alignment vertical="top" wrapText="1"/>
    </xf>
    <xf numFmtId="0" fontId="2" fillId="23" borderId="0" xfId="0" applyFont="1" applyFill="1" applyAlignment="1">
      <alignment horizontal="center" vertical="top" wrapText="1"/>
    </xf>
    <xf numFmtId="0" fontId="12" fillId="23" borderId="0" xfId="0" applyFont="1" applyFill="1" applyAlignment="1">
      <alignment horizontal="center" vertical="top" wrapText="1"/>
    </xf>
    <xf numFmtId="0" fontId="2" fillId="24" borderId="0" xfId="0" applyFont="1" applyFill="1" applyAlignment="1">
      <alignment horizontal="center" vertical="top" wrapText="1"/>
    </xf>
    <xf numFmtId="0" fontId="12" fillId="24" borderId="0" xfId="0" applyFont="1" applyFill="1" applyAlignment="1">
      <alignment horizontal="center" vertical="top" wrapText="1"/>
    </xf>
    <xf numFmtId="0" fontId="2" fillId="25" borderId="0" xfId="0" applyFont="1" applyFill="1" applyAlignment="1">
      <alignment horizontal="center" vertical="top" wrapText="1"/>
    </xf>
    <xf numFmtId="0" fontId="12" fillId="9" borderId="0" xfId="0" applyFont="1" applyFill="1" applyAlignment="1">
      <alignment horizontal="center" vertical="top" wrapText="1"/>
    </xf>
    <xf numFmtId="0" fontId="2" fillId="15" borderId="0" xfId="0" applyFont="1" applyFill="1" applyAlignment="1">
      <alignment horizontal="center" vertical="top" wrapText="1"/>
    </xf>
    <xf numFmtId="0" fontId="12" fillId="15" borderId="0" xfId="0" applyFont="1" applyFill="1" applyAlignment="1">
      <alignment horizontal="center" vertical="top" wrapText="1"/>
    </xf>
    <xf numFmtId="0" fontId="2" fillId="3" borderId="0" xfId="0" applyFont="1" applyFill="1" applyAlignment="1">
      <alignment horizontal="center" vertical="top" wrapText="1"/>
    </xf>
    <xf numFmtId="0" fontId="12" fillId="3" borderId="0" xfId="0" applyFont="1" applyFill="1" applyAlignment="1">
      <alignment horizontal="center" vertical="top" wrapText="1"/>
    </xf>
    <xf numFmtId="0" fontId="0" fillId="0" borderId="0" xfId="0" applyAlignment="1"/>
    <xf numFmtId="0" fontId="2" fillId="26" borderId="0" xfId="0" applyFont="1" applyFill="1" applyAlignment="1">
      <alignment vertical="top" wrapText="1"/>
    </xf>
    <xf numFmtId="0" fontId="2" fillId="26" borderId="0" xfId="0" applyFont="1" applyFill="1" applyAlignment="1">
      <alignment horizontal="center" vertical="top" wrapText="1"/>
    </xf>
    <xf numFmtId="0" fontId="12" fillId="26" borderId="0" xfId="0" applyFont="1" applyFill="1" applyAlignment="1">
      <alignment horizontal="center" vertical="top" wrapText="1"/>
    </xf>
    <xf numFmtId="0" fontId="15" fillId="0" borderId="0" xfId="0" applyFont="1" applyAlignment="1">
      <alignment wrapText="1"/>
    </xf>
    <xf numFmtId="0" fontId="2" fillId="27" borderId="0" xfId="0" applyFont="1" applyFill="1" applyAlignment="1">
      <alignment vertical="top" wrapText="1"/>
    </xf>
    <xf numFmtId="0" fontId="2" fillId="27" borderId="0" xfId="0" applyFont="1" applyFill="1" applyAlignment="1">
      <alignment horizontal="center" vertical="top" wrapText="1"/>
    </xf>
    <xf numFmtId="0" fontId="12" fillId="27" borderId="0" xfId="0" applyFont="1" applyFill="1" applyAlignment="1">
      <alignment horizontal="center" vertical="top" wrapText="1"/>
    </xf>
    <xf numFmtId="0" fontId="2" fillId="28" borderId="0" xfId="0" applyFont="1" applyFill="1" applyAlignment="1">
      <alignment horizontal="center" vertical="top" wrapText="1"/>
    </xf>
    <xf numFmtId="14" fontId="16" fillId="0" borderId="0" xfId="0" applyNumberFormat="1" applyFont="1" applyAlignment="1">
      <alignment horizontal="center" vertical="top"/>
    </xf>
    <xf numFmtId="16" fontId="2" fillId="0" borderId="0" xfId="0" applyNumberFormat="1" applyFont="1" applyAlignment="1">
      <alignment horizontal="center" vertical="top" wrapText="1"/>
    </xf>
    <xf numFmtId="14" fontId="2" fillId="6" borderId="0" xfId="0" applyNumberFormat="1" applyFont="1" applyFill="1" applyAlignment="1">
      <alignment horizontal="center" vertical="top" wrapText="1"/>
    </xf>
    <xf numFmtId="0" fontId="0" fillId="19" borderId="0" xfId="0" applyFill="1" applyAlignment="1">
      <alignment wrapText="1"/>
    </xf>
    <xf numFmtId="14" fontId="2" fillId="18" borderId="0" xfId="0" applyNumberFormat="1" applyFont="1" applyFill="1" applyAlignment="1">
      <alignment horizontal="center" vertical="top" wrapText="1"/>
    </xf>
    <xf numFmtId="14" fontId="2" fillId="16" borderId="0" xfId="0" applyNumberFormat="1" applyFont="1" applyFill="1" applyAlignment="1">
      <alignment horizontal="center" vertical="top" wrapText="1"/>
    </xf>
    <xf numFmtId="0" fontId="17" fillId="0" borderId="0" xfId="0" applyFont="1" applyFill="1" applyAlignment="1">
      <alignment vertical="top" wrapText="1"/>
    </xf>
    <xf numFmtId="14" fontId="2" fillId="17" borderId="0" xfId="0" applyNumberFormat="1" applyFont="1" applyFill="1" applyAlignment="1">
      <alignment horizontal="center" vertical="top" wrapText="1"/>
    </xf>
    <xf numFmtId="0" fontId="6" fillId="17" borderId="0" xfId="0" applyFont="1" applyFill="1" applyAlignment="1">
      <alignment vertical="top" wrapText="1"/>
    </xf>
    <xf numFmtId="0" fontId="6" fillId="0" borderId="0" xfId="0" applyFont="1" applyFill="1" applyAlignment="1">
      <alignment horizontal="center" vertical="top" wrapText="1"/>
    </xf>
    <xf numFmtId="0" fontId="18" fillId="0" borderId="0" xfId="0" applyFont="1" applyFill="1" applyAlignment="1">
      <alignment vertical="top" wrapText="1"/>
    </xf>
    <xf numFmtId="14" fontId="18" fillId="0" borderId="0" xfId="0" applyNumberFormat="1" applyFont="1" applyAlignment="1">
      <alignment horizontal="center" vertical="top" wrapText="1"/>
    </xf>
    <xf numFmtId="0" fontId="4" fillId="0" borderId="0" xfId="0" applyFont="1" applyFill="1" applyAlignment="1">
      <alignment horizontal="center" vertical="top" wrapText="1"/>
    </xf>
    <xf numFmtId="0" fontId="6" fillId="0" borderId="0" xfId="0" applyFont="1" applyAlignment="1">
      <alignment vertical="top" wrapText="1"/>
    </xf>
    <xf numFmtId="0" fontId="2" fillId="29" borderId="0" xfId="0" applyFont="1" applyFill="1" applyAlignment="1">
      <alignment vertical="top" wrapText="1"/>
    </xf>
    <xf numFmtId="14" fontId="2" fillId="29" borderId="0" xfId="0" applyNumberFormat="1" applyFont="1" applyFill="1" applyAlignment="1">
      <alignment horizontal="center" vertical="top" wrapText="1"/>
    </xf>
    <xf numFmtId="0" fontId="2" fillId="29" borderId="0" xfId="0" applyFont="1" applyFill="1" applyAlignment="1">
      <alignment horizontal="center" vertical="top" wrapText="1"/>
    </xf>
    <xf numFmtId="0" fontId="12" fillId="29" borderId="0" xfId="0" applyFont="1" applyFill="1" applyAlignment="1">
      <alignment horizontal="center" vertical="top" wrapText="1"/>
    </xf>
    <xf numFmtId="14" fontId="2" fillId="15" borderId="0" xfId="0" applyNumberFormat="1" applyFont="1" applyFill="1" applyAlignment="1">
      <alignment horizontal="center" vertical="top" wrapText="1"/>
    </xf>
    <xf numFmtId="14" fontId="2" fillId="8" borderId="0" xfId="0" applyNumberFormat="1" applyFont="1" applyFill="1" applyAlignment="1">
      <alignment horizontal="center" vertical="top" wrapText="1"/>
    </xf>
    <xf numFmtId="14" fontId="2" fillId="0" borderId="0" xfId="0" applyNumberFormat="1" applyFont="1" applyFill="1" applyAlignment="1">
      <alignment horizontal="center" vertical="top" wrapText="1"/>
    </xf>
    <xf numFmtId="0" fontId="19" fillId="0" borderId="0" xfId="0" applyFont="1" applyFill="1" applyAlignment="1">
      <alignment vertical="top" wrapText="1"/>
    </xf>
    <xf numFmtId="0" fontId="19" fillId="0" borderId="0" xfId="0" applyFont="1" applyFill="1" applyAlignment="1">
      <alignment horizontal="center" vertical="top" wrapText="1"/>
    </xf>
    <xf numFmtId="14" fontId="2" fillId="14" borderId="0" xfId="0" applyNumberFormat="1" applyFont="1" applyFill="1" applyAlignment="1">
      <alignment horizontal="center" vertical="top" wrapText="1"/>
    </xf>
    <xf numFmtId="0" fontId="4" fillId="0" borderId="0" xfId="0" applyFont="1" applyAlignment="1">
      <alignment horizontal="center" vertical="top" wrapText="1"/>
    </xf>
    <xf numFmtId="0" fontId="21" fillId="0" borderId="0" xfId="0" quotePrefix="1" applyFont="1"/>
    <xf numFmtId="0" fontId="6" fillId="0" borderId="0" xfId="0" applyFont="1" applyAlignment="1">
      <alignment horizontal="center" vertical="top" wrapText="1"/>
    </xf>
    <xf numFmtId="0" fontId="6" fillId="3" borderId="0" xfId="0" applyFont="1" applyFill="1" applyAlignment="1">
      <alignment vertical="top" wrapText="1"/>
    </xf>
    <xf numFmtId="0" fontId="4" fillId="0" borderId="0" xfId="0" applyFont="1" applyFill="1" applyAlignment="1">
      <alignment vertical="top" wrapText="1"/>
    </xf>
    <xf numFmtId="0" fontId="20" fillId="0" borderId="0" xfId="0" applyFont="1" applyFill="1" applyAlignment="1">
      <alignment vertical="top"/>
    </xf>
    <xf numFmtId="0" fontId="2" fillId="30" borderId="0" xfId="0" applyFont="1" applyFill="1" applyAlignment="1">
      <alignment vertical="top" wrapText="1"/>
    </xf>
    <xf numFmtId="0" fontId="2" fillId="30" borderId="0" xfId="0" applyFont="1" applyFill="1" applyAlignment="1">
      <alignment horizontal="center" vertical="top" wrapText="1"/>
    </xf>
    <xf numFmtId="0" fontId="12" fillId="30" borderId="0" xfId="0" applyFont="1" applyFill="1" applyAlignment="1">
      <alignment horizontal="center" vertical="top" wrapText="1"/>
    </xf>
    <xf numFmtId="0" fontId="4" fillId="15" borderId="0" xfId="0" applyFont="1" applyFill="1" applyAlignment="1">
      <alignment vertical="top" wrapText="1"/>
    </xf>
    <xf numFmtId="0" fontId="4" fillId="15" borderId="0" xfId="0" applyFont="1" applyFill="1" applyAlignment="1">
      <alignment horizontal="center" vertical="top" wrapText="1"/>
    </xf>
    <xf numFmtId="14" fontId="2" fillId="3" borderId="0" xfId="0" applyNumberFormat="1" applyFont="1" applyFill="1" applyAlignment="1">
      <alignment horizontal="center" vertical="top" wrapText="1"/>
    </xf>
    <xf numFmtId="0" fontId="22" fillId="3" borderId="0" xfId="0" applyFont="1" applyFill="1"/>
    <xf numFmtId="0" fontId="4" fillId="3" borderId="0" xfId="0" applyFont="1" applyFill="1" applyAlignment="1">
      <alignment horizontal="center" vertical="top" wrapText="1"/>
    </xf>
    <xf numFmtId="0" fontId="4" fillId="0" borderId="0" xfId="0" applyFont="1" applyAlignment="1">
      <alignment vertical="top" wrapText="1"/>
    </xf>
    <xf numFmtId="0" fontId="2" fillId="31" borderId="0" xfId="0" applyFont="1" applyFill="1" applyAlignment="1">
      <alignment vertical="top" wrapText="1"/>
    </xf>
    <xf numFmtId="0" fontId="2" fillId="31" borderId="0" xfId="0" applyFont="1" applyFill="1" applyAlignment="1">
      <alignment horizontal="center" vertical="top" wrapText="1"/>
    </xf>
    <xf numFmtId="0" fontId="12" fillId="31" borderId="0" xfId="0" applyFont="1" applyFill="1" applyAlignment="1">
      <alignment horizontal="center" vertical="top" wrapText="1"/>
    </xf>
    <xf numFmtId="0" fontId="6" fillId="14" borderId="0" xfId="0" applyFont="1" applyFill="1" applyAlignment="1">
      <alignment horizontal="center" vertical="top" wrapText="1"/>
    </xf>
    <xf numFmtId="0" fontId="4" fillId="8" borderId="0" xfId="0" applyFont="1" applyFill="1" applyAlignment="1">
      <alignment vertical="top" wrapText="1"/>
    </xf>
    <xf numFmtId="0" fontId="4" fillId="3" borderId="0" xfId="0" applyFont="1" applyFill="1" applyAlignment="1">
      <alignment vertical="top" wrapText="1"/>
    </xf>
    <xf numFmtId="0" fontId="21" fillId="0" borderId="0" xfId="0" applyFont="1" applyAlignment="1">
      <alignment wrapText="1"/>
    </xf>
    <xf numFmtId="0" fontId="0" fillId="0" borderId="0" xfId="0" applyAlignment="1">
      <alignment horizontal="center" vertical="center" wrapText="1"/>
    </xf>
    <xf numFmtId="0" fontId="21" fillId="15" borderId="0" xfId="0" applyFont="1" applyFill="1" applyAlignment="1">
      <alignment wrapText="1"/>
    </xf>
    <xf numFmtId="0" fontId="0" fillId="15" borderId="0" xfId="0" applyFill="1" applyAlignment="1">
      <alignment wrapText="1"/>
    </xf>
    <xf numFmtId="0" fontId="0" fillId="0" borderId="0" xfId="0" applyAlignment="1">
      <alignment vertical="top" wrapText="1"/>
    </xf>
    <xf numFmtId="0" fontId="0" fillId="15" borderId="0" xfId="0" applyFill="1" applyAlignment="1">
      <alignment horizontal="center"/>
    </xf>
    <xf numFmtId="0" fontId="0" fillId="15" borderId="0" xfId="0" applyFill="1"/>
    <xf numFmtId="0" fontId="2" fillId="0" borderId="0" xfId="0" quotePrefix="1" applyFont="1" applyAlignment="1">
      <alignment horizontal="center" vertical="top" wrapText="1"/>
    </xf>
    <xf numFmtId="0" fontId="6" fillId="17" borderId="0" xfId="0" applyFont="1" applyFill="1" applyAlignment="1">
      <alignment horizontal="center" vertical="top" wrapText="1"/>
    </xf>
    <xf numFmtId="0" fontId="5" fillId="0" borderId="0" xfId="1" applyAlignment="1">
      <alignment wrapText="1"/>
    </xf>
    <xf numFmtId="0" fontId="0" fillId="3" borderId="0" xfId="0" applyFill="1" applyAlignment="1">
      <alignment horizontal="center"/>
    </xf>
    <xf numFmtId="0" fontId="0" fillId="3" borderId="0" xfId="0" applyFill="1" applyAlignment="1">
      <alignment wrapText="1"/>
    </xf>
    <xf numFmtId="0" fontId="0" fillId="3" borderId="0" xfId="0" applyFill="1"/>
    <xf numFmtId="0" fontId="0" fillId="3" borderId="0" xfId="0" applyFill="1" applyAlignment="1">
      <alignment horizontal="center" vertical="center" wrapText="1"/>
    </xf>
    <xf numFmtId="14" fontId="0" fillId="0" borderId="0" xfId="0" applyNumberFormat="1"/>
    <xf numFmtId="0" fontId="0" fillId="0" borderId="0" xfId="0" applyAlignment="1">
      <alignment horizontal="center"/>
    </xf>
    <xf numFmtId="0" fontId="10" fillId="21" borderId="0" xfId="0" applyFont="1" applyFill="1" applyAlignment="1">
      <alignment horizontal="center"/>
    </xf>
    <xf numFmtId="0" fontId="0" fillId="0" borderId="0" xfId="0" applyAlignment="1">
      <alignment horizontal="center"/>
    </xf>
    <xf numFmtId="0" fontId="9" fillId="0" borderId="0" xfId="0" applyFont="1" applyAlignment="1">
      <alignment horizontal="center"/>
    </xf>
    <xf numFmtId="0" fontId="10" fillId="21" borderId="0" xfId="0" quotePrefix="1"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li Alim-Marvasti" id="{9080FA4E-2BE9-4C09-8E74-5A427A190A6F}"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5" dT="2018-12-18T19:17:26.22" personId="{9080FA4E-2BE9-4C09-8E74-5A427A190A6F}" id="{7C5846F6-2FE5-495E-85F9-F512EA9D9A35}">
    <text xml:space="preserve">"This study showed that early symmetric or asymmetric tonic limb posturing has little localizing or lateralizing value and does not reliably predict ictal onset in the SSMA."
</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19-01-09T11:19:03.38" personId="{9080FA4E-2BE9-4C09-8E74-5A427A190A6F}" id="{C102E7FD-1281-495C-9438-FF8FE0015BCC}">
    <text xml:space="preserve">"Neurophysiological and imaging findings have highlighted specific patterns of brain activity associated with impaired consciousness during generalized tonic-clonic seizures: activity is decreased in the medial prefrontal cortex, anterior cingulate cortex, and posteromedial parietal region (precuneus/posterior cingulate cortex), and increased in the upper brainstemand the midline, mediodorsal and intralaminar thalamic nuclei. On the other hand, the lateral fronto-parietal association network shows increased activity ictally and decreased activity post-ictally"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ncbi.nlm.nih.gov/pubmed/4118434?dopt=Abstract" TargetMode="External"/><Relationship Id="rId13" Type="http://schemas.microsoft.com/office/2017/10/relationships/threadedComment" Target="../threadedComments/threadedComment2.xml"/><Relationship Id="rId3" Type="http://schemas.openxmlformats.org/officeDocument/2006/relationships/hyperlink" Target="https://www.ncbi.nlm.nih.gov/pubmed/11805256" TargetMode="External"/><Relationship Id="rId7" Type="http://schemas.openxmlformats.org/officeDocument/2006/relationships/hyperlink" Target="https://watermark.silverchair.com/119-1-17.pdf?token=AQECAHi208BE49Ooan9kkhW_Ercy7Dm3ZL_9Cf3qfKAc485ysgAAAl4wggJaBgkqhkiG9w0BBwagggJLMIICRwIBADCCAkAGCSqGSIb3DQEHATAeBglghkgBZQMEAS4wEQQMHlnI5fWLBTuk1pToAgEQgIICEUaxf4sMKZzoTENE3IJ4KwYpGsRi45JwS7Nwd9EkqxRElvIMIVnYgI3SW7u8Ag1whrQvSuCCwVAv6OlLRA5WuT6bneIIviK_Dgds7g97alM_A7HdnGMGCSFpvZZodqOxL7SFI5M7h7DhjzQxn7_UmIcMsDI90sH4jHjR7WWXNIbkNNgO14xz4RDFiL-1QwMxr2E2T-r6_OCpTT8MjZWnB_88nc3fe2XZNNVnoTjMuONW02gwJTrOigSID-UA5kQrVGXParh5mym9kZY4VU2bM8TXO6f85mWCvu5U9ohP6bZ3r8bE5740UjYwVhmuX1_iVSUnADgKO7XXxak9GlQwYYW7JOKbHYZHpZgmfAQFsIF7F6UifdPTCZbHfvyZYWUZz4QTzvYtrR7itrnIGb5QMnCTiBxPajkCpO5OgvxOsgy5QFiO3Gk2_W29BFSydYB4sXmuYn3UXlpcJ49RC-Wiugw90h0ZnEiQbxZ0t2qU1G--n5WX8sOOruxJ_EzMmwI9mFYeoTajOzbUW73gQg_ArQMU-O6HAQ7AXuX3vOdVjokJkx4bHDvL3BplEBkDRqWQOPKKNA-F7n6-ZsjY-nnmmnwe51dh1EyqGugyMaLNwNkYo0Rs4LsVxWEeevD5W_6Uo1nTj7uawWgzZ_BaOtLrb45ACa7EbR9BsHcWlOdS5fH_BTlfJZ-EIwIn5ZBS9C_OfnM" TargetMode="External"/><Relationship Id="rId12" Type="http://schemas.openxmlformats.org/officeDocument/2006/relationships/comments" Target="../comments2.xml"/><Relationship Id="rId2" Type="http://schemas.openxmlformats.org/officeDocument/2006/relationships/hyperlink" Target="https://sci-hub.tw/https:/doi.org/10.1016/S0920-1211(00)00186-8" TargetMode="External"/><Relationship Id="rId1" Type="http://schemas.openxmlformats.org/officeDocument/2006/relationships/hyperlink" Target="https://onlinelibrary.wiley.com/doi/abs/10.1111/j.1528-1157.2000.tb00319.x" TargetMode="External"/><Relationship Id="rId6" Type="http://schemas.openxmlformats.org/officeDocument/2006/relationships/hyperlink" Target="https://scholar.google.com/scholar?hl=en&amp;as_sdt=0%2C5&amp;q=La+st%C3%A9r%C3%A9o-%C3%A9lectroenc%C3%A9phalographie+dans+l%27%C3%A9pilepsie&amp;btnG=" TargetMode="External"/><Relationship Id="rId11" Type="http://schemas.openxmlformats.org/officeDocument/2006/relationships/vmlDrawing" Target="../drawings/vmlDrawing2.vml"/><Relationship Id="rId5" Type="http://schemas.openxmlformats.org/officeDocument/2006/relationships/hyperlink" Target="https://www.scopus.com/record/display.uri?eid=2-s2.0-0028350698&amp;origin=inward&amp;txGid=05c0f0e4b6a369542db2391db2f9ca27" TargetMode="External"/><Relationship Id="rId10" Type="http://schemas.openxmlformats.org/officeDocument/2006/relationships/hyperlink" Target="https://n.neurology.org/content/86/2/177.short" TargetMode="External"/><Relationship Id="rId4" Type="http://schemas.openxmlformats.org/officeDocument/2006/relationships/hyperlink" Target="https://www.ncbi.nlm.nih.gov/pubmed/10756413" TargetMode="External"/><Relationship Id="rId9" Type="http://schemas.openxmlformats.org/officeDocument/2006/relationships/hyperlink" Target="https://onlinelibrary.wiley.com/doi/full/10.1111/j.1528-1167.2011.03100.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319"/>
  <sheetViews>
    <sheetView tabSelected="1" zoomScale="85" zoomScaleNormal="85" workbookViewId="0">
      <pane xSplit="1" ySplit="1" topLeftCell="B2025" activePane="bottomRight" state="frozen"/>
      <selection pane="bottomRight" activeCell="A2025" sqref="A2025"/>
      <selection pane="bottomLeft"/>
      <selection pane="topRight"/>
    </sheetView>
  </sheetViews>
  <sheetFormatPr defaultColWidth="11" defaultRowHeight="15"/>
  <cols>
    <col min="1" max="1" width="28.875" style="1" customWidth="1"/>
    <col min="2" max="2" width="18" style="14" customWidth="1"/>
    <col min="3" max="3" width="16" style="14" customWidth="1"/>
    <col min="4" max="4" width="15.5" style="14" customWidth="1"/>
    <col min="5" max="5" width="12.75" style="14" customWidth="1"/>
    <col min="6" max="6" width="10.75" style="14" customWidth="1"/>
    <col min="7" max="7" width="10" style="14" customWidth="1"/>
    <col min="8" max="8" width="9.125" style="18" customWidth="1"/>
    <col min="9" max="9" width="43.5" style="1" customWidth="1"/>
    <col min="10" max="10" width="27.875" style="1" customWidth="1"/>
    <col min="11" max="11" width="29.125" style="14" customWidth="1"/>
    <col min="12" max="12" width="34.375" style="1" customWidth="1"/>
    <col min="13" max="13" width="29.5" style="1" customWidth="1"/>
    <col min="14" max="14" width="34" style="14" customWidth="1"/>
    <col min="15" max="15" width="19.375" style="1" customWidth="1"/>
    <col min="16" max="16" width="28.625" style="1" customWidth="1"/>
    <col min="17" max="17" width="37.625" style="1" customWidth="1"/>
    <col min="18" max="18" width="50.375" style="1" customWidth="1"/>
    <col min="19" max="19" width="16" style="64" customWidth="1"/>
    <col min="20" max="16384" width="11" style="1"/>
  </cols>
  <sheetData>
    <row r="1" spans="1:35" s="32" customFormat="1" ht="74.25" customHeight="1">
      <c r="A1" s="32" t="s">
        <v>0</v>
      </c>
      <c r="B1" s="33" t="s">
        <v>1</v>
      </c>
      <c r="C1" s="33" t="s">
        <v>2</v>
      </c>
      <c r="D1" s="33" t="s">
        <v>3</v>
      </c>
      <c r="E1" s="33" t="s">
        <v>4</v>
      </c>
      <c r="F1" s="33" t="s">
        <v>5</v>
      </c>
      <c r="G1" s="33" t="s">
        <v>6</v>
      </c>
      <c r="H1" s="34" t="s">
        <v>7</v>
      </c>
      <c r="I1" s="32" t="s">
        <v>8</v>
      </c>
      <c r="J1" s="32" t="s">
        <v>9</v>
      </c>
      <c r="K1" s="33" t="s">
        <v>10</v>
      </c>
      <c r="L1" s="32" t="s">
        <v>11</v>
      </c>
      <c r="M1" s="32" t="s">
        <v>12</v>
      </c>
      <c r="N1" s="33" t="s">
        <v>13</v>
      </c>
      <c r="O1" s="32" t="s">
        <v>14</v>
      </c>
      <c r="P1" s="32" t="s">
        <v>15</v>
      </c>
      <c r="Q1" s="32" t="s">
        <v>16</v>
      </c>
      <c r="R1" s="32" t="s">
        <v>17</v>
      </c>
      <c r="S1" s="62" t="s">
        <v>18</v>
      </c>
      <c r="U1" s="35"/>
      <c r="V1" s="36" t="s">
        <v>19</v>
      </c>
      <c r="W1" s="32" t="s">
        <v>20</v>
      </c>
      <c r="Y1" s="37"/>
      <c r="Z1" s="36" t="s">
        <v>19</v>
      </c>
      <c r="AA1" s="32" t="s">
        <v>21</v>
      </c>
      <c r="AC1" s="38"/>
      <c r="AD1" s="36" t="s">
        <v>19</v>
      </c>
      <c r="AE1" s="32" t="s">
        <v>22</v>
      </c>
      <c r="AG1" s="45"/>
      <c r="AH1" s="32" t="str">
        <f>AD1</f>
        <v>=</v>
      </c>
      <c r="AI1" s="32" t="s">
        <v>23</v>
      </c>
    </row>
    <row r="2" spans="1:35" s="3" customFormat="1" ht="30">
      <c r="B2" s="13"/>
      <c r="C2" s="13"/>
      <c r="D2" s="13" t="s">
        <v>24</v>
      </c>
      <c r="E2" s="13" t="s">
        <v>25</v>
      </c>
      <c r="F2" s="13"/>
      <c r="G2" s="13" t="s">
        <v>26</v>
      </c>
      <c r="H2" s="18"/>
      <c r="I2" s="3" t="s">
        <v>27</v>
      </c>
      <c r="J2" s="3" t="s">
        <v>28</v>
      </c>
      <c r="K2" s="13"/>
      <c r="L2" s="3" t="s">
        <v>29</v>
      </c>
      <c r="N2" s="13"/>
      <c r="S2" s="63"/>
    </row>
    <row r="3" spans="1:35" ht="90">
      <c r="A3" s="1" t="s">
        <v>30</v>
      </c>
      <c r="B3" s="14" t="s">
        <v>31</v>
      </c>
      <c r="C3" s="23" t="s">
        <v>32</v>
      </c>
      <c r="D3" s="14" t="s">
        <v>24</v>
      </c>
      <c r="E3" s="14" t="s">
        <v>31</v>
      </c>
      <c r="F3" s="14" t="s">
        <v>31</v>
      </c>
      <c r="G3" s="14" t="s">
        <v>31</v>
      </c>
      <c r="J3" s="1" t="s">
        <v>33</v>
      </c>
      <c r="K3" s="14" t="s">
        <v>34</v>
      </c>
      <c r="L3" s="1" t="s">
        <v>35</v>
      </c>
      <c r="M3" s="1" t="s">
        <v>36</v>
      </c>
      <c r="N3" s="14">
        <v>25</v>
      </c>
      <c r="O3" s="2" t="s">
        <v>37</v>
      </c>
      <c r="Q3" s="1" t="s">
        <v>38</v>
      </c>
      <c r="R3" s="1" t="s">
        <v>39</v>
      </c>
      <c r="S3" s="64" t="s">
        <v>40</v>
      </c>
    </row>
    <row r="4" spans="1:35" ht="105.75" customHeight="1">
      <c r="A4" s="1" t="s">
        <v>41</v>
      </c>
      <c r="B4" s="14" t="s">
        <v>31</v>
      </c>
      <c r="C4" s="22" t="s">
        <v>42</v>
      </c>
      <c r="D4" s="14" t="s">
        <v>24</v>
      </c>
      <c r="E4" s="14" t="s">
        <v>31</v>
      </c>
      <c r="F4" s="14" t="s">
        <v>31</v>
      </c>
      <c r="G4" s="14" t="s">
        <v>31</v>
      </c>
      <c r="J4" s="1" t="s">
        <v>33</v>
      </c>
      <c r="K4" s="14" t="s">
        <v>43</v>
      </c>
      <c r="L4" s="1" t="s">
        <v>44</v>
      </c>
      <c r="M4" s="1" t="s">
        <v>45</v>
      </c>
      <c r="N4" s="14" t="s">
        <v>46</v>
      </c>
      <c r="O4" s="2" t="s">
        <v>47</v>
      </c>
      <c r="P4" s="1" t="s">
        <v>48</v>
      </c>
      <c r="R4" s="1" t="s">
        <v>49</v>
      </c>
      <c r="S4" s="64" t="s">
        <v>40</v>
      </c>
    </row>
    <row r="5" spans="1:35" ht="165">
      <c r="A5" s="1" t="s">
        <v>50</v>
      </c>
      <c r="B5" s="14" t="s">
        <v>31</v>
      </c>
      <c r="C5" s="25" t="s">
        <v>51</v>
      </c>
      <c r="D5" s="14" t="s">
        <v>24</v>
      </c>
      <c r="E5" s="14" t="s">
        <v>31</v>
      </c>
      <c r="F5" s="14" t="s">
        <v>31</v>
      </c>
      <c r="G5" s="14" t="s">
        <v>31</v>
      </c>
      <c r="H5" s="18" t="s">
        <v>31</v>
      </c>
      <c r="I5" s="5" t="s">
        <v>52</v>
      </c>
      <c r="J5" s="1" t="s">
        <v>53</v>
      </c>
      <c r="K5" s="14" t="s">
        <v>54</v>
      </c>
      <c r="L5" s="1" t="s">
        <v>55</v>
      </c>
      <c r="M5" s="1" t="s">
        <v>56</v>
      </c>
      <c r="N5" s="14" t="s">
        <v>57</v>
      </c>
      <c r="O5" s="1" t="s">
        <v>58</v>
      </c>
      <c r="Q5" s="1" t="s">
        <v>59</v>
      </c>
      <c r="R5" s="1" t="s">
        <v>60</v>
      </c>
      <c r="S5" s="65" t="s">
        <v>61</v>
      </c>
    </row>
    <row r="6" spans="1:35" s="3" customFormat="1" ht="45">
      <c r="A6" s="3" t="s">
        <v>62</v>
      </c>
      <c r="B6" s="13"/>
      <c r="C6" s="13"/>
      <c r="D6" s="13" t="s">
        <v>24</v>
      </c>
      <c r="E6" s="13" t="s">
        <v>31</v>
      </c>
      <c r="F6" s="13" t="s">
        <v>31</v>
      </c>
      <c r="G6" s="13" t="s">
        <v>26</v>
      </c>
      <c r="H6" s="18"/>
      <c r="I6" s="3" t="s">
        <v>63</v>
      </c>
      <c r="J6" s="3" t="s">
        <v>53</v>
      </c>
      <c r="K6" s="13"/>
      <c r="L6" s="3" t="s">
        <v>64</v>
      </c>
      <c r="N6" s="13">
        <v>183</v>
      </c>
      <c r="O6" s="3" t="s">
        <v>65</v>
      </c>
      <c r="R6" s="3" t="s">
        <v>66</v>
      </c>
      <c r="S6" s="63"/>
    </row>
    <row r="7" spans="1:35" s="26" customFormat="1" ht="201" customHeight="1">
      <c r="A7" s="26" t="s">
        <v>67</v>
      </c>
      <c r="B7" s="25" t="s">
        <v>31</v>
      </c>
      <c r="C7" s="25" t="s">
        <v>68</v>
      </c>
      <c r="D7" s="25" t="s">
        <v>69</v>
      </c>
      <c r="E7" s="25" t="s">
        <v>31</v>
      </c>
      <c r="F7" s="25" t="s">
        <v>31</v>
      </c>
      <c r="G7" s="25" t="s">
        <v>31</v>
      </c>
      <c r="H7" s="25" t="s">
        <v>31</v>
      </c>
      <c r="I7" s="26" t="s">
        <v>70</v>
      </c>
      <c r="J7" s="26" t="s">
        <v>71</v>
      </c>
      <c r="K7" s="25" t="s">
        <v>72</v>
      </c>
      <c r="L7" s="26" t="s">
        <v>73</v>
      </c>
      <c r="M7" s="26" t="s">
        <v>74</v>
      </c>
      <c r="N7" s="25" t="s">
        <v>75</v>
      </c>
      <c r="O7" s="26" t="s">
        <v>76</v>
      </c>
      <c r="Q7" s="26" t="s">
        <v>77</v>
      </c>
      <c r="R7" s="26" t="s">
        <v>78</v>
      </c>
      <c r="S7" s="65" t="s">
        <v>79</v>
      </c>
    </row>
    <row r="8" spans="1:35" ht="189" customHeight="1">
      <c r="A8" s="1" t="s">
        <v>80</v>
      </c>
      <c r="B8" s="14" t="s">
        <v>31</v>
      </c>
      <c r="C8" s="22" t="s">
        <v>42</v>
      </c>
      <c r="D8" s="14" t="s">
        <v>24</v>
      </c>
      <c r="E8" s="14" t="s">
        <v>81</v>
      </c>
      <c r="F8" s="14" t="s">
        <v>31</v>
      </c>
      <c r="G8" s="14" t="s">
        <v>31</v>
      </c>
      <c r="J8" s="1" t="s">
        <v>71</v>
      </c>
      <c r="K8" s="14" t="s">
        <v>82</v>
      </c>
      <c r="M8" s="1" t="s">
        <v>83</v>
      </c>
      <c r="N8" s="14" t="s">
        <v>84</v>
      </c>
      <c r="O8" s="1" t="s">
        <v>85</v>
      </c>
      <c r="P8" s="1" t="s">
        <v>86</v>
      </c>
      <c r="Q8" s="2" t="s">
        <v>87</v>
      </c>
      <c r="R8" s="1" t="s">
        <v>88</v>
      </c>
      <c r="S8" s="64" t="s">
        <v>61</v>
      </c>
    </row>
    <row r="9" spans="1:35" s="3" customFormat="1" ht="75">
      <c r="A9" s="3" t="s">
        <v>89</v>
      </c>
      <c r="B9" s="13"/>
      <c r="C9" s="13"/>
      <c r="D9" s="13" t="s">
        <v>24</v>
      </c>
      <c r="E9" s="13" t="s">
        <v>31</v>
      </c>
      <c r="F9" s="13" t="s">
        <v>31</v>
      </c>
      <c r="G9" s="13" t="s">
        <v>26</v>
      </c>
      <c r="H9" s="18"/>
      <c r="I9" s="3" t="s">
        <v>90</v>
      </c>
      <c r="K9" s="13"/>
      <c r="N9" s="13"/>
      <c r="Q9" s="3" t="s">
        <v>91</v>
      </c>
      <c r="S9" s="63"/>
    </row>
    <row r="10" spans="1:35" ht="117" customHeight="1">
      <c r="A10" s="1" t="s">
        <v>92</v>
      </c>
      <c r="B10" s="14" t="s">
        <v>31</v>
      </c>
      <c r="C10" s="22" t="s">
        <v>42</v>
      </c>
      <c r="D10" s="14" t="s">
        <v>24</v>
      </c>
      <c r="E10" s="14" t="s">
        <v>31</v>
      </c>
      <c r="F10" s="14" t="s">
        <v>31</v>
      </c>
      <c r="G10" s="14" t="s">
        <v>31</v>
      </c>
      <c r="J10" s="1" t="s">
        <v>33</v>
      </c>
      <c r="K10" s="14" t="s">
        <v>93</v>
      </c>
      <c r="L10" s="1" t="s">
        <v>94</v>
      </c>
      <c r="M10" s="1" t="s">
        <v>95</v>
      </c>
      <c r="N10" s="14" t="s">
        <v>96</v>
      </c>
      <c r="O10" s="1" t="s">
        <v>97</v>
      </c>
      <c r="Q10" s="1" t="s">
        <v>98</v>
      </c>
      <c r="R10" s="1" t="s">
        <v>99</v>
      </c>
      <c r="S10" s="64" t="s">
        <v>100</v>
      </c>
    </row>
    <row r="11" spans="1:35" s="3" customFormat="1" ht="75">
      <c r="A11" s="3" t="s">
        <v>101</v>
      </c>
      <c r="B11" s="13"/>
      <c r="C11" s="13"/>
      <c r="D11" s="13" t="s">
        <v>24</v>
      </c>
      <c r="E11" s="13"/>
      <c r="F11" s="13" t="s">
        <v>31</v>
      </c>
      <c r="G11" s="13" t="s">
        <v>26</v>
      </c>
      <c r="H11" s="18"/>
      <c r="I11" s="3" t="s">
        <v>102</v>
      </c>
      <c r="K11" s="13"/>
      <c r="N11" s="13"/>
      <c r="S11" s="63"/>
    </row>
    <row r="12" spans="1:35" ht="171.75" customHeight="1">
      <c r="A12" s="1" t="s">
        <v>103</v>
      </c>
      <c r="B12" s="14" t="s">
        <v>31</v>
      </c>
      <c r="C12" s="22" t="s">
        <v>42</v>
      </c>
      <c r="D12" s="14" t="s">
        <v>24</v>
      </c>
      <c r="E12" s="14" t="s">
        <v>81</v>
      </c>
      <c r="F12" s="14" t="s">
        <v>31</v>
      </c>
      <c r="G12" s="14" t="s">
        <v>31</v>
      </c>
      <c r="J12" s="1" t="s">
        <v>33</v>
      </c>
      <c r="K12" s="14" t="s">
        <v>104</v>
      </c>
      <c r="L12" s="1" t="s">
        <v>105</v>
      </c>
      <c r="N12" s="14" t="s">
        <v>106</v>
      </c>
      <c r="O12" s="1" t="s">
        <v>107</v>
      </c>
      <c r="P12" s="1" t="s">
        <v>108</v>
      </c>
      <c r="Q12" s="1" t="s">
        <v>108</v>
      </c>
      <c r="R12" s="1" t="s">
        <v>109</v>
      </c>
      <c r="S12" s="64" t="s">
        <v>100</v>
      </c>
    </row>
    <row r="13" spans="1:35" s="3" customFormat="1" ht="75">
      <c r="A13" s="3" t="s">
        <v>110</v>
      </c>
      <c r="B13" s="13"/>
      <c r="C13" s="13"/>
      <c r="D13" s="13" t="s">
        <v>24</v>
      </c>
      <c r="E13" s="13"/>
      <c r="F13" s="13" t="s">
        <v>31</v>
      </c>
      <c r="G13" s="13" t="s">
        <v>26</v>
      </c>
      <c r="H13" s="18"/>
      <c r="I13" s="3" t="s">
        <v>111</v>
      </c>
      <c r="K13" s="13"/>
      <c r="N13" s="13"/>
      <c r="S13" s="63"/>
    </row>
    <row r="14" spans="1:35" s="3" customFormat="1" ht="75">
      <c r="A14" s="3" t="s">
        <v>112</v>
      </c>
      <c r="B14" s="13"/>
      <c r="C14" s="13"/>
      <c r="D14" s="13" t="s">
        <v>24</v>
      </c>
      <c r="E14" s="13"/>
      <c r="F14" s="13" t="s">
        <v>31</v>
      </c>
      <c r="G14" s="13" t="s">
        <v>26</v>
      </c>
      <c r="H14" s="18"/>
      <c r="I14" s="3" t="s">
        <v>111</v>
      </c>
      <c r="K14" s="13"/>
      <c r="N14" s="13"/>
      <c r="S14" s="63"/>
    </row>
    <row r="15" spans="1:35" s="46" customFormat="1" ht="165" customHeight="1">
      <c r="A15" s="46" t="s">
        <v>113</v>
      </c>
      <c r="B15" s="47"/>
      <c r="C15" s="47" t="s">
        <v>68</v>
      </c>
      <c r="D15" s="47" t="s">
        <v>24</v>
      </c>
      <c r="E15" s="47" t="s">
        <v>31</v>
      </c>
      <c r="F15" s="47" t="s">
        <v>31</v>
      </c>
      <c r="G15" s="47" t="s">
        <v>31</v>
      </c>
      <c r="H15" s="52" t="s">
        <v>31</v>
      </c>
      <c r="I15" s="53" t="s">
        <v>114</v>
      </c>
      <c r="J15" s="46" t="s">
        <v>33</v>
      </c>
      <c r="K15" s="47" t="s">
        <v>115</v>
      </c>
      <c r="L15" s="46" t="s">
        <v>116</v>
      </c>
      <c r="M15" s="46" t="s">
        <v>117</v>
      </c>
      <c r="N15" s="47" t="s">
        <v>118</v>
      </c>
      <c r="O15" s="46" t="s">
        <v>119</v>
      </c>
      <c r="Q15" s="46" t="s">
        <v>120</v>
      </c>
      <c r="R15" s="46" t="s">
        <v>121</v>
      </c>
      <c r="S15" s="66" t="s">
        <v>122</v>
      </c>
    </row>
    <row r="16" spans="1:35" s="28" customFormat="1" ht="45">
      <c r="A16" s="28" t="s">
        <v>123</v>
      </c>
      <c r="B16" s="29"/>
      <c r="C16" s="29"/>
      <c r="D16" s="29" t="s">
        <v>24</v>
      </c>
      <c r="E16" s="29"/>
      <c r="F16" s="29"/>
      <c r="G16" s="29" t="s">
        <v>26</v>
      </c>
      <c r="H16" s="29"/>
      <c r="I16" s="29" t="s">
        <v>124</v>
      </c>
      <c r="K16" s="29"/>
      <c r="N16" s="29"/>
      <c r="S16" s="67"/>
    </row>
    <row r="17" spans="1:19" s="26" customFormat="1" ht="210">
      <c r="A17" s="26" t="s">
        <v>125</v>
      </c>
      <c r="B17" s="25" t="s">
        <v>31</v>
      </c>
      <c r="C17" s="21" t="s">
        <v>68</v>
      </c>
      <c r="D17" s="25" t="s">
        <v>126</v>
      </c>
      <c r="E17" s="25" t="s">
        <v>31</v>
      </c>
      <c r="F17" s="25" t="s">
        <v>31</v>
      </c>
      <c r="G17" s="25" t="s">
        <v>31</v>
      </c>
      <c r="H17" s="25"/>
      <c r="J17" s="26" t="s">
        <v>127</v>
      </c>
      <c r="K17" s="25" t="s">
        <v>128</v>
      </c>
      <c r="L17" s="26" t="s">
        <v>129</v>
      </c>
      <c r="M17" s="26" t="s">
        <v>130</v>
      </c>
      <c r="N17" s="25" t="s">
        <v>131</v>
      </c>
      <c r="O17" s="26" t="s">
        <v>132</v>
      </c>
      <c r="R17" s="26" t="s">
        <v>133</v>
      </c>
      <c r="S17" s="64" t="s">
        <v>134</v>
      </c>
    </row>
    <row r="18" spans="1:19" s="6" customFormat="1" ht="330">
      <c r="A18" s="6" t="s">
        <v>135</v>
      </c>
      <c r="B18" s="16"/>
      <c r="C18" s="22"/>
      <c r="D18" s="16" t="s">
        <v>24</v>
      </c>
      <c r="E18" s="16" t="s">
        <v>31</v>
      </c>
      <c r="F18" s="16"/>
      <c r="G18" s="16" t="s">
        <v>26</v>
      </c>
      <c r="H18" s="18"/>
      <c r="I18" s="6" t="s">
        <v>136</v>
      </c>
      <c r="K18" s="16"/>
      <c r="M18" s="6" t="s">
        <v>137</v>
      </c>
      <c r="N18" s="16"/>
      <c r="R18" s="6" t="s">
        <v>138</v>
      </c>
      <c r="S18" s="68"/>
    </row>
    <row r="19" spans="1:19" ht="180">
      <c r="A19" s="1" t="s">
        <v>139</v>
      </c>
      <c r="B19" s="14" t="s">
        <v>31</v>
      </c>
      <c r="C19" s="21" t="s">
        <v>140</v>
      </c>
      <c r="D19" s="14" t="s">
        <v>126</v>
      </c>
      <c r="E19" s="14" t="s">
        <v>31</v>
      </c>
      <c r="F19" s="14" t="s">
        <v>141</v>
      </c>
      <c r="G19" s="14" t="s">
        <v>31</v>
      </c>
      <c r="J19" s="1" t="s">
        <v>127</v>
      </c>
      <c r="K19" s="14" t="s">
        <v>142</v>
      </c>
      <c r="L19" s="1" t="s">
        <v>143</v>
      </c>
      <c r="M19" s="1" t="s">
        <v>144</v>
      </c>
      <c r="N19" s="14" t="s">
        <v>145</v>
      </c>
      <c r="O19" s="1" t="s">
        <v>146</v>
      </c>
      <c r="P19" s="1" t="s">
        <v>147</v>
      </c>
      <c r="Q19" s="1" t="s">
        <v>148</v>
      </c>
      <c r="R19" s="1" t="s">
        <v>149</v>
      </c>
      <c r="S19" s="64" t="s">
        <v>100</v>
      </c>
    </row>
    <row r="20" spans="1:19" ht="180">
      <c r="A20" s="1" t="s">
        <v>150</v>
      </c>
      <c r="B20" s="14" t="s">
        <v>31</v>
      </c>
      <c r="C20" s="22" t="s">
        <v>151</v>
      </c>
      <c r="D20" s="14" t="s">
        <v>152</v>
      </c>
      <c r="E20" s="14" t="s">
        <v>31</v>
      </c>
      <c r="F20" s="14" t="s">
        <v>153</v>
      </c>
      <c r="G20" s="14" t="s">
        <v>31</v>
      </c>
      <c r="J20" s="1" t="s">
        <v>127</v>
      </c>
      <c r="K20" s="14" t="s">
        <v>154</v>
      </c>
      <c r="L20" s="1" t="s">
        <v>35</v>
      </c>
      <c r="M20" s="1" t="s">
        <v>155</v>
      </c>
      <c r="N20" s="14" t="s">
        <v>156</v>
      </c>
      <c r="O20" s="1" t="s">
        <v>157</v>
      </c>
      <c r="P20" s="1" t="s">
        <v>158</v>
      </c>
      <c r="Q20" s="1" t="s">
        <v>159</v>
      </c>
      <c r="S20" s="64" t="s">
        <v>79</v>
      </c>
    </row>
    <row r="21" spans="1:19" s="7" customFormat="1" ht="45">
      <c r="A21" s="7" t="s">
        <v>160</v>
      </c>
      <c r="B21" s="15"/>
      <c r="C21" s="15"/>
      <c r="D21" s="15" t="s">
        <v>24</v>
      </c>
      <c r="E21" s="15" t="s">
        <v>161</v>
      </c>
      <c r="F21" s="15"/>
      <c r="G21" s="15" t="s">
        <v>31</v>
      </c>
      <c r="H21" s="18" t="s">
        <v>31</v>
      </c>
      <c r="I21" s="7" t="s">
        <v>162</v>
      </c>
      <c r="J21" s="7" t="s">
        <v>127</v>
      </c>
      <c r="K21" s="15"/>
      <c r="M21" s="7" t="s">
        <v>163</v>
      </c>
      <c r="N21" s="15"/>
      <c r="R21" s="7" t="s">
        <v>164</v>
      </c>
      <c r="S21" s="69"/>
    </row>
    <row r="22" spans="1:19" s="7" customFormat="1" ht="135">
      <c r="A22" s="7" t="s">
        <v>165</v>
      </c>
      <c r="B22" s="15"/>
      <c r="C22" s="15"/>
      <c r="D22" s="15" t="s">
        <v>24</v>
      </c>
      <c r="E22" s="15"/>
      <c r="F22" s="15"/>
      <c r="G22" s="15" t="s">
        <v>26</v>
      </c>
      <c r="H22" s="18"/>
      <c r="I22" s="7" t="s">
        <v>166</v>
      </c>
      <c r="K22" s="15"/>
      <c r="N22" s="15"/>
      <c r="R22" s="7" t="s">
        <v>167</v>
      </c>
      <c r="S22" s="69"/>
    </row>
    <row r="23" spans="1:19" s="7" customFormat="1" ht="90">
      <c r="A23" s="7" t="s">
        <v>168</v>
      </c>
      <c r="B23" s="15"/>
      <c r="C23" s="15"/>
      <c r="D23" s="15" t="s">
        <v>24</v>
      </c>
      <c r="E23" s="15" t="s">
        <v>31</v>
      </c>
      <c r="F23" s="15"/>
      <c r="G23" s="15" t="s">
        <v>26</v>
      </c>
      <c r="H23" s="18"/>
      <c r="I23" s="7" t="s">
        <v>166</v>
      </c>
      <c r="K23" s="15"/>
      <c r="N23" s="15"/>
      <c r="S23" s="69"/>
    </row>
    <row r="24" spans="1:19" s="3" customFormat="1" ht="105">
      <c r="A24" s="54" t="s">
        <v>169</v>
      </c>
      <c r="B24" s="13"/>
      <c r="C24" s="13" t="s">
        <v>68</v>
      </c>
      <c r="D24" s="13" t="s">
        <v>126</v>
      </c>
      <c r="E24" s="13" t="s">
        <v>31</v>
      </c>
      <c r="F24" s="13" t="s">
        <v>31</v>
      </c>
      <c r="G24" s="13" t="s">
        <v>31</v>
      </c>
      <c r="H24" s="13" t="s">
        <v>31</v>
      </c>
      <c r="I24" s="3" t="s">
        <v>170</v>
      </c>
      <c r="J24" s="3" t="s">
        <v>127</v>
      </c>
      <c r="K24" s="13" t="s">
        <v>171</v>
      </c>
      <c r="L24" s="3" t="s">
        <v>172</v>
      </c>
      <c r="M24" s="3" t="s">
        <v>173</v>
      </c>
      <c r="N24" s="13" t="s">
        <v>174</v>
      </c>
      <c r="R24" s="3" t="s">
        <v>175</v>
      </c>
      <c r="S24" s="63" t="s">
        <v>176</v>
      </c>
    </row>
    <row r="25" spans="1:19" s="3" customFormat="1" ht="165">
      <c r="A25" s="3" t="s">
        <v>177</v>
      </c>
      <c r="B25" s="13"/>
      <c r="C25" s="13" t="s">
        <v>68</v>
      </c>
      <c r="D25" s="13" t="s">
        <v>152</v>
      </c>
      <c r="E25" s="13" t="s">
        <v>31</v>
      </c>
      <c r="F25" s="13"/>
      <c r="G25" s="13" t="s">
        <v>31</v>
      </c>
      <c r="H25" s="13" t="s">
        <v>31</v>
      </c>
      <c r="I25" s="3" t="s">
        <v>178</v>
      </c>
      <c r="J25" s="3" t="s">
        <v>127</v>
      </c>
      <c r="K25" s="13" t="s">
        <v>179</v>
      </c>
      <c r="L25" s="3" t="s">
        <v>180</v>
      </c>
      <c r="M25" s="3" t="s">
        <v>181</v>
      </c>
      <c r="N25" s="13" t="s">
        <v>182</v>
      </c>
      <c r="O25" s="55" t="s">
        <v>183</v>
      </c>
      <c r="P25" s="3" t="s">
        <v>31</v>
      </c>
      <c r="R25" s="3" t="s">
        <v>184</v>
      </c>
      <c r="S25" s="63" t="s">
        <v>176</v>
      </c>
    </row>
    <row r="26" spans="1:19" s="10" customFormat="1" ht="225">
      <c r="A26" s="10" t="s">
        <v>185</v>
      </c>
      <c r="B26" s="17"/>
      <c r="C26" s="17"/>
      <c r="D26" s="17" t="s">
        <v>24</v>
      </c>
      <c r="E26" s="17" t="s">
        <v>31</v>
      </c>
      <c r="F26" s="17"/>
      <c r="G26" s="17" t="s">
        <v>26</v>
      </c>
      <c r="H26" s="18" t="s">
        <v>31</v>
      </c>
      <c r="I26" s="10" t="s">
        <v>186</v>
      </c>
      <c r="K26" s="17"/>
      <c r="N26" s="17"/>
      <c r="R26" s="10" t="s">
        <v>187</v>
      </c>
      <c r="S26" s="70"/>
    </row>
    <row r="27" spans="1:19" ht="105">
      <c r="A27" s="1" t="s">
        <v>188</v>
      </c>
      <c r="B27" s="14" t="s">
        <v>31</v>
      </c>
      <c r="C27" s="21" t="s">
        <v>189</v>
      </c>
      <c r="D27" s="14" t="s">
        <v>152</v>
      </c>
      <c r="E27" s="14" t="s">
        <v>190</v>
      </c>
      <c r="F27" s="14" t="s">
        <v>153</v>
      </c>
      <c r="G27" s="14" t="s">
        <v>31</v>
      </c>
      <c r="I27" s="1" t="s">
        <v>191</v>
      </c>
      <c r="K27" s="14" t="s">
        <v>192</v>
      </c>
      <c r="L27" s="1" t="s">
        <v>193</v>
      </c>
      <c r="M27" s="1" t="s">
        <v>194</v>
      </c>
      <c r="N27" s="14" t="s">
        <v>195</v>
      </c>
      <c r="O27" s="1" t="s">
        <v>196</v>
      </c>
      <c r="P27" s="1" t="s">
        <v>197</v>
      </c>
      <c r="R27" s="1" t="s">
        <v>198</v>
      </c>
      <c r="S27" s="64" t="s">
        <v>100</v>
      </c>
    </row>
    <row r="28" spans="1:19" s="7" customFormat="1" ht="45">
      <c r="A28" s="7" t="s">
        <v>199</v>
      </c>
      <c r="B28" s="15"/>
      <c r="C28" s="15"/>
      <c r="D28" s="15" t="s">
        <v>24</v>
      </c>
      <c r="E28" s="15" t="s">
        <v>200</v>
      </c>
      <c r="F28" s="15"/>
      <c r="G28" s="15" t="s">
        <v>26</v>
      </c>
      <c r="H28" s="18"/>
      <c r="I28" s="7" t="s">
        <v>201</v>
      </c>
      <c r="K28" s="15"/>
      <c r="N28" s="15"/>
      <c r="S28" s="69"/>
    </row>
    <row r="29" spans="1:19" s="7" customFormat="1" ht="60">
      <c r="A29" s="7" t="s">
        <v>202</v>
      </c>
      <c r="B29" s="15"/>
      <c r="C29" s="15"/>
      <c r="D29" s="15" t="s">
        <v>24</v>
      </c>
      <c r="E29" s="15" t="s">
        <v>31</v>
      </c>
      <c r="F29" s="15"/>
      <c r="G29" s="15" t="s">
        <v>26</v>
      </c>
      <c r="H29" s="18"/>
      <c r="I29" s="7" t="s">
        <v>203</v>
      </c>
      <c r="K29" s="15"/>
      <c r="N29" s="15"/>
      <c r="S29" s="69"/>
    </row>
    <row r="30" spans="1:19" s="7" customFormat="1" ht="150">
      <c r="A30" s="7" t="s">
        <v>204</v>
      </c>
      <c r="B30" s="15"/>
      <c r="C30" s="15" t="s">
        <v>68</v>
      </c>
      <c r="D30" s="15" t="s">
        <v>24</v>
      </c>
      <c r="E30" s="15" t="s">
        <v>31</v>
      </c>
      <c r="F30" s="15" t="s">
        <v>31</v>
      </c>
      <c r="G30" s="15" t="s">
        <v>31</v>
      </c>
      <c r="H30" s="15" t="s">
        <v>31</v>
      </c>
      <c r="I30" s="7" t="s">
        <v>205</v>
      </c>
      <c r="K30" s="15" t="s">
        <v>206</v>
      </c>
      <c r="N30" s="15" t="s">
        <v>207</v>
      </c>
      <c r="S30" s="69" t="s">
        <v>100</v>
      </c>
    </row>
    <row r="31" spans="1:19" s="3" customFormat="1" ht="90">
      <c r="A31" s="3" t="s">
        <v>208</v>
      </c>
      <c r="B31" s="13"/>
      <c r="C31" s="13" t="s">
        <v>68</v>
      </c>
      <c r="D31" s="13" t="s">
        <v>24</v>
      </c>
      <c r="E31" s="13" t="s">
        <v>31</v>
      </c>
      <c r="F31" s="13" t="s">
        <v>31</v>
      </c>
      <c r="G31" s="13" t="s">
        <v>31</v>
      </c>
      <c r="H31" s="13" t="s">
        <v>31</v>
      </c>
      <c r="I31" s="3" t="s">
        <v>209</v>
      </c>
      <c r="J31" s="3" t="s">
        <v>127</v>
      </c>
      <c r="K31" s="13" t="s">
        <v>210</v>
      </c>
      <c r="L31" s="3" t="s">
        <v>211</v>
      </c>
      <c r="M31" s="3" t="s">
        <v>212</v>
      </c>
      <c r="N31" s="13" t="s">
        <v>213</v>
      </c>
      <c r="O31" s="3" t="s">
        <v>214</v>
      </c>
      <c r="R31" s="3" t="s">
        <v>215</v>
      </c>
      <c r="S31" s="63" t="s">
        <v>100</v>
      </c>
    </row>
    <row r="32" spans="1:19" s="3" customFormat="1" ht="75">
      <c r="A32" s="3" t="s">
        <v>216</v>
      </c>
      <c r="B32" s="13"/>
      <c r="C32" s="13" t="s">
        <v>68</v>
      </c>
      <c r="D32" s="13" t="s">
        <v>152</v>
      </c>
      <c r="E32" s="13" t="s">
        <v>31</v>
      </c>
      <c r="F32" s="13" t="s">
        <v>217</v>
      </c>
      <c r="G32" s="13" t="s">
        <v>31</v>
      </c>
      <c r="H32" s="13" t="s">
        <v>31</v>
      </c>
      <c r="I32" s="3" t="s">
        <v>218</v>
      </c>
      <c r="J32" s="3" t="s">
        <v>127</v>
      </c>
      <c r="K32" s="13" t="s">
        <v>219</v>
      </c>
      <c r="L32" s="3" t="s">
        <v>220</v>
      </c>
      <c r="M32" s="3" t="s">
        <v>163</v>
      </c>
      <c r="N32" s="13" t="s">
        <v>221</v>
      </c>
      <c r="O32" s="3" t="s">
        <v>222</v>
      </c>
      <c r="P32" s="3" t="s">
        <v>223</v>
      </c>
      <c r="Q32" s="3" t="s">
        <v>224</v>
      </c>
      <c r="R32" s="3" t="s">
        <v>225</v>
      </c>
      <c r="S32" s="63" t="s">
        <v>176</v>
      </c>
    </row>
    <row r="33" spans="1:19" s="10" customFormat="1" ht="315">
      <c r="A33" s="10" t="s">
        <v>226</v>
      </c>
      <c r="B33" s="17"/>
      <c r="C33" s="21" t="s">
        <v>68</v>
      </c>
      <c r="D33" s="17" t="s">
        <v>24</v>
      </c>
      <c r="E33" s="17" t="s">
        <v>227</v>
      </c>
      <c r="F33" s="17" t="s">
        <v>31</v>
      </c>
      <c r="G33" s="17" t="s">
        <v>31</v>
      </c>
      <c r="H33" s="18" t="s">
        <v>26</v>
      </c>
      <c r="I33" s="10" t="s">
        <v>228</v>
      </c>
      <c r="K33" s="17"/>
      <c r="L33" s="10" t="s">
        <v>229</v>
      </c>
      <c r="M33" s="10" t="s">
        <v>163</v>
      </c>
      <c r="N33" s="17" t="s">
        <v>230</v>
      </c>
      <c r="O33" s="10" t="s">
        <v>231</v>
      </c>
      <c r="R33" s="10" t="s">
        <v>232</v>
      </c>
      <c r="S33" s="70" t="s">
        <v>134</v>
      </c>
    </row>
    <row r="34" spans="1:19" s="19" customFormat="1" ht="60">
      <c r="A34" s="19" t="s">
        <v>233</v>
      </c>
      <c r="B34" s="20"/>
      <c r="C34" s="20"/>
      <c r="D34" s="20" t="s">
        <v>24</v>
      </c>
      <c r="E34" s="20" t="s">
        <v>31</v>
      </c>
      <c r="F34" s="20"/>
      <c r="G34" s="20" t="s">
        <v>31</v>
      </c>
      <c r="H34" s="20" t="s">
        <v>31</v>
      </c>
      <c r="I34" s="19" t="s">
        <v>234</v>
      </c>
      <c r="K34" s="20" t="s">
        <v>224</v>
      </c>
      <c r="L34" s="19" t="s">
        <v>235</v>
      </c>
      <c r="M34" s="19" t="s">
        <v>236</v>
      </c>
      <c r="N34" s="20" t="s">
        <v>235</v>
      </c>
      <c r="R34" s="19" t="s">
        <v>237</v>
      </c>
      <c r="S34" s="71"/>
    </row>
    <row r="35" spans="1:19" ht="180">
      <c r="A35" s="1" t="s">
        <v>238</v>
      </c>
      <c r="B35" s="14" t="s">
        <v>31</v>
      </c>
      <c r="C35" s="21" t="s">
        <v>68</v>
      </c>
      <c r="D35" s="14" t="s">
        <v>152</v>
      </c>
      <c r="E35" s="14" t="s">
        <v>31</v>
      </c>
      <c r="G35" s="14" t="s">
        <v>31</v>
      </c>
      <c r="H35" s="18" t="s">
        <v>31</v>
      </c>
      <c r="I35" s="1" t="s">
        <v>239</v>
      </c>
      <c r="J35" s="1" t="s">
        <v>127</v>
      </c>
      <c r="K35" s="14" t="s">
        <v>240</v>
      </c>
      <c r="L35" s="1" t="s">
        <v>241</v>
      </c>
      <c r="M35" s="1" t="s">
        <v>236</v>
      </c>
      <c r="N35" s="14" t="s">
        <v>242</v>
      </c>
      <c r="O35" s="1" t="s">
        <v>243</v>
      </c>
      <c r="R35" s="1" t="s">
        <v>244</v>
      </c>
      <c r="S35" s="64" t="s">
        <v>134</v>
      </c>
    </row>
    <row r="36" spans="1:19" ht="255">
      <c r="A36" s="1" t="s">
        <v>245</v>
      </c>
      <c r="B36" s="14" t="s">
        <v>31</v>
      </c>
      <c r="C36" s="21" t="s">
        <v>68</v>
      </c>
      <c r="D36" s="14" t="s">
        <v>152</v>
      </c>
      <c r="E36" s="14" t="s">
        <v>31</v>
      </c>
      <c r="F36" s="14" t="s">
        <v>153</v>
      </c>
      <c r="G36" s="14" t="s">
        <v>31</v>
      </c>
      <c r="K36" s="14" t="s">
        <v>246</v>
      </c>
      <c r="L36" s="1" t="s">
        <v>35</v>
      </c>
      <c r="M36" s="1" t="s">
        <v>247</v>
      </c>
      <c r="N36" s="14" t="s">
        <v>248</v>
      </c>
      <c r="O36" s="1" t="s">
        <v>249</v>
      </c>
      <c r="P36" s="1" t="s">
        <v>250</v>
      </c>
      <c r="R36" s="1" t="s">
        <v>251</v>
      </c>
      <c r="S36" s="64" t="s">
        <v>134</v>
      </c>
    </row>
    <row r="37" spans="1:19" s="7" customFormat="1" ht="60">
      <c r="A37" s="7" t="s">
        <v>252</v>
      </c>
      <c r="B37" s="15"/>
      <c r="C37" s="15"/>
      <c r="D37" s="15" t="s">
        <v>24</v>
      </c>
      <c r="E37" s="15" t="s">
        <v>31</v>
      </c>
      <c r="F37" s="15"/>
      <c r="G37" s="15" t="s">
        <v>26</v>
      </c>
      <c r="H37" s="18"/>
      <c r="I37" s="7" t="s">
        <v>253</v>
      </c>
      <c r="K37" s="15"/>
      <c r="N37" s="15"/>
      <c r="S37" s="69"/>
    </row>
    <row r="38" spans="1:19" s="7" customFormat="1" ht="60">
      <c r="A38" s="7" t="s">
        <v>254</v>
      </c>
      <c r="B38" s="15"/>
      <c r="C38" s="15"/>
      <c r="D38" s="15" t="s">
        <v>24</v>
      </c>
      <c r="E38" s="15" t="s">
        <v>31</v>
      </c>
      <c r="F38" s="15"/>
      <c r="G38" s="15" t="s">
        <v>26</v>
      </c>
      <c r="H38" s="18"/>
      <c r="I38" s="15" t="s">
        <v>255</v>
      </c>
      <c r="K38" s="15"/>
      <c r="N38" s="15"/>
      <c r="S38" s="69"/>
    </row>
    <row r="39" spans="1:19" ht="180">
      <c r="A39" s="1" t="s">
        <v>256</v>
      </c>
      <c r="B39" s="14" t="s">
        <v>31</v>
      </c>
      <c r="C39" s="21" t="s">
        <v>68</v>
      </c>
      <c r="D39" s="14" t="s">
        <v>152</v>
      </c>
      <c r="E39" s="14" t="s">
        <v>31</v>
      </c>
      <c r="F39" s="14" t="s">
        <v>153</v>
      </c>
      <c r="G39" s="14" t="s">
        <v>31</v>
      </c>
      <c r="I39" s="1" t="s">
        <v>257</v>
      </c>
      <c r="J39" s="1" t="s">
        <v>127</v>
      </c>
      <c r="K39" s="14" t="s">
        <v>258</v>
      </c>
      <c r="L39" s="1" t="s">
        <v>259</v>
      </c>
      <c r="M39" s="1" t="s">
        <v>260</v>
      </c>
      <c r="N39" s="14" t="s">
        <v>261</v>
      </c>
      <c r="O39" s="1" t="s">
        <v>262</v>
      </c>
      <c r="R39" s="1" t="s">
        <v>263</v>
      </c>
      <c r="S39" s="64" t="s">
        <v>61</v>
      </c>
    </row>
    <row r="40" spans="1:19" s="7" customFormat="1" ht="60">
      <c r="A40" s="7" t="s">
        <v>264</v>
      </c>
      <c r="B40" s="15"/>
      <c r="C40" s="15"/>
      <c r="D40" s="15" t="s">
        <v>24</v>
      </c>
      <c r="E40" s="15" t="s">
        <v>31</v>
      </c>
      <c r="F40" s="15"/>
      <c r="G40" s="15" t="s">
        <v>26</v>
      </c>
      <c r="H40" s="15"/>
      <c r="I40" s="7" t="s">
        <v>265</v>
      </c>
      <c r="K40" s="15"/>
      <c r="N40" s="15"/>
      <c r="S40" s="69"/>
    </row>
    <row r="41" spans="1:19" s="7" customFormat="1" ht="60">
      <c r="A41" s="7" t="s">
        <v>266</v>
      </c>
      <c r="B41" s="15"/>
      <c r="C41" s="15"/>
      <c r="D41" s="15" t="s">
        <v>24</v>
      </c>
      <c r="E41" s="15" t="s">
        <v>31</v>
      </c>
      <c r="F41" s="15"/>
      <c r="G41" s="15" t="s">
        <v>26</v>
      </c>
      <c r="H41" s="15"/>
      <c r="I41" s="7" t="s">
        <v>265</v>
      </c>
      <c r="K41" s="15"/>
      <c r="N41" s="15"/>
      <c r="S41" s="69"/>
    </row>
    <row r="42" spans="1:19" s="7" customFormat="1" ht="75">
      <c r="A42" s="7" t="s">
        <v>267</v>
      </c>
      <c r="B42" s="15"/>
      <c r="C42" s="15"/>
      <c r="D42" s="15" t="s">
        <v>24</v>
      </c>
      <c r="E42" s="15" t="s">
        <v>31</v>
      </c>
      <c r="F42" s="15"/>
      <c r="G42" s="15" t="s">
        <v>26</v>
      </c>
      <c r="H42" s="15"/>
      <c r="I42" s="7" t="s">
        <v>268</v>
      </c>
      <c r="K42" s="15"/>
      <c r="N42" s="15"/>
      <c r="S42" s="69"/>
    </row>
    <row r="43" spans="1:19" ht="240">
      <c r="A43" s="1" t="s">
        <v>269</v>
      </c>
      <c r="B43" s="14" t="s">
        <v>31</v>
      </c>
      <c r="C43" s="21" t="s">
        <v>68</v>
      </c>
      <c r="D43" s="14" t="s">
        <v>24</v>
      </c>
      <c r="E43" s="14" t="s">
        <v>31</v>
      </c>
      <c r="G43" s="14" t="s">
        <v>26</v>
      </c>
      <c r="I43" s="1" t="s">
        <v>270</v>
      </c>
      <c r="K43" s="14" t="s">
        <v>271</v>
      </c>
      <c r="L43" s="1" t="s">
        <v>143</v>
      </c>
      <c r="M43" s="1" t="s">
        <v>236</v>
      </c>
      <c r="N43" s="14" t="s">
        <v>272</v>
      </c>
      <c r="O43" s="1" t="s">
        <v>273</v>
      </c>
      <c r="P43" s="1" t="s">
        <v>274</v>
      </c>
      <c r="Q43" s="1" t="s">
        <v>275</v>
      </c>
      <c r="R43" s="1" t="s">
        <v>276</v>
      </c>
      <c r="S43" s="64" t="s">
        <v>134</v>
      </c>
    </row>
    <row r="44" spans="1:19" s="7" customFormat="1" ht="105">
      <c r="A44" s="7" t="s">
        <v>277</v>
      </c>
      <c r="B44" s="15"/>
      <c r="C44" s="15"/>
      <c r="D44" s="15" t="s">
        <v>24</v>
      </c>
      <c r="E44" s="15"/>
      <c r="F44" s="15"/>
      <c r="G44" s="15" t="s">
        <v>31</v>
      </c>
      <c r="H44" s="15" t="s">
        <v>31</v>
      </c>
      <c r="I44" s="7" t="s">
        <v>278</v>
      </c>
      <c r="K44" s="15" t="s">
        <v>279</v>
      </c>
      <c r="L44" s="7" t="s">
        <v>280</v>
      </c>
      <c r="N44" s="15" t="s">
        <v>281</v>
      </c>
      <c r="S44" s="69"/>
    </row>
    <row r="45" spans="1:19" s="19" customFormat="1" ht="60">
      <c r="A45" s="19" t="s">
        <v>282</v>
      </c>
      <c r="B45" s="20"/>
      <c r="C45" s="20"/>
      <c r="D45" s="20" t="s">
        <v>24</v>
      </c>
      <c r="E45" s="20"/>
      <c r="F45" s="20"/>
      <c r="G45" s="20" t="s">
        <v>26</v>
      </c>
      <c r="H45" s="20"/>
      <c r="I45" s="19" t="s">
        <v>283</v>
      </c>
      <c r="K45" s="20"/>
      <c r="N45" s="20"/>
      <c r="S45" s="71"/>
    </row>
    <row r="46" spans="1:19" s="7" customFormat="1" ht="120">
      <c r="A46" s="7" t="s">
        <v>284</v>
      </c>
      <c r="B46" s="15"/>
      <c r="C46" s="15"/>
      <c r="D46" s="15" t="s">
        <v>24</v>
      </c>
      <c r="E46" s="15"/>
      <c r="F46" s="15"/>
      <c r="G46" s="15" t="s">
        <v>26</v>
      </c>
      <c r="H46" s="15"/>
      <c r="I46" s="7" t="s">
        <v>285</v>
      </c>
      <c r="K46" s="15"/>
      <c r="N46" s="15"/>
      <c r="S46" s="69"/>
    </row>
    <row r="47" spans="1:19" s="7" customFormat="1" ht="60">
      <c r="A47" s="7" t="s">
        <v>286</v>
      </c>
      <c r="B47" s="15"/>
      <c r="C47" s="15"/>
      <c r="D47" s="15" t="s">
        <v>24</v>
      </c>
      <c r="E47" s="15"/>
      <c r="F47" s="15"/>
      <c r="G47" s="15" t="s">
        <v>26</v>
      </c>
      <c r="H47" s="15"/>
      <c r="I47" s="7" t="s">
        <v>285</v>
      </c>
      <c r="K47" s="15"/>
      <c r="N47" s="15"/>
      <c r="S47" s="69"/>
    </row>
    <row r="48" spans="1:19" s="7" customFormat="1" ht="90">
      <c r="A48" s="7" t="s">
        <v>287</v>
      </c>
      <c r="B48" s="15"/>
      <c r="C48" s="15" t="s">
        <v>68</v>
      </c>
      <c r="D48" s="15" t="s">
        <v>24</v>
      </c>
      <c r="E48" s="15" t="s">
        <v>153</v>
      </c>
      <c r="F48" s="15" t="s">
        <v>153</v>
      </c>
      <c r="G48" s="15" t="s">
        <v>31</v>
      </c>
      <c r="H48" s="15" t="s">
        <v>31</v>
      </c>
      <c r="I48" s="7" t="s">
        <v>288</v>
      </c>
      <c r="K48" s="15" t="s">
        <v>289</v>
      </c>
      <c r="L48" s="7" t="s">
        <v>290</v>
      </c>
      <c r="M48" s="7" t="s">
        <v>236</v>
      </c>
      <c r="N48" s="15" t="s">
        <v>291</v>
      </c>
      <c r="O48" s="7" t="s">
        <v>292</v>
      </c>
      <c r="P48" s="7" t="s">
        <v>293</v>
      </c>
      <c r="Q48" s="7" t="s">
        <v>294</v>
      </c>
      <c r="S48" s="69" t="s">
        <v>176</v>
      </c>
    </row>
    <row r="49" spans="1:19" s="7" customFormat="1" ht="90">
      <c r="A49" s="7" t="s">
        <v>295</v>
      </c>
      <c r="B49" s="15"/>
      <c r="C49" s="56" t="s">
        <v>68</v>
      </c>
      <c r="D49" s="15" t="s">
        <v>24</v>
      </c>
      <c r="E49" s="15" t="s">
        <v>31</v>
      </c>
      <c r="F49" s="15" t="s">
        <v>153</v>
      </c>
      <c r="G49" s="15" t="s">
        <v>31</v>
      </c>
      <c r="H49" s="15" t="s">
        <v>31</v>
      </c>
      <c r="I49" s="7" t="s">
        <v>296</v>
      </c>
      <c r="K49" s="15" t="s">
        <v>297</v>
      </c>
      <c r="L49" s="7" t="s">
        <v>298</v>
      </c>
      <c r="M49" s="7" t="s">
        <v>299</v>
      </c>
      <c r="N49" s="15" t="s">
        <v>300</v>
      </c>
      <c r="R49" s="7" t="s">
        <v>301</v>
      </c>
      <c r="S49" s="69"/>
    </row>
    <row r="50" spans="1:19" s="7" customFormat="1" ht="105">
      <c r="A50" s="7" t="s">
        <v>302</v>
      </c>
      <c r="B50" s="15"/>
      <c r="C50" s="15"/>
      <c r="D50" s="15" t="s">
        <v>24</v>
      </c>
      <c r="E50" s="15" t="s">
        <v>31</v>
      </c>
      <c r="F50" s="15"/>
      <c r="G50" s="15" t="s">
        <v>26</v>
      </c>
      <c r="H50" s="15" t="s">
        <v>31</v>
      </c>
      <c r="I50" s="7" t="s">
        <v>303</v>
      </c>
      <c r="J50" s="7" t="s">
        <v>127</v>
      </c>
      <c r="K50" s="15" t="s">
        <v>304</v>
      </c>
      <c r="L50" s="7" t="s">
        <v>305</v>
      </c>
      <c r="M50" s="7" t="s">
        <v>306</v>
      </c>
      <c r="N50" s="15" t="s">
        <v>307</v>
      </c>
      <c r="O50" s="7" t="s">
        <v>308</v>
      </c>
      <c r="P50" s="7" t="s">
        <v>158</v>
      </c>
      <c r="Q50" s="7" t="s">
        <v>158</v>
      </c>
      <c r="R50" s="7" t="s">
        <v>309</v>
      </c>
      <c r="S50" s="69"/>
    </row>
    <row r="51" spans="1:19" ht="75">
      <c r="A51" s="1" t="s">
        <v>310</v>
      </c>
      <c r="B51" s="14" t="s">
        <v>31</v>
      </c>
      <c r="C51" s="22" t="s">
        <v>42</v>
      </c>
      <c r="D51" s="14" t="s">
        <v>24</v>
      </c>
      <c r="E51" s="14" t="s">
        <v>31</v>
      </c>
      <c r="F51" s="14" t="s">
        <v>153</v>
      </c>
      <c r="G51" s="14" t="s">
        <v>31</v>
      </c>
      <c r="J51" s="1" t="s">
        <v>127</v>
      </c>
      <c r="K51" s="14" t="s">
        <v>311</v>
      </c>
      <c r="L51" s="1" t="s">
        <v>312</v>
      </c>
      <c r="M51" s="1" t="s">
        <v>313</v>
      </c>
      <c r="N51" s="14">
        <v>1</v>
      </c>
      <c r="O51" s="1" t="s">
        <v>314</v>
      </c>
      <c r="P51" s="1" t="s">
        <v>315</v>
      </c>
      <c r="Q51" s="1" t="s">
        <v>316</v>
      </c>
      <c r="R51" s="1" t="s">
        <v>317</v>
      </c>
      <c r="S51" s="64" t="s">
        <v>176</v>
      </c>
    </row>
    <row r="52" spans="1:19" s="7" customFormat="1" ht="105">
      <c r="A52" s="7" t="s">
        <v>318</v>
      </c>
      <c r="B52" s="15"/>
      <c r="C52" s="15"/>
      <c r="D52" s="15" t="s">
        <v>24</v>
      </c>
      <c r="E52" s="15"/>
      <c r="F52" s="15"/>
      <c r="G52" s="15" t="s">
        <v>26</v>
      </c>
      <c r="H52" s="15" t="s">
        <v>31</v>
      </c>
      <c r="I52" s="7" t="s">
        <v>285</v>
      </c>
      <c r="K52" s="15"/>
      <c r="N52" s="15"/>
      <c r="S52" s="69"/>
    </row>
    <row r="53" spans="1:19" ht="180">
      <c r="A53" s="1" t="s">
        <v>319</v>
      </c>
      <c r="B53" s="14" t="s">
        <v>31</v>
      </c>
      <c r="C53" s="22" t="s">
        <v>42</v>
      </c>
      <c r="D53" s="14" t="s">
        <v>24</v>
      </c>
      <c r="E53" s="14" t="s">
        <v>31</v>
      </c>
      <c r="F53" s="14" t="s">
        <v>31</v>
      </c>
      <c r="G53" s="14" t="s">
        <v>31</v>
      </c>
      <c r="J53" s="1" t="s">
        <v>127</v>
      </c>
      <c r="K53" s="14" t="s">
        <v>320</v>
      </c>
      <c r="L53" s="1" t="s">
        <v>321</v>
      </c>
      <c r="M53" s="1" t="s">
        <v>322</v>
      </c>
      <c r="N53" s="14" t="s">
        <v>323</v>
      </c>
      <c r="P53" s="1" t="s">
        <v>324</v>
      </c>
      <c r="Q53" s="1" t="s">
        <v>325</v>
      </c>
      <c r="R53" s="1" t="s">
        <v>326</v>
      </c>
      <c r="S53" s="64" t="s">
        <v>176</v>
      </c>
    </row>
    <row r="54" spans="1:19" s="7" customFormat="1" ht="45">
      <c r="A54" s="7" t="s">
        <v>327</v>
      </c>
      <c r="B54" s="15"/>
      <c r="C54" s="15"/>
      <c r="D54" s="15" t="s">
        <v>24</v>
      </c>
      <c r="E54" s="15"/>
      <c r="F54" s="15"/>
      <c r="G54" s="15" t="s">
        <v>26</v>
      </c>
      <c r="H54" s="15"/>
      <c r="I54" s="7" t="s">
        <v>285</v>
      </c>
      <c r="K54" s="15"/>
      <c r="N54" s="15"/>
      <c r="S54" s="69"/>
    </row>
    <row r="55" spans="1:19" s="7" customFormat="1" ht="60">
      <c r="A55" s="7" t="s">
        <v>328</v>
      </c>
      <c r="B55" s="15"/>
      <c r="C55" s="15"/>
      <c r="D55" s="15" t="s">
        <v>24</v>
      </c>
      <c r="E55" s="15" t="s">
        <v>31</v>
      </c>
      <c r="F55" s="15"/>
      <c r="G55" s="15" t="s">
        <v>26</v>
      </c>
      <c r="H55" s="15"/>
      <c r="I55" s="7" t="s">
        <v>329</v>
      </c>
      <c r="J55" s="7" t="s">
        <v>127</v>
      </c>
      <c r="K55" s="15"/>
      <c r="L55" s="7" t="s">
        <v>330</v>
      </c>
      <c r="M55" s="7" t="s">
        <v>331</v>
      </c>
      <c r="N55" s="15"/>
      <c r="S55" s="69"/>
    </row>
    <row r="56" spans="1:19" s="7" customFormat="1" ht="90">
      <c r="A56" s="7" t="s">
        <v>332</v>
      </c>
      <c r="B56" s="15"/>
      <c r="C56" s="15"/>
      <c r="D56" s="15" t="s">
        <v>24</v>
      </c>
      <c r="E56" s="15" t="s">
        <v>26</v>
      </c>
      <c r="F56" s="15"/>
      <c r="G56" s="15" t="s">
        <v>26</v>
      </c>
      <c r="H56" s="15"/>
      <c r="I56" s="7" t="s">
        <v>333</v>
      </c>
      <c r="K56" s="15"/>
      <c r="N56" s="15"/>
      <c r="S56" s="69"/>
    </row>
    <row r="58" spans="1:19" s="7" customFormat="1" ht="60">
      <c r="A58" s="7" t="s">
        <v>334</v>
      </c>
      <c r="B58" s="15"/>
      <c r="C58" s="15"/>
      <c r="D58" s="15" t="s">
        <v>24</v>
      </c>
      <c r="E58" s="15" t="s">
        <v>31</v>
      </c>
      <c r="F58" s="15"/>
      <c r="G58" s="15" t="s">
        <v>26</v>
      </c>
      <c r="H58" s="15"/>
      <c r="I58" s="7" t="s">
        <v>335</v>
      </c>
      <c r="K58" s="15"/>
      <c r="N58" s="15"/>
      <c r="S58" s="69"/>
    </row>
    <row r="60" spans="1:19" ht="360">
      <c r="A60" s="1" t="s">
        <v>336</v>
      </c>
      <c r="B60" s="14" t="s">
        <v>31</v>
      </c>
      <c r="C60" s="24" t="s">
        <v>337</v>
      </c>
      <c r="D60" s="14" t="s">
        <v>338</v>
      </c>
      <c r="E60" s="14" t="s">
        <v>31</v>
      </c>
      <c r="F60" s="14" t="s">
        <v>153</v>
      </c>
      <c r="G60" s="14" t="s">
        <v>31</v>
      </c>
      <c r="J60" s="1" t="s">
        <v>127</v>
      </c>
      <c r="K60" s="14" t="s">
        <v>339</v>
      </c>
      <c r="L60" s="1" t="s">
        <v>340</v>
      </c>
      <c r="M60" s="1" t="s">
        <v>341</v>
      </c>
      <c r="N60" s="14" t="s">
        <v>342</v>
      </c>
      <c r="R60" s="1" t="s">
        <v>343</v>
      </c>
      <c r="S60" s="64" t="s">
        <v>344</v>
      </c>
    </row>
    <row r="62" spans="1:19" ht="90">
      <c r="A62" s="1" t="s">
        <v>345</v>
      </c>
      <c r="B62" s="14" t="s">
        <v>31</v>
      </c>
      <c r="C62" s="14" t="s">
        <v>346</v>
      </c>
      <c r="D62" s="14" t="s">
        <v>24</v>
      </c>
      <c r="E62" s="14" t="s">
        <v>31</v>
      </c>
      <c r="F62" s="14" t="s">
        <v>153</v>
      </c>
      <c r="G62" s="14" t="s">
        <v>31</v>
      </c>
      <c r="J62" s="1" t="s">
        <v>127</v>
      </c>
      <c r="K62" s="14" t="s">
        <v>347</v>
      </c>
      <c r="L62" s="1" t="s">
        <v>312</v>
      </c>
      <c r="M62" s="1" t="s">
        <v>348</v>
      </c>
      <c r="N62" s="14">
        <v>1</v>
      </c>
      <c r="P62" s="1" t="s">
        <v>315</v>
      </c>
      <c r="Q62" s="1" t="s">
        <v>349</v>
      </c>
      <c r="S62" s="64" t="s">
        <v>176</v>
      </c>
    </row>
    <row r="64" spans="1:19" s="7" customFormat="1" ht="105">
      <c r="A64" s="7" t="s">
        <v>350</v>
      </c>
      <c r="B64" s="15"/>
      <c r="C64" s="15"/>
      <c r="D64" s="15" t="s">
        <v>24</v>
      </c>
      <c r="E64" s="15"/>
      <c r="F64" s="15"/>
      <c r="G64" s="15" t="s">
        <v>26</v>
      </c>
      <c r="H64" s="15" t="s">
        <v>31</v>
      </c>
      <c r="I64" s="7" t="s">
        <v>351</v>
      </c>
      <c r="K64" s="15"/>
      <c r="N64" s="15"/>
      <c r="S64" s="69"/>
    </row>
    <row r="66" spans="1:19" s="7" customFormat="1" ht="90">
      <c r="A66" s="7" t="s">
        <v>352</v>
      </c>
      <c r="B66" s="15"/>
      <c r="C66" s="15"/>
      <c r="D66" s="15" t="s">
        <v>24</v>
      </c>
      <c r="E66" s="15"/>
      <c r="F66" s="15"/>
      <c r="G66" s="15" t="s">
        <v>26</v>
      </c>
      <c r="H66" s="15" t="s">
        <v>31</v>
      </c>
      <c r="I66" s="7" t="s">
        <v>353</v>
      </c>
      <c r="K66" s="15"/>
      <c r="N66" s="15"/>
      <c r="S66" s="69"/>
    </row>
    <row r="68" spans="1:19" s="7" customFormat="1" ht="75">
      <c r="A68" s="7" t="s">
        <v>354</v>
      </c>
      <c r="B68" s="15"/>
      <c r="C68" s="15"/>
      <c r="D68" s="15" t="s">
        <v>24</v>
      </c>
      <c r="E68" s="15"/>
      <c r="F68" s="15"/>
      <c r="G68" s="15" t="s">
        <v>26</v>
      </c>
      <c r="H68" s="15" t="s">
        <v>31</v>
      </c>
      <c r="I68" s="7" t="s">
        <v>351</v>
      </c>
      <c r="K68" s="15"/>
      <c r="N68" s="15"/>
      <c r="S68" s="69"/>
    </row>
    <row r="70" spans="1:19" s="19" customFormat="1" ht="60">
      <c r="A70" s="19" t="s">
        <v>355</v>
      </c>
      <c r="B70" s="20"/>
      <c r="C70" s="20"/>
      <c r="D70" s="20" t="s">
        <v>24</v>
      </c>
      <c r="E70" s="20"/>
      <c r="F70" s="20"/>
      <c r="G70" s="20" t="s">
        <v>26</v>
      </c>
      <c r="H70" s="20"/>
      <c r="I70" s="19" t="s">
        <v>235</v>
      </c>
      <c r="J70" s="19" t="s">
        <v>356</v>
      </c>
      <c r="K70" s="20"/>
      <c r="N70" s="20"/>
      <c r="S70" s="71"/>
    </row>
    <row r="72" spans="1:19" s="7" customFormat="1" ht="90">
      <c r="A72" s="7" t="s">
        <v>357</v>
      </c>
      <c r="B72" s="15"/>
      <c r="C72" s="15"/>
      <c r="D72" s="15" t="s">
        <v>24</v>
      </c>
      <c r="E72" s="15"/>
      <c r="F72" s="15"/>
      <c r="G72" s="15" t="s">
        <v>26</v>
      </c>
      <c r="H72" s="15"/>
      <c r="I72" s="7" t="s">
        <v>351</v>
      </c>
      <c r="K72" s="15"/>
      <c r="N72" s="15"/>
      <c r="S72" s="69"/>
    </row>
    <row r="74" spans="1:19" s="7" customFormat="1" ht="60">
      <c r="A74" s="7" t="s">
        <v>358</v>
      </c>
      <c r="B74" s="15"/>
      <c r="C74" s="15"/>
      <c r="D74" s="15" t="s">
        <v>24</v>
      </c>
      <c r="E74" s="15"/>
      <c r="F74" s="15"/>
      <c r="G74" s="15" t="s">
        <v>26</v>
      </c>
      <c r="H74" s="15"/>
      <c r="I74" s="7" t="s">
        <v>359</v>
      </c>
      <c r="K74" s="15"/>
      <c r="N74" s="15"/>
      <c r="S74" s="69"/>
    </row>
    <row r="76" spans="1:19" s="7" customFormat="1" ht="90">
      <c r="A76" s="7" t="s">
        <v>360</v>
      </c>
      <c r="B76" s="15"/>
      <c r="C76" s="15"/>
      <c r="D76" s="15" t="s">
        <v>24</v>
      </c>
      <c r="E76" s="15"/>
      <c r="F76" s="15"/>
      <c r="G76" s="15" t="s">
        <v>26</v>
      </c>
      <c r="H76" s="15"/>
      <c r="I76" s="7" t="s">
        <v>361</v>
      </c>
      <c r="K76" s="15"/>
      <c r="N76" s="15"/>
      <c r="S76" s="69"/>
    </row>
    <row r="78" spans="1:19" s="7" customFormat="1" ht="75">
      <c r="A78" s="7" t="s">
        <v>362</v>
      </c>
      <c r="B78" s="15"/>
      <c r="C78" s="15"/>
      <c r="D78" s="15" t="s">
        <v>24</v>
      </c>
      <c r="E78" s="15"/>
      <c r="F78" s="15"/>
      <c r="G78" s="15" t="s">
        <v>26</v>
      </c>
      <c r="H78" s="15"/>
      <c r="I78" s="7" t="s">
        <v>363</v>
      </c>
      <c r="K78" s="15"/>
      <c r="N78" s="15"/>
      <c r="S78" s="69"/>
    </row>
    <row r="80" spans="1:19" s="7" customFormat="1" ht="105">
      <c r="A80" s="7" t="s">
        <v>364</v>
      </c>
      <c r="B80" s="15"/>
      <c r="C80" s="15"/>
      <c r="D80" s="15" t="s">
        <v>24</v>
      </c>
      <c r="E80" s="15"/>
      <c r="F80" s="15"/>
      <c r="G80" s="15" t="s">
        <v>26</v>
      </c>
      <c r="H80" s="15"/>
      <c r="I80" s="7" t="s">
        <v>365</v>
      </c>
      <c r="K80" s="15"/>
      <c r="N80" s="15"/>
      <c r="S80" s="69"/>
    </row>
    <row r="82" spans="1:19" s="7" customFormat="1" ht="120">
      <c r="A82" s="7" t="s">
        <v>366</v>
      </c>
      <c r="B82" s="15"/>
      <c r="C82" s="15"/>
      <c r="D82" s="15" t="s">
        <v>24</v>
      </c>
      <c r="E82" s="15"/>
      <c r="F82" s="15"/>
      <c r="G82" s="15" t="s">
        <v>26</v>
      </c>
      <c r="H82" s="15"/>
      <c r="I82" s="7" t="s">
        <v>367</v>
      </c>
      <c r="K82" s="15"/>
      <c r="N82" s="15"/>
      <c r="S82" s="69"/>
    </row>
    <row r="84" spans="1:19" s="26" customFormat="1" ht="105">
      <c r="A84" s="26" t="s">
        <v>368</v>
      </c>
      <c r="B84" s="27">
        <v>43490</v>
      </c>
      <c r="C84" s="21" t="s">
        <v>68</v>
      </c>
      <c r="D84" s="25" t="s">
        <v>369</v>
      </c>
      <c r="E84" s="25" t="s">
        <v>31</v>
      </c>
      <c r="F84" s="25" t="s">
        <v>31</v>
      </c>
      <c r="G84" s="25" t="s">
        <v>31</v>
      </c>
      <c r="H84" s="25"/>
      <c r="I84" s="26" t="s">
        <v>370</v>
      </c>
      <c r="J84" s="26" t="s">
        <v>127</v>
      </c>
      <c r="K84" s="25" t="s">
        <v>371</v>
      </c>
      <c r="L84" s="26" t="s">
        <v>372</v>
      </c>
      <c r="M84" s="26" t="s">
        <v>373</v>
      </c>
      <c r="N84" s="25">
        <v>2</v>
      </c>
      <c r="O84" s="26" t="s">
        <v>374</v>
      </c>
      <c r="S84" s="64" t="s">
        <v>176</v>
      </c>
    </row>
    <row r="86" spans="1:19" ht="120">
      <c r="A86" s="1" t="s">
        <v>375</v>
      </c>
      <c r="B86" s="27">
        <v>43490</v>
      </c>
      <c r="C86" s="22" t="s">
        <v>42</v>
      </c>
      <c r="D86" s="14" t="s">
        <v>24</v>
      </c>
      <c r="E86" s="14" t="s">
        <v>31</v>
      </c>
      <c r="F86" s="14" t="s">
        <v>31</v>
      </c>
      <c r="G86" s="14" t="s">
        <v>31</v>
      </c>
      <c r="I86" s="1" t="s">
        <v>376</v>
      </c>
      <c r="K86" s="14" t="s">
        <v>377</v>
      </c>
      <c r="L86" s="1" t="s">
        <v>312</v>
      </c>
      <c r="M86" s="1" t="s">
        <v>378</v>
      </c>
      <c r="N86" s="14">
        <v>1</v>
      </c>
      <c r="O86" s="1" t="s">
        <v>379</v>
      </c>
      <c r="P86" s="1" t="s">
        <v>380</v>
      </c>
      <c r="Q86" s="1" t="s">
        <v>381</v>
      </c>
      <c r="S86" s="64" t="s">
        <v>176</v>
      </c>
    </row>
    <row r="88" spans="1:19" s="7" customFormat="1" ht="105">
      <c r="A88" s="7" t="s">
        <v>382</v>
      </c>
      <c r="B88" s="15"/>
      <c r="C88" s="15"/>
      <c r="D88" s="15" t="s">
        <v>24</v>
      </c>
      <c r="E88" s="15"/>
      <c r="F88" s="15"/>
      <c r="G88" s="15" t="s">
        <v>26</v>
      </c>
      <c r="H88" s="15" t="s">
        <v>31</v>
      </c>
      <c r="I88" s="7" t="s">
        <v>383</v>
      </c>
      <c r="K88" s="15"/>
      <c r="N88" s="15"/>
      <c r="S88" s="69"/>
    </row>
    <row r="90" spans="1:19" s="7" customFormat="1" ht="60">
      <c r="A90" s="7" t="s">
        <v>384</v>
      </c>
      <c r="B90" s="15"/>
      <c r="C90" s="15"/>
      <c r="D90" s="15" t="s">
        <v>24</v>
      </c>
      <c r="E90" s="15"/>
      <c r="F90" s="15"/>
      <c r="G90" s="15" t="s">
        <v>26</v>
      </c>
      <c r="H90" s="15" t="s">
        <v>31</v>
      </c>
      <c r="I90" s="7" t="s">
        <v>385</v>
      </c>
      <c r="K90" s="15"/>
      <c r="N90" s="15"/>
      <c r="S90" s="69"/>
    </row>
    <row r="92" spans="1:19" s="7" customFormat="1" ht="75">
      <c r="A92" s="7" t="s">
        <v>386</v>
      </c>
      <c r="B92" s="15"/>
      <c r="C92" s="15"/>
      <c r="D92" s="15" t="s">
        <v>24</v>
      </c>
      <c r="E92" s="15"/>
      <c r="F92" s="15"/>
      <c r="G92" s="15" t="s">
        <v>26</v>
      </c>
      <c r="H92" s="15" t="s">
        <v>31</v>
      </c>
      <c r="I92" s="7" t="s">
        <v>387</v>
      </c>
      <c r="K92" s="15"/>
      <c r="N92" s="15"/>
      <c r="S92" s="69"/>
    </row>
    <row r="94" spans="1:19" s="7" customFormat="1" ht="135">
      <c r="A94" s="7" t="s">
        <v>388</v>
      </c>
      <c r="B94" s="15"/>
      <c r="C94" s="15"/>
      <c r="D94" s="15" t="s">
        <v>24</v>
      </c>
      <c r="E94" s="15"/>
      <c r="F94" s="15"/>
      <c r="G94" s="15" t="s">
        <v>26</v>
      </c>
      <c r="H94" s="15"/>
      <c r="I94" s="7" t="s">
        <v>389</v>
      </c>
      <c r="K94" s="15"/>
      <c r="N94" s="15"/>
      <c r="S94" s="69"/>
    </row>
    <row r="96" spans="1:19" s="30" customFormat="1" ht="90">
      <c r="A96" s="30" t="s">
        <v>390</v>
      </c>
      <c r="B96" s="31"/>
      <c r="C96" s="31"/>
      <c r="D96" s="31" t="s">
        <v>391</v>
      </c>
      <c r="E96" s="31"/>
      <c r="F96" s="31"/>
      <c r="G96" s="31" t="s">
        <v>26</v>
      </c>
      <c r="H96" s="31" t="s">
        <v>31</v>
      </c>
      <c r="I96" s="30" t="s">
        <v>392</v>
      </c>
      <c r="K96" s="31"/>
      <c r="N96" s="31"/>
      <c r="S96" s="72"/>
    </row>
    <row r="98" spans="1:19" ht="135">
      <c r="A98" s="1" t="s">
        <v>393</v>
      </c>
      <c r="B98" s="14" t="s">
        <v>31</v>
      </c>
      <c r="D98" s="14" t="s">
        <v>24</v>
      </c>
      <c r="F98" s="14" t="s">
        <v>31</v>
      </c>
      <c r="G98" s="14" t="s">
        <v>31</v>
      </c>
      <c r="J98" s="1" t="s">
        <v>127</v>
      </c>
      <c r="K98" s="14" t="s">
        <v>394</v>
      </c>
      <c r="L98" s="1" t="s">
        <v>395</v>
      </c>
      <c r="M98" s="1" t="s">
        <v>396</v>
      </c>
      <c r="N98" s="14">
        <v>1</v>
      </c>
      <c r="O98" s="1">
        <v>26</v>
      </c>
      <c r="P98" s="1" t="s">
        <v>397</v>
      </c>
      <c r="Q98" s="1" t="s">
        <v>398</v>
      </c>
      <c r="R98" s="1" t="s">
        <v>399</v>
      </c>
      <c r="S98" s="64" t="s">
        <v>176</v>
      </c>
    </row>
    <row r="100" spans="1:19" ht="90">
      <c r="A100" s="1" t="s">
        <v>400</v>
      </c>
      <c r="B100" s="40">
        <v>43501</v>
      </c>
      <c r="C100" s="21" t="s">
        <v>68</v>
      </c>
      <c r="D100" s="14" t="s">
        <v>24</v>
      </c>
      <c r="E100" s="14" t="s">
        <v>31</v>
      </c>
      <c r="F100" s="14" t="s">
        <v>31</v>
      </c>
      <c r="G100" s="14" t="s">
        <v>31</v>
      </c>
      <c r="I100" s="1" t="s">
        <v>401</v>
      </c>
      <c r="J100" s="1" t="s">
        <v>127</v>
      </c>
      <c r="K100" s="14" t="s">
        <v>402</v>
      </c>
      <c r="L100" s="1" t="s">
        <v>395</v>
      </c>
      <c r="M100" s="1" t="s">
        <v>403</v>
      </c>
      <c r="N100" s="14">
        <v>1</v>
      </c>
      <c r="O100" s="1">
        <v>48</v>
      </c>
      <c r="P100" s="1" t="s">
        <v>404</v>
      </c>
      <c r="R100" s="1" t="s">
        <v>405</v>
      </c>
      <c r="S100" s="64" t="s">
        <v>176</v>
      </c>
    </row>
    <row r="102" spans="1:19" s="7" customFormat="1" ht="75">
      <c r="A102" s="7" t="s">
        <v>406</v>
      </c>
      <c r="B102" s="15"/>
      <c r="C102" s="15"/>
      <c r="D102" s="15" t="s">
        <v>24</v>
      </c>
      <c r="E102" s="15"/>
      <c r="F102" s="15"/>
      <c r="G102" s="15" t="s">
        <v>26</v>
      </c>
      <c r="H102" s="15"/>
      <c r="K102" s="15"/>
      <c r="N102" s="15"/>
      <c r="S102" s="69"/>
    </row>
    <row r="104" spans="1:19" ht="135">
      <c r="A104" s="1" t="s">
        <v>407</v>
      </c>
      <c r="B104" s="40">
        <v>43502</v>
      </c>
      <c r="C104" s="21" t="s">
        <v>68</v>
      </c>
      <c r="D104" s="14" t="s">
        <v>369</v>
      </c>
      <c r="E104" s="14" t="s">
        <v>31</v>
      </c>
      <c r="F104" s="14" t="s">
        <v>31</v>
      </c>
      <c r="G104" s="14" t="s">
        <v>31</v>
      </c>
      <c r="I104" s="1" t="s">
        <v>408</v>
      </c>
      <c r="J104" s="1" t="s">
        <v>127</v>
      </c>
      <c r="K104" s="14" t="s">
        <v>409</v>
      </c>
      <c r="L104" s="1" t="s">
        <v>410</v>
      </c>
      <c r="M104" s="1" t="s">
        <v>411</v>
      </c>
      <c r="N104" s="14" t="s">
        <v>412</v>
      </c>
      <c r="O104" s="1" t="s">
        <v>413</v>
      </c>
      <c r="P104" s="1" t="s">
        <v>158</v>
      </c>
      <c r="R104" s="1" t="s">
        <v>414</v>
      </c>
      <c r="S104" s="64" t="s">
        <v>176</v>
      </c>
    </row>
    <row r="106" spans="1:19" s="7" customFormat="1" ht="105">
      <c r="A106" s="7" t="s">
        <v>415</v>
      </c>
      <c r="B106" s="15"/>
      <c r="C106" s="15"/>
      <c r="D106" s="15" t="s">
        <v>24</v>
      </c>
      <c r="E106" s="15" t="s">
        <v>31</v>
      </c>
      <c r="F106" s="15"/>
      <c r="G106" s="15" t="s">
        <v>26</v>
      </c>
      <c r="H106" s="15"/>
      <c r="I106" s="7" t="s">
        <v>416</v>
      </c>
      <c r="K106" s="15"/>
      <c r="N106" s="15"/>
      <c r="S106" s="69"/>
    </row>
    <row r="108" spans="1:19" s="7" customFormat="1" ht="60">
      <c r="A108" s="7" t="s">
        <v>417</v>
      </c>
      <c r="B108" s="15"/>
      <c r="C108" s="15"/>
      <c r="D108" s="15" t="s">
        <v>24</v>
      </c>
      <c r="E108" s="15"/>
      <c r="F108" s="15"/>
      <c r="G108" s="15" t="s">
        <v>26</v>
      </c>
      <c r="H108" s="15"/>
      <c r="I108" s="7" t="s">
        <v>418</v>
      </c>
      <c r="J108" s="7" t="s">
        <v>419</v>
      </c>
      <c r="K108" s="15"/>
      <c r="N108" s="15"/>
      <c r="S108" s="69"/>
    </row>
    <row r="110" spans="1:19" s="7" customFormat="1" ht="135">
      <c r="A110" s="7" t="s">
        <v>420</v>
      </c>
      <c r="B110" s="15"/>
      <c r="C110" s="15"/>
      <c r="D110" s="15" t="s">
        <v>24</v>
      </c>
      <c r="E110" s="15"/>
      <c r="F110" s="15"/>
      <c r="G110" s="15" t="s">
        <v>26</v>
      </c>
      <c r="H110" s="15"/>
      <c r="I110" s="7" t="s">
        <v>421</v>
      </c>
      <c r="J110" s="7" t="s">
        <v>127</v>
      </c>
      <c r="K110" s="15"/>
      <c r="L110" s="7" t="s">
        <v>422</v>
      </c>
      <c r="M110" s="7" t="s">
        <v>423</v>
      </c>
      <c r="N110" s="15"/>
      <c r="R110" s="7" t="s">
        <v>424</v>
      </c>
      <c r="S110" s="69"/>
    </row>
    <row r="112" spans="1:19" s="57" customFormat="1" ht="90">
      <c r="A112" s="57" t="s">
        <v>425</v>
      </c>
      <c r="B112" s="58"/>
      <c r="C112" s="59" t="s">
        <v>42</v>
      </c>
      <c r="D112" s="59" t="s">
        <v>24</v>
      </c>
      <c r="E112" s="59" t="s">
        <v>31</v>
      </c>
      <c r="F112" s="59" t="s">
        <v>31</v>
      </c>
      <c r="G112" s="59" t="s">
        <v>31</v>
      </c>
      <c r="H112" s="59" t="s">
        <v>31</v>
      </c>
      <c r="I112" s="57" t="s">
        <v>426</v>
      </c>
      <c r="J112" s="57" t="s">
        <v>127</v>
      </c>
      <c r="K112" s="59" t="s">
        <v>427</v>
      </c>
      <c r="L112" s="57" t="s">
        <v>428</v>
      </c>
      <c r="M112" s="57" t="s">
        <v>429</v>
      </c>
      <c r="N112" s="59">
        <v>3</v>
      </c>
      <c r="O112" s="57" t="s">
        <v>430</v>
      </c>
      <c r="P112" s="57" t="s">
        <v>431</v>
      </c>
      <c r="Q112" s="57" t="s">
        <v>432</v>
      </c>
      <c r="R112" s="57" t="s">
        <v>433</v>
      </c>
      <c r="S112" s="73" t="s">
        <v>434</v>
      </c>
    </row>
    <row r="114" spans="1:19" s="7" customFormat="1" ht="330">
      <c r="A114" s="7" t="s">
        <v>435</v>
      </c>
      <c r="B114" s="15"/>
      <c r="C114" s="15"/>
      <c r="D114" s="15" t="s">
        <v>69</v>
      </c>
      <c r="E114" s="15"/>
      <c r="F114" s="15"/>
      <c r="G114" s="15" t="s">
        <v>26</v>
      </c>
      <c r="H114" s="15"/>
      <c r="I114" s="7" t="s">
        <v>436</v>
      </c>
      <c r="K114" s="15"/>
      <c r="N114" s="15"/>
      <c r="R114" s="7" t="s">
        <v>437</v>
      </c>
      <c r="S114" s="69"/>
    </row>
    <row r="116" spans="1:19" s="19" customFormat="1" ht="90">
      <c r="A116" s="19" t="s">
        <v>438</v>
      </c>
      <c r="B116" s="20"/>
      <c r="C116" s="20"/>
      <c r="D116" s="20" t="s">
        <v>391</v>
      </c>
      <c r="E116" s="20"/>
      <c r="F116" s="20"/>
      <c r="G116" s="20"/>
      <c r="H116" s="20"/>
      <c r="I116" s="19" t="s">
        <v>439</v>
      </c>
      <c r="K116" s="20"/>
      <c r="N116" s="20"/>
      <c r="S116" s="71"/>
    </row>
    <row r="118" spans="1:19" s="19" customFormat="1" ht="90">
      <c r="A118" s="19" t="s">
        <v>440</v>
      </c>
      <c r="B118" s="20"/>
      <c r="C118" s="20"/>
      <c r="D118" s="20" t="s">
        <v>391</v>
      </c>
      <c r="E118" s="20"/>
      <c r="F118" s="20"/>
      <c r="G118" s="20"/>
      <c r="H118" s="20"/>
      <c r="I118" s="19" t="s">
        <v>441</v>
      </c>
      <c r="K118" s="20"/>
      <c r="N118" s="20"/>
      <c r="S118" s="71"/>
    </row>
    <row r="120" spans="1:19" s="7" customFormat="1" ht="120">
      <c r="A120" s="7" t="s">
        <v>442</v>
      </c>
      <c r="B120" s="15"/>
      <c r="C120" s="15"/>
      <c r="D120" s="15" t="s">
        <v>69</v>
      </c>
      <c r="E120" s="15"/>
      <c r="F120" s="15"/>
      <c r="G120" s="15" t="s">
        <v>31</v>
      </c>
      <c r="H120" s="15" t="s">
        <v>31</v>
      </c>
      <c r="I120" s="7" t="s">
        <v>443</v>
      </c>
      <c r="K120" s="15"/>
      <c r="N120" s="15"/>
      <c r="S120" s="69"/>
    </row>
    <row r="122" spans="1:19" s="7" customFormat="1" ht="90">
      <c r="A122" s="7" t="s">
        <v>444</v>
      </c>
      <c r="B122" s="15"/>
      <c r="C122" s="15"/>
      <c r="D122" s="15" t="s">
        <v>69</v>
      </c>
      <c r="E122" s="15"/>
      <c r="F122" s="15"/>
      <c r="G122" s="15" t="s">
        <v>26</v>
      </c>
      <c r="H122" s="15"/>
      <c r="I122" s="7" t="s">
        <v>445</v>
      </c>
      <c r="K122" s="15"/>
      <c r="N122" s="15"/>
      <c r="S122" s="69"/>
    </row>
    <row r="124" spans="1:19" s="7" customFormat="1" ht="90">
      <c r="A124" s="7" t="s">
        <v>446</v>
      </c>
      <c r="B124" s="15"/>
      <c r="C124" s="15"/>
      <c r="D124" s="15" t="s">
        <v>69</v>
      </c>
      <c r="E124" s="15"/>
      <c r="F124" s="15"/>
      <c r="G124" s="15" t="s">
        <v>26</v>
      </c>
      <c r="H124" s="15"/>
      <c r="I124" s="7" t="s">
        <v>447</v>
      </c>
      <c r="K124" s="15"/>
      <c r="N124" s="15"/>
      <c r="S124" s="69"/>
    </row>
    <row r="126" spans="1:19" s="57" customFormat="1" ht="150">
      <c r="A126" s="57" t="s">
        <v>448</v>
      </c>
      <c r="B126" s="59"/>
      <c r="C126" s="59" t="s">
        <v>68</v>
      </c>
      <c r="D126" s="59" t="s">
        <v>369</v>
      </c>
      <c r="E126" s="59" t="s">
        <v>31</v>
      </c>
      <c r="F126" s="59" t="s">
        <v>31</v>
      </c>
      <c r="G126" s="59" t="s">
        <v>31</v>
      </c>
      <c r="H126" s="59" t="s">
        <v>31</v>
      </c>
      <c r="I126" s="57" t="s">
        <v>449</v>
      </c>
      <c r="J126" s="57" t="s">
        <v>127</v>
      </c>
      <c r="K126" s="59" t="s">
        <v>450</v>
      </c>
      <c r="L126" s="57" t="s">
        <v>451</v>
      </c>
      <c r="M126" s="57" t="s">
        <v>452</v>
      </c>
      <c r="N126" s="59" t="s">
        <v>453</v>
      </c>
      <c r="O126" s="57" t="s">
        <v>454</v>
      </c>
      <c r="R126" s="57" t="s">
        <v>455</v>
      </c>
      <c r="S126" s="73" t="s">
        <v>456</v>
      </c>
    </row>
    <row r="128" spans="1:19" s="30" customFormat="1" ht="60">
      <c r="A128" s="30" t="s">
        <v>457</v>
      </c>
      <c r="B128" s="31"/>
      <c r="C128" s="31"/>
      <c r="D128" s="31" t="s">
        <v>391</v>
      </c>
      <c r="E128" s="31"/>
      <c r="F128" s="31"/>
      <c r="G128" s="31" t="s">
        <v>26</v>
      </c>
      <c r="H128" s="31" t="s">
        <v>31</v>
      </c>
      <c r="I128" s="30" t="s">
        <v>458</v>
      </c>
      <c r="K128" s="31"/>
      <c r="N128" s="31"/>
      <c r="S128" s="72"/>
    </row>
    <row r="130" spans="1:19" s="57" customFormat="1" ht="330">
      <c r="A130" s="57" t="s">
        <v>459</v>
      </c>
      <c r="B130" s="59" t="s">
        <v>31</v>
      </c>
      <c r="C130" s="59" t="s">
        <v>42</v>
      </c>
      <c r="D130" s="59" t="s">
        <v>369</v>
      </c>
      <c r="E130" s="59"/>
      <c r="F130" s="59" t="s">
        <v>31</v>
      </c>
      <c r="G130" s="59" t="s">
        <v>31</v>
      </c>
      <c r="H130" s="59" t="s">
        <v>31</v>
      </c>
      <c r="I130" s="57" t="s">
        <v>460</v>
      </c>
      <c r="J130" s="57" t="s">
        <v>127</v>
      </c>
      <c r="K130" s="59" t="s">
        <v>461</v>
      </c>
      <c r="L130" s="57" t="s">
        <v>462</v>
      </c>
      <c r="M130" s="57" t="s">
        <v>463</v>
      </c>
      <c r="N130" s="59">
        <v>14</v>
      </c>
      <c r="O130" s="57" t="s">
        <v>464</v>
      </c>
      <c r="P130" s="57" t="s">
        <v>465</v>
      </c>
      <c r="Q130" s="57" t="s">
        <v>466</v>
      </c>
      <c r="R130" s="57" t="s">
        <v>467</v>
      </c>
      <c r="S130" s="73" t="s">
        <v>468</v>
      </c>
    </row>
    <row r="132" spans="1:19" s="30" customFormat="1" ht="120">
      <c r="A132" s="30" t="s">
        <v>469</v>
      </c>
      <c r="B132" s="31"/>
      <c r="C132" s="31"/>
      <c r="D132" s="31" t="s">
        <v>391</v>
      </c>
      <c r="E132" s="31"/>
      <c r="F132" s="31" t="s">
        <v>31</v>
      </c>
      <c r="G132" s="31" t="s">
        <v>26</v>
      </c>
      <c r="H132" s="31"/>
      <c r="I132" s="30" t="s">
        <v>470</v>
      </c>
      <c r="J132" s="30" t="s">
        <v>471</v>
      </c>
      <c r="K132" s="31"/>
      <c r="N132" s="31"/>
      <c r="S132" s="72"/>
    </row>
    <row r="134" spans="1:19" s="7" customFormat="1" ht="120">
      <c r="A134" s="7" t="s">
        <v>472</v>
      </c>
      <c r="B134" s="15"/>
      <c r="C134" s="15"/>
      <c r="D134" s="15" t="s">
        <v>24</v>
      </c>
      <c r="E134" s="15" t="s">
        <v>31</v>
      </c>
      <c r="F134" s="15"/>
      <c r="G134" s="15" t="s">
        <v>31</v>
      </c>
      <c r="H134" s="15" t="s">
        <v>31</v>
      </c>
      <c r="I134" s="7" t="s">
        <v>473</v>
      </c>
      <c r="K134" s="15"/>
      <c r="N134" s="15"/>
      <c r="P134" s="7" t="s">
        <v>224</v>
      </c>
      <c r="Q134" s="7" t="s">
        <v>474</v>
      </c>
      <c r="R134" s="7" t="s">
        <v>475</v>
      </c>
      <c r="S134" s="69"/>
    </row>
    <row r="136" spans="1:19" s="7" customFormat="1" ht="180">
      <c r="A136" s="7" t="s">
        <v>476</v>
      </c>
      <c r="B136" s="15"/>
      <c r="C136" s="15"/>
      <c r="D136" s="15" t="s">
        <v>24</v>
      </c>
      <c r="E136" s="15" t="s">
        <v>31</v>
      </c>
      <c r="F136" s="15"/>
      <c r="G136" s="15" t="s">
        <v>31</v>
      </c>
      <c r="H136" s="15" t="s">
        <v>31</v>
      </c>
      <c r="I136" s="7" t="s">
        <v>477</v>
      </c>
      <c r="K136" s="15"/>
      <c r="N136" s="15"/>
      <c r="R136" s="51" t="s">
        <v>478</v>
      </c>
      <c r="S136" s="69"/>
    </row>
    <row r="138" spans="1:19" s="19" customFormat="1" ht="90">
      <c r="A138" s="19" t="s">
        <v>479</v>
      </c>
      <c r="B138" s="20"/>
      <c r="C138" s="20"/>
      <c r="D138" s="20" t="s">
        <v>69</v>
      </c>
      <c r="E138" s="20"/>
      <c r="F138" s="20"/>
      <c r="G138" s="20" t="s">
        <v>26</v>
      </c>
      <c r="H138" s="20"/>
      <c r="I138" s="19" t="s">
        <v>480</v>
      </c>
      <c r="K138" s="20"/>
      <c r="N138" s="20"/>
      <c r="S138" s="71"/>
    </row>
    <row r="140" spans="1:19" s="7" customFormat="1" ht="90">
      <c r="A140" s="7" t="s">
        <v>481</v>
      </c>
      <c r="B140" s="15"/>
      <c r="C140" s="15"/>
      <c r="D140" s="15" t="s">
        <v>24</v>
      </c>
      <c r="E140" s="15"/>
      <c r="F140" s="15"/>
      <c r="G140" s="15" t="s">
        <v>26</v>
      </c>
      <c r="H140" s="15"/>
      <c r="I140" s="7" t="s">
        <v>482</v>
      </c>
      <c r="K140" s="15"/>
      <c r="N140" s="15"/>
      <c r="S140" s="69"/>
    </row>
    <row r="142" spans="1:19" s="30" customFormat="1" ht="105">
      <c r="A142" s="30" t="s">
        <v>483</v>
      </c>
      <c r="B142" s="31"/>
      <c r="C142" s="31"/>
      <c r="D142" s="31" t="s">
        <v>391</v>
      </c>
      <c r="E142" s="31"/>
      <c r="F142" s="31"/>
      <c r="G142" s="31" t="s">
        <v>26</v>
      </c>
      <c r="H142" s="31" t="s">
        <v>31</v>
      </c>
      <c r="I142" s="30" t="s">
        <v>484</v>
      </c>
      <c r="K142" s="31"/>
      <c r="N142" s="31"/>
      <c r="S142" s="72"/>
    </row>
    <row r="144" spans="1:19" s="30" customFormat="1" ht="75">
      <c r="A144" s="30" t="s">
        <v>485</v>
      </c>
      <c r="B144" s="31"/>
      <c r="C144" s="31"/>
      <c r="D144" s="31" t="s">
        <v>391</v>
      </c>
      <c r="E144" s="31"/>
      <c r="F144" s="31"/>
      <c r="G144" s="31" t="s">
        <v>26</v>
      </c>
      <c r="H144" s="31" t="s">
        <v>31</v>
      </c>
      <c r="I144" s="30" t="s">
        <v>484</v>
      </c>
      <c r="K144" s="31"/>
      <c r="N144" s="31"/>
      <c r="S144" s="72"/>
    </row>
    <row r="146" spans="1:19" s="30" customFormat="1" ht="60">
      <c r="A146" s="30" t="s">
        <v>486</v>
      </c>
      <c r="B146" s="31"/>
      <c r="C146" s="31"/>
      <c r="D146" s="31" t="s">
        <v>391</v>
      </c>
      <c r="E146" s="31"/>
      <c r="F146" s="31"/>
      <c r="G146" s="31" t="s">
        <v>26</v>
      </c>
      <c r="H146" s="31" t="s">
        <v>31</v>
      </c>
      <c r="I146" s="30" t="s">
        <v>484</v>
      </c>
      <c r="K146" s="31"/>
      <c r="N146" s="31"/>
      <c r="S146" s="72"/>
    </row>
    <row r="148" spans="1:19" s="57" customFormat="1" ht="60">
      <c r="A148" s="57" t="s">
        <v>487</v>
      </c>
      <c r="B148" s="59" t="s">
        <v>161</v>
      </c>
      <c r="C148" s="59" t="s">
        <v>42</v>
      </c>
      <c r="D148" s="59" t="s">
        <v>24</v>
      </c>
      <c r="E148" s="59"/>
      <c r="F148" s="59" t="s">
        <v>31</v>
      </c>
      <c r="G148" s="59" t="s">
        <v>31</v>
      </c>
      <c r="H148" s="59" t="s">
        <v>31</v>
      </c>
      <c r="I148" s="57" t="s">
        <v>488</v>
      </c>
      <c r="J148" s="57" t="s">
        <v>127</v>
      </c>
      <c r="K148" s="59" t="s">
        <v>489</v>
      </c>
      <c r="L148" s="57" t="s">
        <v>490</v>
      </c>
      <c r="M148" s="57" t="s">
        <v>491</v>
      </c>
      <c r="N148" s="59" t="s">
        <v>492</v>
      </c>
      <c r="O148" s="57" t="s">
        <v>493</v>
      </c>
      <c r="R148" s="57" t="s">
        <v>494</v>
      </c>
      <c r="S148" s="73" t="s">
        <v>495</v>
      </c>
    </row>
    <row r="150" spans="1:19" s="30" customFormat="1" ht="90">
      <c r="A150" s="30" t="s">
        <v>496</v>
      </c>
      <c r="B150" s="31"/>
      <c r="C150" s="31"/>
      <c r="D150" s="31" t="s">
        <v>391</v>
      </c>
      <c r="E150" s="31"/>
      <c r="F150" s="31"/>
      <c r="G150" s="31" t="s">
        <v>26</v>
      </c>
      <c r="H150" s="31" t="s">
        <v>31</v>
      </c>
      <c r="I150" s="30" t="s">
        <v>497</v>
      </c>
      <c r="K150" s="31"/>
      <c r="N150" s="31"/>
      <c r="S150" s="72"/>
    </row>
    <row r="152" spans="1:19" s="57" customFormat="1" ht="60">
      <c r="A152" s="57" t="s">
        <v>498</v>
      </c>
      <c r="B152" s="59"/>
      <c r="C152" s="59"/>
      <c r="D152" s="59" t="s">
        <v>391</v>
      </c>
      <c r="E152" s="59"/>
      <c r="F152" s="59" t="s">
        <v>31</v>
      </c>
      <c r="G152" s="59" t="s">
        <v>31</v>
      </c>
      <c r="H152" s="59" t="s">
        <v>31</v>
      </c>
      <c r="I152" s="57" t="s">
        <v>499</v>
      </c>
      <c r="J152" s="57" t="s">
        <v>127</v>
      </c>
      <c r="K152" s="59" t="s">
        <v>500</v>
      </c>
      <c r="L152" s="57" t="s">
        <v>501</v>
      </c>
      <c r="M152" s="57" t="s">
        <v>502</v>
      </c>
      <c r="N152" s="59" t="s">
        <v>503</v>
      </c>
      <c r="Q152" s="57" t="s">
        <v>504</v>
      </c>
      <c r="S152" s="73"/>
    </row>
    <row r="154" spans="1:19" ht="225">
      <c r="A154" s="1" t="s">
        <v>505</v>
      </c>
      <c r="B154" s="14" t="s">
        <v>31</v>
      </c>
      <c r="C154" s="14" t="s">
        <v>42</v>
      </c>
      <c r="D154" s="14" t="s">
        <v>391</v>
      </c>
      <c r="F154" s="14" t="s">
        <v>31</v>
      </c>
      <c r="G154" s="14" t="s">
        <v>31</v>
      </c>
      <c r="H154" s="18" t="s">
        <v>26</v>
      </c>
      <c r="J154" s="1" t="s">
        <v>127</v>
      </c>
      <c r="K154" s="14" t="s">
        <v>506</v>
      </c>
      <c r="L154" s="1" t="s">
        <v>507</v>
      </c>
      <c r="M154" s="1" t="s">
        <v>508</v>
      </c>
      <c r="N154" s="14" t="s">
        <v>509</v>
      </c>
      <c r="O154" s="1" t="s">
        <v>510</v>
      </c>
      <c r="P154" s="1" t="s">
        <v>511</v>
      </c>
      <c r="Q154" s="1" t="s">
        <v>512</v>
      </c>
      <c r="R154" s="1" t="s">
        <v>513</v>
      </c>
    </row>
    <row r="156" spans="1:19" s="60" customFormat="1" ht="75">
      <c r="A156" s="60" t="s">
        <v>514</v>
      </c>
      <c r="B156" s="61" t="s">
        <v>31</v>
      </c>
      <c r="C156" s="61" t="s">
        <v>68</v>
      </c>
      <c r="D156" s="61" t="s">
        <v>391</v>
      </c>
      <c r="E156" s="61" t="s">
        <v>31</v>
      </c>
      <c r="F156" s="61" t="s">
        <v>31</v>
      </c>
      <c r="G156" s="61" t="s">
        <v>31</v>
      </c>
      <c r="H156" s="61" t="s">
        <v>26</v>
      </c>
      <c r="I156" s="60" t="s">
        <v>515</v>
      </c>
      <c r="J156" s="60" t="s">
        <v>127</v>
      </c>
      <c r="K156" s="61" t="s">
        <v>516</v>
      </c>
      <c r="L156" s="60" t="s">
        <v>517</v>
      </c>
      <c r="M156" s="60" t="s">
        <v>518</v>
      </c>
      <c r="N156" s="61" t="s">
        <v>519</v>
      </c>
      <c r="O156" s="60" t="s">
        <v>520</v>
      </c>
      <c r="Q156" s="60" t="s">
        <v>521</v>
      </c>
      <c r="R156" s="60" t="s">
        <v>522</v>
      </c>
      <c r="S156" s="74" t="s">
        <v>31</v>
      </c>
    </row>
    <row r="158" spans="1:19" s="57" customFormat="1" ht="90">
      <c r="A158" s="57" t="s">
        <v>523</v>
      </c>
      <c r="B158" s="59"/>
      <c r="C158" s="59" t="s">
        <v>68</v>
      </c>
      <c r="D158" s="59" t="s">
        <v>391</v>
      </c>
      <c r="E158" s="59"/>
      <c r="F158" s="59" t="s">
        <v>31</v>
      </c>
      <c r="G158" s="59" t="s">
        <v>26</v>
      </c>
      <c r="H158" s="59"/>
      <c r="I158" s="57" t="s">
        <v>524</v>
      </c>
      <c r="J158" s="57" t="s">
        <v>127</v>
      </c>
      <c r="K158" s="59"/>
      <c r="N158" s="59"/>
      <c r="S158" s="73"/>
    </row>
    <row r="160" spans="1:19" s="30" customFormat="1" ht="90">
      <c r="A160" s="30" t="s">
        <v>525</v>
      </c>
      <c r="B160" s="31"/>
      <c r="C160" s="31"/>
      <c r="D160" s="31" t="s">
        <v>391</v>
      </c>
      <c r="E160" s="31"/>
      <c r="F160" s="31"/>
      <c r="G160" s="31" t="s">
        <v>31</v>
      </c>
      <c r="H160" s="31" t="s">
        <v>31</v>
      </c>
      <c r="I160" s="30" t="s">
        <v>526</v>
      </c>
      <c r="K160" s="31"/>
      <c r="N160" s="31"/>
      <c r="S160" s="72"/>
    </row>
    <row r="162" spans="1:19" s="57" customFormat="1" ht="105">
      <c r="A162" s="57" t="s">
        <v>527</v>
      </c>
      <c r="B162" s="59"/>
      <c r="C162" s="59"/>
      <c r="D162" s="59" t="s">
        <v>391</v>
      </c>
      <c r="E162" s="59"/>
      <c r="F162" s="59" t="s">
        <v>31</v>
      </c>
      <c r="G162" s="59" t="s">
        <v>26</v>
      </c>
      <c r="H162" s="59"/>
      <c r="I162" s="57" t="s">
        <v>528</v>
      </c>
      <c r="J162" s="57" t="s">
        <v>127</v>
      </c>
      <c r="K162" s="59"/>
      <c r="N162" s="59"/>
      <c r="S162" s="73"/>
    </row>
    <row r="164" spans="1:19" s="57" customFormat="1" ht="90">
      <c r="A164" s="57" t="s">
        <v>529</v>
      </c>
      <c r="B164" s="59"/>
      <c r="C164" s="59"/>
      <c r="D164" s="59" t="s">
        <v>391</v>
      </c>
      <c r="E164" s="59"/>
      <c r="F164" s="59" t="s">
        <v>31</v>
      </c>
      <c r="G164" s="59" t="s">
        <v>31</v>
      </c>
      <c r="H164" s="59" t="s">
        <v>31</v>
      </c>
      <c r="I164" s="57" t="s">
        <v>530</v>
      </c>
      <c r="J164" s="57" t="s">
        <v>127</v>
      </c>
      <c r="K164" s="59"/>
      <c r="N164" s="59"/>
      <c r="S164" s="73"/>
    </row>
    <row r="166" spans="1:19" s="57" customFormat="1" ht="60">
      <c r="A166" s="57" t="s">
        <v>531</v>
      </c>
      <c r="B166" s="59"/>
      <c r="C166" s="59"/>
      <c r="D166" s="59" t="s">
        <v>391</v>
      </c>
      <c r="E166" s="59"/>
      <c r="F166" s="59" t="s">
        <v>31</v>
      </c>
      <c r="G166" s="59" t="s">
        <v>26</v>
      </c>
      <c r="H166" s="59"/>
      <c r="I166" s="57" t="s">
        <v>532</v>
      </c>
      <c r="J166" s="57" t="s">
        <v>127</v>
      </c>
      <c r="K166" s="59"/>
      <c r="N166" s="59"/>
      <c r="S166" s="73"/>
    </row>
    <row r="168" spans="1:19" s="19" customFormat="1" ht="75">
      <c r="A168" s="19" t="s">
        <v>533</v>
      </c>
      <c r="B168" s="20"/>
      <c r="C168" s="20"/>
      <c r="D168" s="20" t="s">
        <v>391</v>
      </c>
      <c r="E168" s="20"/>
      <c r="F168" s="20"/>
      <c r="G168" s="20" t="s">
        <v>26</v>
      </c>
      <c r="H168" s="20"/>
      <c r="I168" s="19" t="s">
        <v>235</v>
      </c>
      <c r="K168" s="20"/>
      <c r="N168" s="20"/>
      <c r="S168" s="71"/>
    </row>
    <row r="170" spans="1:19" ht="90">
      <c r="A170" s="1" t="s">
        <v>534</v>
      </c>
      <c r="B170" s="14" t="s">
        <v>31</v>
      </c>
      <c r="C170" s="21" t="s">
        <v>68</v>
      </c>
      <c r="D170" s="14" t="s">
        <v>391</v>
      </c>
      <c r="E170" s="14" t="s">
        <v>31</v>
      </c>
      <c r="F170" s="14" t="s">
        <v>31</v>
      </c>
      <c r="G170" s="14" t="s">
        <v>31</v>
      </c>
      <c r="H170" s="18" t="s">
        <v>26</v>
      </c>
      <c r="J170" s="1" t="s">
        <v>127</v>
      </c>
      <c r="K170" s="14" t="s">
        <v>535</v>
      </c>
      <c r="L170" s="1" t="s">
        <v>536</v>
      </c>
      <c r="N170" s="14" t="s">
        <v>537</v>
      </c>
      <c r="O170" s="1" t="s">
        <v>538</v>
      </c>
      <c r="P170" s="1" t="s">
        <v>539</v>
      </c>
      <c r="Q170" s="1" t="s">
        <v>540</v>
      </c>
      <c r="R170" s="1" t="s">
        <v>541</v>
      </c>
    </row>
    <row r="171" spans="1:19">
      <c r="A171" s="1">
        <f>COUNTA(A2:A170)</f>
        <v>111</v>
      </c>
    </row>
    <row r="172" spans="1:19" s="19" customFormat="1" ht="120">
      <c r="A172" s="19" t="s">
        <v>542</v>
      </c>
      <c r="B172" s="20"/>
      <c r="C172" s="20"/>
      <c r="D172" s="20" t="s">
        <v>543</v>
      </c>
      <c r="E172" s="20"/>
      <c r="F172" s="20"/>
      <c r="G172" s="20" t="s">
        <v>26</v>
      </c>
      <c r="H172" s="20"/>
      <c r="I172" s="19" t="s">
        <v>235</v>
      </c>
      <c r="K172" s="20"/>
      <c r="N172" s="20"/>
      <c r="S172" s="71"/>
    </row>
    <row r="174" spans="1:19" s="19" customFormat="1" ht="45">
      <c r="A174" s="19" t="s">
        <v>544</v>
      </c>
      <c r="B174" s="20"/>
      <c r="C174" s="20"/>
      <c r="D174" s="20" t="s">
        <v>24</v>
      </c>
      <c r="E174" s="20"/>
      <c r="F174" s="20"/>
      <c r="G174" s="20" t="s">
        <v>26</v>
      </c>
      <c r="H174" s="20"/>
      <c r="I174" s="19" t="s">
        <v>545</v>
      </c>
      <c r="K174" s="20"/>
      <c r="N174" s="20"/>
      <c r="S174" s="71"/>
    </row>
    <row r="176" spans="1:19" s="19" customFormat="1" ht="75">
      <c r="A176" s="19" t="s">
        <v>546</v>
      </c>
      <c r="B176" s="20"/>
      <c r="C176" s="20"/>
      <c r="D176" s="20" t="s">
        <v>24</v>
      </c>
      <c r="E176" s="20"/>
      <c r="F176" s="20"/>
      <c r="G176" s="20" t="s">
        <v>26</v>
      </c>
      <c r="H176" s="20"/>
      <c r="I176" s="19" t="s">
        <v>547</v>
      </c>
      <c r="K176" s="20"/>
      <c r="N176" s="20"/>
      <c r="S176" s="71"/>
    </row>
    <row r="178" spans="1:19" ht="120">
      <c r="A178" s="1" t="s">
        <v>548</v>
      </c>
      <c r="B178" s="40">
        <v>43620</v>
      </c>
      <c r="C178" s="76" t="s">
        <v>549</v>
      </c>
      <c r="D178" s="14" t="s">
        <v>24</v>
      </c>
      <c r="E178" s="14" t="s">
        <v>31</v>
      </c>
      <c r="F178" s="14" t="s">
        <v>31</v>
      </c>
      <c r="G178" s="14" t="s">
        <v>31</v>
      </c>
      <c r="J178" s="1" t="s">
        <v>127</v>
      </c>
      <c r="K178" s="14" t="s">
        <v>550</v>
      </c>
      <c r="L178" s="1" t="s">
        <v>551</v>
      </c>
      <c r="N178" s="14" t="s">
        <v>552</v>
      </c>
      <c r="O178" s="1" t="s">
        <v>553</v>
      </c>
      <c r="R178" s="1" t="s">
        <v>554</v>
      </c>
    </row>
    <row r="180" spans="1:19" ht="75">
      <c r="A180" s="1" t="s">
        <v>555</v>
      </c>
      <c r="B180" s="40">
        <v>43620</v>
      </c>
      <c r="C180" s="76" t="s">
        <v>42</v>
      </c>
      <c r="D180" s="14" t="s">
        <v>24</v>
      </c>
      <c r="E180" s="14" t="s">
        <v>31</v>
      </c>
      <c r="F180" s="14" t="s">
        <v>31</v>
      </c>
      <c r="G180" s="14" t="s">
        <v>31</v>
      </c>
      <c r="J180" s="1" t="s">
        <v>127</v>
      </c>
      <c r="K180" s="14" t="s">
        <v>556</v>
      </c>
      <c r="L180" s="1" t="s">
        <v>557</v>
      </c>
      <c r="M180" s="1" t="s">
        <v>558</v>
      </c>
      <c r="N180" s="14">
        <v>2</v>
      </c>
      <c r="O180" s="1" t="s">
        <v>559</v>
      </c>
    </row>
    <row r="182" spans="1:19" s="46" customFormat="1" ht="75">
      <c r="A182" s="46" t="s">
        <v>560</v>
      </c>
      <c r="B182" s="47"/>
      <c r="C182" s="47"/>
      <c r="D182" s="47" t="s">
        <v>543</v>
      </c>
      <c r="E182" s="47"/>
      <c r="F182" s="47" t="s">
        <v>31</v>
      </c>
      <c r="G182" s="47" t="s">
        <v>26</v>
      </c>
      <c r="H182" s="47"/>
      <c r="I182" s="46" t="s">
        <v>561</v>
      </c>
      <c r="J182" s="46" t="s">
        <v>356</v>
      </c>
      <c r="K182" s="47"/>
      <c r="N182" s="47"/>
      <c r="S182" s="66"/>
    </row>
    <row r="184" spans="1:19" s="19" customFormat="1" ht="90">
      <c r="A184" s="19" t="s">
        <v>562</v>
      </c>
      <c r="B184" s="20"/>
      <c r="C184" s="20"/>
      <c r="D184" s="20" t="s">
        <v>543</v>
      </c>
      <c r="E184" s="20"/>
      <c r="F184" s="20"/>
      <c r="G184" s="20" t="s">
        <v>26</v>
      </c>
      <c r="H184" s="20"/>
      <c r="I184" s="19" t="s">
        <v>563</v>
      </c>
      <c r="J184" s="19" t="s">
        <v>356</v>
      </c>
      <c r="K184" s="20"/>
      <c r="N184" s="20"/>
      <c r="S184" s="71"/>
    </row>
    <row r="186" spans="1:19" s="77" customFormat="1" ht="90">
      <c r="A186" s="77" t="s">
        <v>564</v>
      </c>
      <c r="B186" s="78"/>
      <c r="C186" s="78"/>
      <c r="D186" s="78" t="s">
        <v>24</v>
      </c>
      <c r="E186" s="78"/>
      <c r="F186" s="78"/>
      <c r="G186" s="78" t="s">
        <v>26</v>
      </c>
      <c r="H186" s="78"/>
      <c r="I186" s="77" t="s">
        <v>565</v>
      </c>
      <c r="K186" s="78"/>
      <c r="N186" s="78"/>
      <c r="S186" s="79"/>
    </row>
    <row r="188" spans="1:19" ht="120">
      <c r="A188" s="1" t="s">
        <v>566</v>
      </c>
      <c r="B188" s="40">
        <v>43620</v>
      </c>
      <c r="C188" s="21" t="s">
        <v>68</v>
      </c>
      <c r="D188" s="14" t="s">
        <v>24</v>
      </c>
      <c r="E188" s="14" t="s">
        <v>31</v>
      </c>
      <c r="F188" s="14" t="s">
        <v>31</v>
      </c>
      <c r="G188" s="14" t="s">
        <v>31</v>
      </c>
      <c r="J188" s="1" t="s">
        <v>127</v>
      </c>
      <c r="K188" s="14" t="s">
        <v>567</v>
      </c>
      <c r="L188" s="1" t="s">
        <v>568</v>
      </c>
      <c r="M188" s="1" t="s">
        <v>163</v>
      </c>
      <c r="N188" s="14" t="s">
        <v>569</v>
      </c>
      <c r="O188" s="1" t="s">
        <v>570</v>
      </c>
      <c r="Q188" s="1" t="s">
        <v>571</v>
      </c>
      <c r="R188" s="1" t="s">
        <v>572</v>
      </c>
    </row>
    <row r="190" spans="1:19" s="80" customFormat="1" ht="105">
      <c r="A190" s="80" t="s">
        <v>573</v>
      </c>
      <c r="B190" s="81"/>
      <c r="C190" s="81"/>
      <c r="D190" s="81" t="s">
        <v>24</v>
      </c>
      <c r="E190" s="81"/>
      <c r="F190" s="81"/>
      <c r="G190" s="81" t="s">
        <v>26</v>
      </c>
      <c r="H190" s="81"/>
      <c r="I190" s="80" t="s">
        <v>574</v>
      </c>
      <c r="J190" s="80" t="s">
        <v>127</v>
      </c>
      <c r="K190" s="81"/>
      <c r="N190" s="81"/>
      <c r="S190" s="81"/>
    </row>
    <row r="192" spans="1:19" s="30" customFormat="1" ht="90">
      <c r="A192" s="30" t="s">
        <v>575</v>
      </c>
      <c r="B192" s="31"/>
      <c r="C192" s="31"/>
      <c r="D192" s="31" t="s">
        <v>391</v>
      </c>
      <c r="E192" s="31"/>
      <c r="F192" s="31" t="s">
        <v>31</v>
      </c>
      <c r="G192" s="31" t="s">
        <v>26</v>
      </c>
      <c r="H192" s="31"/>
      <c r="I192" s="30" t="s">
        <v>576</v>
      </c>
      <c r="K192" s="31"/>
      <c r="N192" s="31"/>
      <c r="S192" s="72"/>
    </row>
    <row r="194" spans="1:19" s="57" customFormat="1" ht="105">
      <c r="A194" s="57" t="s">
        <v>577</v>
      </c>
      <c r="B194" s="59"/>
      <c r="C194" s="59"/>
      <c r="D194" s="59" t="s">
        <v>391</v>
      </c>
      <c r="E194" s="59"/>
      <c r="F194" s="59" t="s">
        <v>31</v>
      </c>
      <c r="G194" s="59" t="s">
        <v>26</v>
      </c>
      <c r="H194" s="59"/>
      <c r="I194" s="57" t="s">
        <v>578</v>
      </c>
      <c r="K194" s="59"/>
      <c r="N194" s="59"/>
      <c r="S194" s="73"/>
    </row>
    <row r="196" spans="1:19" ht="90">
      <c r="A196" s="1" t="s">
        <v>579</v>
      </c>
      <c r="B196" s="40">
        <v>43620</v>
      </c>
      <c r="C196" s="76" t="s">
        <v>42</v>
      </c>
      <c r="D196" s="14" t="s">
        <v>24</v>
      </c>
      <c r="E196" s="14" t="s">
        <v>31</v>
      </c>
      <c r="F196" s="14" t="s">
        <v>31</v>
      </c>
      <c r="G196" s="14" t="s">
        <v>31</v>
      </c>
      <c r="K196" s="14" t="s">
        <v>580</v>
      </c>
      <c r="L196" s="1" t="s">
        <v>581</v>
      </c>
      <c r="M196" s="1" t="s">
        <v>582</v>
      </c>
      <c r="N196" s="14">
        <v>1</v>
      </c>
      <c r="O196" s="1" t="s">
        <v>583</v>
      </c>
    </row>
    <row r="198" spans="1:19" ht="75">
      <c r="A198" s="1" t="s">
        <v>584</v>
      </c>
      <c r="B198" s="40">
        <v>43620</v>
      </c>
      <c r="C198" s="21" t="s">
        <v>68</v>
      </c>
      <c r="D198" s="14" t="s">
        <v>24</v>
      </c>
      <c r="E198" s="14" t="s">
        <v>31</v>
      </c>
      <c r="F198" s="14" t="s">
        <v>31</v>
      </c>
      <c r="G198" s="14" t="s">
        <v>31</v>
      </c>
      <c r="K198" s="14" t="s">
        <v>585</v>
      </c>
      <c r="L198" s="1" t="s">
        <v>586</v>
      </c>
      <c r="M198" s="1" t="s">
        <v>587</v>
      </c>
      <c r="N198" s="14" t="s">
        <v>588</v>
      </c>
      <c r="O198" s="1" t="s">
        <v>589</v>
      </c>
    </row>
    <row r="200" spans="1:19" ht="150">
      <c r="A200" s="1" t="s">
        <v>590</v>
      </c>
      <c r="B200" s="40">
        <v>43627</v>
      </c>
      <c r="C200" s="76" t="s">
        <v>42</v>
      </c>
      <c r="D200" s="14" t="s">
        <v>24</v>
      </c>
      <c r="E200" s="14" t="s">
        <v>31</v>
      </c>
      <c r="F200" s="14" t="s">
        <v>31</v>
      </c>
      <c r="G200" s="14" t="s">
        <v>31</v>
      </c>
      <c r="I200" s="1" t="s">
        <v>591</v>
      </c>
      <c r="K200" s="14" t="s">
        <v>592</v>
      </c>
      <c r="L200" s="1" t="s">
        <v>593</v>
      </c>
      <c r="M200" s="1" t="s">
        <v>594</v>
      </c>
      <c r="N200" s="14">
        <v>17</v>
      </c>
      <c r="O200" s="1" t="s">
        <v>595</v>
      </c>
      <c r="P200" s="1" t="s">
        <v>596</v>
      </c>
      <c r="Q200" s="1" t="s">
        <v>597</v>
      </c>
      <c r="R200" s="1" t="s">
        <v>598</v>
      </c>
    </row>
    <row r="202" spans="1:19" s="86" customFormat="1" ht="75">
      <c r="A202" s="86" t="s">
        <v>599</v>
      </c>
      <c r="B202" s="87"/>
      <c r="C202" s="87"/>
      <c r="D202" s="87" t="s">
        <v>24</v>
      </c>
      <c r="E202" s="87"/>
      <c r="F202" s="87"/>
      <c r="G202" s="87" t="s">
        <v>26</v>
      </c>
      <c r="H202" s="87"/>
      <c r="I202" s="86" t="s">
        <v>600</v>
      </c>
      <c r="K202" s="87"/>
      <c r="N202" s="87"/>
      <c r="S202" s="88"/>
    </row>
    <row r="204" spans="1:19" s="86" customFormat="1" ht="60">
      <c r="A204" s="86" t="s">
        <v>601</v>
      </c>
      <c r="B204" s="87"/>
      <c r="C204" s="87"/>
      <c r="D204" s="87" t="s">
        <v>24</v>
      </c>
      <c r="E204" s="87"/>
      <c r="F204" s="87"/>
      <c r="G204" s="87" t="s">
        <v>26</v>
      </c>
      <c r="H204" s="87"/>
      <c r="I204" s="86" t="s">
        <v>602</v>
      </c>
      <c r="K204" s="87"/>
      <c r="N204" s="87"/>
      <c r="S204" s="88"/>
    </row>
    <row r="206" spans="1:19" s="10" customFormat="1" ht="60">
      <c r="A206" s="10" t="s">
        <v>603</v>
      </c>
      <c r="B206" s="17"/>
      <c r="C206" s="17"/>
      <c r="D206" s="17" t="s">
        <v>369</v>
      </c>
      <c r="E206" s="17"/>
      <c r="F206" s="17"/>
      <c r="G206" s="17" t="s">
        <v>26</v>
      </c>
      <c r="H206" s="17"/>
      <c r="I206" s="10" t="s">
        <v>235</v>
      </c>
      <c r="K206" s="17"/>
      <c r="N206" s="17"/>
      <c r="S206" s="70"/>
    </row>
    <row r="208" spans="1:19" ht="120">
      <c r="A208" s="1" t="s">
        <v>604</v>
      </c>
      <c r="B208" s="40">
        <v>43627</v>
      </c>
      <c r="D208" s="14" t="s">
        <v>369</v>
      </c>
      <c r="E208" s="14" t="s">
        <v>31</v>
      </c>
      <c r="F208" s="14" t="s">
        <v>31</v>
      </c>
      <c r="G208" s="14" t="s">
        <v>31</v>
      </c>
      <c r="H208" s="18" t="s">
        <v>26</v>
      </c>
      <c r="I208" s="1" t="s">
        <v>605</v>
      </c>
      <c r="K208" s="14" t="s">
        <v>606</v>
      </c>
      <c r="L208" s="1" t="s">
        <v>607</v>
      </c>
      <c r="M208" s="1" t="s">
        <v>608</v>
      </c>
      <c r="N208" s="14" t="s">
        <v>609</v>
      </c>
      <c r="O208" s="1" t="s">
        <v>610</v>
      </c>
    </row>
    <row r="210" spans="1:19" s="60" customFormat="1" ht="141.75">
      <c r="A210" s="60" t="s">
        <v>611</v>
      </c>
      <c r="B210" s="61"/>
      <c r="C210" s="61"/>
      <c r="D210" s="61" t="s">
        <v>24</v>
      </c>
      <c r="E210" s="61" t="s">
        <v>31</v>
      </c>
      <c r="F210" s="61" t="s">
        <v>31</v>
      </c>
      <c r="G210" s="61" t="s">
        <v>31</v>
      </c>
      <c r="H210" s="61" t="s">
        <v>31</v>
      </c>
      <c r="I210" s="89" t="s">
        <v>612</v>
      </c>
      <c r="K210" s="61" t="s">
        <v>613</v>
      </c>
      <c r="L210" s="60" t="s">
        <v>614</v>
      </c>
      <c r="M210" s="60" t="s">
        <v>615</v>
      </c>
      <c r="N210" s="61" t="s">
        <v>616</v>
      </c>
      <c r="O210" s="60" t="s">
        <v>617</v>
      </c>
      <c r="P210" s="60" t="s">
        <v>618</v>
      </c>
      <c r="S210" s="74"/>
    </row>
    <row r="212" spans="1:19" s="86" customFormat="1" ht="90">
      <c r="A212" s="86" t="s">
        <v>619</v>
      </c>
      <c r="B212" s="87"/>
      <c r="C212" s="87"/>
      <c r="D212" s="87" t="s">
        <v>24</v>
      </c>
      <c r="E212" s="87"/>
      <c r="F212" s="87"/>
      <c r="G212" s="87" t="s">
        <v>26</v>
      </c>
      <c r="H212" s="87"/>
      <c r="I212" s="86" t="s">
        <v>620</v>
      </c>
      <c r="K212" s="87"/>
      <c r="N212" s="87"/>
      <c r="S212" s="88"/>
    </row>
    <row r="214" spans="1:19" ht="90">
      <c r="A214" s="1" t="s">
        <v>621</v>
      </c>
      <c r="B214" s="40">
        <v>43627</v>
      </c>
      <c r="C214" s="76" t="s">
        <v>42</v>
      </c>
      <c r="D214" s="14" t="s">
        <v>369</v>
      </c>
      <c r="E214" s="14" t="s">
        <v>31</v>
      </c>
      <c r="F214" s="14" t="s">
        <v>31</v>
      </c>
      <c r="G214" s="14" t="s">
        <v>31</v>
      </c>
      <c r="H214" s="18" t="s">
        <v>26</v>
      </c>
      <c r="I214" s="1" t="s">
        <v>622</v>
      </c>
      <c r="K214" s="14" t="s">
        <v>623</v>
      </c>
      <c r="L214" s="1" t="s">
        <v>624</v>
      </c>
      <c r="M214" s="1" t="s">
        <v>625</v>
      </c>
      <c r="N214" s="14" t="s">
        <v>626</v>
      </c>
      <c r="O214" s="1" t="s">
        <v>627</v>
      </c>
      <c r="P214" s="1" t="s">
        <v>108</v>
      </c>
      <c r="Q214" s="1" t="s">
        <v>628</v>
      </c>
    </row>
    <row r="216" spans="1:19" s="86" customFormat="1" ht="60">
      <c r="A216" s="86" t="s">
        <v>629</v>
      </c>
      <c r="B216" s="87"/>
      <c r="C216" s="87"/>
      <c r="D216" s="87" t="s">
        <v>24</v>
      </c>
      <c r="E216" s="87"/>
      <c r="F216" s="87"/>
      <c r="G216" s="87" t="s">
        <v>26</v>
      </c>
      <c r="H216" s="87"/>
      <c r="I216" s="86" t="s">
        <v>630</v>
      </c>
      <c r="K216" s="87"/>
      <c r="N216" s="87"/>
      <c r="S216" s="88"/>
    </row>
    <row r="218" spans="1:19" ht="90">
      <c r="A218" s="1" t="s">
        <v>631</v>
      </c>
      <c r="B218" s="40">
        <v>43627</v>
      </c>
      <c r="C218" s="14" t="s">
        <v>68</v>
      </c>
      <c r="D218" s="14" t="s">
        <v>391</v>
      </c>
      <c r="E218" s="14" t="s">
        <v>31</v>
      </c>
      <c r="F218" s="14" t="s">
        <v>31</v>
      </c>
      <c r="G218" s="14" t="s">
        <v>31</v>
      </c>
      <c r="I218" s="1" t="s">
        <v>632</v>
      </c>
      <c r="K218" s="14" t="s">
        <v>633</v>
      </c>
      <c r="L218" s="1" t="s">
        <v>634</v>
      </c>
      <c r="M218" s="1" t="s">
        <v>635</v>
      </c>
      <c r="N218" s="14" t="s">
        <v>636</v>
      </c>
      <c r="O218" s="1" t="s">
        <v>637</v>
      </c>
    </row>
    <row r="220" spans="1:19" s="30" customFormat="1" ht="60">
      <c r="A220" s="30" t="s">
        <v>638</v>
      </c>
      <c r="B220" s="31"/>
      <c r="C220" s="31"/>
      <c r="D220" s="31" t="s">
        <v>391</v>
      </c>
      <c r="E220" s="31"/>
      <c r="F220" s="31"/>
      <c r="G220" s="31" t="s">
        <v>26</v>
      </c>
      <c r="H220" s="31"/>
      <c r="I220" s="30" t="s">
        <v>639</v>
      </c>
      <c r="J220" s="30" t="s">
        <v>356</v>
      </c>
      <c r="K220" s="31"/>
      <c r="N220" s="31"/>
      <c r="S220" s="72"/>
    </row>
    <row r="222" spans="1:19" s="30" customFormat="1" ht="105">
      <c r="A222" s="30" t="s">
        <v>640</v>
      </c>
      <c r="B222" s="31"/>
      <c r="C222" s="31"/>
      <c r="D222" s="31" t="s">
        <v>391</v>
      </c>
      <c r="E222" s="31"/>
      <c r="F222" s="31"/>
      <c r="G222" s="31" t="s">
        <v>26</v>
      </c>
      <c r="H222" s="31" t="s">
        <v>31</v>
      </c>
      <c r="I222" s="30" t="s">
        <v>641</v>
      </c>
      <c r="K222" s="31"/>
      <c r="N222" s="31"/>
      <c r="S222" s="72"/>
    </row>
    <row r="224" spans="1:19" s="90" customFormat="1" ht="60">
      <c r="A224" s="90" t="s">
        <v>642</v>
      </c>
      <c r="B224" s="92"/>
      <c r="C224" s="92"/>
      <c r="D224" s="92" t="s">
        <v>391</v>
      </c>
      <c r="E224" s="92"/>
      <c r="F224" s="92"/>
      <c r="G224" s="92" t="s">
        <v>26</v>
      </c>
      <c r="H224" s="92"/>
      <c r="I224" s="90" t="s">
        <v>643</v>
      </c>
      <c r="K224" s="92"/>
      <c r="N224" s="92"/>
      <c r="S224" s="93"/>
    </row>
    <row r="226" spans="1:19" s="90" customFormat="1" ht="120">
      <c r="A226" s="90" t="s">
        <v>644</v>
      </c>
      <c r="B226" s="92"/>
      <c r="C226" s="92"/>
      <c r="D226" s="92" t="s">
        <v>391</v>
      </c>
      <c r="E226" s="92"/>
      <c r="F226" s="92"/>
      <c r="G226" s="92" t="s">
        <v>31</v>
      </c>
      <c r="H226" s="92" t="s">
        <v>31</v>
      </c>
      <c r="I226" s="90" t="s">
        <v>645</v>
      </c>
      <c r="K226" s="92"/>
      <c r="N226" s="92"/>
      <c r="S226" s="93"/>
    </row>
    <row r="228" spans="1:19" s="91" customFormat="1" ht="90">
      <c r="A228" s="91" t="s">
        <v>646</v>
      </c>
      <c r="B228" s="94"/>
      <c r="C228" s="94"/>
      <c r="D228" s="94" t="s">
        <v>391</v>
      </c>
      <c r="E228" s="94"/>
      <c r="F228" s="94"/>
      <c r="G228" s="94" t="s">
        <v>26</v>
      </c>
      <c r="H228" s="94"/>
      <c r="I228" s="91" t="s">
        <v>235</v>
      </c>
      <c r="K228" s="94"/>
      <c r="N228" s="94"/>
      <c r="S228" s="95"/>
    </row>
    <row r="230" spans="1:19" s="30" customFormat="1" ht="75">
      <c r="A230" s="30" t="s">
        <v>647</v>
      </c>
      <c r="B230" s="31"/>
      <c r="C230" s="31"/>
      <c r="D230" s="31" t="s">
        <v>391</v>
      </c>
      <c r="E230" s="31"/>
      <c r="F230" s="31"/>
      <c r="G230" s="31" t="s">
        <v>26</v>
      </c>
      <c r="H230" s="31" t="s">
        <v>31</v>
      </c>
      <c r="I230" s="30" t="s">
        <v>648</v>
      </c>
      <c r="K230" s="31"/>
      <c r="N230" s="31"/>
      <c r="S230" s="72"/>
    </row>
    <row r="232" spans="1:19" s="30" customFormat="1" ht="45">
      <c r="A232" s="30" t="s">
        <v>649</v>
      </c>
      <c r="B232" s="31"/>
      <c r="C232" s="31"/>
      <c r="D232" s="31" t="s">
        <v>391</v>
      </c>
      <c r="E232" s="31"/>
      <c r="F232" s="31"/>
      <c r="G232" s="31" t="s">
        <v>26</v>
      </c>
      <c r="H232" s="31" t="s">
        <v>31</v>
      </c>
      <c r="I232" s="30" t="s">
        <v>650</v>
      </c>
      <c r="K232" s="31"/>
      <c r="N232" s="31"/>
      <c r="S232" s="72"/>
    </row>
    <row r="234" spans="1:19" ht="60">
      <c r="A234" s="1" t="s">
        <v>651</v>
      </c>
      <c r="B234" s="40">
        <v>43628</v>
      </c>
      <c r="C234" s="96" t="s">
        <v>42</v>
      </c>
      <c r="D234" s="14" t="s">
        <v>391</v>
      </c>
      <c r="G234" s="14" t="s">
        <v>31</v>
      </c>
      <c r="H234" s="18" t="s">
        <v>26</v>
      </c>
      <c r="I234" s="1" t="s">
        <v>652</v>
      </c>
      <c r="J234" s="1" t="s">
        <v>127</v>
      </c>
      <c r="K234" s="14" t="s">
        <v>653</v>
      </c>
      <c r="L234" s="1" t="s">
        <v>654</v>
      </c>
      <c r="M234" s="1" t="s">
        <v>655</v>
      </c>
      <c r="N234" s="14" t="s">
        <v>656</v>
      </c>
      <c r="O234" s="1" t="s">
        <v>657</v>
      </c>
      <c r="P234" s="1" t="s">
        <v>658</v>
      </c>
      <c r="R234" s="1" t="s">
        <v>659</v>
      </c>
    </row>
    <row r="236" spans="1:19" s="30" customFormat="1" ht="60">
      <c r="A236" s="30" t="s">
        <v>660</v>
      </c>
      <c r="B236" s="31"/>
      <c r="C236" s="31"/>
      <c r="D236" s="31" t="s">
        <v>391</v>
      </c>
      <c r="E236" s="31"/>
      <c r="F236" s="31"/>
      <c r="G236" s="31" t="s">
        <v>26</v>
      </c>
      <c r="H236" s="31"/>
      <c r="I236" s="30" t="s">
        <v>661</v>
      </c>
      <c r="K236" s="31"/>
      <c r="N236" s="31"/>
      <c r="S236" s="72"/>
    </row>
    <row r="238" spans="1:19" s="86" customFormat="1" ht="75">
      <c r="A238" s="86" t="s">
        <v>662</v>
      </c>
      <c r="B238" s="87"/>
      <c r="C238" s="87"/>
      <c r="D238" s="87" t="s">
        <v>391</v>
      </c>
      <c r="E238" s="87"/>
      <c r="F238" s="87"/>
      <c r="G238" s="87" t="s">
        <v>26</v>
      </c>
      <c r="H238" s="87"/>
      <c r="I238" s="86" t="s">
        <v>663</v>
      </c>
      <c r="K238" s="87"/>
      <c r="N238" s="87"/>
      <c r="S238" s="88"/>
    </row>
    <row r="240" spans="1:19" s="86" customFormat="1" ht="90">
      <c r="A240" s="86" t="s">
        <v>664</v>
      </c>
      <c r="B240" s="87"/>
      <c r="C240" s="87"/>
      <c r="D240" s="87" t="s">
        <v>24</v>
      </c>
      <c r="E240" s="87"/>
      <c r="F240" s="87"/>
      <c r="G240" s="87" t="s">
        <v>26</v>
      </c>
      <c r="H240" s="87"/>
      <c r="I240" s="86" t="s">
        <v>665</v>
      </c>
      <c r="K240" s="87"/>
      <c r="N240" s="87"/>
      <c r="S240" s="88"/>
    </row>
    <row r="242" spans="1:19" s="30" customFormat="1" ht="150">
      <c r="A242" s="30" t="s">
        <v>666</v>
      </c>
      <c r="B242" s="31"/>
      <c r="C242" s="31"/>
      <c r="D242" s="31" t="s">
        <v>391</v>
      </c>
      <c r="E242" s="31"/>
      <c r="F242" s="31"/>
      <c r="G242" s="31" t="s">
        <v>26</v>
      </c>
      <c r="H242" s="31" t="s">
        <v>31</v>
      </c>
      <c r="I242" s="30" t="s">
        <v>639</v>
      </c>
      <c r="K242" s="31"/>
      <c r="N242" s="31"/>
      <c r="S242" s="72"/>
    </row>
    <row r="244" spans="1:19" ht="150">
      <c r="A244" s="1" t="s">
        <v>667</v>
      </c>
      <c r="B244" s="40">
        <v>43628</v>
      </c>
      <c r="C244" s="14" t="s">
        <v>42</v>
      </c>
      <c r="D244" s="14" t="s">
        <v>24</v>
      </c>
      <c r="E244" s="14" t="s">
        <v>31</v>
      </c>
      <c r="F244" s="14" t="s">
        <v>31</v>
      </c>
      <c r="G244" s="14" t="s">
        <v>31</v>
      </c>
      <c r="I244" s="1" t="s">
        <v>668</v>
      </c>
      <c r="K244" s="14" t="s">
        <v>669</v>
      </c>
      <c r="L244" s="1" t="s">
        <v>670</v>
      </c>
      <c r="M244" s="1" t="s">
        <v>671</v>
      </c>
      <c r="N244" s="14" t="s">
        <v>672</v>
      </c>
      <c r="O244" s="1" t="s">
        <v>673</v>
      </c>
      <c r="Q244" s="1" t="s">
        <v>674</v>
      </c>
    </row>
    <row r="246" spans="1:19" s="86" customFormat="1" ht="90">
      <c r="A246" s="86" t="s">
        <v>675</v>
      </c>
      <c r="B246" s="87"/>
      <c r="C246" s="87"/>
      <c r="D246" s="87" t="s">
        <v>24</v>
      </c>
      <c r="E246" s="87"/>
      <c r="F246" s="87"/>
      <c r="G246" s="87" t="s">
        <v>26</v>
      </c>
      <c r="H246" s="87"/>
      <c r="I246" s="86" t="s">
        <v>676</v>
      </c>
      <c r="K246" s="87"/>
      <c r="N246" s="87"/>
      <c r="S246" s="88"/>
    </row>
    <row r="248" spans="1:19" s="19" customFormat="1" ht="75">
      <c r="A248" s="19" t="s">
        <v>677</v>
      </c>
      <c r="B248" s="20"/>
      <c r="C248" s="20"/>
      <c r="D248" s="20" t="s">
        <v>543</v>
      </c>
      <c r="E248" s="20"/>
      <c r="F248" s="20"/>
      <c r="G248" s="20" t="s">
        <v>26</v>
      </c>
      <c r="H248" s="20"/>
      <c r="I248" s="19" t="s">
        <v>678</v>
      </c>
      <c r="K248" s="20"/>
      <c r="N248" s="20"/>
      <c r="S248" s="71"/>
    </row>
    <row r="250" spans="1:19" s="30" customFormat="1" ht="90">
      <c r="A250" s="30" t="s">
        <v>679</v>
      </c>
      <c r="B250" s="31"/>
      <c r="C250" s="31"/>
      <c r="D250" s="31" t="s">
        <v>391</v>
      </c>
      <c r="E250" s="31"/>
      <c r="F250" s="31"/>
      <c r="G250" s="31" t="s">
        <v>26</v>
      </c>
      <c r="H250" s="31" t="s">
        <v>31</v>
      </c>
      <c r="I250" s="30" t="s">
        <v>680</v>
      </c>
      <c r="K250" s="31"/>
      <c r="N250" s="31"/>
      <c r="S250" s="72"/>
    </row>
    <row r="252" spans="1:19" s="30" customFormat="1" ht="105">
      <c r="A252" s="30" t="s">
        <v>681</v>
      </c>
      <c r="B252" s="31"/>
      <c r="C252" s="31"/>
      <c r="D252" s="31" t="s">
        <v>391</v>
      </c>
      <c r="E252" s="31"/>
      <c r="F252" s="31"/>
      <c r="G252" s="31" t="s">
        <v>26</v>
      </c>
      <c r="H252" s="31" t="s">
        <v>31</v>
      </c>
      <c r="I252" s="30" t="s">
        <v>682</v>
      </c>
      <c r="K252" s="31"/>
      <c r="N252" s="31"/>
      <c r="S252" s="72"/>
    </row>
    <row r="254" spans="1:19" s="86" customFormat="1" ht="105">
      <c r="A254" s="86" t="s">
        <v>683</v>
      </c>
      <c r="B254" s="87"/>
      <c r="C254" s="87"/>
      <c r="D254" s="87" t="s">
        <v>24</v>
      </c>
      <c r="E254" s="87" t="s">
        <v>31</v>
      </c>
      <c r="F254" s="87" t="s">
        <v>31</v>
      </c>
      <c r="G254" s="87" t="s">
        <v>31</v>
      </c>
      <c r="H254" s="87" t="s">
        <v>31</v>
      </c>
      <c r="I254" s="86" t="s">
        <v>684</v>
      </c>
      <c r="K254" s="87"/>
      <c r="N254" s="87"/>
      <c r="S254" s="88"/>
    </row>
    <row r="256" spans="1:19" s="86" customFormat="1" ht="90">
      <c r="A256" s="86" t="s">
        <v>685</v>
      </c>
      <c r="B256" s="87"/>
      <c r="C256" s="87"/>
      <c r="D256" s="87" t="s">
        <v>24</v>
      </c>
      <c r="E256" s="87"/>
      <c r="F256" s="87"/>
      <c r="G256" s="87" t="s">
        <v>26</v>
      </c>
      <c r="H256" s="87"/>
      <c r="I256" s="86" t="s">
        <v>686</v>
      </c>
      <c r="K256" s="87"/>
      <c r="N256" s="87"/>
      <c r="S256" s="88"/>
    </row>
    <row r="258" spans="1:19" s="30" customFormat="1" ht="75">
      <c r="A258" s="30" t="s">
        <v>687</v>
      </c>
      <c r="B258" s="31"/>
      <c r="C258" s="31"/>
      <c r="D258" s="31" t="s">
        <v>391</v>
      </c>
      <c r="E258" s="31"/>
      <c r="F258" s="31"/>
      <c r="G258" s="31" t="s">
        <v>26</v>
      </c>
      <c r="H258" s="31" t="s">
        <v>31</v>
      </c>
      <c r="I258" s="30" t="s">
        <v>688</v>
      </c>
      <c r="K258" s="31"/>
      <c r="N258" s="31"/>
      <c r="S258" s="72"/>
    </row>
    <row r="260" spans="1:19" s="77" customFormat="1" ht="60">
      <c r="A260" s="77" t="s">
        <v>689</v>
      </c>
      <c r="B260" s="78"/>
      <c r="C260" s="78"/>
      <c r="D260" s="78" t="s">
        <v>391</v>
      </c>
      <c r="E260" s="78"/>
      <c r="F260" s="78"/>
      <c r="G260" s="78" t="s">
        <v>26</v>
      </c>
      <c r="H260" s="78" t="s">
        <v>31</v>
      </c>
      <c r="I260" s="77" t="s">
        <v>235</v>
      </c>
      <c r="K260" s="78"/>
      <c r="N260" s="78"/>
      <c r="S260" s="79"/>
    </row>
    <row r="262" spans="1:19" s="103" customFormat="1" ht="75">
      <c r="A262" s="103" t="s">
        <v>690</v>
      </c>
      <c r="B262" s="104"/>
      <c r="C262" s="104"/>
      <c r="D262" s="31" t="s">
        <v>691</v>
      </c>
      <c r="E262" s="104"/>
      <c r="F262" s="104"/>
      <c r="G262" s="104" t="s">
        <v>26</v>
      </c>
      <c r="H262" s="104"/>
      <c r="I262" s="103" t="s">
        <v>692</v>
      </c>
      <c r="K262" s="104"/>
      <c r="N262" s="104"/>
      <c r="S262" s="105"/>
    </row>
    <row r="264" spans="1:19" s="30" customFormat="1" ht="90">
      <c r="A264" s="30" t="s">
        <v>693</v>
      </c>
      <c r="B264" s="31"/>
      <c r="C264" s="31"/>
      <c r="D264" s="31" t="s">
        <v>691</v>
      </c>
      <c r="E264" s="31"/>
      <c r="F264" s="31"/>
      <c r="G264" s="31" t="s">
        <v>26</v>
      </c>
      <c r="H264" s="31"/>
      <c r="I264" s="30" t="s">
        <v>694</v>
      </c>
      <c r="K264" s="31"/>
      <c r="N264" s="31"/>
      <c r="S264" s="72"/>
    </row>
    <row r="266" spans="1:19" ht="135">
      <c r="A266" s="1" t="s">
        <v>695</v>
      </c>
      <c r="B266" s="40">
        <v>43628</v>
      </c>
      <c r="C266" s="14" t="s">
        <v>42</v>
      </c>
      <c r="D266" s="14" t="s">
        <v>24</v>
      </c>
      <c r="E266" s="14" t="s">
        <v>31</v>
      </c>
      <c r="F266" s="14" t="s">
        <v>31</v>
      </c>
      <c r="G266" s="14" t="s">
        <v>31</v>
      </c>
      <c r="I266" s="1" t="s">
        <v>696</v>
      </c>
      <c r="K266" s="14" t="s">
        <v>697</v>
      </c>
      <c r="L266" s="1" t="s">
        <v>698</v>
      </c>
      <c r="M266" s="1" t="s">
        <v>699</v>
      </c>
      <c r="N266" s="14" t="s">
        <v>700</v>
      </c>
      <c r="O266" s="1" t="s">
        <v>701</v>
      </c>
    </row>
    <row r="268" spans="1:19" s="103" customFormat="1" ht="90">
      <c r="A268" s="103" t="s">
        <v>702</v>
      </c>
      <c r="B268" s="104"/>
      <c r="C268" s="104"/>
      <c r="D268" s="104" t="s">
        <v>391</v>
      </c>
      <c r="E268" s="104" t="s">
        <v>31</v>
      </c>
      <c r="F268" s="104" t="s">
        <v>31</v>
      </c>
      <c r="G268" s="104" t="s">
        <v>26</v>
      </c>
      <c r="H268" s="104"/>
      <c r="I268" s="103" t="s">
        <v>703</v>
      </c>
      <c r="K268" s="104"/>
      <c r="N268" s="104"/>
      <c r="S268" s="105"/>
    </row>
    <row r="270" spans="1:19" ht="120">
      <c r="A270" s="1" t="s">
        <v>704</v>
      </c>
      <c r="B270" s="40">
        <v>43628</v>
      </c>
      <c r="C270" s="22" t="s">
        <v>42</v>
      </c>
      <c r="D270" s="14" t="s">
        <v>24</v>
      </c>
      <c r="E270" s="14" t="s">
        <v>31</v>
      </c>
      <c r="F270" s="14" t="s">
        <v>31</v>
      </c>
      <c r="G270" s="14" t="s">
        <v>31</v>
      </c>
      <c r="I270" s="1" t="s">
        <v>705</v>
      </c>
      <c r="K270" s="14" t="s">
        <v>587</v>
      </c>
      <c r="L270" s="106" t="s">
        <v>706</v>
      </c>
      <c r="M270" s="1" t="s">
        <v>707</v>
      </c>
      <c r="N270" s="14">
        <v>8</v>
      </c>
      <c r="O270" s="1" t="s">
        <v>708</v>
      </c>
      <c r="Q270" s="1" t="s">
        <v>709</v>
      </c>
    </row>
    <row r="272" spans="1:19" s="107" customFormat="1" ht="90">
      <c r="A272" s="107" t="s">
        <v>710</v>
      </c>
      <c r="B272" s="108"/>
      <c r="C272" s="108"/>
      <c r="D272" s="108" t="s">
        <v>391</v>
      </c>
      <c r="E272" s="108" t="s">
        <v>31</v>
      </c>
      <c r="F272" s="108" t="s">
        <v>31</v>
      </c>
      <c r="G272" s="108" t="s">
        <v>31</v>
      </c>
      <c r="H272" s="108" t="s">
        <v>31</v>
      </c>
      <c r="I272" s="107" t="s">
        <v>711</v>
      </c>
      <c r="K272" s="108"/>
      <c r="N272" s="108"/>
      <c r="S272" s="109"/>
    </row>
    <row r="274" spans="1:19" s="107" customFormat="1" ht="75">
      <c r="A274" s="107" t="s">
        <v>712</v>
      </c>
      <c r="B274" s="108"/>
      <c r="C274" s="108"/>
      <c r="D274" s="108" t="s">
        <v>391</v>
      </c>
      <c r="E274" s="108" t="s">
        <v>31</v>
      </c>
      <c r="F274" s="108" t="s">
        <v>31</v>
      </c>
      <c r="G274" s="108" t="s">
        <v>26</v>
      </c>
      <c r="H274" s="108" t="s">
        <v>31</v>
      </c>
      <c r="I274" s="107" t="s">
        <v>713</v>
      </c>
      <c r="K274" s="108"/>
      <c r="N274" s="108"/>
      <c r="S274" s="109"/>
    </row>
    <row r="276" spans="1:19" s="107" customFormat="1" ht="60">
      <c r="A276" s="107" t="s">
        <v>714</v>
      </c>
      <c r="B276" s="108"/>
      <c r="C276" s="108"/>
      <c r="D276" s="108" t="s">
        <v>391</v>
      </c>
      <c r="E276" s="108" t="s">
        <v>31</v>
      </c>
      <c r="F276" s="108" t="s">
        <v>31</v>
      </c>
      <c r="G276" s="108" t="s">
        <v>26</v>
      </c>
      <c r="H276" s="108" t="s">
        <v>31</v>
      </c>
      <c r="I276" s="107" t="s">
        <v>713</v>
      </c>
      <c r="K276" s="108"/>
      <c r="N276" s="108"/>
      <c r="S276" s="109"/>
    </row>
    <row r="278" spans="1:19" s="107" customFormat="1" ht="105">
      <c r="A278" s="107" t="s">
        <v>715</v>
      </c>
      <c r="B278" s="108"/>
      <c r="C278" s="108"/>
      <c r="D278" s="108" t="s">
        <v>391</v>
      </c>
      <c r="E278" s="108" t="s">
        <v>31</v>
      </c>
      <c r="F278" s="108" t="s">
        <v>31</v>
      </c>
      <c r="G278" s="108" t="s">
        <v>26</v>
      </c>
      <c r="H278" s="108"/>
      <c r="I278" s="107" t="s">
        <v>716</v>
      </c>
      <c r="K278" s="108"/>
      <c r="N278" s="108"/>
      <c r="S278" s="109"/>
    </row>
    <row r="280" spans="1:19" s="107" customFormat="1" ht="60">
      <c r="A280" s="107" t="s">
        <v>717</v>
      </c>
      <c r="B280" s="108"/>
      <c r="C280" s="108"/>
      <c r="D280" s="108" t="s">
        <v>391</v>
      </c>
      <c r="E280" s="108" t="s">
        <v>31</v>
      </c>
      <c r="F280" s="108" t="s">
        <v>31</v>
      </c>
      <c r="G280" s="108" t="s">
        <v>26</v>
      </c>
      <c r="H280" s="108"/>
      <c r="I280" s="107" t="s">
        <v>718</v>
      </c>
      <c r="K280" s="108"/>
      <c r="N280" s="108"/>
      <c r="S280" s="109"/>
    </row>
    <row r="282" spans="1:19" s="30" customFormat="1" ht="45">
      <c r="A282" s="30" t="s">
        <v>719</v>
      </c>
      <c r="B282" s="31"/>
      <c r="C282" s="31"/>
      <c r="D282" s="31" t="s">
        <v>391</v>
      </c>
      <c r="E282" s="31" t="s">
        <v>31</v>
      </c>
      <c r="F282" s="31" t="s">
        <v>31</v>
      </c>
      <c r="G282" s="31" t="s">
        <v>26</v>
      </c>
      <c r="H282" s="31"/>
      <c r="I282" s="30" t="s">
        <v>720</v>
      </c>
      <c r="K282" s="31"/>
      <c r="N282" s="31"/>
      <c r="S282" s="72"/>
    </row>
    <row r="284" spans="1:19" s="10" customFormat="1" ht="105">
      <c r="A284" s="10" t="s">
        <v>721</v>
      </c>
      <c r="B284" s="17"/>
      <c r="C284" s="17"/>
      <c r="D284" s="17" t="s">
        <v>391</v>
      </c>
      <c r="E284" s="17" t="s">
        <v>31</v>
      </c>
      <c r="F284" s="17" t="s">
        <v>31</v>
      </c>
      <c r="G284" s="17" t="s">
        <v>26</v>
      </c>
      <c r="H284" s="17"/>
      <c r="I284" s="10" t="s">
        <v>722</v>
      </c>
      <c r="K284" s="17"/>
      <c r="N284" s="17"/>
      <c r="S284" s="70"/>
    </row>
    <row r="286" spans="1:19" ht="120">
      <c r="A286" s="1" t="s">
        <v>723</v>
      </c>
      <c r="B286" s="40">
        <v>43634</v>
      </c>
      <c r="C286" s="110" t="s">
        <v>42</v>
      </c>
      <c r="D286" s="61" t="s">
        <v>391</v>
      </c>
      <c r="E286" s="61" t="s">
        <v>31</v>
      </c>
      <c r="F286" s="61" t="s">
        <v>31</v>
      </c>
      <c r="G286" s="14" t="s">
        <v>31</v>
      </c>
      <c r="H286" s="18" t="s">
        <v>26</v>
      </c>
      <c r="I286" s="1" t="s">
        <v>724</v>
      </c>
      <c r="K286" s="14" t="s">
        <v>725</v>
      </c>
      <c r="L286" s="1" t="s">
        <v>726</v>
      </c>
      <c r="N286" s="14">
        <v>3</v>
      </c>
      <c r="O286" s="1" t="s">
        <v>727</v>
      </c>
    </row>
    <row r="288" spans="1:19" s="86" customFormat="1" ht="75">
      <c r="A288" s="86" t="s">
        <v>728</v>
      </c>
      <c r="B288" s="87"/>
      <c r="C288" s="87"/>
      <c r="D288" s="87" t="s">
        <v>391</v>
      </c>
      <c r="E288" s="87" t="s">
        <v>31</v>
      </c>
      <c r="F288" s="87" t="s">
        <v>31</v>
      </c>
      <c r="G288" s="87" t="s">
        <v>26</v>
      </c>
      <c r="H288" s="87"/>
      <c r="I288" s="86" t="s">
        <v>729</v>
      </c>
      <c r="K288" s="87"/>
      <c r="N288" s="87"/>
      <c r="S288" s="88"/>
    </row>
    <row r="290" spans="1:19" s="86" customFormat="1" ht="90">
      <c r="A290" s="86" t="s">
        <v>730</v>
      </c>
      <c r="B290" s="87"/>
      <c r="C290" s="87"/>
      <c r="D290" s="87" t="s">
        <v>691</v>
      </c>
      <c r="E290" s="87" t="s">
        <v>31</v>
      </c>
      <c r="F290" s="87" t="s">
        <v>31</v>
      </c>
      <c r="G290" s="87" t="s">
        <v>26</v>
      </c>
      <c r="H290" s="87"/>
      <c r="I290" s="86" t="s">
        <v>729</v>
      </c>
      <c r="K290" s="87"/>
      <c r="N290" s="87"/>
      <c r="S290" s="88"/>
    </row>
    <row r="292" spans="1:19" ht="75">
      <c r="A292" s="1" t="s">
        <v>731</v>
      </c>
      <c r="B292" s="111">
        <v>43634</v>
      </c>
      <c r="C292" s="14" t="s">
        <v>42</v>
      </c>
      <c r="D292" s="14" t="s">
        <v>391</v>
      </c>
      <c r="E292" s="14" t="s">
        <v>31</v>
      </c>
      <c r="F292" s="14" t="s">
        <v>31</v>
      </c>
      <c r="G292" s="14" t="s">
        <v>31</v>
      </c>
      <c r="K292" s="14" t="s">
        <v>732</v>
      </c>
      <c r="L292" s="1" t="s">
        <v>312</v>
      </c>
      <c r="M292" s="1" t="s">
        <v>733</v>
      </c>
      <c r="N292" s="14">
        <v>1</v>
      </c>
      <c r="O292" s="1" t="s">
        <v>734</v>
      </c>
    </row>
    <row r="294" spans="1:19" s="86" customFormat="1" ht="90">
      <c r="A294" s="86" t="s">
        <v>735</v>
      </c>
      <c r="B294" s="87"/>
      <c r="C294" s="87"/>
      <c r="D294" s="87" t="s">
        <v>24</v>
      </c>
      <c r="E294" s="87"/>
      <c r="F294" s="87"/>
      <c r="G294" s="87" t="s">
        <v>26</v>
      </c>
      <c r="H294" s="87"/>
      <c r="I294" s="86" t="s">
        <v>736</v>
      </c>
      <c r="K294" s="87"/>
      <c r="N294" s="87"/>
      <c r="S294" s="88"/>
    </row>
    <row r="296" spans="1:19" s="86" customFormat="1" ht="75">
      <c r="A296" s="86" t="s">
        <v>737</v>
      </c>
      <c r="B296" s="87"/>
      <c r="C296" s="87"/>
      <c r="D296" s="87" t="s">
        <v>24</v>
      </c>
      <c r="E296" s="87" t="s">
        <v>31</v>
      </c>
      <c r="F296" s="87" t="s">
        <v>31</v>
      </c>
      <c r="G296" s="87" t="s">
        <v>31</v>
      </c>
      <c r="H296" s="87" t="s">
        <v>31</v>
      </c>
      <c r="I296" s="86" t="s">
        <v>738</v>
      </c>
      <c r="K296" s="87"/>
      <c r="N296" s="87"/>
      <c r="S296" s="88"/>
    </row>
    <row r="298" spans="1:19" s="86" customFormat="1" ht="105">
      <c r="A298" s="86" t="s">
        <v>739</v>
      </c>
      <c r="B298" s="87"/>
      <c r="C298" s="87"/>
      <c r="D298" s="87" t="s">
        <v>24</v>
      </c>
      <c r="E298" s="87"/>
      <c r="F298" s="87"/>
      <c r="G298" s="87" t="s">
        <v>26</v>
      </c>
      <c r="H298" s="87"/>
      <c r="I298" s="86" t="s">
        <v>740</v>
      </c>
      <c r="K298" s="87"/>
      <c r="N298" s="87"/>
      <c r="S298" s="88"/>
    </row>
    <row r="300" spans="1:19" s="86" customFormat="1" ht="90">
      <c r="A300" s="86" t="s">
        <v>741</v>
      </c>
      <c r="B300" s="87"/>
      <c r="C300" s="87"/>
      <c r="D300" s="87" t="s">
        <v>691</v>
      </c>
      <c r="E300" s="87"/>
      <c r="F300" s="87"/>
      <c r="G300" s="87" t="s">
        <v>26</v>
      </c>
      <c r="H300" s="87"/>
      <c r="I300" s="86" t="s">
        <v>742</v>
      </c>
      <c r="K300" s="87"/>
      <c r="N300" s="87"/>
      <c r="S300" s="88"/>
    </row>
    <row r="302" spans="1:19" s="86" customFormat="1" ht="105">
      <c r="A302" s="86" t="s">
        <v>743</v>
      </c>
      <c r="B302" s="87"/>
      <c r="C302" s="87"/>
      <c r="D302" s="87" t="s">
        <v>24</v>
      </c>
      <c r="E302" s="87" t="s">
        <v>31</v>
      </c>
      <c r="F302" s="87" t="s">
        <v>31</v>
      </c>
      <c r="G302" s="87" t="s">
        <v>31</v>
      </c>
      <c r="H302" s="87" t="s">
        <v>31</v>
      </c>
      <c r="I302" s="86" t="s">
        <v>744</v>
      </c>
      <c r="K302" s="87"/>
      <c r="N302" s="87"/>
      <c r="S302" s="88"/>
    </row>
    <row r="304" spans="1:19" ht="105">
      <c r="A304" s="1" t="s">
        <v>745</v>
      </c>
      <c r="B304" s="40">
        <v>43643</v>
      </c>
      <c r="C304" s="110" t="s">
        <v>68</v>
      </c>
      <c r="D304" s="14" t="s">
        <v>24</v>
      </c>
      <c r="E304" s="14" t="s">
        <v>31</v>
      </c>
      <c r="F304" s="14" t="s">
        <v>31</v>
      </c>
      <c r="G304" s="14" t="s">
        <v>31</v>
      </c>
      <c r="K304" s="14" t="s">
        <v>746</v>
      </c>
      <c r="L304" s="1" t="s">
        <v>747</v>
      </c>
      <c r="M304" s="1" t="s">
        <v>748</v>
      </c>
      <c r="N304" s="14" t="s">
        <v>749</v>
      </c>
      <c r="O304" s="1" t="s">
        <v>750</v>
      </c>
    </row>
    <row r="305" spans="1:23">
      <c r="A305" s="1">
        <f>COUNTA(A2:A304)</f>
        <v>179</v>
      </c>
    </row>
    <row r="306" spans="1:23" s="86" customFormat="1" ht="135">
      <c r="A306" s="86" t="s">
        <v>751</v>
      </c>
      <c r="B306" s="87"/>
      <c r="C306" s="87"/>
      <c r="D306" s="87" t="s">
        <v>24</v>
      </c>
      <c r="E306" s="87" t="s">
        <v>31</v>
      </c>
      <c r="F306" s="87" t="s">
        <v>31</v>
      </c>
      <c r="G306" s="87" t="s">
        <v>26</v>
      </c>
      <c r="H306" s="87"/>
      <c r="I306" s="86" t="s">
        <v>752</v>
      </c>
      <c r="K306" s="87"/>
      <c r="N306" s="87"/>
      <c r="S306" s="88"/>
    </row>
    <row r="308" spans="1:23" s="30" customFormat="1" ht="45">
      <c r="A308" s="30" t="s">
        <v>753</v>
      </c>
      <c r="B308" s="31"/>
      <c r="C308" s="31"/>
      <c r="D308" s="31" t="s">
        <v>391</v>
      </c>
      <c r="E308" s="31"/>
      <c r="F308" s="31"/>
      <c r="G308" s="31" t="s">
        <v>26</v>
      </c>
      <c r="H308" s="31"/>
      <c r="I308" s="30" t="s">
        <v>754</v>
      </c>
      <c r="K308" s="31"/>
      <c r="N308" s="31"/>
      <c r="S308" s="72"/>
    </row>
    <row r="310" spans="1:23" s="86" customFormat="1" ht="90">
      <c r="A310" s="86" t="s">
        <v>755</v>
      </c>
      <c r="B310" s="87"/>
      <c r="C310" s="87"/>
      <c r="D310" s="87" t="s">
        <v>24</v>
      </c>
      <c r="E310" s="87"/>
      <c r="F310" s="87"/>
      <c r="G310" s="87" t="s">
        <v>26</v>
      </c>
      <c r="H310" s="87"/>
      <c r="I310" s="86" t="s">
        <v>703</v>
      </c>
      <c r="K310" s="87"/>
      <c r="N310" s="87"/>
      <c r="S310" s="88"/>
    </row>
    <row r="312" spans="1:23" s="30" customFormat="1" ht="60">
      <c r="A312" s="30" t="s">
        <v>756</v>
      </c>
      <c r="B312" s="31"/>
      <c r="C312" s="31"/>
      <c r="D312" s="31" t="s">
        <v>543</v>
      </c>
      <c r="E312" s="31"/>
      <c r="F312" s="31"/>
      <c r="G312" s="31" t="s">
        <v>26</v>
      </c>
      <c r="H312" s="31"/>
      <c r="I312" s="30" t="s">
        <v>757</v>
      </c>
      <c r="J312" s="30" t="s">
        <v>471</v>
      </c>
      <c r="K312" s="31"/>
      <c r="N312" s="31"/>
      <c r="S312" s="72"/>
    </row>
    <row r="314" spans="1:23" s="86" customFormat="1" ht="75">
      <c r="A314" s="86" t="s">
        <v>758</v>
      </c>
      <c r="B314" s="87"/>
      <c r="C314" s="87"/>
      <c r="D314" s="87" t="s">
        <v>24</v>
      </c>
      <c r="E314" s="87"/>
      <c r="F314" s="87"/>
      <c r="G314" s="87" t="s">
        <v>26</v>
      </c>
      <c r="H314" s="87"/>
      <c r="I314" s="86" t="s">
        <v>759</v>
      </c>
      <c r="K314" s="87"/>
      <c r="N314" s="87"/>
      <c r="S314" s="88"/>
    </row>
    <row r="316" spans="1:23" s="86" customFormat="1" ht="105">
      <c r="A316" s="86" t="s">
        <v>760</v>
      </c>
      <c r="B316" s="87"/>
      <c r="C316" s="87"/>
      <c r="D316" s="87" t="s">
        <v>24</v>
      </c>
      <c r="E316" s="87"/>
      <c r="F316" s="87"/>
      <c r="G316" s="87" t="s">
        <v>26</v>
      </c>
      <c r="H316" s="87"/>
      <c r="I316" s="86" t="s">
        <v>761</v>
      </c>
      <c r="K316" s="87"/>
      <c r="N316" s="87"/>
      <c r="S316" s="88"/>
    </row>
    <row r="318" spans="1:23" s="30" customFormat="1" ht="90">
      <c r="A318" s="30" t="s">
        <v>762</v>
      </c>
      <c r="B318" s="31"/>
      <c r="C318" s="31"/>
      <c r="D318" s="31" t="s">
        <v>391</v>
      </c>
      <c r="E318" s="31"/>
      <c r="F318" s="31"/>
      <c r="G318" s="31" t="s">
        <v>26</v>
      </c>
      <c r="H318" s="31"/>
      <c r="I318" s="30" t="s">
        <v>757</v>
      </c>
      <c r="K318" s="31"/>
      <c r="N318" s="31"/>
      <c r="S318" s="72"/>
    </row>
    <row r="320" spans="1:23" s="48" customFormat="1" ht="150">
      <c r="A320" s="48" t="s">
        <v>763</v>
      </c>
      <c r="B320" s="115">
        <v>43644</v>
      </c>
      <c r="C320" s="22" t="s">
        <v>42</v>
      </c>
      <c r="D320" s="50" t="s">
        <v>543</v>
      </c>
      <c r="E320" s="50"/>
      <c r="F320" s="50" t="s">
        <v>31</v>
      </c>
      <c r="G320" s="50" t="s">
        <v>31</v>
      </c>
      <c r="H320" s="50"/>
      <c r="J320" s="48" t="s">
        <v>471</v>
      </c>
      <c r="K320" s="49" t="s">
        <v>764</v>
      </c>
      <c r="L320" s="48" t="s">
        <v>765</v>
      </c>
      <c r="M320" s="48" t="s">
        <v>766</v>
      </c>
      <c r="N320" s="50" t="s">
        <v>767</v>
      </c>
      <c r="O320" s="48" t="s">
        <v>768</v>
      </c>
      <c r="P320" s="48" t="s">
        <v>769</v>
      </c>
      <c r="R320" s="48" t="s">
        <v>770</v>
      </c>
      <c r="S320" s="68"/>
      <c r="W320" s="48" t="s">
        <v>771</v>
      </c>
    </row>
    <row r="322" spans="1:19" s="86" customFormat="1" ht="90">
      <c r="A322" s="86" t="s">
        <v>772</v>
      </c>
      <c r="B322" s="87"/>
      <c r="C322" s="87"/>
      <c r="D322" s="87" t="s">
        <v>24</v>
      </c>
      <c r="E322" s="87"/>
      <c r="F322" s="87"/>
      <c r="G322" s="87" t="s">
        <v>26</v>
      </c>
      <c r="H322" s="87"/>
      <c r="I322" s="86" t="s">
        <v>736</v>
      </c>
      <c r="K322" s="87"/>
      <c r="N322" s="87"/>
      <c r="S322" s="88"/>
    </row>
    <row r="324" spans="1:19" s="30" customFormat="1" ht="60">
      <c r="A324" s="30" t="s">
        <v>773</v>
      </c>
      <c r="B324" s="31"/>
      <c r="C324" s="31"/>
      <c r="D324" s="31" t="s">
        <v>391</v>
      </c>
      <c r="E324" s="31"/>
      <c r="F324" s="31"/>
      <c r="G324" s="31" t="s">
        <v>26</v>
      </c>
      <c r="H324" s="31"/>
      <c r="I324" s="30" t="s">
        <v>774</v>
      </c>
      <c r="J324" s="30" t="s">
        <v>471</v>
      </c>
      <c r="K324" s="31"/>
      <c r="N324" s="31"/>
      <c r="S324" s="72"/>
    </row>
    <row r="326" spans="1:19" ht="60">
      <c r="A326" s="1" t="s">
        <v>775</v>
      </c>
      <c r="B326" s="40">
        <v>43644</v>
      </c>
      <c r="C326" s="14" t="s">
        <v>42</v>
      </c>
      <c r="D326" s="14" t="s">
        <v>391</v>
      </c>
      <c r="F326" s="14" t="s">
        <v>31</v>
      </c>
      <c r="G326" s="14" t="s">
        <v>31</v>
      </c>
      <c r="K326" s="14" t="s">
        <v>776</v>
      </c>
      <c r="L326" s="1" t="s">
        <v>312</v>
      </c>
      <c r="M326" s="1" t="s">
        <v>777</v>
      </c>
      <c r="N326" s="14">
        <v>1</v>
      </c>
      <c r="O326" s="1">
        <v>77</v>
      </c>
      <c r="P326" s="1" t="s">
        <v>778</v>
      </c>
      <c r="Q326" s="1" t="s">
        <v>779</v>
      </c>
    </row>
    <row r="328" spans="1:19" s="10" customFormat="1" ht="120">
      <c r="A328" s="10" t="s">
        <v>780</v>
      </c>
      <c r="B328" s="17"/>
      <c r="C328" s="17"/>
      <c r="D328" s="17"/>
      <c r="E328" s="17"/>
      <c r="F328" s="17"/>
      <c r="G328" s="17"/>
      <c r="H328" s="17"/>
      <c r="I328" s="10" t="s">
        <v>781</v>
      </c>
      <c r="K328" s="17"/>
      <c r="N328" s="17"/>
      <c r="S328" s="70"/>
    </row>
    <row r="330" spans="1:19" ht="105">
      <c r="A330" s="1" t="s">
        <v>782</v>
      </c>
      <c r="B330" s="40">
        <v>43658</v>
      </c>
      <c r="C330" s="14" t="s">
        <v>42</v>
      </c>
      <c r="D330" s="14" t="s">
        <v>24</v>
      </c>
      <c r="E330" s="14" t="s">
        <v>31</v>
      </c>
      <c r="F330" s="14" t="s">
        <v>31</v>
      </c>
      <c r="G330" s="14" t="s">
        <v>31</v>
      </c>
      <c r="I330" s="1" t="s">
        <v>783</v>
      </c>
      <c r="K330" s="14" t="s">
        <v>784</v>
      </c>
      <c r="L330" s="1" t="s">
        <v>785</v>
      </c>
      <c r="N330" s="14">
        <v>7</v>
      </c>
      <c r="O330" s="1" t="s">
        <v>786</v>
      </c>
      <c r="P330" s="1" t="s">
        <v>787</v>
      </c>
      <c r="Q330" s="1" t="s">
        <v>788</v>
      </c>
    </row>
    <row r="332" spans="1:19" s="57" customFormat="1" ht="150">
      <c r="A332" s="57" t="s">
        <v>789</v>
      </c>
      <c r="B332" s="59"/>
      <c r="C332" s="59"/>
      <c r="D332" s="59" t="s">
        <v>24</v>
      </c>
      <c r="E332" s="59" t="s">
        <v>31</v>
      </c>
      <c r="F332" s="59" t="s">
        <v>31</v>
      </c>
      <c r="G332" s="59" t="s">
        <v>31</v>
      </c>
      <c r="H332" s="59" t="s">
        <v>31</v>
      </c>
      <c r="I332" s="57" t="s">
        <v>790</v>
      </c>
      <c r="K332" s="59"/>
      <c r="N332" s="59"/>
      <c r="S332" s="73"/>
    </row>
    <row r="334" spans="1:19" s="57" customFormat="1" ht="105">
      <c r="A334" s="57" t="s">
        <v>791</v>
      </c>
      <c r="B334" s="59"/>
      <c r="C334" s="59"/>
      <c r="D334" s="59" t="s">
        <v>24</v>
      </c>
      <c r="E334" s="59" t="s">
        <v>31</v>
      </c>
      <c r="F334" s="59" t="s">
        <v>31</v>
      </c>
      <c r="G334" s="59" t="s">
        <v>31</v>
      </c>
      <c r="H334" s="59" t="s">
        <v>31</v>
      </c>
      <c r="I334" s="57" t="s">
        <v>792</v>
      </c>
      <c r="K334" s="59"/>
      <c r="N334" s="59"/>
      <c r="R334" s="57" t="s">
        <v>793</v>
      </c>
      <c r="S334" s="73"/>
    </row>
    <row r="336" spans="1:19" s="30" customFormat="1" ht="60">
      <c r="A336" s="30" t="s">
        <v>794</v>
      </c>
      <c r="B336" s="31"/>
      <c r="C336" s="31"/>
      <c r="D336" s="31" t="s">
        <v>391</v>
      </c>
      <c r="E336" s="31"/>
      <c r="F336" s="31"/>
      <c r="G336" s="31" t="s">
        <v>26</v>
      </c>
      <c r="H336" s="31"/>
      <c r="I336" s="30" t="s">
        <v>795</v>
      </c>
      <c r="K336" s="31"/>
      <c r="N336" s="31"/>
      <c r="S336" s="72"/>
    </row>
    <row r="338" spans="1:19" s="10" customFormat="1" ht="45">
      <c r="A338" s="10" t="s">
        <v>796</v>
      </c>
      <c r="B338" s="17"/>
      <c r="C338" s="17"/>
      <c r="D338" s="17" t="s">
        <v>391</v>
      </c>
      <c r="E338" s="17"/>
      <c r="F338" s="17"/>
      <c r="G338" s="17" t="s">
        <v>26</v>
      </c>
      <c r="H338" s="17"/>
      <c r="I338" s="10" t="s">
        <v>797</v>
      </c>
      <c r="K338" s="17"/>
      <c r="N338" s="17"/>
      <c r="S338" s="70"/>
    </row>
    <row r="340" spans="1:19" ht="60">
      <c r="A340" s="1" t="s">
        <v>798</v>
      </c>
      <c r="B340" s="112">
        <v>43658</v>
      </c>
      <c r="C340" s="14" t="s">
        <v>42</v>
      </c>
      <c r="D340" s="14" t="s">
        <v>24</v>
      </c>
      <c r="E340" s="14" t="s">
        <v>31</v>
      </c>
      <c r="F340" s="14" t="s">
        <v>31</v>
      </c>
      <c r="G340" s="14" t="s">
        <v>31</v>
      </c>
      <c r="K340" s="14" t="s">
        <v>799</v>
      </c>
      <c r="L340" s="1" t="s">
        <v>800</v>
      </c>
      <c r="M340" s="1" t="s">
        <v>801</v>
      </c>
      <c r="N340" s="14" t="s">
        <v>802</v>
      </c>
      <c r="O340" s="1" t="s">
        <v>803</v>
      </c>
    </row>
    <row r="342" spans="1:19" ht="75">
      <c r="A342" s="1" t="s">
        <v>804</v>
      </c>
      <c r="B342" s="40">
        <v>43658</v>
      </c>
      <c r="C342" s="14" t="s">
        <v>68</v>
      </c>
      <c r="D342" s="14" t="s">
        <v>24</v>
      </c>
      <c r="E342" s="14" t="s">
        <v>31</v>
      </c>
      <c r="F342" s="14" t="s">
        <v>31</v>
      </c>
      <c r="G342" s="14" t="s">
        <v>31</v>
      </c>
      <c r="K342" s="14" t="s">
        <v>805</v>
      </c>
      <c r="L342" s="1" t="s">
        <v>806</v>
      </c>
      <c r="M342" s="1" t="s">
        <v>807</v>
      </c>
      <c r="N342" s="14" t="s">
        <v>808</v>
      </c>
      <c r="O342" s="1" t="s">
        <v>809</v>
      </c>
    </row>
    <row r="344" spans="1:19" s="57" customFormat="1" ht="105">
      <c r="A344" s="57" t="s">
        <v>810</v>
      </c>
      <c r="B344" s="59"/>
      <c r="C344" s="59"/>
      <c r="D344" s="59"/>
      <c r="E344" s="59"/>
      <c r="F344" s="59"/>
      <c r="G344" s="59" t="s">
        <v>26</v>
      </c>
      <c r="H344" s="59"/>
      <c r="I344" s="57" t="s">
        <v>811</v>
      </c>
      <c r="K344" s="59"/>
      <c r="N344" s="59"/>
      <c r="S344" s="73"/>
    </row>
    <row r="346" spans="1:19" s="10" customFormat="1" ht="150">
      <c r="A346" s="10" t="s">
        <v>812</v>
      </c>
      <c r="B346" s="113">
        <v>43658</v>
      </c>
      <c r="C346" s="17" t="s">
        <v>813</v>
      </c>
      <c r="D346" s="17" t="s">
        <v>24</v>
      </c>
      <c r="E346" s="17" t="s">
        <v>31</v>
      </c>
      <c r="F346" s="17" t="s">
        <v>31</v>
      </c>
      <c r="G346" s="17" t="s">
        <v>31</v>
      </c>
      <c r="H346" s="17"/>
      <c r="I346" s="10" t="s">
        <v>814</v>
      </c>
      <c r="K346" s="17" t="s">
        <v>652</v>
      </c>
      <c r="L346" s="10" t="s">
        <v>815</v>
      </c>
      <c r="N346" s="17">
        <v>4</v>
      </c>
      <c r="O346" s="10" t="s">
        <v>816</v>
      </c>
      <c r="R346" s="10" t="s">
        <v>817</v>
      </c>
      <c r="S346" s="70"/>
    </row>
    <row r="348" spans="1:19" s="39" customFormat="1" ht="90">
      <c r="A348" s="39" t="s">
        <v>818</v>
      </c>
      <c r="B348" s="98"/>
      <c r="C348" s="98"/>
      <c r="D348" s="98" t="s">
        <v>543</v>
      </c>
      <c r="E348" s="98"/>
      <c r="F348" s="98"/>
      <c r="G348" s="98"/>
      <c r="H348" s="98"/>
      <c r="I348" s="98" t="s">
        <v>740</v>
      </c>
      <c r="J348" s="39" t="s">
        <v>471</v>
      </c>
      <c r="K348" s="98"/>
      <c r="N348" s="98"/>
      <c r="S348" s="99"/>
    </row>
    <row r="350" spans="1:19" s="57" customFormat="1" ht="75">
      <c r="A350" s="57" t="s">
        <v>819</v>
      </c>
      <c r="B350" s="59"/>
      <c r="C350" s="59"/>
      <c r="D350" s="59" t="s">
        <v>391</v>
      </c>
      <c r="E350" s="59"/>
      <c r="F350" s="59"/>
      <c r="G350" s="59"/>
      <c r="H350" s="59"/>
      <c r="I350" s="57" t="s">
        <v>820</v>
      </c>
      <c r="K350" s="59"/>
      <c r="N350" s="59"/>
      <c r="S350" s="73"/>
    </row>
    <row r="352" spans="1:19" s="57" customFormat="1" ht="75">
      <c r="A352" s="57" t="s">
        <v>821</v>
      </c>
      <c r="B352" s="59"/>
      <c r="C352" s="59"/>
      <c r="D352" s="59" t="s">
        <v>391</v>
      </c>
      <c r="E352" s="59"/>
      <c r="F352" s="59" t="s">
        <v>31</v>
      </c>
      <c r="G352" s="59" t="s">
        <v>26</v>
      </c>
      <c r="H352" s="59"/>
      <c r="I352" s="57" t="s">
        <v>29</v>
      </c>
      <c r="K352" s="59"/>
      <c r="N352" s="59"/>
      <c r="S352" s="73"/>
    </row>
    <row r="354" spans="1:19" s="10" customFormat="1" ht="105">
      <c r="A354" s="10" t="s">
        <v>822</v>
      </c>
      <c r="B354" s="17"/>
      <c r="C354" s="17"/>
      <c r="D354" s="17" t="s">
        <v>24</v>
      </c>
      <c r="E354" s="17"/>
      <c r="F354" s="17"/>
      <c r="G354" s="17" t="s">
        <v>26</v>
      </c>
      <c r="H354" s="17"/>
      <c r="I354" s="10" t="s">
        <v>823</v>
      </c>
      <c r="K354" s="17"/>
      <c r="N354" s="17"/>
      <c r="R354" s="10" t="s">
        <v>824</v>
      </c>
      <c r="S354" s="70"/>
    </row>
    <row r="356" spans="1:19" s="57" customFormat="1" ht="165">
      <c r="A356" s="57" t="s">
        <v>825</v>
      </c>
      <c r="B356" s="59"/>
      <c r="C356" s="59"/>
      <c r="D356" s="59" t="s">
        <v>24</v>
      </c>
      <c r="E356" s="59" t="s">
        <v>31</v>
      </c>
      <c r="F356" s="59" t="s">
        <v>31</v>
      </c>
      <c r="G356" s="59" t="s">
        <v>26</v>
      </c>
      <c r="H356" s="59"/>
      <c r="I356" s="57" t="s">
        <v>826</v>
      </c>
      <c r="K356" s="59"/>
      <c r="N356" s="59"/>
      <c r="S356" s="73"/>
    </row>
    <row r="358" spans="1:19" s="57" customFormat="1" ht="120">
      <c r="A358" s="57" t="s">
        <v>827</v>
      </c>
      <c r="B358" s="59"/>
      <c r="C358" s="59"/>
      <c r="D358" s="59" t="s">
        <v>24</v>
      </c>
      <c r="E358" s="59"/>
      <c r="F358" s="59"/>
      <c r="G358" s="59" t="s">
        <v>26</v>
      </c>
      <c r="H358" s="59"/>
      <c r="I358" s="57" t="s">
        <v>828</v>
      </c>
      <c r="K358" s="59"/>
      <c r="N358" s="59"/>
      <c r="S358" s="73"/>
    </row>
    <row r="360" spans="1:19" s="43" customFormat="1" ht="375" customHeight="1">
      <c r="A360" s="43" t="s">
        <v>829</v>
      </c>
      <c r="B360" s="116">
        <v>43664</v>
      </c>
      <c r="C360" s="21" t="s">
        <v>68</v>
      </c>
      <c r="D360" s="44" t="s">
        <v>543</v>
      </c>
      <c r="E360" s="44"/>
      <c r="F360" s="44" t="s">
        <v>31</v>
      </c>
      <c r="G360" s="44" t="s">
        <v>31</v>
      </c>
      <c r="H360" s="44"/>
      <c r="J360" s="43" t="s">
        <v>356</v>
      </c>
      <c r="K360" s="44" t="s">
        <v>830</v>
      </c>
      <c r="L360" s="43" t="s">
        <v>831</v>
      </c>
      <c r="M360" s="43" t="s">
        <v>832</v>
      </c>
      <c r="N360" s="44" t="s">
        <v>833</v>
      </c>
      <c r="O360" s="43" t="s">
        <v>834</v>
      </c>
      <c r="P360" s="43" t="s">
        <v>835</v>
      </c>
      <c r="Q360" s="43" t="s">
        <v>836</v>
      </c>
      <c r="R360" s="43" t="s">
        <v>837</v>
      </c>
      <c r="S360" s="97"/>
    </row>
    <row r="362" spans="1:19" s="57" customFormat="1" ht="90">
      <c r="A362" s="57" t="s">
        <v>838</v>
      </c>
      <c r="B362" s="59"/>
      <c r="C362" s="59"/>
      <c r="D362" s="59" t="s">
        <v>391</v>
      </c>
      <c r="E362" s="59"/>
      <c r="F362" s="59" t="s">
        <v>31</v>
      </c>
      <c r="G362" s="59" t="s">
        <v>26</v>
      </c>
      <c r="H362" s="59"/>
      <c r="I362" s="57" t="s">
        <v>839</v>
      </c>
      <c r="K362" s="59"/>
      <c r="N362" s="59"/>
      <c r="S362" s="73"/>
    </row>
    <row r="364" spans="1:19" s="57" customFormat="1" ht="105">
      <c r="A364" s="57" t="s">
        <v>840</v>
      </c>
      <c r="B364" s="59"/>
      <c r="C364" s="59"/>
      <c r="D364" s="59" t="s">
        <v>24</v>
      </c>
      <c r="E364" s="59" t="s">
        <v>31</v>
      </c>
      <c r="F364" s="59"/>
      <c r="G364" s="59" t="s">
        <v>26</v>
      </c>
      <c r="H364" s="59"/>
      <c r="I364" s="57" t="s">
        <v>841</v>
      </c>
      <c r="K364" s="59"/>
      <c r="N364" s="59"/>
      <c r="R364" s="114" t="s">
        <v>842</v>
      </c>
      <c r="S364" s="73"/>
    </row>
    <row r="366" spans="1:19" s="10" customFormat="1" ht="45">
      <c r="A366" s="10" t="s">
        <v>843</v>
      </c>
      <c r="B366" s="17"/>
      <c r="C366" s="17"/>
      <c r="D366" s="17"/>
      <c r="E366" s="17"/>
      <c r="F366" s="17"/>
      <c r="G366" s="17"/>
      <c r="H366" s="17"/>
      <c r="I366" s="10" t="s">
        <v>844</v>
      </c>
      <c r="K366" s="17"/>
      <c r="N366" s="17"/>
      <c r="S366" s="70"/>
    </row>
    <row r="368" spans="1:19" s="57" customFormat="1" ht="90">
      <c r="A368" s="57" t="s">
        <v>845</v>
      </c>
      <c r="B368" s="59"/>
      <c r="C368" s="59"/>
      <c r="D368" s="59" t="s">
        <v>391</v>
      </c>
      <c r="E368" s="59"/>
      <c r="F368" s="59"/>
      <c r="G368" s="59" t="s">
        <v>26</v>
      </c>
      <c r="H368" s="59"/>
      <c r="I368" s="57" t="s">
        <v>846</v>
      </c>
      <c r="K368" s="59"/>
      <c r="N368" s="59"/>
      <c r="S368" s="73"/>
    </row>
    <row r="370" spans="1:19" s="57" customFormat="1" ht="120">
      <c r="A370" s="57" t="s">
        <v>847</v>
      </c>
      <c r="B370" s="59"/>
      <c r="C370" s="59"/>
      <c r="D370" s="59" t="s">
        <v>24</v>
      </c>
      <c r="E370" s="59"/>
      <c r="F370" s="59"/>
      <c r="G370" s="59" t="s">
        <v>26</v>
      </c>
      <c r="H370" s="59"/>
      <c r="I370" s="57" t="s">
        <v>351</v>
      </c>
      <c r="K370" s="59"/>
      <c r="N370" s="59"/>
      <c r="S370" s="73"/>
    </row>
    <row r="372" spans="1:19" ht="90">
      <c r="A372" s="1" t="s">
        <v>848</v>
      </c>
      <c r="B372" s="40">
        <v>43664</v>
      </c>
      <c r="C372" s="14" t="s">
        <v>849</v>
      </c>
      <c r="D372" s="14" t="s">
        <v>24</v>
      </c>
      <c r="E372" s="14" t="s">
        <v>31</v>
      </c>
      <c r="G372" s="14" t="s">
        <v>31</v>
      </c>
      <c r="I372" s="1" t="s">
        <v>850</v>
      </c>
      <c r="K372" s="14" t="s">
        <v>605</v>
      </c>
      <c r="M372" s="1" t="s">
        <v>851</v>
      </c>
      <c r="N372" s="14" t="s">
        <v>852</v>
      </c>
      <c r="O372" s="1" t="s">
        <v>853</v>
      </c>
    </row>
    <row r="374" spans="1:19" s="57" customFormat="1" ht="90">
      <c r="A374" s="57" t="s">
        <v>854</v>
      </c>
      <c r="B374" s="59"/>
      <c r="C374" s="59"/>
      <c r="D374" s="59" t="s">
        <v>391</v>
      </c>
      <c r="E374" s="59"/>
      <c r="F374" s="59" t="s">
        <v>31</v>
      </c>
      <c r="G374" s="59" t="s">
        <v>26</v>
      </c>
      <c r="H374" s="59"/>
      <c r="I374" s="57" t="s">
        <v>620</v>
      </c>
      <c r="K374" s="59"/>
      <c r="N374" s="59"/>
      <c r="S374" s="73"/>
    </row>
    <row r="376" spans="1:19" ht="150">
      <c r="A376" s="1" t="s">
        <v>855</v>
      </c>
      <c r="B376" s="40">
        <v>43664</v>
      </c>
      <c r="C376" s="14" t="s">
        <v>68</v>
      </c>
      <c r="D376" s="14" t="s">
        <v>24</v>
      </c>
      <c r="E376" s="14" t="s">
        <v>31</v>
      </c>
      <c r="G376" s="14" t="s">
        <v>31</v>
      </c>
      <c r="I376" s="1" t="s">
        <v>856</v>
      </c>
      <c r="K376" s="14" t="s">
        <v>857</v>
      </c>
      <c r="L376" s="1" t="s">
        <v>858</v>
      </c>
      <c r="M376" s="1" t="s">
        <v>859</v>
      </c>
      <c r="N376" s="14" t="s">
        <v>860</v>
      </c>
      <c r="O376" s="1" t="s">
        <v>861</v>
      </c>
      <c r="Q376" s="1" t="s">
        <v>862</v>
      </c>
    </row>
    <row r="378" spans="1:19" ht="150">
      <c r="A378" s="1" t="s">
        <v>863</v>
      </c>
      <c r="B378" s="40">
        <v>43664</v>
      </c>
      <c r="C378" s="14" t="s">
        <v>42</v>
      </c>
      <c r="D378" s="14" t="s">
        <v>391</v>
      </c>
      <c r="F378" s="14" t="s">
        <v>31</v>
      </c>
      <c r="K378" s="14" t="s">
        <v>864</v>
      </c>
      <c r="N378" s="14" t="s">
        <v>865</v>
      </c>
      <c r="O378" s="1" t="s">
        <v>866</v>
      </c>
    </row>
    <row r="380" spans="1:19" s="30" customFormat="1" ht="60">
      <c r="A380" s="30" t="s">
        <v>867</v>
      </c>
      <c r="B380" s="31"/>
      <c r="C380" s="31"/>
      <c r="D380" s="31" t="s">
        <v>391</v>
      </c>
      <c r="E380" s="31"/>
      <c r="F380" s="31"/>
      <c r="G380" s="31" t="s">
        <v>26</v>
      </c>
      <c r="H380" s="31"/>
      <c r="I380" s="30" t="s">
        <v>868</v>
      </c>
      <c r="K380" s="31"/>
      <c r="N380" s="31"/>
      <c r="S380" s="72"/>
    </row>
    <row r="382" spans="1:19" s="57" customFormat="1" ht="75">
      <c r="A382" s="57" t="s">
        <v>869</v>
      </c>
      <c r="B382" s="59"/>
      <c r="C382" s="59"/>
      <c r="D382" s="59" t="s">
        <v>24</v>
      </c>
      <c r="E382" s="59" t="s">
        <v>31</v>
      </c>
      <c r="F382" s="59"/>
      <c r="G382" s="59" t="s">
        <v>26</v>
      </c>
      <c r="H382" s="59"/>
      <c r="I382" s="57" t="s">
        <v>870</v>
      </c>
      <c r="K382" s="59"/>
      <c r="N382" s="59"/>
      <c r="S382" s="73"/>
    </row>
    <row r="384" spans="1:19" ht="45">
      <c r="A384" s="1" t="s">
        <v>871</v>
      </c>
      <c r="B384" s="40">
        <v>43664</v>
      </c>
      <c r="D384" s="14" t="s">
        <v>369</v>
      </c>
      <c r="F384" s="14" t="s">
        <v>31</v>
      </c>
      <c r="G384" s="14" t="s">
        <v>31</v>
      </c>
      <c r="I384" s="1" t="s">
        <v>872</v>
      </c>
      <c r="K384" s="1" t="s">
        <v>872</v>
      </c>
      <c r="L384" s="1" t="s">
        <v>873</v>
      </c>
      <c r="M384" s="1" t="s">
        <v>874</v>
      </c>
      <c r="N384" s="14" t="s">
        <v>875</v>
      </c>
      <c r="O384" s="1" t="s">
        <v>876</v>
      </c>
      <c r="P384" s="1" t="s">
        <v>877</v>
      </c>
      <c r="Q384" s="1" t="s">
        <v>878</v>
      </c>
    </row>
    <row r="386" spans="1:19" s="57" customFormat="1" ht="75">
      <c r="A386" s="57" t="s">
        <v>879</v>
      </c>
      <c r="B386" s="59"/>
      <c r="C386" s="59"/>
      <c r="D386" s="59" t="s">
        <v>24</v>
      </c>
      <c r="E386" s="59"/>
      <c r="F386" s="59"/>
      <c r="G386" s="59" t="s">
        <v>26</v>
      </c>
      <c r="H386" s="59"/>
      <c r="I386" s="57" t="s">
        <v>880</v>
      </c>
      <c r="K386" s="59"/>
      <c r="N386" s="59"/>
      <c r="S386" s="73"/>
    </row>
    <row r="388" spans="1:19" s="57" customFormat="1" ht="75">
      <c r="A388" s="57" t="s">
        <v>881</v>
      </c>
      <c r="B388" s="59"/>
      <c r="C388" s="59"/>
      <c r="D388" s="59" t="s">
        <v>24</v>
      </c>
      <c r="E388" s="59" t="s">
        <v>31</v>
      </c>
      <c r="F388" s="59"/>
      <c r="G388" s="59" t="s">
        <v>26</v>
      </c>
      <c r="H388" s="59"/>
      <c r="I388" s="57" t="s">
        <v>882</v>
      </c>
      <c r="K388" s="59"/>
      <c r="N388" s="59"/>
      <c r="S388" s="73"/>
    </row>
    <row r="390" spans="1:19" ht="90">
      <c r="A390" s="1" t="s">
        <v>883</v>
      </c>
      <c r="B390" s="40">
        <v>43669</v>
      </c>
      <c r="C390" s="14" t="s">
        <v>42</v>
      </c>
      <c r="D390" s="14" t="s">
        <v>391</v>
      </c>
      <c r="G390" s="14" t="s">
        <v>31</v>
      </c>
      <c r="I390" s="1" t="s">
        <v>884</v>
      </c>
      <c r="K390" s="14" t="s">
        <v>885</v>
      </c>
      <c r="L390" s="1" t="s">
        <v>886</v>
      </c>
      <c r="M390" s="1" t="s">
        <v>887</v>
      </c>
      <c r="N390" s="14">
        <v>1</v>
      </c>
      <c r="O390" s="1" t="s">
        <v>888</v>
      </c>
      <c r="Q390" s="1" t="s">
        <v>889</v>
      </c>
    </row>
    <row r="392" spans="1:19" s="57" customFormat="1" ht="90">
      <c r="A392" s="57" t="s">
        <v>890</v>
      </c>
      <c r="B392" s="59"/>
      <c r="C392" s="59"/>
      <c r="D392" s="59" t="s">
        <v>24</v>
      </c>
      <c r="E392" s="59" t="s">
        <v>31</v>
      </c>
      <c r="F392" s="59"/>
      <c r="G392" s="59" t="s">
        <v>26</v>
      </c>
      <c r="H392" s="59"/>
      <c r="I392" s="57" t="s">
        <v>891</v>
      </c>
      <c r="K392" s="59"/>
      <c r="N392" s="59"/>
      <c r="S392" s="73"/>
    </row>
    <row r="394" spans="1:19" s="57" customFormat="1" ht="60">
      <c r="A394" s="57" t="s">
        <v>892</v>
      </c>
      <c r="B394" s="59"/>
      <c r="C394" s="59"/>
      <c r="D394" s="59" t="s">
        <v>391</v>
      </c>
      <c r="E394" s="59"/>
      <c r="F394" s="59" t="s">
        <v>31</v>
      </c>
      <c r="G394" s="59" t="s">
        <v>26</v>
      </c>
      <c r="H394" s="59"/>
      <c r="I394" s="57" t="s">
        <v>870</v>
      </c>
      <c r="K394" s="59"/>
      <c r="N394" s="59"/>
      <c r="S394" s="73"/>
    </row>
    <row r="396" spans="1:19" s="57" customFormat="1" ht="105">
      <c r="A396" s="57" t="s">
        <v>893</v>
      </c>
      <c r="B396" s="59"/>
      <c r="C396" s="59"/>
      <c r="D396" s="59" t="s">
        <v>391</v>
      </c>
      <c r="E396" s="59"/>
      <c r="F396" s="59" t="s">
        <v>31</v>
      </c>
      <c r="G396" s="59" t="s">
        <v>26</v>
      </c>
      <c r="H396" s="59"/>
      <c r="I396" s="57" t="s">
        <v>620</v>
      </c>
      <c r="K396" s="59"/>
      <c r="N396" s="59"/>
      <c r="S396" s="73"/>
    </row>
    <row r="398" spans="1:19" s="10" customFormat="1" ht="90">
      <c r="A398" s="10" t="s">
        <v>894</v>
      </c>
      <c r="B398" s="17"/>
      <c r="C398" s="17"/>
      <c r="D398" s="17" t="s">
        <v>24</v>
      </c>
      <c r="E398" s="17"/>
      <c r="F398" s="17" t="s">
        <v>31</v>
      </c>
      <c r="G398" s="17" t="s">
        <v>26</v>
      </c>
      <c r="H398" s="17"/>
      <c r="I398" s="10" t="s">
        <v>895</v>
      </c>
      <c r="K398" s="17"/>
      <c r="N398" s="17"/>
      <c r="S398" s="70"/>
    </row>
    <row r="400" spans="1:19" s="57" customFormat="1" ht="135">
      <c r="A400" s="57" t="s">
        <v>896</v>
      </c>
      <c r="B400" s="59"/>
      <c r="C400" s="59"/>
      <c r="D400" s="59" t="s">
        <v>391</v>
      </c>
      <c r="E400" s="59"/>
      <c r="F400" s="59" t="s">
        <v>31</v>
      </c>
      <c r="G400" s="59" t="s">
        <v>26</v>
      </c>
      <c r="H400" s="59"/>
      <c r="I400" s="57" t="s">
        <v>897</v>
      </c>
      <c r="K400" s="59"/>
      <c r="N400" s="59"/>
      <c r="S400" s="73"/>
    </row>
    <row r="402" spans="1:19" s="57" customFormat="1" ht="60">
      <c r="A402" s="57" t="s">
        <v>898</v>
      </c>
      <c r="B402" s="59"/>
      <c r="C402" s="59"/>
      <c r="D402" s="59" t="s">
        <v>391</v>
      </c>
      <c r="E402" s="59"/>
      <c r="F402" s="59" t="s">
        <v>31</v>
      </c>
      <c r="G402" s="59" t="s">
        <v>26</v>
      </c>
      <c r="H402" s="59"/>
      <c r="I402" s="57" t="s">
        <v>899</v>
      </c>
      <c r="K402" s="59"/>
      <c r="N402" s="59"/>
      <c r="S402" s="73"/>
    </row>
    <row r="404" spans="1:19" ht="75">
      <c r="A404" s="1" t="s">
        <v>900</v>
      </c>
      <c r="B404" s="40">
        <v>43669</v>
      </c>
      <c r="C404" s="14" t="s">
        <v>42</v>
      </c>
      <c r="D404" s="14" t="s">
        <v>391</v>
      </c>
      <c r="E404" s="14" t="s">
        <v>31</v>
      </c>
      <c r="F404" s="14" t="s">
        <v>31</v>
      </c>
      <c r="G404" s="14" t="s">
        <v>31</v>
      </c>
      <c r="I404" s="1" t="s">
        <v>901</v>
      </c>
      <c r="K404" s="14" t="s">
        <v>902</v>
      </c>
      <c r="L404" s="1" t="s">
        <v>903</v>
      </c>
      <c r="M404" s="1" t="s">
        <v>42</v>
      </c>
      <c r="N404" s="14" t="s">
        <v>904</v>
      </c>
      <c r="O404" s="1" t="s">
        <v>905</v>
      </c>
    </row>
    <row r="406" spans="1:19" s="57" customFormat="1" ht="105">
      <c r="A406" s="57" t="s">
        <v>906</v>
      </c>
      <c r="B406" s="59"/>
      <c r="C406" s="59"/>
      <c r="D406" s="59" t="s">
        <v>24</v>
      </c>
      <c r="E406" s="59" t="s">
        <v>31</v>
      </c>
      <c r="F406" s="59"/>
      <c r="G406" s="59" t="s">
        <v>26</v>
      </c>
      <c r="H406" s="59"/>
      <c r="I406" s="57" t="s">
        <v>907</v>
      </c>
      <c r="K406" s="59"/>
      <c r="N406" s="59"/>
      <c r="S406" s="73"/>
    </row>
    <row r="408" spans="1:19" s="57" customFormat="1" ht="75">
      <c r="A408" s="57" t="s">
        <v>908</v>
      </c>
      <c r="B408" s="59"/>
      <c r="C408" s="59"/>
      <c r="D408" s="59" t="s">
        <v>24</v>
      </c>
      <c r="E408" s="59" t="s">
        <v>31</v>
      </c>
      <c r="F408" s="59"/>
      <c r="G408" s="59" t="s">
        <v>26</v>
      </c>
      <c r="H408" s="59"/>
      <c r="I408" s="57" t="s">
        <v>870</v>
      </c>
      <c r="K408" s="59"/>
      <c r="N408" s="59"/>
      <c r="S408" s="73"/>
    </row>
    <row r="410" spans="1:19" s="30" customFormat="1" ht="105">
      <c r="A410" s="30" t="s">
        <v>909</v>
      </c>
      <c r="B410" s="31"/>
      <c r="C410" s="31"/>
      <c r="D410" s="31" t="s">
        <v>391</v>
      </c>
      <c r="E410" s="31"/>
      <c r="F410" s="31" t="s">
        <v>31</v>
      </c>
      <c r="G410" s="31" t="s">
        <v>26</v>
      </c>
      <c r="H410" s="31"/>
      <c r="I410" s="30" t="s">
        <v>910</v>
      </c>
      <c r="K410" s="31"/>
      <c r="N410" s="31"/>
      <c r="S410" s="72"/>
    </row>
    <row r="412" spans="1:19" ht="105">
      <c r="A412" s="1" t="s">
        <v>911</v>
      </c>
      <c r="B412" s="40">
        <v>43669</v>
      </c>
      <c r="C412" s="14" t="s">
        <v>42</v>
      </c>
      <c r="D412" s="14" t="s">
        <v>391</v>
      </c>
      <c r="F412" s="14" t="s">
        <v>31</v>
      </c>
      <c r="G412" s="14" t="s">
        <v>31</v>
      </c>
      <c r="K412" s="14" t="s">
        <v>912</v>
      </c>
      <c r="L412" s="1" t="s">
        <v>312</v>
      </c>
      <c r="M412" s="1" t="s">
        <v>913</v>
      </c>
      <c r="N412" s="14" t="s">
        <v>914</v>
      </c>
      <c r="O412" s="1" t="s">
        <v>915</v>
      </c>
    </row>
    <row r="414" spans="1:19" s="57" customFormat="1" ht="90">
      <c r="A414" s="57" t="s">
        <v>916</v>
      </c>
      <c r="B414" s="59"/>
      <c r="C414" s="59"/>
      <c r="D414" s="59" t="s">
        <v>24</v>
      </c>
      <c r="E414" s="59" t="s">
        <v>31</v>
      </c>
      <c r="F414" s="59"/>
      <c r="G414" s="59" t="s">
        <v>26</v>
      </c>
      <c r="H414" s="59"/>
      <c r="I414" s="57" t="s">
        <v>917</v>
      </c>
      <c r="K414" s="59"/>
      <c r="N414" s="59"/>
      <c r="S414" s="73"/>
    </row>
    <row r="416" spans="1:19" s="57" customFormat="1" ht="105">
      <c r="A416" s="57" t="s">
        <v>918</v>
      </c>
      <c r="B416" s="59"/>
      <c r="C416" s="59"/>
      <c r="D416" s="59" t="s">
        <v>24</v>
      </c>
      <c r="E416" s="59" t="s">
        <v>31</v>
      </c>
      <c r="F416" s="59" t="s">
        <v>31</v>
      </c>
      <c r="G416" s="59" t="s">
        <v>26</v>
      </c>
      <c r="H416" s="59"/>
      <c r="I416" s="57" t="s">
        <v>919</v>
      </c>
      <c r="K416" s="59"/>
      <c r="N416" s="59"/>
      <c r="S416" s="73"/>
    </row>
    <row r="418" spans="1:19" s="30" customFormat="1" ht="105">
      <c r="A418" s="30" t="s">
        <v>920</v>
      </c>
      <c r="B418" s="31"/>
      <c r="C418" s="31"/>
      <c r="D418" s="31" t="s">
        <v>391</v>
      </c>
      <c r="E418" s="31"/>
      <c r="F418" s="31"/>
      <c r="G418" s="31" t="s">
        <v>26</v>
      </c>
      <c r="H418" s="31" t="s">
        <v>31</v>
      </c>
      <c r="I418" s="30" t="s">
        <v>921</v>
      </c>
      <c r="K418" s="31"/>
      <c r="N418" s="31"/>
      <c r="S418" s="72"/>
    </row>
    <row r="420" spans="1:19" s="30" customFormat="1" ht="90">
      <c r="A420" s="30" t="s">
        <v>922</v>
      </c>
      <c r="B420" s="31"/>
      <c r="C420" s="31"/>
      <c r="D420" s="31" t="s">
        <v>391</v>
      </c>
      <c r="E420" s="31"/>
      <c r="F420" s="31"/>
      <c r="G420" s="31" t="s">
        <v>26</v>
      </c>
      <c r="H420" s="31" t="s">
        <v>31</v>
      </c>
      <c r="I420" s="30" t="s">
        <v>923</v>
      </c>
      <c r="K420" s="31"/>
      <c r="N420" s="31"/>
      <c r="S420" s="72"/>
    </row>
    <row r="422" spans="1:19" s="57" customFormat="1" ht="60">
      <c r="A422" s="57" t="s">
        <v>924</v>
      </c>
      <c r="B422" s="59"/>
      <c r="C422" s="59"/>
      <c r="D422" s="31" t="s">
        <v>391</v>
      </c>
      <c r="E422" s="59"/>
      <c r="F422" s="59"/>
      <c r="G422" s="59" t="s">
        <v>26</v>
      </c>
      <c r="H422" s="59"/>
      <c r="I422" s="57" t="s">
        <v>870</v>
      </c>
      <c r="K422" s="59"/>
      <c r="N422" s="59"/>
      <c r="S422" s="73"/>
    </row>
    <row r="424" spans="1:19" s="57" customFormat="1" ht="120">
      <c r="A424" s="57" t="s">
        <v>925</v>
      </c>
      <c r="B424" s="59"/>
      <c r="C424" s="59"/>
      <c r="D424" s="59" t="s">
        <v>24</v>
      </c>
      <c r="E424" s="59"/>
      <c r="F424" s="59"/>
      <c r="G424" s="59" t="s">
        <v>26</v>
      </c>
      <c r="H424" s="59"/>
      <c r="I424" s="57" t="s">
        <v>620</v>
      </c>
      <c r="K424" s="59"/>
      <c r="N424" s="59"/>
      <c r="S424" s="73"/>
    </row>
    <row r="426" spans="1:19" s="57" customFormat="1" ht="105">
      <c r="A426" s="57" t="s">
        <v>926</v>
      </c>
      <c r="B426" s="59"/>
      <c r="C426" s="59"/>
      <c r="D426" s="59" t="s">
        <v>24</v>
      </c>
      <c r="E426" s="59" t="s">
        <v>31</v>
      </c>
      <c r="F426" s="59"/>
      <c r="G426" s="59" t="s">
        <v>26</v>
      </c>
      <c r="H426" s="59"/>
      <c r="I426" s="57" t="s">
        <v>620</v>
      </c>
      <c r="K426" s="59"/>
      <c r="N426" s="59"/>
      <c r="S426" s="73"/>
    </row>
    <row r="428" spans="1:19" s="57" customFormat="1" ht="120">
      <c r="A428" s="57" t="s">
        <v>927</v>
      </c>
      <c r="B428" s="59"/>
      <c r="C428" s="59"/>
      <c r="D428" s="59" t="s">
        <v>391</v>
      </c>
      <c r="E428" s="59"/>
      <c r="F428" s="59" t="s">
        <v>31</v>
      </c>
      <c r="G428" s="59" t="s">
        <v>26</v>
      </c>
      <c r="H428" s="59"/>
      <c r="I428" s="57" t="s">
        <v>351</v>
      </c>
      <c r="K428" s="59"/>
      <c r="N428" s="59"/>
      <c r="S428" s="73"/>
    </row>
    <row r="430" spans="1:19" s="57" customFormat="1" ht="90">
      <c r="A430" s="57" t="s">
        <v>928</v>
      </c>
      <c r="B430" s="59"/>
      <c r="C430" s="59"/>
      <c r="D430" s="59" t="s">
        <v>391</v>
      </c>
      <c r="E430" s="59"/>
      <c r="F430" s="59" t="s">
        <v>31</v>
      </c>
      <c r="G430" s="59" t="s">
        <v>26</v>
      </c>
      <c r="H430" s="59"/>
      <c r="I430" s="57" t="s">
        <v>870</v>
      </c>
      <c r="K430" s="59"/>
      <c r="N430" s="59"/>
      <c r="S430" s="73"/>
    </row>
    <row r="432" spans="1:19" s="57" customFormat="1" ht="105">
      <c r="A432" s="57" t="s">
        <v>929</v>
      </c>
      <c r="B432" s="59"/>
      <c r="C432" s="59"/>
      <c r="D432" s="59" t="s">
        <v>24</v>
      </c>
      <c r="E432" s="59" t="s">
        <v>31</v>
      </c>
      <c r="F432" s="59"/>
      <c r="G432" s="59" t="s">
        <v>26</v>
      </c>
      <c r="H432" s="59"/>
      <c r="I432" s="57" t="s">
        <v>930</v>
      </c>
      <c r="K432" s="59"/>
      <c r="N432" s="59"/>
      <c r="S432" s="73"/>
    </row>
    <row r="434" spans="1:19" s="19" customFormat="1" ht="90">
      <c r="A434" s="19" t="s">
        <v>931</v>
      </c>
      <c r="B434" s="20"/>
      <c r="C434" s="20"/>
      <c r="D434" s="20" t="s">
        <v>391</v>
      </c>
      <c r="E434" s="20"/>
      <c r="F434" s="20"/>
      <c r="G434" s="20" t="s">
        <v>26</v>
      </c>
      <c r="H434" s="20"/>
      <c r="I434" s="19" t="s">
        <v>235</v>
      </c>
      <c r="K434" s="20"/>
      <c r="N434" s="20"/>
      <c r="S434" s="71"/>
    </row>
    <row r="436" spans="1:19" s="57" customFormat="1" ht="105">
      <c r="A436" s="57" t="s">
        <v>932</v>
      </c>
      <c r="B436" s="59"/>
      <c r="C436" s="59"/>
      <c r="D436" s="59" t="s">
        <v>391</v>
      </c>
      <c r="E436" s="59"/>
      <c r="F436" s="59" t="s">
        <v>31</v>
      </c>
      <c r="G436" s="59" t="s">
        <v>26</v>
      </c>
      <c r="H436" s="59"/>
      <c r="I436" s="57" t="s">
        <v>933</v>
      </c>
      <c r="K436" s="59"/>
      <c r="N436" s="59"/>
      <c r="S436" s="73"/>
    </row>
    <row r="438" spans="1:19" ht="90">
      <c r="A438" s="1" t="s">
        <v>934</v>
      </c>
      <c r="B438" s="40">
        <v>43669</v>
      </c>
      <c r="C438" s="14" t="s">
        <v>42</v>
      </c>
      <c r="D438" s="14" t="s">
        <v>391</v>
      </c>
      <c r="F438" s="14" t="s">
        <v>31</v>
      </c>
      <c r="G438" s="14" t="s">
        <v>31</v>
      </c>
      <c r="K438" s="14" t="s">
        <v>935</v>
      </c>
      <c r="L438" s="1" t="s">
        <v>305</v>
      </c>
      <c r="N438" s="14">
        <v>13</v>
      </c>
      <c r="O438" s="1" t="s">
        <v>936</v>
      </c>
    </row>
    <row r="440" spans="1:19" s="57" customFormat="1" ht="75">
      <c r="A440" s="57" t="s">
        <v>937</v>
      </c>
      <c r="B440" s="59"/>
      <c r="C440" s="59"/>
      <c r="D440" s="59" t="s">
        <v>24</v>
      </c>
      <c r="E440" s="59" t="s">
        <v>31</v>
      </c>
      <c r="F440" s="59"/>
      <c r="G440" s="59" t="s">
        <v>26</v>
      </c>
      <c r="H440" s="59"/>
      <c r="I440" s="57" t="s">
        <v>938</v>
      </c>
      <c r="K440" s="59"/>
      <c r="N440" s="59"/>
      <c r="S440" s="73"/>
    </row>
    <row r="442" spans="1:19" s="57" customFormat="1" ht="120">
      <c r="A442" s="57" t="s">
        <v>939</v>
      </c>
      <c r="B442" s="59"/>
      <c r="C442" s="59"/>
      <c r="D442" s="59" t="s">
        <v>24</v>
      </c>
      <c r="E442" s="59" t="s">
        <v>31</v>
      </c>
      <c r="F442" s="59"/>
      <c r="G442" s="59" t="s">
        <v>26</v>
      </c>
      <c r="H442" s="59"/>
      <c r="K442" s="59"/>
      <c r="N442" s="59"/>
      <c r="S442" s="73"/>
    </row>
    <row r="444" spans="1:19" s="57" customFormat="1" ht="90">
      <c r="A444" s="57" t="s">
        <v>940</v>
      </c>
      <c r="B444" s="59"/>
      <c r="C444" s="59"/>
      <c r="D444" s="59" t="s">
        <v>391</v>
      </c>
      <c r="E444" s="59"/>
      <c r="F444" s="59"/>
      <c r="G444" s="59"/>
      <c r="H444" s="59"/>
      <c r="I444" s="57" t="s">
        <v>620</v>
      </c>
      <c r="K444" s="59"/>
      <c r="N444" s="59"/>
      <c r="S444" s="73"/>
    </row>
    <row r="446" spans="1:19" s="57" customFormat="1" ht="90">
      <c r="A446" s="57" t="s">
        <v>941</v>
      </c>
      <c r="B446" s="59"/>
      <c r="C446" s="59"/>
      <c r="D446" s="59" t="s">
        <v>369</v>
      </c>
      <c r="E446" s="59" t="s">
        <v>31</v>
      </c>
      <c r="F446" s="59"/>
      <c r="G446" s="59"/>
      <c r="H446" s="59"/>
      <c r="I446" s="57" t="s">
        <v>942</v>
      </c>
      <c r="K446" s="59"/>
      <c r="N446" s="59"/>
      <c r="S446" s="73"/>
    </row>
    <row r="448" spans="1:19" s="10" customFormat="1" ht="90">
      <c r="A448" s="10" t="s">
        <v>943</v>
      </c>
      <c r="B448" s="17"/>
      <c r="C448" s="17"/>
      <c r="D448" s="17" t="s">
        <v>944</v>
      </c>
      <c r="E448" s="17" t="s">
        <v>31</v>
      </c>
      <c r="F448" s="17"/>
      <c r="G448" s="17" t="s">
        <v>26</v>
      </c>
      <c r="H448" s="17"/>
      <c r="I448" s="10" t="s">
        <v>945</v>
      </c>
      <c r="K448" s="17"/>
      <c r="N448" s="17"/>
      <c r="S448" s="70"/>
    </row>
    <row r="450" spans="1:19" ht="90">
      <c r="A450" s="1" t="s">
        <v>946</v>
      </c>
      <c r="B450" s="40">
        <v>43671</v>
      </c>
      <c r="C450" s="14" t="s">
        <v>42</v>
      </c>
      <c r="D450" s="14" t="s">
        <v>391</v>
      </c>
      <c r="F450" s="14" t="s">
        <v>31</v>
      </c>
      <c r="G450" s="14" t="s">
        <v>31</v>
      </c>
      <c r="I450" s="1" t="s">
        <v>947</v>
      </c>
      <c r="K450" s="14" t="s">
        <v>948</v>
      </c>
      <c r="L450" s="1" t="s">
        <v>949</v>
      </c>
      <c r="M450" s="1" t="s">
        <v>42</v>
      </c>
      <c r="N450" s="14" t="s">
        <v>950</v>
      </c>
    </row>
    <row r="452" spans="1:19" s="57" customFormat="1" ht="315">
      <c r="A452" s="57" t="s">
        <v>951</v>
      </c>
      <c r="B452" s="58"/>
      <c r="C452" s="59"/>
      <c r="D452" s="59" t="s">
        <v>24</v>
      </c>
      <c r="E452" s="59" t="s">
        <v>31</v>
      </c>
      <c r="F452" s="59"/>
      <c r="G452" s="59" t="s">
        <v>26</v>
      </c>
      <c r="H452" s="59"/>
      <c r="I452" s="57" t="s">
        <v>952</v>
      </c>
      <c r="K452" s="59" t="s">
        <v>953</v>
      </c>
      <c r="L452" s="57" t="s">
        <v>954</v>
      </c>
      <c r="N452" s="59" t="s">
        <v>955</v>
      </c>
      <c r="O452" s="57" t="s">
        <v>956</v>
      </c>
      <c r="R452" s="57" t="s">
        <v>957</v>
      </c>
      <c r="S452" s="73"/>
    </row>
    <row r="454" spans="1:19" s="10" customFormat="1" ht="60">
      <c r="A454" s="10" t="s">
        <v>958</v>
      </c>
      <c r="B454" s="17"/>
      <c r="C454" s="17"/>
      <c r="D454" s="17" t="s">
        <v>391</v>
      </c>
      <c r="E454" s="17"/>
      <c r="F454" s="17" t="s">
        <v>31</v>
      </c>
      <c r="G454" s="17" t="s">
        <v>26</v>
      </c>
      <c r="H454" s="17"/>
      <c r="I454" s="10" t="s">
        <v>959</v>
      </c>
      <c r="K454" s="17"/>
      <c r="N454" s="17"/>
      <c r="S454" s="70"/>
    </row>
    <row r="456" spans="1:19" ht="75">
      <c r="A456" s="1" t="s">
        <v>960</v>
      </c>
      <c r="B456" s="40">
        <v>43671</v>
      </c>
      <c r="C456" s="14" t="s">
        <v>42</v>
      </c>
      <c r="D456" s="14" t="s">
        <v>391</v>
      </c>
      <c r="F456" s="14" t="s">
        <v>31</v>
      </c>
      <c r="G456" s="14" t="s">
        <v>31</v>
      </c>
      <c r="K456" s="14" t="s">
        <v>961</v>
      </c>
      <c r="L456" s="1" t="s">
        <v>962</v>
      </c>
      <c r="M456" s="1" t="s">
        <v>963</v>
      </c>
      <c r="N456" s="14" t="s">
        <v>964</v>
      </c>
      <c r="O456" s="1" t="s">
        <v>965</v>
      </c>
      <c r="P456" s="1" t="s">
        <v>108</v>
      </c>
      <c r="Q456" s="1" t="s">
        <v>963</v>
      </c>
    </row>
    <row r="458" spans="1:19" ht="120">
      <c r="A458" s="1" t="s">
        <v>966</v>
      </c>
      <c r="B458" s="40">
        <v>43671</v>
      </c>
      <c r="C458" s="14" t="s">
        <v>849</v>
      </c>
      <c r="D458" s="14" t="s">
        <v>24</v>
      </c>
      <c r="E458" s="14" t="s">
        <v>31</v>
      </c>
      <c r="G458" s="14" t="s">
        <v>31</v>
      </c>
      <c r="I458" s="1" t="s">
        <v>967</v>
      </c>
      <c r="K458" s="1" t="s">
        <v>967</v>
      </c>
      <c r="L458" s="1" t="s">
        <v>968</v>
      </c>
      <c r="N458" s="14">
        <v>1</v>
      </c>
      <c r="O458" s="1" t="s">
        <v>969</v>
      </c>
      <c r="P458" s="1" t="s">
        <v>970</v>
      </c>
      <c r="Q458" s="1" t="s">
        <v>971</v>
      </c>
    </row>
    <row r="460" spans="1:19" s="57" customFormat="1" ht="105">
      <c r="A460" s="57" t="s">
        <v>972</v>
      </c>
      <c r="B460" s="59"/>
      <c r="C460" s="59"/>
      <c r="D460" s="59" t="s">
        <v>391</v>
      </c>
      <c r="E460" s="59"/>
      <c r="F460" s="59"/>
      <c r="G460" s="59" t="s">
        <v>26</v>
      </c>
      <c r="H460" s="59"/>
      <c r="I460" s="57" t="s">
        <v>973</v>
      </c>
      <c r="K460" s="59"/>
      <c r="N460" s="59"/>
      <c r="S460" s="73"/>
    </row>
    <row r="462" spans="1:19" ht="120">
      <c r="A462" s="1" t="s">
        <v>974</v>
      </c>
      <c r="B462" s="40">
        <v>43671</v>
      </c>
      <c r="C462" s="14" t="s">
        <v>42</v>
      </c>
      <c r="D462" s="14" t="s">
        <v>391</v>
      </c>
      <c r="F462" s="14" t="s">
        <v>31</v>
      </c>
      <c r="G462" s="14" t="s">
        <v>31</v>
      </c>
      <c r="I462" s="1" t="s">
        <v>975</v>
      </c>
      <c r="K462" s="14" t="s">
        <v>976</v>
      </c>
      <c r="L462" s="1" t="s">
        <v>977</v>
      </c>
      <c r="M462" s="1" t="s">
        <v>978</v>
      </c>
      <c r="N462" s="14">
        <v>1</v>
      </c>
    </row>
    <row r="464" spans="1:19" s="57" customFormat="1" ht="120">
      <c r="A464" s="57" t="s">
        <v>979</v>
      </c>
      <c r="B464" s="59"/>
      <c r="C464" s="59"/>
      <c r="D464" s="59" t="s">
        <v>24</v>
      </c>
      <c r="E464" s="59" t="s">
        <v>31</v>
      </c>
      <c r="F464" s="59"/>
      <c r="G464" s="59" t="s">
        <v>26</v>
      </c>
      <c r="H464" s="59"/>
      <c r="I464" s="57" t="s">
        <v>980</v>
      </c>
      <c r="K464" s="59"/>
      <c r="N464" s="59"/>
      <c r="S464" s="73"/>
    </row>
    <row r="466" spans="1:19" s="19" customFormat="1" ht="135">
      <c r="A466" s="19" t="s">
        <v>981</v>
      </c>
      <c r="B466" s="20" t="s">
        <v>982</v>
      </c>
      <c r="C466" s="20" t="s">
        <v>42</v>
      </c>
      <c r="D466" s="20" t="s">
        <v>391</v>
      </c>
      <c r="E466" s="20"/>
      <c r="F466" s="20" t="s">
        <v>31</v>
      </c>
      <c r="G466" s="20" t="s">
        <v>31</v>
      </c>
      <c r="H466" s="20"/>
      <c r="I466" s="19" t="s">
        <v>983</v>
      </c>
      <c r="K466" s="20" t="s">
        <v>567</v>
      </c>
      <c r="L466" s="19" t="s">
        <v>984</v>
      </c>
      <c r="M466" s="19" t="s">
        <v>985</v>
      </c>
      <c r="N466" s="20">
        <v>1</v>
      </c>
      <c r="O466" s="19" t="s">
        <v>986</v>
      </c>
      <c r="S466" s="71"/>
    </row>
    <row r="468" spans="1:19" s="57" customFormat="1" ht="90">
      <c r="A468" s="57" t="s">
        <v>987</v>
      </c>
      <c r="B468" s="59"/>
      <c r="C468" s="59"/>
      <c r="D468" s="59" t="s">
        <v>24</v>
      </c>
      <c r="E468" s="59" t="s">
        <v>31</v>
      </c>
      <c r="F468" s="59"/>
      <c r="G468" s="59" t="s">
        <v>26</v>
      </c>
      <c r="H468" s="59"/>
      <c r="I468" s="57" t="s">
        <v>988</v>
      </c>
      <c r="K468" s="59"/>
      <c r="N468" s="59"/>
      <c r="S468" s="73"/>
    </row>
    <row r="470" spans="1:19" s="57" customFormat="1" ht="120">
      <c r="A470" s="57" t="s">
        <v>989</v>
      </c>
      <c r="B470" s="59"/>
      <c r="C470" s="59"/>
      <c r="D470" s="59" t="s">
        <v>391</v>
      </c>
      <c r="E470" s="59"/>
      <c r="F470" s="59"/>
      <c r="G470" s="59" t="s">
        <v>26</v>
      </c>
      <c r="H470" s="59"/>
      <c r="I470" s="57" t="s">
        <v>990</v>
      </c>
      <c r="K470" s="59"/>
      <c r="N470" s="59"/>
      <c r="S470" s="73"/>
    </row>
    <row r="472" spans="1:19" s="57" customFormat="1" ht="75">
      <c r="A472" s="57" t="s">
        <v>991</v>
      </c>
      <c r="B472" s="59"/>
      <c r="C472" s="59"/>
      <c r="D472" s="59" t="s">
        <v>24</v>
      </c>
      <c r="E472" s="59" t="s">
        <v>31</v>
      </c>
      <c r="F472" s="59"/>
      <c r="G472" s="59" t="s">
        <v>26</v>
      </c>
      <c r="H472" s="59"/>
      <c r="I472" s="57" t="s">
        <v>992</v>
      </c>
      <c r="K472" s="59"/>
      <c r="N472" s="59"/>
      <c r="S472" s="73"/>
    </row>
    <row r="474" spans="1:19" s="57" customFormat="1" ht="60">
      <c r="A474" s="57" t="s">
        <v>993</v>
      </c>
      <c r="B474" s="59"/>
      <c r="C474" s="59"/>
      <c r="D474" s="59" t="s">
        <v>391</v>
      </c>
      <c r="E474" s="59"/>
      <c r="F474" s="59"/>
      <c r="G474" s="59" t="s">
        <v>26</v>
      </c>
      <c r="H474" s="59"/>
      <c r="I474" s="57" t="s">
        <v>994</v>
      </c>
      <c r="K474" s="59" t="s">
        <v>995</v>
      </c>
      <c r="L474" s="57" t="s">
        <v>312</v>
      </c>
      <c r="M474" s="57" t="s">
        <v>996</v>
      </c>
      <c r="N474" s="59"/>
      <c r="S474" s="73"/>
    </row>
    <row r="476" spans="1:19" s="57" customFormat="1" ht="120">
      <c r="A476" s="57" t="s">
        <v>997</v>
      </c>
      <c r="B476" s="59"/>
      <c r="C476" s="59"/>
      <c r="D476" s="59" t="s">
        <v>24</v>
      </c>
      <c r="E476" s="59"/>
      <c r="F476" s="59"/>
      <c r="G476" s="59" t="s">
        <v>26</v>
      </c>
      <c r="H476" s="59"/>
      <c r="I476" s="57" t="s">
        <v>998</v>
      </c>
      <c r="K476" s="59"/>
      <c r="N476" s="59"/>
      <c r="S476" s="73"/>
    </row>
    <row r="478" spans="1:19" s="57" customFormat="1" ht="90">
      <c r="A478" s="57" t="s">
        <v>999</v>
      </c>
      <c r="B478" s="59"/>
      <c r="C478" s="59"/>
      <c r="D478" s="59" t="s">
        <v>391</v>
      </c>
      <c r="E478" s="59"/>
      <c r="F478" s="59"/>
      <c r="G478" s="59" t="s">
        <v>26</v>
      </c>
      <c r="H478" s="59"/>
      <c r="I478" s="57" t="s">
        <v>1000</v>
      </c>
      <c r="K478" s="59"/>
      <c r="N478" s="59"/>
      <c r="S478" s="73"/>
    </row>
    <row r="480" spans="1:19" s="57" customFormat="1" ht="120">
      <c r="A480" s="57" t="s">
        <v>1001</v>
      </c>
      <c r="B480" s="59"/>
      <c r="C480" s="59"/>
      <c r="D480" s="59" t="s">
        <v>24</v>
      </c>
      <c r="E480" s="59" t="s">
        <v>31</v>
      </c>
      <c r="F480" s="59"/>
      <c r="G480" s="59" t="s">
        <v>26</v>
      </c>
      <c r="H480" s="59"/>
      <c r="I480" s="57" t="s">
        <v>1002</v>
      </c>
      <c r="K480" s="59"/>
      <c r="N480" s="59"/>
      <c r="S480" s="73"/>
    </row>
    <row r="482" spans="1:19" s="57" customFormat="1" ht="60">
      <c r="A482" s="57" t="s">
        <v>1003</v>
      </c>
      <c r="B482" s="59"/>
      <c r="C482" s="59"/>
      <c r="D482" s="59" t="s">
        <v>24</v>
      </c>
      <c r="E482" s="59"/>
      <c r="F482" s="59"/>
      <c r="G482" s="59" t="s">
        <v>26</v>
      </c>
      <c r="H482" s="59"/>
      <c r="I482" s="57" t="s">
        <v>1004</v>
      </c>
      <c r="K482" s="59"/>
      <c r="N482" s="59"/>
      <c r="S482" s="73"/>
    </row>
    <row r="484" spans="1:19" s="19" customFormat="1" ht="45">
      <c r="A484" s="19" t="s">
        <v>1005</v>
      </c>
      <c r="B484" s="20"/>
      <c r="C484" s="20"/>
      <c r="D484" s="20" t="s">
        <v>391</v>
      </c>
      <c r="E484" s="20"/>
      <c r="F484" s="20" t="s">
        <v>31</v>
      </c>
      <c r="G484" s="20" t="s">
        <v>26</v>
      </c>
      <c r="H484" s="20"/>
      <c r="I484" s="19" t="s">
        <v>1006</v>
      </c>
      <c r="K484" s="20"/>
      <c r="N484" s="20"/>
      <c r="S484" s="71"/>
    </row>
    <row r="486" spans="1:19" s="30" customFormat="1" ht="75">
      <c r="A486" s="30" t="s">
        <v>1007</v>
      </c>
      <c r="B486" s="31"/>
      <c r="C486" s="31"/>
      <c r="D486" s="31" t="s">
        <v>391</v>
      </c>
      <c r="E486" s="31"/>
      <c r="F486" s="31"/>
      <c r="G486" s="31" t="s">
        <v>26</v>
      </c>
      <c r="H486" s="31" t="s">
        <v>31</v>
      </c>
      <c r="I486" s="30" t="s">
        <v>1008</v>
      </c>
      <c r="K486" s="31"/>
      <c r="N486" s="31"/>
      <c r="S486" s="72"/>
    </row>
    <row r="488" spans="1:19" s="57" customFormat="1" ht="120">
      <c r="A488" s="57" t="s">
        <v>1009</v>
      </c>
      <c r="B488" s="59"/>
      <c r="C488" s="59"/>
      <c r="D488" s="59" t="s">
        <v>391</v>
      </c>
      <c r="E488" s="59"/>
      <c r="F488" s="59"/>
      <c r="G488" s="59" t="s">
        <v>26</v>
      </c>
      <c r="H488" s="59"/>
      <c r="I488" s="57" t="s">
        <v>1010</v>
      </c>
      <c r="K488" s="59"/>
      <c r="N488" s="59"/>
      <c r="S488" s="73"/>
    </row>
    <row r="490" spans="1:19" s="30" customFormat="1" ht="120">
      <c r="A490" s="30" t="s">
        <v>1011</v>
      </c>
      <c r="B490" s="31"/>
      <c r="C490" s="31"/>
      <c r="D490" s="31" t="s">
        <v>391</v>
      </c>
      <c r="E490" s="31"/>
      <c r="F490" s="31"/>
      <c r="G490" s="31" t="s">
        <v>26</v>
      </c>
      <c r="H490" s="31" t="s">
        <v>31</v>
      </c>
      <c r="I490" s="30" t="s">
        <v>1008</v>
      </c>
      <c r="K490" s="31"/>
      <c r="N490" s="31"/>
      <c r="S490" s="72"/>
    </row>
    <row r="492" spans="1:19" s="30" customFormat="1" ht="120">
      <c r="A492" s="30" t="s">
        <v>1012</v>
      </c>
      <c r="B492" s="31"/>
      <c r="C492" s="31"/>
      <c r="D492" s="31" t="s">
        <v>391</v>
      </c>
      <c r="E492" s="31"/>
      <c r="F492" s="31"/>
      <c r="G492" s="31" t="s">
        <v>26</v>
      </c>
      <c r="H492" s="31" t="s">
        <v>31</v>
      </c>
      <c r="I492" s="30" t="s">
        <v>1008</v>
      </c>
      <c r="K492" s="31"/>
      <c r="N492" s="31"/>
      <c r="S492" s="72"/>
    </row>
    <row r="494" spans="1:19" s="30" customFormat="1" ht="105">
      <c r="A494" s="30" t="s">
        <v>1013</v>
      </c>
      <c r="B494" s="31"/>
      <c r="C494" s="31"/>
      <c r="D494" s="31" t="s">
        <v>391</v>
      </c>
      <c r="E494" s="31"/>
      <c r="F494" s="31"/>
      <c r="G494" s="31" t="s">
        <v>26</v>
      </c>
      <c r="H494" s="31" t="s">
        <v>31</v>
      </c>
      <c r="I494" s="30" t="s">
        <v>1014</v>
      </c>
      <c r="K494" s="31"/>
      <c r="N494" s="31"/>
      <c r="S494" s="72"/>
    </row>
    <row r="496" spans="1:19" s="57" customFormat="1" ht="105">
      <c r="A496" s="57" t="s">
        <v>1015</v>
      </c>
      <c r="B496" s="59"/>
      <c r="C496" s="59"/>
      <c r="D496" s="59" t="s">
        <v>24</v>
      </c>
      <c r="E496" s="59" t="s">
        <v>31</v>
      </c>
      <c r="F496" s="59"/>
      <c r="G496" s="59" t="s">
        <v>26</v>
      </c>
      <c r="H496" s="59"/>
      <c r="I496" s="57" t="s">
        <v>1016</v>
      </c>
      <c r="K496" s="59"/>
      <c r="N496" s="59"/>
      <c r="S496" s="73"/>
    </row>
    <row r="498" spans="1:19" s="57" customFormat="1" ht="105">
      <c r="A498" s="57" t="s">
        <v>1017</v>
      </c>
      <c r="B498" s="59"/>
      <c r="C498" s="59"/>
      <c r="D498" s="59" t="s">
        <v>391</v>
      </c>
      <c r="E498" s="59"/>
      <c r="F498" s="59" t="s">
        <v>31</v>
      </c>
      <c r="G498" s="59" t="s">
        <v>26</v>
      </c>
      <c r="H498" s="59"/>
      <c r="I498" s="57" t="s">
        <v>1010</v>
      </c>
      <c r="K498" s="59"/>
      <c r="N498" s="59"/>
      <c r="S498" s="73"/>
    </row>
    <row r="500" spans="1:19" ht="157.5">
      <c r="A500" s="1" t="s">
        <v>1018</v>
      </c>
      <c r="B500" s="40">
        <v>43671</v>
      </c>
      <c r="C500" s="14" t="s">
        <v>1019</v>
      </c>
      <c r="D500" s="14" t="s">
        <v>391</v>
      </c>
      <c r="E500" s="14" t="s">
        <v>31</v>
      </c>
      <c r="F500" s="14" t="s">
        <v>31</v>
      </c>
      <c r="G500" s="14" t="s">
        <v>31</v>
      </c>
      <c r="K500" s="14" t="s">
        <v>1020</v>
      </c>
      <c r="L500" s="9" t="s">
        <v>1021</v>
      </c>
      <c r="N500" s="14" t="s">
        <v>1022</v>
      </c>
      <c r="O500" s="1" t="s">
        <v>1023</v>
      </c>
    </row>
    <row r="501" spans="1:19" s="60" customFormat="1">
      <c r="B501" s="61"/>
      <c r="C501" s="61"/>
      <c r="D501" s="61"/>
      <c r="E501" s="61"/>
      <c r="F501" s="61"/>
      <c r="G501" s="61"/>
      <c r="H501" s="61"/>
      <c r="K501" s="61"/>
      <c r="N501" s="61"/>
      <c r="S501" s="74"/>
    </row>
    <row r="502" spans="1:19" s="30" customFormat="1" ht="75">
      <c r="A502" s="30" t="s">
        <v>1024</v>
      </c>
      <c r="B502" s="31"/>
      <c r="C502" s="31"/>
      <c r="D502" s="31" t="s">
        <v>391</v>
      </c>
      <c r="E502" s="31"/>
      <c r="F502" s="31"/>
      <c r="G502" s="31" t="s">
        <v>26</v>
      </c>
      <c r="H502" s="31" t="s">
        <v>31</v>
      </c>
      <c r="I502" s="30" t="s">
        <v>1008</v>
      </c>
      <c r="K502" s="31"/>
      <c r="N502" s="31"/>
      <c r="S502" s="72"/>
    </row>
    <row r="504" spans="1:19" ht="75">
      <c r="A504" s="1" t="s">
        <v>1025</v>
      </c>
      <c r="B504" s="40">
        <v>43672</v>
      </c>
      <c r="C504" s="14" t="s">
        <v>42</v>
      </c>
      <c r="D504" s="14" t="s">
        <v>391</v>
      </c>
      <c r="F504" s="14" t="s">
        <v>31</v>
      </c>
      <c r="G504" s="14" t="s">
        <v>31</v>
      </c>
      <c r="H504" s="18" t="s">
        <v>26</v>
      </c>
      <c r="J504" s="1" t="s">
        <v>1026</v>
      </c>
      <c r="K504" s="14" t="s">
        <v>1027</v>
      </c>
      <c r="L504" s="1" t="s">
        <v>1028</v>
      </c>
      <c r="M504" s="1" t="s">
        <v>1029</v>
      </c>
      <c r="N504" s="14">
        <v>1</v>
      </c>
      <c r="O504" s="1" t="s">
        <v>124</v>
      </c>
      <c r="Q504" s="1" t="s">
        <v>1030</v>
      </c>
    </row>
    <row r="506" spans="1:19" s="46" customFormat="1" ht="105">
      <c r="A506" s="46" t="s">
        <v>1031</v>
      </c>
      <c r="B506" s="47"/>
      <c r="C506" s="47"/>
      <c r="D506" s="47" t="s">
        <v>543</v>
      </c>
      <c r="E506" s="47"/>
      <c r="F506" s="47"/>
      <c r="G506" s="47" t="s">
        <v>26</v>
      </c>
      <c r="H506" s="47"/>
      <c r="I506" s="46" t="s">
        <v>351</v>
      </c>
      <c r="K506" s="47"/>
      <c r="N506" s="47"/>
      <c r="S506" s="66"/>
    </row>
    <row r="508" spans="1:19" ht="150">
      <c r="A508" s="1" t="s">
        <v>1032</v>
      </c>
      <c r="B508" s="40">
        <v>43672</v>
      </c>
      <c r="C508" s="14" t="s">
        <v>68</v>
      </c>
      <c r="D508" s="14" t="s">
        <v>391</v>
      </c>
      <c r="E508" s="14" t="s">
        <v>31</v>
      </c>
      <c r="F508" s="14" t="s">
        <v>31</v>
      </c>
      <c r="G508" s="14" t="s">
        <v>31</v>
      </c>
      <c r="H508" s="18" t="s">
        <v>26</v>
      </c>
      <c r="I508" s="5" t="s">
        <v>1033</v>
      </c>
      <c r="J508" s="1" t="s">
        <v>1026</v>
      </c>
      <c r="K508" s="14" t="s">
        <v>1034</v>
      </c>
      <c r="L508" s="1" t="s">
        <v>1035</v>
      </c>
      <c r="N508" s="14" t="s">
        <v>1036</v>
      </c>
      <c r="O508" s="1" t="s">
        <v>1037</v>
      </c>
    </row>
    <row r="510" spans="1:19" s="46" customFormat="1" ht="120">
      <c r="A510" s="46" t="s">
        <v>1038</v>
      </c>
      <c r="B510" s="47"/>
      <c r="C510" s="47"/>
      <c r="D510" s="47" t="s">
        <v>543</v>
      </c>
      <c r="E510" s="47"/>
      <c r="F510" s="47"/>
      <c r="G510" s="47" t="s">
        <v>31</v>
      </c>
      <c r="H510" s="47" t="s">
        <v>31</v>
      </c>
      <c r="I510" s="46" t="s">
        <v>1039</v>
      </c>
      <c r="K510" s="47"/>
      <c r="N510" s="47"/>
      <c r="S510" s="66"/>
    </row>
    <row r="512" spans="1:19" s="46" customFormat="1" ht="90">
      <c r="A512" s="46" t="s">
        <v>1040</v>
      </c>
      <c r="B512" s="47"/>
      <c r="C512" s="47"/>
      <c r="D512" s="47" t="s">
        <v>543</v>
      </c>
      <c r="E512" s="47"/>
      <c r="F512" s="47" t="s">
        <v>31</v>
      </c>
      <c r="G512" s="47" t="s">
        <v>26</v>
      </c>
      <c r="H512" s="47"/>
      <c r="I512" s="46" t="s">
        <v>1041</v>
      </c>
      <c r="K512" s="47"/>
      <c r="N512" s="47"/>
      <c r="S512" s="66"/>
    </row>
    <row r="514" spans="1:19" ht="165">
      <c r="A514" s="1" t="s">
        <v>1042</v>
      </c>
      <c r="B514" s="40">
        <v>43672</v>
      </c>
      <c r="C514" s="14" t="s">
        <v>1043</v>
      </c>
      <c r="D514" s="14" t="s">
        <v>24</v>
      </c>
      <c r="E514" s="14" t="s">
        <v>31</v>
      </c>
      <c r="F514" s="14" t="s">
        <v>31</v>
      </c>
      <c r="G514" s="14" t="s">
        <v>31</v>
      </c>
      <c r="I514" s="1" t="s">
        <v>1044</v>
      </c>
      <c r="K514" s="14" t="s">
        <v>1045</v>
      </c>
      <c r="L514" s="1" t="s">
        <v>1046</v>
      </c>
      <c r="N514" s="14">
        <v>19</v>
      </c>
      <c r="O514" s="1" t="s">
        <v>1047</v>
      </c>
    </row>
    <row r="516" spans="1:19" s="30" customFormat="1" ht="45">
      <c r="A516" s="30" t="s">
        <v>1048</v>
      </c>
      <c r="B516" s="31"/>
      <c r="C516" s="31"/>
      <c r="D516" s="31" t="s">
        <v>543</v>
      </c>
      <c r="E516" s="31"/>
      <c r="F516" s="31"/>
      <c r="G516" s="31" t="s">
        <v>26</v>
      </c>
      <c r="H516" s="31"/>
      <c r="I516" s="30" t="s">
        <v>661</v>
      </c>
      <c r="K516" s="31"/>
      <c r="N516" s="31"/>
      <c r="S516" s="72"/>
    </row>
    <row r="518" spans="1:19" s="30" customFormat="1" ht="45">
      <c r="A518" s="30" t="s">
        <v>1049</v>
      </c>
      <c r="B518" s="31"/>
      <c r="C518" s="31"/>
      <c r="D518" s="31" t="s">
        <v>543</v>
      </c>
      <c r="E518" s="31"/>
      <c r="F518" s="31"/>
      <c r="G518" s="31" t="s">
        <v>26</v>
      </c>
      <c r="H518" s="31"/>
      <c r="I518" s="30" t="s">
        <v>1050</v>
      </c>
      <c r="K518" s="31"/>
      <c r="N518" s="31"/>
      <c r="S518" s="72"/>
    </row>
    <row r="520" spans="1:19" s="7" customFormat="1" ht="90">
      <c r="A520" s="7" t="s">
        <v>1051</v>
      </c>
      <c r="B520" s="15"/>
      <c r="C520" s="15"/>
      <c r="D520" s="15" t="s">
        <v>24</v>
      </c>
      <c r="E520" s="15"/>
      <c r="F520" s="15"/>
      <c r="G520" s="15" t="s">
        <v>26</v>
      </c>
      <c r="H520" s="15"/>
      <c r="I520" s="7" t="s">
        <v>870</v>
      </c>
      <c r="K520" s="15"/>
      <c r="N520" s="15"/>
      <c r="S520" s="69"/>
    </row>
    <row r="522" spans="1:19" s="7" customFormat="1" ht="45">
      <c r="A522" s="7" t="s">
        <v>1052</v>
      </c>
      <c r="B522" s="15"/>
      <c r="C522" s="15"/>
      <c r="D522" s="15" t="s">
        <v>24</v>
      </c>
      <c r="E522" s="15"/>
      <c r="F522" s="15"/>
      <c r="G522" s="15" t="s">
        <v>26</v>
      </c>
      <c r="H522" s="15"/>
      <c r="I522" s="7" t="s">
        <v>1053</v>
      </c>
      <c r="K522" s="15"/>
      <c r="N522" s="15"/>
      <c r="S522" s="69"/>
    </row>
    <row r="524" spans="1:19" s="7" customFormat="1" ht="105">
      <c r="A524" s="7" t="s">
        <v>1054</v>
      </c>
      <c r="B524" s="15"/>
      <c r="C524" s="15"/>
      <c r="D524" s="15" t="s">
        <v>3</v>
      </c>
      <c r="E524" s="15"/>
      <c r="F524" s="15"/>
      <c r="G524" s="15" t="s">
        <v>26</v>
      </c>
      <c r="H524" s="15"/>
      <c r="I524" s="7" t="s">
        <v>1055</v>
      </c>
      <c r="K524" s="15"/>
      <c r="N524" s="15"/>
      <c r="S524" s="69"/>
    </row>
    <row r="526" spans="1:19" s="7" customFormat="1" ht="75">
      <c r="A526" s="7" t="s">
        <v>1056</v>
      </c>
      <c r="B526" s="15"/>
      <c r="C526" s="15"/>
      <c r="D526" s="15" t="s">
        <v>24</v>
      </c>
      <c r="E526" s="15"/>
      <c r="F526" s="15"/>
      <c r="G526" s="15" t="s">
        <v>26</v>
      </c>
      <c r="H526" s="15"/>
      <c r="I526" s="7" t="s">
        <v>1057</v>
      </c>
      <c r="K526" s="15"/>
      <c r="N526" s="15"/>
      <c r="S526" s="69"/>
    </row>
    <row r="528" spans="1:19" ht="105">
      <c r="A528" s="60" t="s">
        <v>1058</v>
      </c>
      <c r="B528" s="40">
        <v>43679</v>
      </c>
      <c r="C528" s="14" t="s">
        <v>68</v>
      </c>
      <c r="D528" s="14" t="s">
        <v>369</v>
      </c>
      <c r="E528" s="14" t="s">
        <v>31</v>
      </c>
      <c r="F528" s="14" t="s">
        <v>31</v>
      </c>
      <c r="G528" s="14" t="s">
        <v>31</v>
      </c>
      <c r="K528" s="14" t="s">
        <v>1059</v>
      </c>
      <c r="L528" s="1" t="s">
        <v>1060</v>
      </c>
      <c r="M528" s="1" t="s">
        <v>1061</v>
      </c>
      <c r="N528" s="14" t="s">
        <v>1062</v>
      </c>
      <c r="O528" s="1" t="s">
        <v>1063</v>
      </c>
      <c r="R528" s="1" t="s">
        <v>1064</v>
      </c>
    </row>
    <row r="530" spans="1:19" s="3" customFormat="1" ht="90">
      <c r="A530" s="3" t="s">
        <v>1065</v>
      </c>
      <c r="B530" s="13"/>
      <c r="C530" s="13"/>
      <c r="D530" s="13" t="s">
        <v>69</v>
      </c>
      <c r="E530" s="13"/>
      <c r="F530" s="13"/>
      <c r="G530" s="13" t="s">
        <v>26</v>
      </c>
      <c r="H530" s="13"/>
      <c r="I530" s="3" t="s">
        <v>1066</v>
      </c>
      <c r="K530" s="13"/>
      <c r="N530" s="13"/>
      <c r="S530" s="63"/>
    </row>
    <row r="532" spans="1:19" ht="265.5" customHeight="1">
      <c r="A532" s="1" t="s">
        <v>1067</v>
      </c>
      <c r="B532" s="40">
        <v>43679</v>
      </c>
      <c r="C532" s="14" t="s">
        <v>68</v>
      </c>
      <c r="D532" s="14" t="s">
        <v>369</v>
      </c>
      <c r="E532" s="14" t="s">
        <v>31</v>
      </c>
      <c r="F532" s="14" t="s">
        <v>31</v>
      </c>
      <c r="G532" s="14" t="s">
        <v>31</v>
      </c>
      <c r="I532" s="117" t="s">
        <v>1068</v>
      </c>
      <c r="K532" s="14" t="s">
        <v>1069</v>
      </c>
      <c r="L532" s="1" t="s">
        <v>1070</v>
      </c>
      <c r="M532" s="1" t="s">
        <v>1071</v>
      </c>
      <c r="N532" s="14" t="s">
        <v>1072</v>
      </c>
      <c r="O532" s="1" t="s">
        <v>1073</v>
      </c>
    </row>
    <row r="534" spans="1:19" s="7" customFormat="1" ht="120">
      <c r="A534" s="7" t="s">
        <v>1074</v>
      </c>
      <c r="B534" s="15"/>
      <c r="C534" s="15"/>
      <c r="D534" s="15" t="s">
        <v>369</v>
      </c>
      <c r="E534" s="15" t="s">
        <v>31</v>
      </c>
      <c r="F534" s="15"/>
      <c r="G534" s="15" t="s">
        <v>26</v>
      </c>
      <c r="H534" s="15"/>
      <c r="I534" s="7" t="s">
        <v>1075</v>
      </c>
      <c r="K534" s="15"/>
      <c r="N534" s="15"/>
      <c r="S534" s="69"/>
    </row>
    <row r="536" spans="1:19" s="30" customFormat="1" ht="105">
      <c r="A536" s="30" t="s">
        <v>1076</v>
      </c>
      <c r="B536" s="31"/>
      <c r="C536" s="31"/>
      <c r="D536" s="31" t="s">
        <v>391</v>
      </c>
      <c r="E536" s="31"/>
      <c r="F536" s="31" t="s">
        <v>31</v>
      </c>
      <c r="G536" s="31" t="s">
        <v>26</v>
      </c>
      <c r="H536" s="31" t="s">
        <v>31</v>
      </c>
      <c r="I536" s="30" t="s">
        <v>285</v>
      </c>
      <c r="K536" s="31"/>
      <c r="N536" s="31"/>
      <c r="S536" s="72"/>
    </row>
    <row r="538" spans="1:19" ht="409.6">
      <c r="A538" s="1" t="s">
        <v>1077</v>
      </c>
      <c r="B538" s="40">
        <v>43679</v>
      </c>
      <c r="C538" s="14" t="s">
        <v>68</v>
      </c>
      <c r="D538" s="14" t="s">
        <v>369</v>
      </c>
      <c r="E538" s="14" t="s">
        <v>31</v>
      </c>
      <c r="F538" s="14" t="s">
        <v>31</v>
      </c>
      <c r="G538" s="14" t="s">
        <v>31</v>
      </c>
      <c r="I538" s="121" t="s">
        <v>1078</v>
      </c>
      <c r="K538" s="14" t="s">
        <v>1079</v>
      </c>
      <c r="L538" s="1" t="s">
        <v>1080</v>
      </c>
      <c r="N538" s="14" t="s">
        <v>1081</v>
      </c>
    </row>
    <row r="540" spans="1:19" ht="90">
      <c r="A540" s="1" t="s">
        <v>1082</v>
      </c>
      <c r="B540" s="40">
        <v>43679</v>
      </c>
      <c r="C540" s="14" t="s">
        <v>42</v>
      </c>
      <c r="D540" s="14" t="s">
        <v>369</v>
      </c>
      <c r="E540" s="14" t="s">
        <v>31</v>
      </c>
      <c r="F540" s="14" t="s">
        <v>31</v>
      </c>
      <c r="G540" s="14" t="s">
        <v>31</v>
      </c>
      <c r="K540" s="14" t="s">
        <v>1083</v>
      </c>
      <c r="L540" s="1" t="s">
        <v>1084</v>
      </c>
      <c r="N540" s="14" t="s">
        <v>1085</v>
      </c>
      <c r="O540" s="1" t="s">
        <v>1086</v>
      </c>
    </row>
    <row r="542" spans="1:19" ht="105">
      <c r="A542" s="1" t="s">
        <v>1087</v>
      </c>
      <c r="B542" s="40">
        <v>43679</v>
      </c>
      <c r="C542" s="14" t="s">
        <v>42</v>
      </c>
      <c r="D542" s="14" t="s">
        <v>24</v>
      </c>
      <c r="E542" s="14" t="s">
        <v>31</v>
      </c>
      <c r="F542" s="14" t="s">
        <v>31</v>
      </c>
      <c r="G542" s="14" t="s">
        <v>31</v>
      </c>
      <c r="K542" s="14" t="s">
        <v>1088</v>
      </c>
      <c r="L542" s="1" t="s">
        <v>1089</v>
      </c>
      <c r="N542" s="14">
        <v>2</v>
      </c>
    </row>
    <row r="544" spans="1:19" s="7" customFormat="1" ht="105">
      <c r="A544" s="7" t="s">
        <v>1090</v>
      </c>
      <c r="B544" s="15"/>
      <c r="C544" s="15"/>
      <c r="D544" s="15" t="s">
        <v>24</v>
      </c>
      <c r="E544" s="15" t="s">
        <v>31</v>
      </c>
      <c r="F544" s="15"/>
      <c r="G544" s="15" t="s">
        <v>26</v>
      </c>
      <c r="H544" s="15"/>
      <c r="I544" s="7" t="s">
        <v>1091</v>
      </c>
      <c r="K544" s="15"/>
      <c r="N544" s="15"/>
      <c r="S544" s="69"/>
    </row>
    <row r="546" spans="1:19" s="7" customFormat="1" ht="75">
      <c r="A546" s="7" t="s">
        <v>1092</v>
      </c>
      <c r="B546" s="15"/>
      <c r="C546" s="15"/>
      <c r="D546" s="15" t="s">
        <v>24</v>
      </c>
      <c r="E546" s="15"/>
      <c r="F546" s="15"/>
      <c r="G546" s="15"/>
      <c r="H546" s="15"/>
      <c r="I546" s="7" t="s">
        <v>1066</v>
      </c>
      <c r="K546" s="15"/>
      <c r="N546" s="15"/>
      <c r="S546" s="69"/>
    </row>
    <row r="548" spans="1:19" s="39" customFormat="1" ht="105">
      <c r="A548" s="39" t="s">
        <v>1093</v>
      </c>
      <c r="B548" s="145"/>
      <c r="C548" s="98"/>
      <c r="D548" s="98" t="s">
        <v>543</v>
      </c>
      <c r="E548" s="98"/>
      <c r="F548" s="98" t="s">
        <v>31</v>
      </c>
      <c r="G548" s="98" t="s">
        <v>26</v>
      </c>
      <c r="H548" s="98"/>
      <c r="I548" s="39" t="s">
        <v>1094</v>
      </c>
      <c r="J548" s="39" t="s">
        <v>471</v>
      </c>
      <c r="K548" s="98"/>
      <c r="N548" s="98"/>
      <c r="S548" s="99"/>
    </row>
    <row r="550" spans="1:19" s="46" customFormat="1" ht="90">
      <c r="A550" s="46" t="s">
        <v>1095</v>
      </c>
      <c r="B550" s="47"/>
      <c r="C550" s="47"/>
      <c r="D550" s="47" t="s">
        <v>391</v>
      </c>
      <c r="E550" s="47"/>
      <c r="F550" s="47" t="s">
        <v>31</v>
      </c>
      <c r="G550" s="47" t="s">
        <v>26</v>
      </c>
      <c r="H550" s="47"/>
      <c r="I550" s="46" t="s">
        <v>870</v>
      </c>
      <c r="K550" s="47"/>
      <c r="N550" s="47"/>
      <c r="S550" s="66"/>
    </row>
    <row r="552" spans="1:19" s="39" customFormat="1" ht="105">
      <c r="A552" s="39" t="s">
        <v>1096</v>
      </c>
      <c r="B552" s="145"/>
      <c r="C552" s="98"/>
      <c r="D552" s="98" t="s">
        <v>543</v>
      </c>
      <c r="E552" s="98"/>
      <c r="F552" s="98"/>
      <c r="G552" s="98" t="s">
        <v>26</v>
      </c>
      <c r="H552" s="98"/>
      <c r="I552" s="39" t="s">
        <v>1094</v>
      </c>
      <c r="J552" s="39" t="s">
        <v>471</v>
      </c>
      <c r="K552" s="98"/>
      <c r="N552" s="98"/>
      <c r="S552" s="99"/>
    </row>
    <row r="554" spans="1:19" s="46" customFormat="1" ht="90">
      <c r="A554" s="46" t="s">
        <v>1097</v>
      </c>
      <c r="B554" s="47"/>
      <c r="C554" s="47"/>
      <c r="D554" s="47" t="s">
        <v>391</v>
      </c>
      <c r="E554" s="47"/>
      <c r="F554" s="47" t="s">
        <v>31</v>
      </c>
      <c r="G554" s="47" t="s">
        <v>26</v>
      </c>
      <c r="H554" s="47"/>
      <c r="I554" s="46" t="s">
        <v>1098</v>
      </c>
      <c r="K554" s="47"/>
      <c r="N554" s="47"/>
      <c r="S554" s="66"/>
    </row>
    <row r="556" spans="1:19" s="46" customFormat="1" ht="105">
      <c r="A556" s="46" t="s">
        <v>1099</v>
      </c>
      <c r="B556" s="47"/>
      <c r="C556" s="47"/>
      <c r="D556" s="47" t="s">
        <v>391</v>
      </c>
      <c r="E556" s="47"/>
      <c r="F556" s="47" t="s">
        <v>31</v>
      </c>
      <c r="G556" s="47" t="s">
        <v>31</v>
      </c>
      <c r="H556" s="47" t="s">
        <v>31</v>
      </c>
      <c r="I556" s="46" t="s">
        <v>1100</v>
      </c>
      <c r="K556" s="47"/>
      <c r="N556" s="47"/>
      <c r="S556" s="66"/>
    </row>
    <row r="558" spans="1:19" s="30" customFormat="1" ht="90">
      <c r="A558" s="30" t="s">
        <v>1101</v>
      </c>
      <c r="B558" s="31"/>
      <c r="C558" s="31"/>
      <c r="D558" s="31" t="s">
        <v>391</v>
      </c>
      <c r="E558" s="31"/>
      <c r="F558" s="31"/>
      <c r="G558" s="31" t="s">
        <v>26</v>
      </c>
      <c r="H558" s="31" t="s">
        <v>31</v>
      </c>
      <c r="I558" s="30" t="s">
        <v>285</v>
      </c>
      <c r="K558" s="31"/>
      <c r="N558" s="31"/>
      <c r="S558" s="72"/>
    </row>
    <row r="560" spans="1:19" ht="90">
      <c r="A560" s="1" t="s">
        <v>1102</v>
      </c>
      <c r="B560" s="40">
        <v>43679</v>
      </c>
      <c r="C560" s="14" t="s">
        <v>68</v>
      </c>
      <c r="D560" s="14" t="s">
        <v>1103</v>
      </c>
      <c r="E560" s="14" t="s">
        <v>31</v>
      </c>
      <c r="F560" s="14" t="s">
        <v>31</v>
      </c>
      <c r="G560" s="14" t="s">
        <v>31</v>
      </c>
      <c r="I560" s="1" t="s">
        <v>1104</v>
      </c>
      <c r="K560" s="1" t="s">
        <v>1105</v>
      </c>
      <c r="L560" s="1" t="s">
        <v>1106</v>
      </c>
      <c r="N560" s="14" t="s">
        <v>1107</v>
      </c>
      <c r="O560" s="1" t="s">
        <v>1108</v>
      </c>
    </row>
    <row r="562" spans="1:19" s="30" customFormat="1" ht="120">
      <c r="A562" s="30" t="s">
        <v>1109</v>
      </c>
      <c r="B562" s="31"/>
      <c r="C562" s="31"/>
      <c r="D562" s="31" t="s">
        <v>691</v>
      </c>
      <c r="E562" s="31"/>
      <c r="F562" s="31"/>
      <c r="G562" s="31" t="s">
        <v>26</v>
      </c>
      <c r="H562" s="31" t="s">
        <v>31</v>
      </c>
      <c r="I562" s="30" t="s">
        <v>648</v>
      </c>
      <c r="K562" s="31"/>
      <c r="N562" s="31"/>
      <c r="S562" s="72"/>
    </row>
    <row r="564" spans="1:19" s="46" customFormat="1" ht="105">
      <c r="A564" s="46" t="s">
        <v>1110</v>
      </c>
      <c r="B564" s="47"/>
      <c r="C564" s="47"/>
      <c r="D564" s="47" t="s">
        <v>391</v>
      </c>
      <c r="E564" s="47"/>
      <c r="F564" s="47" t="s">
        <v>31</v>
      </c>
      <c r="G564" s="47" t="s">
        <v>31</v>
      </c>
      <c r="H564" s="47" t="s">
        <v>31</v>
      </c>
      <c r="I564" s="46" t="s">
        <v>1111</v>
      </c>
      <c r="K564" s="47"/>
      <c r="N564" s="47"/>
      <c r="S564" s="66"/>
    </row>
    <row r="566" spans="1:19" s="46" customFormat="1" ht="180">
      <c r="A566" s="46" t="s">
        <v>1112</v>
      </c>
      <c r="B566" s="118">
        <v>43679</v>
      </c>
      <c r="C566" s="47" t="s">
        <v>42</v>
      </c>
      <c r="D566" s="47" t="s">
        <v>391</v>
      </c>
      <c r="E566" s="47"/>
      <c r="F566" s="47" t="s">
        <v>31</v>
      </c>
      <c r="G566" s="47" t="s">
        <v>31</v>
      </c>
      <c r="H566" s="47" t="s">
        <v>31</v>
      </c>
      <c r="I566" s="119" t="s">
        <v>1113</v>
      </c>
      <c r="K566" s="47" t="s">
        <v>1114</v>
      </c>
      <c r="L566" s="46" t="s">
        <v>1115</v>
      </c>
      <c r="M566" s="46" t="s">
        <v>1116</v>
      </c>
      <c r="N566" s="47">
        <v>1</v>
      </c>
      <c r="O566" s="46" t="s">
        <v>1117</v>
      </c>
      <c r="S566" s="66"/>
    </row>
    <row r="568" spans="1:19" s="19" customFormat="1" ht="75">
      <c r="A568" s="19" t="s">
        <v>1118</v>
      </c>
      <c r="B568" s="20"/>
      <c r="C568" s="20"/>
      <c r="D568" s="20" t="s">
        <v>543</v>
      </c>
      <c r="E568" s="20"/>
      <c r="F568" s="20" t="s">
        <v>31</v>
      </c>
      <c r="G568" s="20" t="s">
        <v>26</v>
      </c>
      <c r="H568" s="20"/>
      <c r="I568" s="19" t="s">
        <v>1119</v>
      </c>
      <c r="K568" s="20"/>
      <c r="N568" s="20"/>
      <c r="S568" s="71"/>
    </row>
    <row r="570" spans="1:19" s="46" customFormat="1" ht="90">
      <c r="A570" s="46" t="s">
        <v>1120</v>
      </c>
      <c r="B570" s="47"/>
      <c r="C570" s="47"/>
      <c r="D570" s="47" t="s">
        <v>543</v>
      </c>
      <c r="E570" s="47"/>
      <c r="F570" s="47" t="s">
        <v>31</v>
      </c>
      <c r="G570" s="47" t="s">
        <v>26</v>
      </c>
      <c r="H570" s="47"/>
      <c r="I570" s="46" t="s">
        <v>1121</v>
      </c>
      <c r="K570" s="47"/>
      <c r="N570" s="47"/>
      <c r="S570" s="66"/>
    </row>
    <row r="572" spans="1:19" ht="288.75" customHeight="1">
      <c r="A572" s="1" t="s">
        <v>1122</v>
      </c>
      <c r="B572" s="40">
        <v>43683</v>
      </c>
      <c r="C572" s="61" t="s">
        <v>1123</v>
      </c>
      <c r="D572" s="14" t="s">
        <v>391</v>
      </c>
      <c r="F572" s="14" t="s">
        <v>31</v>
      </c>
      <c r="G572" s="14" t="s">
        <v>31</v>
      </c>
      <c r="I572" s="1" t="s">
        <v>1124</v>
      </c>
      <c r="K572" s="2" t="s">
        <v>1125</v>
      </c>
      <c r="L572" s="1" t="s">
        <v>1126</v>
      </c>
      <c r="M572" s="60"/>
      <c r="N572" s="2" t="s">
        <v>1127</v>
      </c>
      <c r="O572" s="1" t="s">
        <v>1128</v>
      </c>
      <c r="R572" s="1" t="s">
        <v>1129</v>
      </c>
    </row>
    <row r="573" spans="1:19">
      <c r="M573" s="60"/>
    </row>
    <row r="574" spans="1:19" ht="105">
      <c r="A574" s="1" t="s">
        <v>1130</v>
      </c>
      <c r="B574" s="40">
        <v>43683</v>
      </c>
      <c r="C574" s="14" t="s">
        <v>42</v>
      </c>
      <c r="D574" s="14" t="s">
        <v>391</v>
      </c>
      <c r="F574" s="14" t="s">
        <v>31</v>
      </c>
      <c r="G574" s="14" t="s">
        <v>31</v>
      </c>
      <c r="I574" s="1" t="s">
        <v>1131</v>
      </c>
      <c r="K574" s="14" t="s">
        <v>1132</v>
      </c>
      <c r="L574" s="1" t="s">
        <v>1133</v>
      </c>
      <c r="M574" s="60"/>
      <c r="N574" s="14" t="s">
        <v>1134</v>
      </c>
      <c r="O574" s="1" t="s">
        <v>1135</v>
      </c>
    </row>
    <row r="576" spans="1:19" ht="270">
      <c r="A576" s="1" t="s">
        <v>1136</v>
      </c>
      <c r="B576" s="122" t="s">
        <v>1137</v>
      </c>
      <c r="C576" s="120" t="s">
        <v>68</v>
      </c>
      <c r="D576" s="120" t="s">
        <v>391</v>
      </c>
      <c r="E576" s="123"/>
      <c r="F576" s="14" t="s">
        <v>31</v>
      </c>
      <c r="G576" s="14" t="s">
        <v>31</v>
      </c>
      <c r="I576" s="1" t="s">
        <v>1138</v>
      </c>
      <c r="K576" s="14" t="s">
        <v>1139</v>
      </c>
      <c r="L576" s="1" t="s">
        <v>1140</v>
      </c>
      <c r="N576" s="14" t="s">
        <v>1141</v>
      </c>
      <c r="O576" s="1" t="s">
        <v>1142</v>
      </c>
    </row>
    <row r="577" spans="1:19">
      <c r="B577" s="14" t="s">
        <v>771</v>
      </c>
    </row>
    <row r="578" spans="1:19" s="19" customFormat="1" ht="135">
      <c r="A578" s="19" t="s">
        <v>1143</v>
      </c>
      <c r="B578" s="20"/>
      <c r="C578" s="20"/>
      <c r="D578" s="20" t="s">
        <v>24</v>
      </c>
      <c r="E578" s="20"/>
      <c r="F578" s="20"/>
      <c r="G578" s="20" t="s">
        <v>26</v>
      </c>
      <c r="H578" s="20"/>
      <c r="I578" s="19" t="s">
        <v>1144</v>
      </c>
      <c r="K578" s="20"/>
      <c r="N578" s="20"/>
      <c r="S578" s="71"/>
    </row>
    <row r="580" spans="1:19" ht="150">
      <c r="A580" s="1" t="s">
        <v>1145</v>
      </c>
      <c r="B580" s="40">
        <v>43683</v>
      </c>
      <c r="C580" s="14" t="s">
        <v>1146</v>
      </c>
      <c r="D580" s="14" t="s">
        <v>24</v>
      </c>
      <c r="E580" s="14" t="s">
        <v>31</v>
      </c>
      <c r="F580" s="14" t="s">
        <v>31</v>
      </c>
      <c r="I580" s="1" t="s">
        <v>1147</v>
      </c>
      <c r="K580" s="14" t="s">
        <v>1148</v>
      </c>
      <c r="L580" s="1" t="s">
        <v>1149</v>
      </c>
      <c r="M580" s="1" t="s">
        <v>1150</v>
      </c>
      <c r="N580" s="14" t="s">
        <v>1151</v>
      </c>
      <c r="O580" s="1" t="s">
        <v>1152</v>
      </c>
    </row>
    <row r="582" spans="1:19" s="19" customFormat="1" ht="105">
      <c r="A582" s="19" t="s">
        <v>1153</v>
      </c>
      <c r="B582" s="20"/>
      <c r="C582" s="20"/>
      <c r="D582" s="20" t="s">
        <v>24</v>
      </c>
      <c r="E582" s="20" t="s">
        <v>31</v>
      </c>
      <c r="F582" s="20"/>
      <c r="G582" s="20" t="s">
        <v>26</v>
      </c>
      <c r="H582" s="20"/>
      <c r="I582" s="19" t="s">
        <v>1154</v>
      </c>
      <c r="K582" s="20"/>
      <c r="N582" s="20"/>
      <c r="S582" s="71"/>
    </row>
    <row r="584" spans="1:19" s="30" customFormat="1" ht="135">
      <c r="A584" s="30" t="s">
        <v>1155</v>
      </c>
      <c r="B584" s="31"/>
      <c r="C584" s="31"/>
      <c r="D584" s="31" t="s">
        <v>391</v>
      </c>
      <c r="E584" s="31"/>
      <c r="F584" s="31"/>
      <c r="G584" s="31" t="s">
        <v>26</v>
      </c>
      <c r="H584" s="31" t="s">
        <v>31</v>
      </c>
      <c r="I584" s="30" t="s">
        <v>1156</v>
      </c>
      <c r="K584" s="31"/>
      <c r="N584" s="31"/>
      <c r="S584" s="72"/>
    </row>
    <row r="586" spans="1:19" s="30" customFormat="1" ht="120">
      <c r="A586" s="30" t="s">
        <v>1157</v>
      </c>
      <c r="B586" s="31"/>
      <c r="C586" s="31"/>
      <c r="D586" s="31" t="s">
        <v>391</v>
      </c>
      <c r="E586" s="31"/>
      <c r="F586" s="31"/>
      <c r="G586" s="31" t="s">
        <v>26</v>
      </c>
      <c r="H586" s="31" t="s">
        <v>31</v>
      </c>
      <c r="I586" s="30" t="s">
        <v>1008</v>
      </c>
      <c r="K586" s="31"/>
      <c r="N586" s="31"/>
      <c r="S586" s="72"/>
    </row>
    <row r="588" spans="1:19" ht="105">
      <c r="A588" s="1" t="s">
        <v>1158</v>
      </c>
      <c r="B588" s="40">
        <v>43700</v>
      </c>
      <c r="C588" s="14" t="s">
        <v>42</v>
      </c>
      <c r="D588" s="14" t="s">
        <v>391</v>
      </c>
      <c r="E588" s="14" t="s">
        <v>31</v>
      </c>
      <c r="F588" s="14" t="s">
        <v>31</v>
      </c>
      <c r="G588" s="14" t="s">
        <v>31</v>
      </c>
      <c r="H588" s="18" t="s">
        <v>26</v>
      </c>
      <c r="J588" s="1" t="s">
        <v>127</v>
      </c>
      <c r="K588" s="14" t="s">
        <v>1159</v>
      </c>
      <c r="L588" s="1" t="s">
        <v>312</v>
      </c>
      <c r="M588" s="1" t="s">
        <v>1160</v>
      </c>
      <c r="N588" s="14" t="s">
        <v>1161</v>
      </c>
      <c r="O588" s="1" t="s">
        <v>1162</v>
      </c>
    </row>
    <row r="589" spans="1:19">
      <c r="O589" s="1" t="s">
        <v>771</v>
      </c>
    </row>
    <row r="590" spans="1:19" ht="90">
      <c r="A590" s="1" t="s">
        <v>1163</v>
      </c>
      <c r="B590" s="40">
        <v>43700</v>
      </c>
      <c r="C590" s="14" t="s">
        <v>42</v>
      </c>
      <c r="D590" s="14" t="s">
        <v>391</v>
      </c>
      <c r="E590" s="14" t="s">
        <v>31</v>
      </c>
      <c r="F590" s="14" t="s">
        <v>31</v>
      </c>
      <c r="G590" s="14" t="s">
        <v>31</v>
      </c>
      <c r="H590" s="18" t="s">
        <v>26</v>
      </c>
      <c r="J590" s="1" t="s">
        <v>127</v>
      </c>
      <c r="K590" s="14" t="s">
        <v>1164</v>
      </c>
      <c r="L590" s="1" t="s">
        <v>1165</v>
      </c>
      <c r="M590" s="1" t="s">
        <v>1166</v>
      </c>
      <c r="N590" s="14" t="s">
        <v>1167</v>
      </c>
      <c r="O590" s="1" t="s">
        <v>1168</v>
      </c>
    </row>
    <row r="592" spans="1:19" s="39" customFormat="1" ht="150">
      <c r="A592" s="39" t="s">
        <v>1169</v>
      </c>
      <c r="B592" s="98"/>
      <c r="C592" s="98" t="s">
        <v>42</v>
      </c>
      <c r="D592" s="98" t="s">
        <v>543</v>
      </c>
      <c r="E592" s="98"/>
      <c r="F592" s="98"/>
      <c r="G592" s="98" t="s">
        <v>31</v>
      </c>
      <c r="H592" s="98" t="s">
        <v>31</v>
      </c>
      <c r="I592" s="39" t="s">
        <v>1170</v>
      </c>
      <c r="J592" s="39" t="s">
        <v>1171</v>
      </c>
      <c r="K592" s="98"/>
      <c r="N592" s="98"/>
      <c r="S592" s="99"/>
    </row>
    <row r="594" spans="1:19" s="39" customFormat="1" ht="90">
      <c r="A594" s="39" t="s">
        <v>1172</v>
      </c>
      <c r="B594" s="98"/>
      <c r="C594" s="98"/>
      <c r="D594" s="98" t="s">
        <v>391</v>
      </c>
      <c r="E594" s="98"/>
      <c r="F594" s="98" t="s">
        <v>31</v>
      </c>
      <c r="G594" s="98" t="s">
        <v>26</v>
      </c>
      <c r="H594" s="98"/>
      <c r="I594" s="39" t="s">
        <v>1173</v>
      </c>
      <c r="K594" s="98"/>
      <c r="N594" s="98"/>
      <c r="S594" s="99"/>
    </row>
    <row r="596" spans="1:19" s="46" customFormat="1" ht="135">
      <c r="A596" s="46" t="s">
        <v>1174</v>
      </c>
      <c r="B596" s="47"/>
      <c r="C596" s="47" t="s">
        <v>42</v>
      </c>
      <c r="D596" s="47" t="s">
        <v>543</v>
      </c>
      <c r="E596" s="47"/>
      <c r="F596" s="47"/>
      <c r="G596" s="47" t="s">
        <v>31</v>
      </c>
      <c r="H596" s="47" t="s">
        <v>31</v>
      </c>
      <c r="I596" s="119" t="s">
        <v>1175</v>
      </c>
      <c r="J596" s="46" t="s">
        <v>1176</v>
      </c>
      <c r="K596" s="52"/>
      <c r="N596" s="47"/>
      <c r="S596" s="66"/>
    </row>
    <row r="598" spans="1:19" ht="90">
      <c r="A598" s="1" t="s">
        <v>1177</v>
      </c>
      <c r="B598" s="40">
        <v>43700</v>
      </c>
      <c r="C598" s="14" t="s">
        <v>1178</v>
      </c>
      <c r="D598" s="14" t="s">
        <v>24</v>
      </c>
      <c r="E598" s="14" t="s">
        <v>31</v>
      </c>
      <c r="F598" s="14" t="s">
        <v>31</v>
      </c>
      <c r="G598" s="14" t="s">
        <v>31</v>
      </c>
      <c r="I598" s="1" t="s">
        <v>1179</v>
      </c>
      <c r="K598" s="14" t="s">
        <v>605</v>
      </c>
      <c r="L598" s="1" t="s">
        <v>1180</v>
      </c>
      <c r="M598" s="1" t="s">
        <v>1181</v>
      </c>
      <c r="N598" s="14" t="s">
        <v>1182</v>
      </c>
      <c r="O598" s="1" t="s">
        <v>1183</v>
      </c>
      <c r="R598" s="1" t="s">
        <v>1184</v>
      </c>
    </row>
    <row r="600" spans="1:19" s="30" customFormat="1" ht="90">
      <c r="A600" s="30" t="s">
        <v>1185</v>
      </c>
      <c r="B600" s="31"/>
      <c r="C600" s="31"/>
      <c r="D600" s="31" t="s">
        <v>391</v>
      </c>
      <c r="E600" s="31"/>
      <c r="F600" s="31"/>
      <c r="G600" s="31" t="s">
        <v>26</v>
      </c>
      <c r="H600" s="31"/>
      <c r="I600" s="30" t="s">
        <v>1186</v>
      </c>
      <c r="J600" s="30" t="s">
        <v>471</v>
      </c>
      <c r="K600" s="31"/>
      <c r="N600" s="31"/>
      <c r="S600" s="72"/>
    </row>
    <row r="602" spans="1:19" s="19" customFormat="1" ht="150">
      <c r="A602" s="19" t="s">
        <v>1187</v>
      </c>
      <c r="B602" s="20"/>
      <c r="C602" s="20"/>
      <c r="D602" s="20" t="s">
        <v>391</v>
      </c>
      <c r="E602" s="20"/>
      <c r="F602" s="20"/>
      <c r="G602" s="20" t="s">
        <v>26</v>
      </c>
      <c r="H602" s="20"/>
      <c r="I602" s="19" t="s">
        <v>1188</v>
      </c>
      <c r="K602" s="20"/>
      <c r="N602" s="20"/>
      <c r="S602" s="71"/>
    </row>
    <row r="604" spans="1:19" s="46" customFormat="1" ht="105">
      <c r="A604" s="46" t="s">
        <v>1189</v>
      </c>
      <c r="B604" s="47"/>
      <c r="C604" s="47"/>
      <c r="D604" s="47" t="s">
        <v>24</v>
      </c>
      <c r="E604" s="47" t="s">
        <v>31</v>
      </c>
      <c r="F604" s="47" t="s">
        <v>31</v>
      </c>
      <c r="G604" s="47" t="s">
        <v>26</v>
      </c>
      <c r="H604" s="47"/>
      <c r="I604" s="46" t="s">
        <v>1190</v>
      </c>
      <c r="K604" s="47"/>
      <c r="N604" s="47"/>
      <c r="S604" s="66"/>
    </row>
    <row r="605" spans="1:19">
      <c r="D605" s="14">
        <f>COUNTA(D3:D604)</f>
        <v>325</v>
      </c>
    </row>
    <row r="606" spans="1:19" ht="240">
      <c r="A606" s="1" t="s">
        <v>1191</v>
      </c>
      <c r="B606" s="40">
        <v>43700</v>
      </c>
      <c r="C606" s="14" t="s">
        <v>42</v>
      </c>
      <c r="D606" s="14" t="s">
        <v>24</v>
      </c>
      <c r="E606" s="14" t="s">
        <v>31</v>
      </c>
      <c r="F606" s="14" t="s">
        <v>31</v>
      </c>
      <c r="G606" s="14" t="s">
        <v>31</v>
      </c>
      <c r="I606" s="1" t="s">
        <v>1192</v>
      </c>
      <c r="K606" s="14" t="s">
        <v>1193</v>
      </c>
      <c r="L606" s="1" t="s">
        <v>1194</v>
      </c>
      <c r="M606" s="1" t="s">
        <v>1195</v>
      </c>
      <c r="N606" s="14" t="s">
        <v>1196</v>
      </c>
    </row>
    <row r="608" spans="1:19" s="46" customFormat="1" ht="90">
      <c r="A608" s="46" t="s">
        <v>1197</v>
      </c>
      <c r="B608" s="47"/>
      <c r="C608" s="47"/>
      <c r="D608" s="47" t="s">
        <v>24</v>
      </c>
      <c r="E608" s="47" t="s">
        <v>31</v>
      </c>
      <c r="F608" s="47" t="s">
        <v>31</v>
      </c>
      <c r="G608" s="47"/>
      <c r="H608" s="47"/>
      <c r="I608" s="46" t="s">
        <v>1198</v>
      </c>
      <c r="K608" s="47"/>
      <c r="N608" s="47"/>
      <c r="S608" s="66"/>
    </row>
    <row r="610" spans="1:19" s="46" customFormat="1" ht="105">
      <c r="A610" s="46" t="s">
        <v>1199</v>
      </c>
      <c r="B610" s="47"/>
      <c r="C610" s="47"/>
      <c r="D610" s="47" t="s">
        <v>369</v>
      </c>
      <c r="E610" s="47" t="s">
        <v>31</v>
      </c>
      <c r="F610" s="47" t="s">
        <v>31</v>
      </c>
      <c r="G610" s="47"/>
      <c r="H610" s="47"/>
      <c r="I610" s="46" t="s">
        <v>620</v>
      </c>
      <c r="K610" s="47"/>
      <c r="N610" s="47"/>
      <c r="S610" s="66"/>
    </row>
    <row r="612" spans="1:19" s="19" customFormat="1" ht="105">
      <c r="A612" s="19" t="s">
        <v>1200</v>
      </c>
      <c r="B612" s="20"/>
      <c r="C612" s="20"/>
      <c r="D612" s="20" t="s">
        <v>24</v>
      </c>
      <c r="E612" s="20" t="s">
        <v>31</v>
      </c>
      <c r="F612" s="20" t="s">
        <v>31</v>
      </c>
      <c r="G612" s="20" t="s">
        <v>26</v>
      </c>
      <c r="H612" s="20"/>
      <c r="I612" s="19" t="s">
        <v>1201</v>
      </c>
      <c r="K612" s="20"/>
      <c r="N612" s="20"/>
      <c r="S612" s="71"/>
    </row>
    <row r="614" spans="1:19" ht="105">
      <c r="A614" s="1" t="s">
        <v>1202</v>
      </c>
      <c r="B614" s="40">
        <v>43704</v>
      </c>
      <c r="C614" s="14" t="s">
        <v>1203</v>
      </c>
      <c r="D614" s="14" t="s">
        <v>24</v>
      </c>
      <c r="E614" s="14" t="s">
        <v>31</v>
      </c>
      <c r="F614" s="14" t="s">
        <v>31</v>
      </c>
      <c r="G614" s="14" t="s">
        <v>31</v>
      </c>
      <c r="I614" s="1" t="s">
        <v>1204</v>
      </c>
      <c r="K614" s="14" t="s">
        <v>1205</v>
      </c>
      <c r="L614" s="1" t="s">
        <v>1206</v>
      </c>
      <c r="M614" s="1" t="s">
        <v>236</v>
      </c>
      <c r="N614" s="14" t="s">
        <v>1207</v>
      </c>
      <c r="O614" s="1" t="s">
        <v>1208</v>
      </c>
    </row>
    <row r="616" spans="1:19" s="46" customFormat="1" ht="60">
      <c r="A616" s="46" t="s">
        <v>1209</v>
      </c>
      <c r="B616" s="47"/>
      <c r="C616" s="47"/>
      <c r="D616" s="47" t="s">
        <v>391</v>
      </c>
      <c r="E616" s="47" t="s">
        <v>31</v>
      </c>
      <c r="F616" s="47" t="s">
        <v>31</v>
      </c>
      <c r="G616" s="47"/>
      <c r="H616" s="47" t="s">
        <v>31</v>
      </c>
      <c r="I616" s="46" t="s">
        <v>1010</v>
      </c>
      <c r="K616" s="47"/>
      <c r="N616" s="47"/>
      <c r="S616" s="66"/>
    </row>
    <row r="618" spans="1:19" s="46" customFormat="1" ht="105">
      <c r="A618" s="46" t="s">
        <v>1210</v>
      </c>
      <c r="B618" s="47"/>
      <c r="C618" s="47"/>
      <c r="D618" s="47" t="s">
        <v>391</v>
      </c>
      <c r="E618" s="47" t="s">
        <v>31</v>
      </c>
      <c r="F618" s="47" t="s">
        <v>31</v>
      </c>
      <c r="G618" s="47"/>
      <c r="H618" s="47" t="s">
        <v>31</v>
      </c>
      <c r="I618" s="46" t="s">
        <v>1010</v>
      </c>
      <c r="K618" s="47"/>
      <c r="N618" s="47"/>
      <c r="S618" s="66"/>
    </row>
    <row r="620" spans="1:19" s="46" customFormat="1" ht="75">
      <c r="A620" s="46" t="s">
        <v>1211</v>
      </c>
      <c r="B620" s="47"/>
      <c r="C620" s="47"/>
      <c r="D620" s="47" t="s">
        <v>391</v>
      </c>
      <c r="E620" s="47" t="s">
        <v>31</v>
      </c>
      <c r="F620" s="47" t="s">
        <v>31</v>
      </c>
      <c r="G620" s="47"/>
      <c r="H620" s="47" t="s">
        <v>31</v>
      </c>
      <c r="I620" s="46" t="s">
        <v>1010</v>
      </c>
      <c r="K620" s="47"/>
      <c r="N620" s="47"/>
      <c r="S620" s="66"/>
    </row>
    <row r="622" spans="1:19" s="46" customFormat="1" ht="75">
      <c r="A622" s="46" t="s">
        <v>1212</v>
      </c>
      <c r="B622" s="47"/>
      <c r="C622" s="47"/>
      <c r="D622" s="47" t="s">
        <v>391</v>
      </c>
      <c r="E622" s="47" t="s">
        <v>31</v>
      </c>
      <c r="F622" s="47" t="s">
        <v>31</v>
      </c>
      <c r="G622" s="47"/>
      <c r="H622" s="47" t="s">
        <v>31</v>
      </c>
      <c r="I622" s="46" t="s">
        <v>1213</v>
      </c>
      <c r="K622" s="47"/>
      <c r="N622" s="47"/>
      <c r="S622" s="66"/>
    </row>
    <row r="624" spans="1:19" s="46" customFormat="1" ht="90">
      <c r="A624" s="46" t="s">
        <v>1214</v>
      </c>
      <c r="B624" s="47"/>
      <c r="C624" s="47"/>
      <c r="D624" s="47" t="s">
        <v>391</v>
      </c>
      <c r="E624" s="47" t="s">
        <v>31</v>
      </c>
      <c r="F624" s="47" t="s">
        <v>31</v>
      </c>
      <c r="G624" s="47"/>
      <c r="H624" s="47" t="s">
        <v>31</v>
      </c>
      <c r="I624" s="46" t="s">
        <v>1215</v>
      </c>
      <c r="K624" s="47"/>
      <c r="N624" s="47"/>
      <c r="S624" s="66"/>
    </row>
    <row r="626" spans="1:19" s="39" customFormat="1" ht="60">
      <c r="A626" s="39" t="s">
        <v>1216</v>
      </c>
      <c r="B626" s="98"/>
      <c r="C626" s="98"/>
      <c r="D626" s="98" t="s">
        <v>391</v>
      </c>
      <c r="E626" s="98"/>
      <c r="F626" s="98"/>
      <c r="G626" s="98" t="s">
        <v>26</v>
      </c>
      <c r="H626" s="98"/>
      <c r="I626" s="39" t="s">
        <v>1186</v>
      </c>
      <c r="K626" s="98"/>
      <c r="N626" s="98"/>
      <c r="S626" s="99"/>
    </row>
    <row r="628" spans="1:19" s="19" customFormat="1" ht="90">
      <c r="A628" s="19" t="s">
        <v>1217</v>
      </c>
      <c r="B628" s="20"/>
      <c r="C628" s="20"/>
      <c r="D628" s="20" t="s">
        <v>691</v>
      </c>
      <c r="E628" s="20" t="s">
        <v>31</v>
      </c>
      <c r="F628" s="20" t="s">
        <v>31</v>
      </c>
      <c r="G628" s="20"/>
      <c r="H628" s="20"/>
      <c r="I628" s="19" t="s">
        <v>1218</v>
      </c>
      <c r="K628" s="20"/>
      <c r="N628" s="20"/>
      <c r="S628" s="71"/>
    </row>
    <row r="630" spans="1:19" s="39" customFormat="1" ht="105">
      <c r="A630" s="39" t="s">
        <v>1219</v>
      </c>
      <c r="B630" s="98"/>
      <c r="C630" s="98"/>
      <c r="D630" s="98" t="s">
        <v>391</v>
      </c>
      <c r="E630" s="98"/>
      <c r="F630" s="98"/>
      <c r="G630" s="98" t="s">
        <v>26</v>
      </c>
      <c r="H630" s="98"/>
      <c r="I630" s="39" t="s">
        <v>1220</v>
      </c>
      <c r="K630" s="98"/>
      <c r="N630" s="98"/>
      <c r="S630" s="99"/>
    </row>
    <row r="632" spans="1:19" s="39" customFormat="1" ht="120">
      <c r="A632" s="39" t="s">
        <v>1221</v>
      </c>
      <c r="B632" s="98"/>
      <c r="C632" s="98"/>
      <c r="D632" s="98" t="s">
        <v>391</v>
      </c>
      <c r="E632" s="98"/>
      <c r="F632" s="98"/>
      <c r="G632" s="98" t="s">
        <v>26</v>
      </c>
      <c r="H632" s="98"/>
      <c r="I632" s="39" t="s">
        <v>1222</v>
      </c>
      <c r="K632" s="98"/>
      <c r="N632" s="98"/>
      <c r="S632" s="99"/>
    </row>
    <row r="634" spans="1:19" s="46" customFormat="1" ht="105">
      <c r="A634" s="46" t="s">
        <v>1223</v>
      </c>
      <c r="B634" s="47"/>
      <c r="C634" s="47"/>
      <c r="D634" s="47" t="s">
        <v>691</v>
      </c>
      <c r="E634" s="47" t="s">
        <v>31</v>
      </c>
      <c r="F634" s="47" t="s">
        <v>31</v>
      </c>
      <c r="G634" s="47" t="s">
        <v>26</v>
      </c>
      <c r="H634" s="47"/>
      <c r="I634" s="46" t="s">
        <v>1224</v>
      </c>
      <c r="K634" s="47"/>
      <c r="N634" s="47"/>
      <c r="S634" s="66"/>
    </row>
    <row r="636" spans="1:19" s="19" customFormat="1" ht="90">
      <c r="A636" s="19" t="s">
        <v>1225</v>
      </c>
      <c r="B636" s="20"/>
      <c r="C636" s="20"/>
      <c r="D636" s="20" t="s">
        <v>391</v>
      </c>
      <c r="E636" s="20"/>
      <c r="F636" s="20"/>
      <c r="G636" s="20" t="s">
        <v>26</v>
      </c>
      <c r="H636" s="20"/>
      <c r="I636" s="19" t="s">
        <v>639</v>
      </c>
      <c r="K636" s="20"/>
      <c r="N636" s="20"/>
      <c r="S636" s="71"/>
    </row>
    <row r="638" spans="1:19" s="46" customFormat="1" ht="75">
      <c r="A638" s="46" t="s">
        <v>1226</v>
      </c>
      <c r="B638" s="47"/>
      <c r="C638" s="47"/>
      <c r="D638" s="47" t="s">
        <v>691</v>
      </c>
      <c r="E638" s="47" t="s">
        <v>31</v>
      </c>
      <c r="F638" s="47" t="s">
        <v>31</v>
      </c>
      <c r="G638" s="47" t="s">
        <v>26</v>
      </c>
      <c r="H638" s="47"/>
      <c r="I638" s="46" t="s">
        <v>351</v>
      </c>
      <c r="K638" s="47"/>
      <c r="N638" s="47"/>
      <c r="S638" s="66"/>
    </row>
    <row r="640" spans="1:19" s="46" customFormat="1" ht="60">
      <c r="A640" s="46" t="s">
        <v>1227</v>
      </c>
      <c r="B640" s="47"/>
      <c r="C640" s="47"/>
      <c r="D640" s="47" t="s">
        <v>691</v>
      </c>
      <c r="E640" s="47" t="s">
        <v>31</v>
      </c>
      <c r="F640" s="47" t="s">
        <v>31</v>
      </c>
      <c r="G640" s="47" t="s">
        <v>26</v>
      </c>
      <c r="H640" s="47" t="s">
        <v>31</v>
      </c>
      <c r="I640" s="46" t="s">
        <v>1228</v>
      </c>
      <c r="K640" s="47"/>
      <c r="N640" s="47"/>
      <c r="S640" s="66"/>
    </row>
    <row r="642" spans="1:19" ht="90">
      <c r="A642" s="1" t="s">
        <v>1229</v>
      </c>
      <c r="B642" s="40">
        <v>43704</v>
      </c>
      <c r="C642" s="14" t="s">
        <v>42</v>
      </c>
      <c r="D642" s="14" t="s">
        <v>369</v>
      </c>
      <c r="E642" s="14" t="s">
        <v>31</v>
      </c>
      <c r="F642" s="14" t="s">
        <v>31</v>
      </c>
      <c r="G642" s="14" t="s">
        <v>31</v>
      </c>
      <c r="I642" s="1" t="s">
        <v>1230</v>
      </c>
      <c r="K642" s="14" t="s">
        <v>1231</v>
      </c>
      <c r="L642" s="1" t="s">
        <v>1232</v>
      </c>
      <c r="M642" s="1" t="s">
        <v>1233</v>
      </c>
      <c r="N642" s="14" t="s">
        <v>1234</v>
      </c>
      <c r="O642" s="1" t="s">
        <v>1235</v>
      </c>
    </row>
    <row r="644" spans="1:19" ht="409.6">
      <c r="A644" s="1" t="s">
        <v>1236</v>
      </c>
      <c r="B644" s="40">
        <v>43706</v>
      </c>
      <c r="C644" s="14" t="s">
        <v>42</v>
      </c>
      <c r="D644" s="14" t="s">
        <v>391</v>
      </c>
      <c r="F644" s="14" t="s">
        <v>31</v>
      </c>
      <c r="G644" s="14" t="s">
        <v>31</v>
      </c>
      <c r="I644" s="124" t="s">
        <v>1237</v>
      </c>
      <c r="J644" s="60" t="s">
        <v>1238</v>
      </c>
      <c r="K644" s="14" t="s">
        <v>1239</v>
      </c>
      <c r="L644" s="1" t="s">
        <v>1240</v>
      </c>
      <c r="M644" s="1" t="s">
        <v>1241</v>
      </c>
      <c r="N644" s="14" t="s">
        <v>1242</v>
      </c>
      <c r="O644" s="1" t="s">
        <v>1243</v>
      </c>
    </row>
    <row r="646" spans="1:19" ht="180">
      <c r="A646" s="1" t="s">
        <v>1244</v>
      </c>
      <c r="B646" s="40">
        <v>43706</v>
      </c>
      <c r="C646" s="14" t="s">
        <v>68</v>
      </c>
      <c r="D646" s="14" t="s">
        <v>391</v>
      </c>
      <c r="E646" s="14" t="s">
        <v>31</v>
      </c>
      <c r="F646" s="14" t="s">
        <v>31</v>
      </c>
      <c r="G646" s="14" t="s">
        <v>31</v>
      </c>
      <c r="I646" s="60" t="s">
        <v>1245</v>
      </c>
      <c r="K646" s="14" t="s">
        <v>1246</v>
      </c>
      <c r="L646" s="1" t="s">
        <v>1247</v>
      </c>
      <c r="M646" s="1" t="s">
        <v>1248</v>
      </c>
      <c r="N646" s="14" t="s">
        <v>1249</v>
      </c>
      <c r="O646" s="1" t="s">
        <v>1250</v>
      </c>
    </row>
    <row r="648" spans="1:19" ht="150">
      <c r="A648" s="1" t="s">
        <v>1251</v>
      </c>
      <c r="B648" s="40">
        <v>43706</v>
      </c>
      <c r="C648" s="14" t="s">
        <v>68</v>
      </c>
      <c r="D648" s="14" t="s">
        <v>391</v>
      </c>
      <c r="E648" s="14" t="s">
        <v>31</v>
      </c>
      <c r="F648" s="14" t="s">
        <v>31</v>
      </c>
      <c r="G648" s="14" t="s">
        <v>31</v>
      </c>
      <c r="I648" s="1" t="s">
        <v>1252</v>
      </c>
      <c r="K648" s="14" t="s">
        <v>1253</v>
      </c>
      <c r="L648" s="1" t="s">
        <v>1254</v>
      </c>
      <c r="M648" s="1" t="s">
        <v>1255</v>
      </c>
      <c r="N648" s="14" t="s">
        <v>1256</v>
      </c>
      <c r="O648" s="1" t="s">
        <v>1257</v>
      </c>
    </row>
    <row r="650" spans="1:19" s="60" customFormat="1" ht="270">
      <c r="A650" s="60" t="s">
        <v>1258</v>
      </c>
      <c r="B650" s="131"/>
      <c r="C650" s="61" t="s">
        <v>42</v>
      </c>
      <c r="D650" s="61" t="s">
        <v>391</v>
      </c>
      <c r="E650" s="61" t="s">
        <v>31</v>
      </c>
      <c r="F650" s="61" t="s">
        <v>31</v>
      </c>
      <c r="G650" s="61" t="s">
        <v>31</v>
      </c>
      <c r="H650" s="61"/>
      <c r="I650" s="132" t="s">
        <v>1259</v>
      </c>
      <c r="J650" s="132"/>
      <c r="K650" s="133" t="s">
        <v>1260</v>
      </c>
      <c r="L650" s="60" t="s">
        <v>1261</v>
      </c>
      <c r="N650" s="61" t="s">
        <v>1262</v>
      </c>
      <c r="O650" s="60" t="s">
        <v>1263</v>
      </c>
      <c r="S650" s="74"/>
    </row>
    <row r="652" spans="1:19" ht="105">
      <c r="A652" s="1" t="s">
        <v>1264</v>
      </c>
      <c r="B652" s="40">
        <v>43706</v>
      </c>
      <c r="C652" s="14" t="s">
        <v>42</v>
      </c>
      <c r="D652" s="14" t="s">
        <v>391</v>
      </c>
      <c r="E652" s="14" t="s">
        <v>31</v>
      </c>
      <c r="F652" s="14" t="s">
        <v>31</v>
      </c>
      <c r="G652" s="14" t="s">
        <v>31</v>
      </c>
      <c r="I652" s="1" t="s">
        <v>1265</v>
      </c>
      <c r="K652" s="120" t="s">
        <v>1266</v>
      </c>
      <c r="L652" s="1" t="s">
        <v>1267</v>
      </c>
      <c r="M652" s="1" t="s">
        <v>1268</v>
      </c>
      <c r="N652" s="61" t="s">
        <v>1269</v>
      </c>
      <c r="O652" s="60" t="s">
        <v>1263</v>
      </c>
    </row>
    <row r="654" spans="1:19" ht="75">
      <c r="A654" s="1" t="s">
        <v>1270</v>
      </c>
      <c r="B654" s="40">
        <v>43725</v>
      </c>
      <c r="C654" s="14" t="s">
        <v>42</v>
      </c>
      <c r="D654" s="14" t="s">
        <v>391</v>
      </c>
      <c r="E654" s="14" t="s">
        <v>31</v>
      </c>
      <c r="F654" s="14" t="s">
        <v>31</v>
      </c>
      <c r="G654" s="14" t="s">
        <v>31</v>
      </c>
      <c r="I654" s="1" t="s">
        <v>1271</v>
      </c>
      <c r="K654" s="120" t="s">
        <v>1272</v>
      </c>
      <c r="L654" s="1" t="s">
        <v>1273</v>
      </c>
      <c r="N654" s="61" t="s">
        <v>1274</v>
      </c>
      <c r="O654" s="60" t="s">
        <v>1263</v>
      </c>
    </row>
    <row r="656" spans="1:19" s="60" customFormat="1" ht="225">
      <c r="A656" s="60" t="s">
        <v>1275</v>
      </c>
      <c r="B656" s="131">
        <v>43725</v>
      </c>
      <c r="C656" s="61" t="s">
        <v>42</v>
      </c>
      <c r="D656" s="61" t="s">
        <v>391</v>
      </c>
      <c r="E656" s="61" t="s">
        <v>31</v>
      </c>
      <c r="F656" s="61" t="s">
        <v>31</v>
      </c>
      <c r="G656" s="61" t="s">
        <v>31</v>
      </c>
      <c r="H656" s="61"/>
      <c r="I656" s="60" t="s">
        <v>1276</v>
      </c>
      <c r="K656" s="120" t="s">
        <v>1272</v>
      </c>
      <c r="L656" s="60" t="s">
        <v>1277</v>
      </c>
      <c r="M656" s="60" t="s">
        <v>1278</v>
      </c>
      <c r="N656" s="61" t="s">
        <v>1279</v>
      </c>
      <c r="O656" s="60" t="s">
        <v>1280</v>
      </c>
      <c r="S656" s="74"/>
    </row>
    <row r="658" spans="1:19" ht="321" customHeight="1">
      <c r="A658" s="60" t="s">
        <v>1281</v>
      </c>
      <c r="B658" s="40">
        <v>43747</v>
      </c>
      <c r="C658" s="14" t="s">
        <v>68</v>
      </c>
      <c r="D658" s="14" t="s">
        <v>391</v>
      </c>
      <c r="E658" s="14" t="s">
        <v>31</v>
      </c>
      <c r="F658" s="14" t="s">
        <v>31</v>
      </c>
      <c r="G658" s="14" t="s">
        <v>31</v>
      </c>
      <c r="H658" s="18" t="s">
        <v>26</v>
      </c>
      <c r="I658" s="60" t="s">
        <v>1282</v>
      </c>
      <c r="K658" s="120" t="s">
        <v>1272</v>
      </c>
      <c r="L658" s="124" t="s">
        <v>1283</v>
      </c>
      <c r="M658" s="1" t="s">
        <v>1284</v>
      </c>
      <c r="N658" s="14" t="s">
        <v>1285</v>
      </c>
      <c r="O658" s="1" t="s">
        <v>1286</v>
      </c>
    </row>
    <row r="660" spans="1:19" ht="309.75" customHeight="1">
      <c r="A660" s="1" t="s">
        <v>1287</v>
      </c>
      <c r="B660" s="40">
        <v>43747</v>
      </c>
      <c r="C660" s="14" t="s">
        <v>68</v>
      </c>
      <c r="D660" s="14" t="s">
        <v>391</v>
      </c>
      <c r="E660" s="14" t="s">
        <v>31</v>
      </c>
      <c r="F660" s="14" t="s">
        <v>31</v>
      </c>
      <c r="G660" s="14" t="s">
        <v>31</v>
      </c>
      <c r="H660" s="18" t="s">
        <v>26</v>
      </c>
      <c r="I660" s="1" t="s">
        <v>1288</v>
      </c>
      <c r="K660" s="120" t="s">
        <v>1272</v>
      </c>
      <c r="L660" s="1" t="s">
        <v>1289</v>
      </c>
      <c r="M660" s="1" t="s">
        <v>1290</v>
      </c>
      <c r="N660" s="14" t="s">
        <v>1291</v>
      </c>
      <c r="O660" s="1" t="s">
        <v>1292</v>
      </c>
    </row>
    <row r="662" spans="1:19" ht="409.6">
      <c r="A662" s="1" t="s">
        <v>1293</v>
      </c>
      <c r="B662" s="40">
        <v>43759</v>
      </c>
      <c r="C662" s="14" t="s">
        <v>42</v>
      </c>
      <c r="D662" s="14" t="s">
        <v>391</v>
      </c>
      <c r="F662" s="14" t="s">
        <v>31</v>
      </c>
      <c r="G662" s="14" t="s">
        <v>31</v>
      </c>
      <c r="H662" s="18" t="s">
        <v>26</v>
      </c>
      <c r="I662" s="1" t="s">
        <v>1294</v>
      </c>
      <c r="K662" s="61" t="s">
        <v>1295</v>
      </c>
      <c r="L662" s="1" t="s">
        <v>1296</v>
      </c>
      <c r="M662" s="1" t="s">
        <v>1297</v>
      </c>
      <c r="N662" s="14" t="s">
        <v>1298</v>
      </c>
      <c r="O662" s="1" t="s">
        <v>1299</v>
      </c>
    </row>
    <row r="664" spans="1:19" s="19" customFormat="1" ht="60">
      <c r="A664" s="19" t="s">
        <v>1300</v>
      </c>
      <c r="B664" s="130" t="s">
        <v>1301</v>
      </c>
      <c r="C664" s="20" t="s">
        <v>42</v>
      </c>
      <c r="D664" s="20" t="s">
        <v>391</v>
      </c>
      <c r="E664" s="20" t="s">
        <v>31</v>
      </c>
      <c r="F664" s="20" t="s">
        <v>31</v>
      </c>
      <c r="G664" s="20" t="s">
        <v>26</v>
      </c>
      <c r="H664" s="20"/>
      <c r="I664" s="19" t="s">
        <v>1302</v>
      </c>
      <c r="K664" s="20"/>
      <c r="N664" s="20"/>
      <c r="S664" s="71"/>
    </row>
    <row r="666" spans="1:19" s="125" customFormat="1" ht="150">
      <c r="A666" s="125" t="s">
        <v>1303</v>
      </c>
      <c r="B666" s="126" t="s">
        <v>1301</v>
      </c>
      <c r="C666" s="127" t="s">
        <v>42</v>
      </c>
      <c r="D666" s="127" t="s">
        <v>391</v>
      </c>
      <c r="E666" s="127" t="s">
        <v>31</v>
      </c>
      <c r="F666" s="127" t="s">
        <v>31</v>
      </c>
      <c r="G666" s="127" t="s">
        <v>26</v>
      </c>
      <c r="H666" s="127"/>
      <c r="I666" s="125" t="s">
        <v>1304</v>
      </c>
      <c r="K666" s="127"/>
      <c r="N666" s="127"/>
      <c r="S666" s="128"/>
    </row>
    <row r="668" spans="1:19" s="30" customFormat="1" ht="270">
      <c r="A668" s="30" t="s">
        <v>1305</v>
      </c>
      <c r="B668" s="134">
        <v>43788</v>
      </c>
      <c r="C668" s="31" t="s">
        <v>68</v>
      </c>
      <c r="D668" s="31" t="s">
        <v>391</v>
      </c>
      <c r="E668" s="31" t="s">
        <v>31</v>
      </c>
      <c r="F668" s="31" t="s">
        <v>31</v>
      </c>
      <c r="G668" s="31" t="s">
        <v>31</v>
      </c>
      <c r="H668" s="31" t="s">
        <v>26</v>
      </c>
      <c r="I668" s="30" t="s">
        <v>1306</v>
      </c>
      <c r="J668" s="30" t="s">
        <v>1026</v>
      </c>
      <c r="K668" s="31" t="s">
        <v>1307</v>
      </c>
      <c r="L668" s="30" t="s">
        <v>1308</v>
      </c>
      <c r="M668" s="30" t="s">
        <v>236</v>
      </c>
      <c r="N668" s="31" t="s">
        <v>1309</v>
      </c>
      <c r="O668" s="30" t="s">
        <v>1310</v>
      </c>
      <c r="S668" s="72"/>
    </row>
    <row r="670" spans="1:19" s="30" customFormat="1" ht="150">
      <c r="A670" s="30" t="s">
        <v>1311</v>
      </c>
      <c r="B670" s="134">
        <v>43788</v>
      </c>
      <c r="C670" s="31" t="s">
        <v>42</v>
      </c>
      <c r="D670" s="31" t="s">
        <v>391</v>
      </c>
      <c r="E670" s="31"/>
      <c r="F670" s="31" t="s">
        <v>31</v>
      </c>
      <c r="G670" s="31" t="s">
        <v>26</v>
      </c>
      <c r="H670" s="31"/>
      <c r="I670" s="30" t="s">
        <v>1312</v>
      </c>
      <c r="K670" s="31" t="s">
        <v>1313</v>
      </c>
      <c r="L670" s="30" t="s">
        <v>1314</v>
      </c>
      <c r="M670" s="30" t="s">
        <v>1315</v>
      </c>
      <c r="N670" s="31" t="s">
        <v>1316</v>
      </c>
      <c r="O670" s="30" t="s">
        <v>1317</v>
      </c>
      <c r="S670" s="72"/>
    </row>
    <row r="672" spans="1:19" s="39" customFormat="1" ht="150">
      <c r="A672" s="39" t="s">
        <v>1318</v>
      </c>
      <c r="B672" s="129" t="s">
        <v>1319</v>
      </c>
      <c r="C672" s="98" t="s">
        <v>42</v>
      </c>
      <c r="D672" s="98" t="s">
        <v>391</v>
      </c>
      <c r="E672" s="98" t="s">
        <v>31</v>
      </c>
      <c r="F672" s="98" t="s">
        <v>31</v>
      </c>
      <c r="G672" s="98" t="s">
        <v>26</v>
      </c>
      <c r="H672" s="98"/>
      <c r="I672" s="39" t="s">
        <v>1320</v>
      </c>
      <c r="K672" s="98"/>
      <c r="N672" s="98"/>
      <c r="S672" s="99"/>
    </row>
    <row r="674" spans="1:19" ht="345">
      <c r="A674" s="1" t="s">
        <v>1321</v>
      </c>
      <c r="B674" s="40">
        <v>43851</v>
      </c>
      <c r="C674" s="14" t="s">
        <v>1322</v>
      </c>
      <c r="D674" s="14" t="s">
        <v>24</v>
      </c>
      <c r="E674" s="14" t="s">
        <v>31</v>
      </c>
      <c r="F674" s="14" t="s">
        <v>31</v>
      </c>
      <c r="G674" s="14" t="s">
        <v>31</v>
      </c>
      <c r="I674" s="1" t="s">
        <v>1323</v>
      </c>
      <c r="K674" s="14" t="s">
        <v>1324</v>
      </c>
      <c r="L674" s="1" t="s">
        <v>1325</v>
      </c>
      <c r="N674" s="14" t="s">
        <v>1326</v>
      </c>
      <c r="O674" s="1" t="s">
        <v>1327</v>
      </c>
    </row>
    <row r="676" spans="1:19" ht="165">
      <c r="A676" s="1" t="s">
        <v>1328</v>
      </c>
      <c r="B676" s="40">
        <v>43851</v>
      </c>
      <c r="C676" s="14" t="s">
        <v>42</v>
      </c>
      <c r="D676" s="14" t="s">
        <v>24</v>
      </c>
      <c r="E676" s="14" t="s">
        <v>31</v>
      </c>
      <c r="F676" s="14" t="s">
        <v>31</v>
      </c>
      <c r="G676" s="14" t="s">
        <v>31</v>
      </c>
      <c r="I676" s="1" t="s">
        <v>1329</v>
      </c>
      <c r="K676" s="14" t="s">
        <v>1330</v>
      </c>
      <c r="L676" s="1" t="s">
        <v>1331</v>
      </c>
      <c r="N676" s="14" t="s">
        <v>1332</v>
      </c>
      <c r="O676" s="1" t="s">
        <v>1333</v>
      </c>
    </row>
    <row r="678" spans="1:19" s="39" customFormat="1" ht="135">
      <c r="A678" s="39" t="s">
        <v>1334</v>
      </c>
      <c r="B678" s="98"/>
      <c r="C678" s="98"/>
      <c r="D678" s="98" t="s">
        <v>391</v>
      </c>
      <c r="E678" s="98"/>
      <c r="F678" s="98"/>
      <c r="G678" s="98" t="s">
        <v>26</v>
      </c>
      <c r="H678" s="98"/>
      <c r="I678" s="39" t="s">
        <v>1335</v>
      </c>
      <c r="K678" s="98"/>
      <c r="N678" s="98"/>
      <c r="S678" s="99"/>
    </row>
    <row r="680" spans="1:19" ht="225">
      <c r="A680" s="1" t="s">
        <v>1336</v>
      </c>
      <c r="B680" s="40">
        <v>43858</v>
      </c>
      <c r="C680" s="14" t="s">
        <v>68</v>
      </c>
      <c r="D680" s="14" t="s">
        <v>24</v>
      </c>
      <c r="E680" s="14" t="s">
        <v>31</v>
      </c>
      <c r="F680" s="14" t="s">
        <v>31</v>
      </c>
      <c r="G680" s="14" t="s">
        <v>31</v>
      </c>
      <c r="K680" s="14" t="s">
        <v>1337</v>
      </c>
      <c r="L680" s="1" t="s">
        <v>1338</v>
      </c>
      <c r="M680" s="1" t="s">
        <v>1339</v>
      </c>
      <c r="N680" s="14" t="s">
        <v>1340</v>
      </c>
      <c r="O680" s="1" t="s">
        <v>1341</v>
      </c>
    </row>
    <row r="681" spans="1:19">
      <c r="D681" s="14">
        <f>COUNTA(D3:D680)</f>
        <v>364</v>
      </c>
    </row>
    <row r="682" spans="1:19" s="39" customFormat="1" ht="90">
      <c r="A682" s="39" t="s">
        <v>1342</v>
      </c>
      <c r="B682" s="98"/>
      <c r="C682" s="98"/>
      <c r="D682" s="98" t="s">
        <v>391</v>
      </c>
      <c r="E682" s="98"/>
      <c r="F682" s="98"/>
      <c r="G682" s="98" t="s">
        <v>26</v>
      </c>
      <c r="H682" s="98"/>
      <c r="I682" s="39" t="s">
        <v>1343</v>
      </c>
      <c r="K682" s="98"/>
      <c r="N682" s="98"/>
      <c r="S682" s="99"/>
    </row>
    <row r="684" spans="1:19" s="39" customFormat="1" ht="75">
      <c r="A684" s="39" t="s">
        <v>1344</v>
      </c>
      <c r="B684" s="98"/>
      <c r="C684" s="98"/>
      <c r="D684" s="98" t="s">
        <v>391</v>
      </c>
      <c r="E684" s="98"/>
      <c r="F684" s="98"/>
      <c r="G684" s="98" t="s">
        <v>26</v>
      </c>
      <c r="H684" s="98"/>
      <c r="I684" s="39" t="s">
        <v>1222</v>
      </c>
      <c r="K684" s="98"/>
      <c r="N684" s="98"/>
      <c r="S684" s="99"/>
    </row>
    <row r="686" spans="1:19" s="46" customFormat="1" ht="75">
      <c r="A686" s="46" t="s">
        <v>1345</v>
      </c>
      <c r="B686" s="47"/>
      <c r="C686" s="47"/>
      <c r="D686" s="47" t="s">
        <v>24</v>
      </c>
      <c r="E686" s="47" t="s">
        <v>31</v>
      </c>
      <c r="F686" s="47" t="s">
        <v>31</v>
      </c>
      <c r="G686" s="47"/>
      <c r="H686" s="47"/>
      <c r="I686" s="46" t="s">
        <v>1346</v>
      </c>
      <c r="K686" s="47"/>
      <c r="N686" s="47"/>
      <c r="S686" s="66"/>
    </row>
    <row r="688" spans="1:19" s="46" customFormat="1" ht="120">
      <c r="A688" s="46" t="s">
        <v>1347</v>
      </c>
      <c r="B688" s="47"/>
      <c r="C688" s="47"/>
      <c r="D688" s="47" t="s">
        <v>24</v>
      </c>
      <c r="E688" s="47" t="s">
        <v>31</v>
      </c>
      <c r="F688" s="47" t="s">
        <v>31</v>
      </c>
      <c r="G688" s="47"/>
      <c r="H688" s="47" t="s">
        <v>31</v>
      </c>
      <c r="I688" s="46" t="s">
        <v>1348</v>
      </c>
      <c r="K688" s="47"/>
      <c r="N688" s="47"/>
      <c r="S688" s="66"/>
    </row>
    <row r="690" spans="1:19" s="60" customFormat="1" ht="409.6">
      <c r="A690" s="60" t="s">
        <v>1349</v>
      </c>
      <c r="B690" s="61" t="s">
        <v>31</v>
      </c>
      <c r="C690" s="61"/>
      <c r="D690" s="61" t="s">
        <v>24</v>
      </c>
      <c r="E690" s="61" t="s">
        <v>31</v>
      </c>
      <c r="F690" s="61" t="s">
        <v>31</v>
      </c>
      <c r="G690" s="61"/>
      <c r="H690" s="61"/>
      <c r="I690" s="60" t="s">
        <v>1350</v>
      </c>
      <c r="K690" s="61" t="s">
        <v>1351</v>
      </c>
      <c r="L690" s="60" t="s">
        <v>312</v>
      </c>
      <c r="M690" s="60" t="s">
        <v>1352</v>
      </c>
      <c r="N690" s="61" t="s">
        <v>1161</v>
      </c>
      <c r="O690" s="60" t="s">
        <v>1353</v>
      </c>
      <c r="S690" s="74"/>
    </row>
    <row r="692" spans="1:19" s="46" customFormat="1" ht="90">
      <c r="A692" s="46" t="s">
        <v>1354</v>
      </c>
      <c r="B692" s="47" t="s">
        <v>26</v>
      </c>
      <c r="C692" s="47"/>
      <c r="D692" s="47" t="s">
        <v>24</v>
      </c>
      <c r="E692" s="47" t="s">
        <v>31</v>
      </c>
      <c r="F692" s="47" t="s">
        <v>31</v>
      </c>
      <c r="G692" s="47" t="s">
        <v>26</v>
      </c>
      <c r="H692" s="47"/>
      <c r="I692" s="46" t="s">
        <v>1010</v>
      </c>
      <c r="K692" s="47"/>
      <c r="N692" s="47"/>
      <c r="S692" s="66"/>
    </row>
    <row r="694" spans="1:19" s="39" customFormat="1" ht="90">
      <c r="A694" s="39" t="s">
        <v>1355</v>
      </c>
      <c r="B694" s="98"/>
      <c r="C694" s="98"/>
      <c r="D694" s="98" t="s">
        <v>391</v>
      </c>
      <c r="E694" s="98"/>
      <c r="F694" s="98" t="s">
        <v>31</v>
      </c>
      <c r="G694" s="98" t="s">
        <v>26</v>
      </c>
      <c r="H694" s="98"/>
      <c r="I694" s="39" t="s">
        <v>1008</v>
      </c>
      <c r="K694" s="98"/>
      <c r="N694" s="98"/>
      <c r="S694" s="99"/>
    </row>
    <row r="696" spans="1:19" s="39" customFormat="1" ht="120">
      <c r="A696" s="39" t="s">
        <v>1356</v>
      </c>
      <c r="B696" s="98"/>
      <c r="C696" s="98"/>
      <c r="D696" s="98" t="s">
        <v>391</v>
      </c>
      <c r="E696" s="98"/>
      <c r="F696" s="98" t="s">
        <v>31</v>
      </c>
      <c r="G696" s="98" t="s">
        <v>26</v>
      </c>
      <c r="H696" s="98"/>
      <c r="I696" s="39" t="s">
        <v>1008</v>
      </c>
      <c r="K696" s="98"/>
      <c r="N696" s="98"/>
      <c r="S696" s="99"/>
    </row>
    <row r="698" spans="1:19" ht="409.6">
      <c r="A698" s="1" t="s">
        <v>1357</v>
      </c>
      <c r="B698" s="40">
        <v>43860</v>
      </c>
      <c r="D698" s="14" t="s">
        <v>24</v>
      </c>
      <c r="E698" s="14" t="s">
        <v>31</v>
      </c>
      <c r="F698" s="14" t="s">
        <v>31</v>
      </c>
      <c r="G698" s="14" t="s">
        <v>31</v>
      </c>
      <c r="I698" s="60" t="s">
        <v>1358</v>
      </c>
      <c r="K698" s="14" t="s">
        <v>1359</v>
      </c>
      <c r="L698" s="1" t="s">
        <v>1360</v>
      </c>
      <c r="M698" s="1" t="s">
        <v>1361</v>
      </c>
      <c r="N698" s="14" t="s">
        <v>1362</v>
      </c>
      <c r="O698" s="1" t="s">
        <v>1363</v>
      </c>
      <c r="P698" s="1" t="s">
        <v>1364</v>
      </c>
      <c r="Q698" s="1" t="s">
        <v>1365</v>
      </c>
    </row>
    <row r="700" spans="1:19" s="46" customFormat="1" ht="90">
      <c r="A700" s="46" t="s">
        <v>1366</v>
      </c>
      <c r="B700" s="47" t="s">
        <v>26</v>
      </c>
      <c r="C700" s="47"/>
      <c r="D700" s="47" t="s">
        <v>24</v>
      </c>
      <c r="E700" s="47"/>
      <c r="F700" s="47"/>
      <c r="G700" s="47" t="s">
        <v>26</v>
      </c>
      <c r="H700" s="47"/>
      <c r="I700" s="46" t="s">
        <v>1367</v>
      </c>
      <c r="K700" s="47"/>
      <c r="N700" s="47"/>
      <c r="S700" s="66"/>
    </row>
    <row r="702" spans="1:19" s="46" customFormat="1" ht="120">
      <c r="A702" s="46" t="s">
        <v>1368</v>
      </c>
      <c r="B702" s="47" t="s">
        <v>26</v>
      </c>
      <c r="C702" s="47"/>
      <c r="D702" s="47" t="s">
        <v>24</v>
      </c>
      <c r="E702" s="47"/>
      <c r="F702" s="47"/>
      <c r="G702" s="47" t="s">
        <v>26</v>
      </c>
      <c r="H702" s="47"/>
      <c r="I702" s="46" t="s">
        <v>1369</v>
      </c>
      <c r="K702" s="47"/>
      <c r="N702" s="47"/>
      <c r="S702" s="66"/>
    </row>
    <row r="704" spans="1:19" s="46" customFormat="1" ht="90">
      <c r="A704" s="46" t="s">
        <v>1370</v>
      </c>
      <c r="B704" s="47" t="s">
        <v>26</v>
      </c>
      <c r="C704" s="47"/>
      <c r="D704" s="47" t="s">
        <v>24</v>
      </c>
      <c r="E704" s="47"/>
      <c r="F704" s="47"/>
      <c r="G704" s="47" t="s">
        <v>26</v>
      </c>
      <c r="H704" s="47"/>
      <c r="I704" s="46" t="s">
        <v>1010</v>
      </c>
      <c r="K704" s="47"/>
      <c r="N704" s="47"/>
      <c r="S704" s="66"/>
    </row>
    <row r="706" spans="1:19" s="30" customFormat="1" ht="90">
      <c r="A706" s="30" t="s">
        <v>1371</v>
      </c>
      <c r="B706" s="31" t="s">
        <v>26</v>
      </c>
      <c r="C706" s="31"/>
      <c r="D706" s="31" t="s">
        <v>391</v>
      </c>
      <c r="E706" s="31"/>
      <c r="F706" s="31"/>
      <c r="G706" s="31" t="s">
        <v>26</v>
      </c>
      <c r="H706" s="31"/>
      <c r="I706" s="30" t="s">
        <v>1372</v>
      </c>
      <c r="K706" s="31"/>
      <c r="N706" s="31"/>
      <c r="S706" s="72"/>
    </row>
    <row r="708" spans="1:19" s="46" customFormat="1" ht="75">
      <c r="A708" s="46" t="s">
        <v>1373</v>
      </c>
      <c r="B708" s="47" t="s">
        <v>26</v>
      </c>
      <c r="C708" s="47"/>
      <c r="D708" s="47" t="s">
        <v>391</v>
      </c>
      <c r="E708" s="47"/>
      <c r="F708" s="47"/>
      <c r="G708" s="47"/>
      <c r="H708" s="47"/>
      <c r="I708" s="46" t="s">
        <v>1374</v>
      </c>
      <c r="J708" s="46" t="s">
        <v>1375</v>
      </c>
      <c r="K708" s="47"/>
      <c r="N708" s="47"/>
      <c r="S708" s="66"/>
    </row>
    <row r="710" spans="1:19" s="46" customFormat="1" ht="105">
      <c r="A710" s="46" t="s">
        <v>1376</v>
      </c>
      <c r="B710" s="47" t="s">
        <v>26</v>
      </c>
      <c r="C710" s="47"/>
      <c r="D710" s="47" t="s">
        <v>24</v>
      </c>
      <c r="E710" s="47" t="s">
        <v>31</v>
      </c>
      <c r="F710" s="47" t="s">
        <v>31</v>
      </c>
      <c r="G710" s="47" t="s">
        <v>26</v>
      </c>
      <c r="H710" s="47"/>
      <c r="I710" s="46" t="s">
        <v>1377</v>
      </c>
      <c r="K710" s="47"/>
      <c r="N710" s="47"/>
      <c r="S710" s="66"/>
    </row>
    <row r="712" spans="1:19" s="46" customFormat="1" ht="75">
      <c r="A712" s="46" t="s">
        <v>1378</v>
      </c>
      <c r="B712" s="47" t="s">
        <v>26</v>
      </c>
      <c r="C712" s="47"/>
      <c r="D712" s="47" t="s">
        <v>24</v>
      </c>
      <c r="E712" s="47" t="s">
        <v>31</v>
      </c>
      <c r="F712" s="47" t="s">
        <v>31</v>
      </c>
      <c r="G712" s="47" t="s">
        <v>26</v>
      </c>
      <c r="H712" s="47"/>
      <c r="I712" s="46" t="s">
        <v>1379</v>
      </c>
      <c r="K712" s="47"/>
      <c r="N712" s="47"/>
      <c r="S712" s="66"/>
    </row>
    <row r="714" spans="1:19" s="46" customFormat="1" ht="120">
      <c r="A714" s="46" t="s">
        <v>1380</v>
      </c>
      <c r="B714" s="47" t="s">
        <v>26</v>
      </c>
      <c r="C714" s="47"/>
      <c r="D714" s="47" t="s">
        <v>24</v>
      </c>
      <c r="E714" s="47"/>
      <c r="F714" s="47" t="s">
        <v>31</v>
      </c>
      <c r="G714" s="47" t="s">
        <v>26</v>
      </c>
      <c r="H714" s="47"/>
      <c r="I714" s="46" t="s">
        <v>1381</v>
      </c>
      <c r="K714" s="47"/>
      <c r="N714" s="47"/>
      <c r="S714" s="66"/>
    </row>
    <row r="716" spans="1:19" s="19" customFormat="1" ht="120">
      <c r="A716" s="19" t="s">
        <v>1382</v>
      </c>
      <c r="B716" s="20" t="s">
        <v>26</v>
      </c>
      <c r="C716" s="20"/>
      <c r="D716" s="20" t="s">
        <v>391</v>
      </c>
      <c r="E716" s="20"/>
      <c r="F716" s="20"/>
      <c r="G716" s="20"/>
      <c r="H716" s="20"/>
      <c r="I716" s="19" t="s">
        <v>1383</v>
      </c>
      <c r="K716" s="20"/>
      <c r="N716" s="20"/>
      <c r="S716" s="71"/>
    </row>
    <row r="718" spans="1:19" ht="345">
      <c r="A718" s="60" t="s">
        <v>1384</v>
      </c>
      <c r="B718" s="40">
        <v>43871</v>
      </c>
      <c r="D718" s="14" t="s">
        <v>369</v>
      </c>
      <c r="E718" s="14" t="s">
        <v>31</v>
      </c>
      <c r="F718" s="14" t="s">
        <v>31</v>
      </c>
      <c r="G718" s="14" t="s">
        <v>31</v>
      </c>
      <c r="I718" s="1" t="s">
        <v>1385</v>
      </c>
      <c r="K718" s="61" t="s">
        <v>1386</v>
      </c>
      <c r="L718" s="1" t="s">
        <v>1387</v>
      </c>
      <c r="N718" s="14">
        <v>6</v>
      </c>
      <c r="O718" s="1" t="s">
        <v>1388</v>
      </c>
      <c r="P718" s="1" t="s">
        <v>877</v>
      </c>
    </row>
    <row r="720" spans="1:19" s="46" customFormat="1" ht="360">
      <c r="A720" s="46" t="s">
        <v>1389</v>
      </c>
      <c r="B720" s="47"/>
      <c r="C720" s="47"/>
      <c r="D720" s="47" t="s">
        <v>24</v>
      </c>
      <c r="E720" s="47"/>
      <c r="F720" s="47" t="s">
        <v>31</v>
      </c>
      <c r="G720" s="47"/>
      <c r="H720" s="47"/>
      <c r="I720" s="46" t="s">
        <v>1390</v>
      </c>
      <c r="K720" s="47"/>
      <c r="N720" s="47"/>
      <c r="S720" s="66"/>
    </row>
    <row r="722" spans="1:19" s="39" customFormat="1" ht="60">
      <c r="A722" s="39" t="s">
        <v>1391</v>
      </c>
      <c r="B722" s="98"/>
      <c r="C722" s="98"/>
      <c r="D722" s="98" t="s">
        <v>543</v>
      </c>
      <c r="E722" s="98"/>
      <c r="F722" s="98"/>
      <c r="G722" s="98" t="s">
        <v>26</v>
      </c>
      <c r="H722" s="98"/>
      <c r="I722" s="39" t="s">
        <v>235</v>
      </c>
      <c r="J722" s="39" t="s">
        <v>356</v>
      </c>
      <c r="K722" s="98"/>
      <c r="N722" s="98"/>
      <c r="S722" s="99"/>
    </row>
    <row r="724" spans="1:19" ht="105">
      <c r="A724" s="1" t="s">
        <v>1392</v>
      </c>
      <c r="B724" s="40">
        <v>43871</v>
      </c>
      <c r="D724" s="14" t="s">
        <v>24</v>
      </c>
      <c r="E724" s="14" t="s">
        <v>31</v>
      </c>
      <c r="F724" s="14" t="s">
        <v>31</v>
      </c>
      <c r="G724" s="14" t="s">
        <v>31</v>
      </c>
      <c r="I724" s="124" t="s">
        <v>1393</v>
      </c>
      <c r="K724" s="14" t="s">
        <v>1394</v>
      </c>
      <c r="L724" s="1" t="s">
        <v>312</v>
      </c>
      <c r="M724" s="1" t="s">
        <v>1395</v>
      </c>
      <c r="N724" s="14">
        <v>1</v>
      </c>
      <c r="O724" s="1">
        <v>31</v>
      </c>
    </row>
    <row r="726" spans="1:19" s="46" customFormat="1" ht="75">
      <c r="A726" s="46" t="s">
        <v>1396</v>
      </c>
      <c r="B726" s="47" t="s">
        <v>26</v>
      </c>
      <c r="C726" s="47"/>
      <c r="D726" s="47" t="s">
        <v>24</v>
      </c>
      <c r="E726" s="47" t="s">
        <v>31</v>
      </c>
      <c r="F726" s="47" t="s">
        <v>31</v>
      </c>
      <c r="G726" s="47" t="s">
        <v>26</v>
      </c>
      <c r="H726" s="47"/>
      <c r="I726" s="46" t="s">
        <v>1397</v>
      </c>
      <c r="K726" s="47"/>
      <c r="N726" s="47"/>
      <c r="R726" s="46" t="s">
        <v>1398</v>
      </c>
      <c r="S726" s="66"/>
    </row>
    <row r="728" spans="1:19" s="39" customFormat="1" ht="60">
      <c r="A728" s="39" t="s">
        <v>1399</v>
      </c>
      <c r="B728" s="98"/>
      <c r="C728" s="98"/>
      <c r="D728" s="98" t="s">
        <v>543</v>
      </c>
      <c r="E728" s="98"/>
      <c r="F728" s="98" t="s">
        <v>31</v>
      </c>
      <c r="G728" s="98" t="s">
        <v>26</v>
      </c>
      <c r="H728" s="98"/>
      <c r="I728" s="39" t="s">
        <v>235</v>
      </c>
      <c r="J728" s="39" t="s">
        <v>1400</v>
      </c>
      <c r="K728" s="98"/>
      <c r="N728" s="98"/>
      <c r="S728" s="99"/>
    </row>
    <row r="730" spans="1:19" s="46" customFormat="1" ht="105">
      <c r="A730" s="46" t="s">
        <v>1401</v>
      </c>
      <c r="B730" s="47" t="s">
        <v>26</v>
      </c>
      <c r="C730" s="47"/>
      <c r="D730" s="47" t="s">
        <v>24</v>
      </c>
      <c r="E730" s="47" t="s">
        <v>31</v>
      </c>
      <c r="F730" s="47" t="s">
        <v>31</v>
      </c>
      <c r="G730" s="47" t="s">
        <v>26</v>
      </c>
      <c r="H730" s="47"/>
      <c r="I730" s="46" t="s">
        <v>1402</v>
      </c>
      <c r="K730" s="47"/>
      <c r="N730" s="47"/>
      <c r="S730" s="66"/>
    </row>
    <row r="732" spans="1:19" s="39" customFormat="1" ht="75">
      <c r="A732" s="39" t="s">
        <v>1403</v>
      </c>
      <c r="B732" s="98"/>
      <c r="C732" s="98"/>
      <c r="D732" s="98" t="s">
        <v>543</v>
      </c>
      <c r="E732" s="98"/>
      <c r="F732" s="98"/>
      <c r="G732" s="98" t="s">
        <v>26</v>
      </c>
      <c r="H732" s="98"/>
      <c r="I732" s="39" t="s">
        <v>1222</v>
      </c>
      <c r="K732" s="98"/>
      <c r="N732" s="98"/>
      <c r="S732" s="99"/>
    </row>
    <row r="734" spans="1:19" ht="225">
      <c r="A734" s="1" t="s">
        <v>1404</v>
      </c>
      <c r="B734" s="40">
        <v>43871</v>
      </c>
      <c r="D734" s="14" t="s">
        <v>24</v>
      </c>
      <c r="E734" s="14" t="s">
        <v>31</v>
      </c>
      <c r="F734" s="14" t="s">
        <v>31</v>
      </c>
      <c r="G734" s="14" t="s">
        <v>31</v>
      </c>
      <c r="I734" s="124" t="s">
        <v>1405</v>
      </c>
      <c r="K734" s="14" t="s">
        <v>995</v>
      </c>
      <c r="L734" s="1" t="s">
        <v>1406</v>
      </c>
      <c r="M734" s="1" t="s">
        <v>1407</v>
      </c>
      <c r="N734" s="14" t="s">
        <v>877</v>
      </c>
      <c r="O734" s="1" t="s">
        <v>1408</v>
      </c>
      <c r="P734" s="1" t="s">
        <v>1409</v>
      </c>
      <c r="R734" s="1" t="s">
        <v>1410</v>
      </c>
    </row>
    <row r="736" spans="1:19" s="46" customFormat="1" ht="90">
      <c r="A736" s="46" t="s">
        <v>1411</v>
      </c>
      <c r="B736" s="47"/>
      <c r="C736" s="47"/>
      <c r="D736" s="47" t="s">
        <v>24</v>
      </c>
      <c r="E736" s="47"/>
      <c r="F736" s="47"/>
      <c r="G736" s="47" t="s">
        <v>26</v>
      </c>
      <c r="H736" s="47"/>
      <c r="I736" s="46" t="s">
        <v>1412</v>
      </c>
      <c r="K736" s="47"/>
      <c r="N736" s="47"/>
      <c r="S736" s="66"/>
    </row>
    <row r="738" spans="1:19" s="46" customFormat="1" ht="405">
      <c r="A738" s="46" t="s">
        <v>1413</v>
      </c>
      <c r="B738" s="47"/>
      <c r="C738" s="47"/>
      <c r="D738" s="47" t="s">
        <v>24</v>
      </c>
      <c r="E738" s="47" t="s">
        <v>31</v>
      </c>
      <c r="F738" s="47" t="s">
        <v>31</v>
      </c>
      <c r="G738" s="47" t="s">
        <v>26</v>
      </c>
      <c r="H738" s="47"/>
      <c r="I738" s="53" t="s">
        <v>1414</v>
      </c>
      <c r="K738" s="47"/>
      <c r="N738" s="47"/>
      <c r="S738" s="66"/>
    </row>
    <row r="740" spans="1:19" ht="409.6">
      <c r="A740" s="1" t="s">
        <v>1415</v>
      </c>
      <c r="B740" s="40">
        <v>43871</v>
      </c>
      <c r="D740" s="14" t="s">
        <v>24</v>
      </c>
      <c r="E740" s="14" t="s">
        <v>31</v>
      </c>
      <c r="F740" s="14" t="s">
        <v>161</v>
      </c>
      <c r="G740" s="14" t="s">
        <v>31</v>
      </c>
      <c r="I740" s="124" t="s">
        <v>1416</v>
      </c>
      <c r="K740" s="14" t="s">
        <v>1417</v>
      </c>
      <c r="L740" s="1" t="s">
        <v>1418</v>
      </c>
      <c r="M740" s="14"/>
      <c r="N740" s="124" t="s">
        <v>1419</v>
      </c>
      <c r="O740" s="124" t="s">
        <v>1420</v>
      </c>
    </row>
    <row r="742" spans="1:19" ht="240">
      <c r="A742" s="1" t="s">
        <v>1421</v>
      </c>
      <c r="B742" s="40">
        <v>43871</v>
      </c>
      <c r="C742" s="14" t="s">
        <v>1422</v>
      </c>
      <c r="D742" s="14" t="s">
        <v>24</v>
      </c>
      <c r="E742" s="14" t="s">
        <v>31</v>
      </c>
      <c r="F742" s="14" t="s">
        <v>31</v>
      </c>
      <c r="G742" s="14" t="s">
        <v>31</v>
      </c>
      <c r="I742" s="1" t="s">
        <v>1423</v>
      </c>
      <c r="K742" s="14" t="s">
        <v>605</v>
      </c>
      <c r="L742" s="1" t="s">
        <v>1424</v>
      </c>
      <c r="M742" s="1" t="s">
        <v>1425</v>
      </c>
      <c r="N742" s="2" t="s">
        <v>1426</v>
      </c>
      <c r="O742" s="1" t="s">
        <v>1427</v>
      </c>
    </row>
    <row r="744" spans="1:19" s="39" customFormat="1" ht="60">
      <c r="A744" s="39" t="s">
        <v>1428</v>
      </c>
      <c r="B744" s="98"/>
      <c r="C744" s="98"/>
      <c r="D744" s="98" t="s">
        <v>391</v>
      </c>
      <c r="E744" s="98"/>
      <c r="F744" s="98"/>
      <c r="G744" s="98" t="s">
        <v>26</v>
      </c>
      <c r="H744" s="98"/>
      <c r="I744" s="39" t="s">
        <v>1429</v>
      </c>
      <c r="K744" s="98"/>
      <c r="N744" s="98"/>
      <c r="S744" s="99"/>
    </row>
    <row r="746" spans="1:19" s="39" customFormat="1" ht="75">
      <c r="A746" s="39" t="s">
        <v>1430</v>
      </c>
      <c r="B746" s="98"/>
      <c r="C746" s="98"/>
      <c r="D746" s="98" t="s">
        <v>391</v>
      </c>
      <c r="E746" s="98"/>
      <c r="F746" s="98"/>
      <c r="G746" s="98" t="s">
        <v>26</v>
      </c>
      <c r="H746" s="98"/>
      <c r="I746" s="39" t="s">
        <v>1429</v>
      </c>
      <c r="K746" s="98"/>
      <c r="N746" s="98"/>
      <c r="S746" s="99"/>
    </row>
    <row r="748" spans="1:19" s="46" customFormat="1" ht="105">
      <c r="A748" s="46" t="s">
        <v>1431</v>
      </c>
      <c r="B748" s="47"/>
      <c r="C748" s="47"/>
      <c r="D748" s="47" t="s">
        <v>24</v>
      </c>
      <c r="E748" s="47" t="s">
        <v>31</v>
      </c>
      <c r="F748" s="47" t="s">
        <v>31</v>
      </c>
      <c r="G748" s="47" t="s">
        <v>26</v>
      </c>
      <c r="H748" s="47"/>
      <c r="I748" s="46" t="s">
        <v>351</v>
      </c>
      <c r="K748" s="47"/>
      <c r="N748" s="47"/>
      <c r="R748" s="46" t="s">
        <v>1432</v>
      </c>
      <c r="S748" s="66"/>
    </row>
    <row r="750" spans="1:19" s="46" customFormat="1" ht="90">
      <c r="A750" s="46" t="s">
        <v>1433</v>
      </c>
      <c r="B750" s="47"/>
      <c r="C750" s="47"/>
      <c r="D750" s="47" t="s">
        <v>24</v>
      </c>
      <c r="E750" s="47" t="s">
        <v>31</v>
      </c>
      <c r="F750" s="47" t="s">
        <v>31</v>
      </c>
      <c r="G750" s="47" t="s">
        <v>26</v>
      </c>
      <c r="H750" s="47"/>
      <c r="I750" s="46" t="s">
        <v>1434</v>
      </c>
      <c r="K750" s="47"/>
      <c r="N750" s="47"/>
      <c r="S750" s="66"/>
    </row>
    <row r="752" spans="1:19" s="19" customFormat="1" ht="135">
      <c r="A752" s="19" t="s">
        <v>1435</v>
      </c>
      <c r="B752" s="20"/>
      <c r="C752" s="20"/>
      <c r="D752" s="20" t="s">
        <v>24</v>
      </c>
      <c r="E752" s="20" t="s">
        <v>31</v>
      </c>
      <c r="F752" s="20" t="s">
        <v>31</v>
      </c>
      <c r="G752" s="20" t="s">
        <v>26</v>
      </c>
      <c r="H752" s="20"/>
      <c r="I752" s="19" t="s">
        <v>1436</v>
      </c>
      <c r="K752" s="20"/>
      <c r="N752" s="20"/>
      <c r="S752" s="71"/>
    </row>
    <row r="754" spans="1:19" s="46" customFormat="1" ht="90">
      <c r="A754" s="46" t="s">
        <v>1437</v>
      </c>
      <c r="B754" s="47"/>
      <c r="C754" s="47"/>
      <c r="D754" s="47" t="s">
        <v>24</v>
      </c>
      <c r="E754" s="47"/>
      <c r="F754" s="47" t="s">
        <v>31</v>
      </c>
      <c r="G754" s="47" t="s">
        <v>26</v>
      </c>
      <c r="H754" s="47"/>
      <c r="I754" s="46" t="s">
        <v>992</v>
      </c>
      <c r="K754" s="47"/>
      <c r="N754" s="47"/>
      <c r="S754" s="66"/>
    </row>
    <row r="756" spans="1:19" s="46" customFormat="1" ht="105">
      <c r="A756" s="46" t="s">
        <v>1438</v>
      </c>
      <c r="B756" s="47"/>
      <c r="C756" s="47"/>
      <c r="D756" s="47" t="s">
        <v>24</v>
      </c>
      <c r="E756" s="47"/>
      <c r="F756" s="47" t="s">
        <v>31</v>
      </c>
      <c r="G756" s="47" t="s">
        <v>26</v>
      </c>
      <c r="H756" s="47"/>
      <c r="I756" s="46" t="s">
        <v>1439</v>
      </c>
      <c r="K756" s="47"/>
      <c r="N756" s="47"/>
      <c r="S756" s="66"/>
    </row>
    <row r="758" spans="1:19" s="39" customFormat="1" ht="75">
      <c r="A758" s="39" t="s">
        <v>1440</v>
      </c>
      <c r="B758" s="98"/>
      <c r="C758" s="98"/>
      <c r="D758" s="98" t="s">
        <v>391</v>
      </c>
      <c r="E758" s="98"/>
      <c r="F758" s="98"/>
      <c r="G758" s="98" t="s">
        <v>26</v>
      </c>
      <c r="H758" s="98"/>
      <c r="I758" s="39" t="s">
        <v>641</v>
      </c>
      <c r="K758" s="98"/>
      <c r="N758" s="98"/>
      <c r="S758" s="99"/>
    </row>
    <row r="760" spans="1:19" s="39" customFormat="1" ht="90">
      <c r="A760" s="39" t="s">
        <v>1441</v>
      </c>
      <c r="B760" s="98"/>
      <c r="C760" s="98"/>
      <c r="D760" s="98" t="s">
        <v>391</v>
      </c>
      <c r="E760" s="98"/>
      <c r="F760" s="98"/>
      <c r="G760" s="98"/>
      <c r="H760" s="98"/>
      <c r="I760" s="39" t="s">
        <v>641</v>
      </c>
      <c r="K760" s="98"/>
      <c r="N760" s="98"/>
      <c r="S760" s="99"/>
    </row>
    <row r="762" spans="1:19" s="46" customFormat="1" ht="90">
      <c r="A762" s="46" t="s">
        <v>1442</v>
      </c>
      <c r="B762" s="47"/>
      <c r="C762" s="47"/>
      <c r="D762" s="47" t="s">
        <v>24</v>
      </c>
      <c r="E762" s="47" t="s">
        <v>31</v>
      </c>
      <c r="F762" s="47" t="s">
        <v>31</v>
      </c>
      <c r="G762" s="47" t="s">
        <v>26</v>
      </c>
      <c r="H762" s="47"/>
      <c r="I762" s="46" t="s">
        <v>1443</v>
      </c>
      <c r="K762" s="47"/>
      <c r="N762" s="47"/>
      <c r="S762" s="66"/>
    </row>
    <row r="764" spans="1:19" s="39" customFormat="1" ht="90">
      <c r="A764" s="39" t="s">
        <v>1444</v>
      </c>
      <c r="B764" s="98"/>
      <c r="C764" s="98"/>
      <c r="D764" s="98" t="s">
        <v>543</v>
      </c>
      <c r="E764" s="98"/>
      <c r="F764" s="98"/>
      <c r="G764" s="98" t="s">
        <v>31</v>
      </c>
      <c r="H764" s="98" t="s">
        <v>31</v>
      </c>
      <c r="I764" s="39" t="s">
        <v>1445</v>
      </c>
      <c r="J764" s="39" t="s">
        <v>471</v>
      </c>
      <c r="K764" s="98"/>
      <c r="N764" s="98"/>
      <c r="S764" s="99"/>
    </row>
    <row r="766" spans="1:19" s="39" customFormat="1" ht="180">
      <c r="A766" s="39" t="s">
        <v>1446</v>
      </c>
      <c r="B766" s="129"/>
      <c r="C766" s="98"/>
      <c r="D766" s="98" t="s">
        <v>543</v>
      </c>
      <c r="E766" s="98"/>
      <c r="F766" s="98"/>
      <c r="G766" s="98" t="s">
        <v>31</v>
      </c>
      <c r="H766" s="98" t="s">
        <v>31</v>
      </c>
      <c r="I766" s="39" t="s">
        <v>1445</v>
      </c>
      <c r="J766" s="39" t="s">
        <v>471</v>
      </c>
      <c r="K766" s="98" t="s">
        <v>1447</v>
      </c>
      <c r="L766" s="39" t="s">
        <v>1448</v>
      </c>
      <c r="M766" s="39" t="s">
        <v>1449</v>
      </c>
      <c r="N766" s="98" t="s">
        <v>1450</v>
      </c>
      <c r="O766" s="39" t="s">
        <v>1451</v>
      </c>
      <c r="P766" s="39" t="s">
        <v>1452</v>
      </c>
      <c r="Q766" s="39" t="s">
        <v>1453</v>
      </c>
      <c r="R766" s="39" t="s">
        <v>1454</v>
      </c>
      <c r="S766" s="99"/>
    </row>
    <row r="768" spans="1:19" s="39" customFormat="1" ht="75">
      <c r="A768" s="39" t="s">
        <v>1455</v>
      </c>
      <c r="B768" s="98"/>
      <c r="C768" s="98"/>
      <c r="D768" s="98" t="s">
        <v>391</v>
      </c>
      <c r="E768" s="98"/>
      <c r="F768" s="98"/>
      <c r="G768" s="98" t="s">
        <v>26</v>
      </c>
      <c r="H768" s="98"/>
      <c r="I768" s="39" t="s">
        <v>1222</v>
      </c>
      <c r="K768" s="98"/>
      <c r="N768" s="98"/>
      <c r="S768" s="99"/>
    </row>
    <row r="770" spans="1:19" s="19" customFormat="1" ht="60">
      <c r="A770" s="19" t="s">
        <v>1456</v>
      </c>
      <c r="B770" s="20"/>
      <c r="C770" s="20"/>
      <c r="D770" s="20" t="s">
        <v>24</v>
      </c>
      <c r="E770" s="20" t="s">
        <v>31</v>
      </c>
      <c r="F770" s="20" t="s">
        <v>31</v>
      </c>
      <c r="G770" s="20" t="s">
        <v>26</v>
      </c>
      <c r="H770" s="20"/>
      <c r="I770" s="19" t="s">
        <v>1457</v>
      </c>
      <c r="K770" s="20"/>
      <c r="N770" s="20"/>
      <c r="S770" s="71"/>
    </row>
    <row r="772" spans="1:19" s="39" customFormat="1" ht="60">
      <c r="A772" s="39" t="s">
        <v>1458</v>
      </c>
      <c r="B772" s="98"/>
      <c r="C772" s="98"/>
      <c r="D772" s="98" t="s">
        <v>391</v>
      </c>
      <c r="E772" s="98"/>
      <c r="F772" s="98"/>
      <c r="G772" s="98" t="s">
        <v>26</v>
      </c>
      <c r="H772" s="98"/>
      <c r="I772" s="39" t="s">
        <v>1459</v>
      </c>
      <c r="K772" s="98"/>
      <c r="N772" s="98"/>
      <c r="S772" s="99"/>
    </row>
    <row r="774" spans="1:19" s="46" customFormat="1" ht="135">
      <c r="A774" s="46" t="s">
        <v>1460</v>
      </c>
      <c r="B774" s="47"/>
      <c r="C774" s="47"/>
      <c r="D774" s="47" t="s">
        <v>24</v>
      </c>
      <c r="E774" s="47" t="s">
        <v>31</v>
      </c>
      <c r="F774" s="47" t="s">
        <v>31</v>
      </c>
      <c r="G774" s="47" t="s">
        <v>26</v>
      </c>
      <c r="H774" s="47"/>
      <c r="I774" s="46" t="s">
        <v>1461</v>
      </c>
      <c r="K774" s="47"/>
      <c r="N774" s="47"/>
      <c r="S774" s="66"/>
    </row>
    <row r="776" spans="1:19" s="46" customFormat="1" ht="120">
      <c r="A776" s="46" t="s">
        <v>1462</v>
      </c>
      <c r="B776" s="47"/>
      <c r="C776" s="47"/>
      <c r="D776" s="47" t="s">
        <v>24</v>
      </c>
      <c r="E776" s="47" t="s">
        <v>31</v>
      </c>
      <c r="F776" s="47" t="s">
        <v>31</v>
      </c>
      <c r="G776" s="47" t="s">
        <v>26</v>
      </c>
      <c r="H776" s="47"/>
      <c r="I776" s="46" t="s">
        <v>1010</v>
      </c>
      <c r="K776" s="47"/>
      <c r="N776" s="47"/>
      <c r="S776" s="66"/>
    </row>
    <row r="778" spans="1:19" ht="210">
      <c r="A778" s="1" t="s">
        <v>1463</v>
      </c>
      <c r="B778" s="40">
        <v>43872</v>
      </c>
      <c r="C778" s="14" t="s">
        <v>68</v>
      </c>
      <c r="D778" s="14" t="s">
        <v>24</v>
      </c>
      <c r="E778" s="14" t="s">
        <v>31</v>
      </c>
      <c r="F778" s="14" t="s">
        <v>31</v>
      </c>
      <c r="G778" s="14" t="s">
        <v>31</v>
      </c>
      <c r="I778" s="124" t="s">
        <v>1464</v>
      </c>
      <c r="K778" s="14" t="s">
        <v>605</v>
      </c>
      <c r="L778" s="1" t="s">
        <v>1465</v>
      </c>
      <c r="N778" s="14" t="s">
        <v>1466</v>
      </c>
      <c r="O778" s="1" t="s">
        <v>1467</v>
      </c>
    </row>
    <row r="780" spans="1:19" s="60" customFormat="1" ht="165">
      <c r="A780" s="5" t="s">
        <v>1468</v>
      </c>
      <c r="B780" s="61"/>
      <c r="C780" s="61"/>
      <c r="D780" s="61" t="s">
        <v>24</v>
      </c>
      <c r="E780" s="61" t="s">
        <v>31</v>
      </c>
      <c r="F780" s="61" t="s">
        <v>31</v>
      </c>
      <c r="G780" s="61"/>
      <c r="H780" s="61"/>
      <c r="I780" s="138" t="s">
        <v>1469</v>
      </c>
      <c r="K780" s="61" t="s">
        <v>1470</v>
      </c>
      <c r="L780" s="60" t="s">
        <v>1471</v>
      </c>
      <c r="M780" s="60" t="s">
        <v>163</v>
      </c>
      <c r="N780" s="61" t="s">
        <v>1472</v>
      </c>
      <c r="O780" s="60" t="s">
        <v>1473</v>
      </c>
      <c r="S780" s="74"/>
    </row>
    <row r="782" spans="1:19" s="46" customFormat="1" ht="45">
      <c r="A782" s="46" t="s">
        <v>1474</v>
      </c>
      <c r="B782" s="47"/>
      <c r="C782" s="47"/>
      <c r="D782" s="47" t="s">
        <v>24</v>
      </c>
      <c r="E782" s="47" t="s">
        <v>31</v>
      </c>
      <c r="F782" s="47"/>
      <c r="G782" s="47"/>
      <c r="H782" s="47"/>
      <c r="I782" s="46" t="s">
        <v>1186</v>
      </c>
      <c r="K782" s="47"/>
      <c r="N782" s="47"/>
      <c r="S782" s="66"/>
    </row>
    <row r="784" spans="1:19" s="39" customFormat="1" ht="120">
      <c r="A784" s="39" t="s">
        <v>1475</v>
      </c>
      <c r="B784" s="98"/>
      <c r="C784" s="98"/>
      <c r="D784" s="98" t="s">
        <v>391</v>
      </c>
      <c r="E784" s="98"/>
      <c r="F784" s="98"/>
      <c r="G784" s="98" t="s">
        <v>26</v>
      </c>
      <c r="H784" s="98"/>
      <c r="I784" s="39" t="s">
        <v>1008</v>
      </c>
      <c r="K784" s="98"/>
      <c r="N784" s="98"/>
      <c r="S784" s="99"/>
    </row>
    <row r="786" spans="1:19" s="39" customFormat="1" ht="120">
      <c r="A786" s="39" t="s">
        <v>1476</v>
      </c>
      <c r="B786" s="98"/>
      <c r="C786" s="98"/>
      <c r="D786" s="98" t="s">
        <v>391</v>
      </c>
      <c r="E786" s="98"/>
      <c r="F786" s="98"/>
      <c r="G786" s="98" t="s">
        <v>26</v>
      </c>
      <c r="H786" s="98"/>
      <c r="I786" s="39" t="s">
        <v>1008</v>
      </c>
      <c r="K786" s="98"/>
      <c r="N786" s="98"/>
      <c r="S786" s="99"/>
    </row>
    <row r="788" spans="1:19" s="39" customFormat="1" ht="105">
      <c r="A788" s="39" t="s">
        <v>1477</v>
      </c>
      <c r="B788" s="98"/>
      <c r="C788" s="98"/>
      <c r="D788" s="98" t="s">
        <v>391</v>
      </c>
      <c r="E788" s="98"/>
      <c r="F788" s="98"/>
      <c r="G788" s="98" t="s">
        <v>26</v>
      </c>
      <c r="H788" s="98"/>
      <c r="I788" s="39" t="s">
        <v>1008</v>
      </c>
      <c r="K788" s="98"/>
      <c r="N788" s="98"/>
      <c r="S788" s="99"/>
    </row>
    <row r="790" spans="1:19" s="39" customFormat="1" ht="75">
      <c r="A790" s="39" t="s">
        <v>1478</v>
      </c>
      <c r="B790" s="98"/>
      <c r="C790" s="98"/>
      <c r="D790" s="98" t="s">
        <v>391</v>
      </c>
      <c r="E790" s="98"/>
      <c r="F790" s="98"/>
      <c r="G790" s="98" t="s">
        <v>26</v>
      </c>
      <c r="H790" s="98"/>
      <c r="I790" s="39" t="s">
        <v>1008</v>
      </c>
      <c r="K790" s="98"/>
      <c r="N790" s="98"/>
      <c r="S790" s="99"/>
    </row>
    <row r="792" spans="1:19" s="46" customFormat="1" ht="135">
      <c r="A792" s="46" t="s">
        <v>1479</v>
      </c>
      <c r="B792" s="47"/>
      <c r="C792" s="47"/>
      <c r="D792" s="47" t="s">
        <v>24</v>
      </c>
      <c r="E792" s="47"/>
      <c r="F792" s="47"/>
      <c r="G792" s="47" t="s">
        <v>26</v>
      </c>
      <c r="H792" s="47"/>
      <c r="I792" s="46" t="s">
        <v>1480</v>
      </c>
      <c r="K792" s="47"/>
      <c r="N792" s="47"/>
      <c r="S792" s="66"/>
    </row>
    <row r="794" spans="1:19" s="46" customFormat="1" ht="105">
      <c r="A794" s="46" t="s">
        <v>1481</v>
      </c>
      <c r="B794" s="47"/>
      <c r="C794" s="47"/>
      <c r="D794" s="47" t="s">
        <v>24</v>
      </c>
      <c r="E794" s="47" t="s">
        <v>31</v>
      </c>
      <c r="F794" s="47" t="s">
        <v>31</v>
      </c>
      <c r="G794" s="47" t="s">
        <v>26</v>
      </c>
      <c r="H794" s="47"/>
      <c r="I794" s="46" t="s">
        <v>1482</v>
      </c>
      <c r="K794" s="47"/>
      <c r="N794" s="47"/>
      <c r="S794" s="66"/>
    </row>
    <row r="796" spans="1:19" ht="105">
      <c r="A796" s="1" t="s">
        <v>1483</v>
      </c>
      <c r="B796" s="40">
        <v>43872</v>
      </c>
      <c r="C796" s="14" t="s">
        <v>42</v>
      </c>
      <c r="D796" s="14" t="s">
        <v>24</v>
      </c>
      <c r="E796" s="14" t="s">
        <v>31</v>
      </c>
      <c r="F796" s="14" t="s">
        <v>31</v>
      </c>
      <c r="G796" s="14" t="s">
        <v>31</v>
      </c>
      <c r="I796" s="1" t="s">
        <v>1484</v>
      </c>
      <c r="K796" s="14" t="s">
        <v>605</v>
      </c>
      <c r="L796" s="1" t="s">
        <v>1485</v>
      </c>
      <c r="M796" s="1" t="s">
        <v>1486</v>
      </c>
      <c r="N796" s="14">
        <v>1</v>
      </c>
      <c r="O796" s="1" t="s">
        <v>1487</v>
      </c>
    </row>
    <row r="798" spans="1:19" ht="285">
      <c r="A798" s="1" t="s">
        <v>1488</v>
      </c>
      <c r="B798" s="40">
        <v>43872</v>
      </c>
      <c r="C798" s="14" t="s">
        <v>68</v>
      </c>
      <c r="D798" s="14" t="s">
        <v>369</v>
      </c>
      <c r="E798" s="14" t="s">
        <v>31</v>
      </c>
      <c r="F798" s="14" t="s">
        <v>31</v>
      </c>
      <c r="G798" s="14" t="s">
        <v>31</v>
      </c>
      <c r="I798" s="1" t="s">
        <v>1489</v>
      </c>
      <c r="K798" s="14" t="s">
        <v>1490</v>
      </c>
      <c r="L798" s="1" t="s">
        <v>949</v>
      </c>
      <c r="M798" s="1" t="s">
        <v>1491</v>
      </c>
      <c r="N798" s="2" t="s">
        <v>1492</v>
      </c>
      <c r="O798" s="1" t="s">
        <v>1493</v>
      </c>
    </row>
    <row r="800" spans="1:19" s="46" customFormat="1" ht="60">
      <c r="A800" s="46" t="s">
        <v>1494</v>
      </c>
      <c r="B800" s="47"/>
      <c r="C800" s="47"/>
      <c r="D800" s="47" t="s">
        <v>24</v>
      </c>
      <c r="E800" s="47" t="s">
        <v>31</v>
      </c>
      <c r="F800" s="47"/>
      <c r="G800" s="47" t="s">
        <v>26</v>
      </c>
      <c r="H800" s="47"/>
      <c r="I800" s="46" t="s">
        <v>1495</v>
      </c>
      <c r="K800" s="47"/>
      <c r="N800" s="47"/>
      <c r="S800" s="66"/>
    </row>
    <row r="802" spans="1:19" s="39" customFormat="1" ht="105">
      <c r="A802" s="39" t="s">
        <v>1496</v>
      </c>
      <c r="B802" s="98"/>
      <c r="C802" s="98"/>
      <c r="D802" s="98" t="s">
        <v>391</v>
      </c>
      <c r="E802" s="98"/>
      <c r="F802" s="98"/>
      <c r="G802" s="98" t="s">
        <v>26</v>
      </c>
      <c r="H802" s="98"/>
      <c r="I802" s="39" t="s">
        <v>639</v>
      </c>
      <c r="K802" s="98"/>
      <c r="N802" s="98"/>
      <c r="S802" s="99"/>
    </row>
    <row r="804" spans="1:19" s="46" customFormat="1" ht="60">
      <c r="A804" s="46" t="s">
        <v>1497</v>
      </c>
      <c r="B804" s="47"/>
      <c r="C804" s="47"/>
      <c r="D804" s="47" t="s">
        <v>24</v>
      </c>
      <c r="E804" s="47"/>
      <c r="F804" s="47"/>
      <c r="G804" s="47" t="s">
        <v>26</v>
      </c>
      <c r="H804" s="47"/>
      <c r="I804" s="46" t="s">
        <v>1498</v>
      </c>
      <c r="K804" s="47"/>
      <c r="N804" s="47"/>
      <c r="S804" s="66"/>
    </row>
    <row r="806" spans="1:19" ht="75">
      <c r="A806" s="1" t="s">
        <v>1499</v>
      </c>
      <c r="B806" s="40">
        <v>43872</v>
      </c>
      <c r="C806" s="137" t="s">
        <v>68</v>
      </c>
      <c r="D806" s="14" t="s">
        <v>24</v>
      </c>
      <c r="E806" s="14" t="s">
        <v>31</v>
      </c>
      <c r="F806" s="14" t="s">
        <v>31</v>
      </c>
      <c r="G806" s="14" t="s">
        <v>31</v>
      </c>
      <c r="I806" s="1" t="s">
        <v>1500</v>
      </c>
      <c r="K806" s="14" t="s">
        <v>1501</v>
      </c>
      <c r="L806" s="1" t="s">
        <v>1471</v>
      </c>
      <c r="N806" s="14">
        <v>1</v>
      </c>
      <c r="O806" s="1">
        <v>45</v>
      </c>
    </row>
    <row r="808" spans="1:19" s="46" customFormat="1" ht="105">
      <c r="A808" s="46" t="s">
        <v>1502</v>
      </c>
      <c r="B808" s="47"/>
      <c r="C808" s="47"/>
      <c r="D808" s="47" t="s">
        <v>24</v>
      </c>
      <c r="E808" s="47"/>
      <c r="F808" s="47"/>
      <c r="G808" s="47" t="s">
        <v>26</v>
      </c>
      <c r="H808" s="47"/>
      <c r="I808" s="46" t="s">
        <v>1503</v>
      </c>
      <c r="K808" s="47"/>
      <c r="N808" s="47"/>
      <c r="S808" s="66"/>
    </row>
    <row r="810" spans="1:19" s="46" customFormat="1" ht="90">
      <c r="A810" s="46" t="s">
        <v>1504</v>
      </c>
      <c r="B810" s="47"/>
      <c r="C810" s="47"/>
      <c r="D810" s="47" t="s">
        <v>24</v>
      </c>
      <c r="E810" s="47"/>
      <c r="F810" s="47" t="s">
        <v>31</v>
      </c>
      <c r="G810" s="47" t="s">
        <v>26</v>
      </c>
      <c r="H810" s="47"/>
      <c r="I810" s="46" t="s">
        <v>1505</v>
      </c>
      <c r="K810" s="47"/>
      <c r="N810" s="47"/>
      <c r="S810" s="66"/>
    </row>
    <row r="812" spans="1:19" s="46" customFormat="1" ht="105">
      <c r="A812" s="46" t="s">
        <v>1506</v>
      </c>
      <c r="B812" s="47"/>
      <c r="C812" s="47"/>
      <c r="D812" s="47" t="s">
        <v>24</v>
      </c>
      <c r="E812" s="47" t="s">
        <v>31</v>
      </c>
      <c r="F812" s="47" t="s">
        <v>31</v>
      </c>
      <c r="G812" s="47" t="s">
        <v>26</v>
      </c>
      <c r="H812" s="47"/>
      <c r="I812" s="46" t="s">
        <v>1507</v>
      </c>
      <c r="K812" s="47"/>
      <c r="N812" s="47"/>
      <c r="S812" s="66"/>
    </row>
    <row r="814" spans="1:19" ht="120">
      <c r="A814" s="1" t="s">
        <v>1508</v>
      </c>
      <c r="B814" s="40">
        <v>43878</v>
      </c>
      <c r="C814" s="14" t="s">
        <v>68</v>
      </c>
      <c r="D814" s="14" t="s">
        <v>24</v>
      </c>
      <c r="E814" s="14" t="s">
        <v>31</v>
      </c>
      <c r="F814" s="14" t="s">
        <v>31</v>
      </c>
      <c r="G814" s="14" t="s">
        <v>31</v>
      </c>
      <c r="K814" s="14" t="s">
        <v>1509</v>
      </c>
      <c r="L814" s="1" t="s">
        <v>1510</v>
      </c>
      <c r="M814" s="1" t="s">
        <v>1511</v>
      </c>
      <c r="N814" s="14">
        <v>5</v>
      </c>
      <c r="O814" s="1" t="s">
        <v>1512</v>
      </c>
    </row>
    <row r="816" spans="1:19" ht="120">
      <c r="A816" s="1" t="s">
        <v>1513</v>
      </c>
      <c r="B816" s="40">
        <v>43878</v>
      </c>
      <c r="C816" s="135" t="s">
        <v>1514</v>
      </c>
      <c r="D816" s="14" t="s">
        <v>24</v>
      </c>
      <c r="E816" s="14" t="s">
        <v>31</v>
      </c>
      <c r="F816" s="14" t="s">
        <v>31</v>
      </c>
      <c r="G816" s="14" t="s">
        <v>31</v>
      </c>
      <c r="I816" s="124" t="s">
        <v>1515</v>
      </c>
      <c r="K816" s="14" t="s">
        <v>1516</v>
      </c>
      <c r="L816" s="1" t="s">
        <v>1517</v>
      </c>
      <c r="N816" s="14" t="s">
        <v>1518</v>
      </c>
      <c r="O816" s="1" t="s">
        <v>1519</v>
      </c>
      <c r="P816" s="1" t="s">
        <v>1520</v>
      </c>
      <c r="Q816" s="1" t="s">
        <v>1521</v>
      </c>
    </row>
    <row r="818" spans="1:19" s="60" customFormat="1" ht="330">
      <c r="A818" s="60" t="s">
        <v>1522</v>
      </c>
      <c r="B818" s="131">
        <v>43878</v>
      </c>
      <c r="C818" s="61"/>
      <c r="D818" s="61" t="s">
        <v>24</v>
      </c>
      <c r="E818" s="61" t="s">
        <v>31</v>
      </c>
      <c r="F818" s="61" t="s">
        <v>31</v>
      </c>
      <c r="G818" s="61" t="s">
        <v>31</v>
      </c>
      <c r="H818" s="61"/>
      <c r="I818" s="139" t="s">
        <v>1523</v>
      </c>
      <c r="K818" s="140" t="s">
        <v>1524</v>
      </c>
      <c r="L818" s="139" t="s">
        <v>1525</v>
      </c>
      <c r="N818" s="123" t="s">
        <v>1526</v>
      </c>
      <c r="O818" s="139" t="s">
        <v>1527</v>
      </c>
      <c r="S818" s="74"/>
    </row>
    <row r="820" spans="1:19" s="46" customFormat="1" ht="105">
      <c r="A820" s="46" t="s">
        <v>1528</v>
      </c>
      <c r="B820" s="47"/>
      <c r="C820" s="47"/>
      <c r="D820" s="47" t="s">
        <v>24</v>
      </c>
      <c r="E820" s="47" t="s">
        <v>31</v>
      </c>
      <c r="F820" s="47" t="s">
        <v>31</v>
      </c>
      <c r="G820" s="47" t="s">
        <v>26</v>
      </c>
      <c r="H820" s="47"/>
      <c r="I820" s="46" t="s">
        <v>1529</v>
      </c>
      <c r="K820" s="47"/>
      <c r="N820" s="47"/>
      <c r="S820" s="66"/>
    </row>
    <row r="822" spans="1:19" ht="180">
      <c r="A822" s="1" t="s">
        <v>1530</v>
      </c>
      <c r="B822" s="40">
        <v>43878</v>
      </c>
      <c r="C822" s="14" t="s">
        <v>42</v>
      </c>
      <c r="D822" s="14" t="s">
        <v>24</v>
      </c>
      <c r="E822" s="14" t="s">
        <v>31</v>
      </c>
      <c r="F822" s="14" t="s">
        <v>31</v>
      </c>
      <c r="G822" s="14" t="s">
        <v>31</v>
      </c>
      <c r="I822" s="1" t="s">
        <v>1531</v>
      </c>
      <c r="K822" s="14" t="s">
        <v>1532</v>
      </c>
      <c r="L822" s="1" t="s">
        <v>1418</v>
      </c>
      <c r="M822" s="1" t="s">
        <v>1533</v>
      </c>
      <c r="N822" s="14" t="s">
        <v>1534</v>
      </c>
      <c r="O822" s="1" t="s">
        <v>1535</v>
      </c>
    </row>
    <row r="824" spans="1:19" s="46" customFormat="1" ht="90">
      <c r="A824" s="46" t="s">
        <v>1536</v>
      </c>
      <c r="B824" s="47"/>
      <c r="C824" s="47"/>
      <c r="D824" s="47" t="s">
        <v>24</v>
      </c>
      <c r="E824" s="47" t="s">
        <v>31</v>
      </c>
      <c r="F824" s="47" t="s">
        <v>31</v>
      </c>
      <c r="G824" s="47"/>
      <c r="H824" s="47"/>
      <c r="I824" s="46" t="s">
        <v>1537</v>
      </c>
      <c r="K824" s="47"/>
      <c r="N824" s="47"/>
      <c r="S824" s="66"/>
    </row>
    <row r="825" spans="1:19">
      <c r="A825" s="1">
        <f>COUNTA(A3:A824)</f>
        <v>440</v>
      </c>
      <c r="D825" s="136">
        <f>COUNTA(D3:D824)</f>
        <v>437</v>
      </c>
    </row>
    <row r="826" spans="1:19" s="46" customFormat="1" ht="75">
      <c r="A826" s="46" t="s">
        <v>1538</v>
      </c>
      <c r="B826" s="47"/>
      <c r="C826" s="47"/>
      <c r="D826" s="47" t="s">
        <v>69</v>
      </c>
      <c r="E826" s="47" t="s">
        <v>31</v>
      </c>
      <c r="F826" s="47"/>
      <c r="G826" s="47" t="s">
        <v>26</v>
      </c>
      <c r="H826" s="47"/>
      <c r="I826" s="46" t="s">
        <v>1539</v>
      </c>
      <c r="K826" s="47"/>
      <c r="N826" s="47"/>
      <c r="S826" s="66"/>
    </row>
    <row r="828" spans="1:19" ht="105">
      <c r="A828" s="1" t="s">
        <v>1540</v>
      </c>
      <c r="B828" s="40">
        <v>43883</v>
      </c>
      <c r="C828" s="14" t="s">
        <v>42</v>
      </c>
      <c r="D828" s="14" t="s">
        <v>24</v>
      </c>
      <c r="E828" s="14" t="s">
        <v>31</v>
      </c>
      <c r="F828" s="14" t="s">
        <v>31</v>
      </c>
      <c r="G828" s="14" t="s">
        <v>31</v>
      </c>
      <c r="I828" s="1" t="s">
        <v>1541</v>
      </c>
      <c r="K828" s="14" t="s">
        <v>1542</v>
      </c>
      <c r="L828" s="1" t="s">
        <v>983</v>
      </c>
      <c r="M828" s="1" t="s">
        <v>1543</v>
      </c>
      <c r="N828" s="14" t="s">
        <v>1544</v>
      </c>
      <c r="O828" s="1" t="s">
        <v>1545</v>
      </c>
      <c r="P828" s="1" t="s">
        <v>1546</v>
      </c>
    </row>
    <row r="830" spans="1:19" s="46" customFormat="1" ht="105">
      <c r="A830" s="46" t="s">
        <v>1547</v>
      </c>
      <c r="B830" s="47"/>
      <c r="C830" s="47"/>
      <c r="D830" s="47" t="s">
        <v>69</v>
      </c>
      <c r="E830" s="47" t="s">
        <v>31</v>
      </c>
      <c r="F830" s="47"/>
      <c r="G830" s="47" t="s">
        <v>26</v>
      </c>
      <c r="H830" s="47"/>
      <c r="I830" s="46" t="s">
        <v>1548</v>
      </c>
      <c r="K830" s="47"/>
      <c r="N830" s="47"/>
      <c r="S830" s="66"/>
    </row>
    <row r="832" spans="1:19" ht="345">
      <c r="A832" s="1" t="s">
        <v>1549</v>
      </c>
      <c r="B832" s="40">
        <v>43883</v>
      </c>
      <c r="C832" s="14" t="s">
        <v>1550</v>
      </c>
      <c r="D832" s="14" t="s">
        <v>24</v>
      </c>
      <c r="E832" s="14" t="s">
        <v>31</v>
      </c>
      <c r="F832" s="14" t="s">
        <v>31</v>
      </c>
      <c r="G832" s="14" t="s">
        <v>31</v>
      </c>
      <c r="I832" s="1" t="s">
        <v>1551</v>
      </c>
      <c r="K832" s="14" t="s">
        <v>1552</v>
      </c>
      <c r="L832" s="1" t="s">
        <v>1553</v>
      </c>
      <c r="M832" s="1" t="s">
        <v>1554</v>
      </c>
      <c r="N832" s="14" t="s">
        <v>1555</v>
      </c>
      <c r="O832" s="1" t="s">
        <v>1556</v>
      </c>
    </row>
    <row r="834" spans="1:19" s="46" customFormat="1" ht="90">
      <c r="A834" s="46" t="s">
        <v>1557</v>
      </c>
      <c r="B834" s="47"/>
      <c r="C834" s="47"/>
      <c r="D834" s="47" t="s">
        <v>69</v>
      </c>
      <c r="E834" s="47" t="s">
        <v>31</v>
      </c>
      <c r="F834" s="47"/>
      <c r="G834" s="47" t="s">
        <v>26</v>
      </c>
      <c r="H834" s="47"/>
      <c r="I834" s="46" t="s">
        <v>1558</v>
      </c>
      <c r="K834" s="47"/>
      <c r="N834" s="47"/>
      <c r="S834" s="66"/>
    </row>
    <row r="836" spans="1:19" s="46" customFormat="1" ht="90">
      <c r="A836" s="46" t="s">
        <v>1559</v>
      </c>
      <c r="B836" s="47"/>
      <c r="C836" s="47"/>
      <c r="D836" s="47" t="s">
        <v>69</v>
      </c>
      <c r="E836" s="47" t="s">
        <v>31</v>
      </c>
      <c r="F836" s="47"/>
      <c r="G836" s="47" t="s">
        <v>26</v>
      </c>
      <c r="H836" s="47"/>
      <c r="I836" s="46" t="s">
        <v>1560</v>
      </c>
      <c r="K836" s="47"/>
      <c r="N836" s="47"/>
      <c r="S836" s="66"/>
    </row>
    <row r="838" spans="1:19" s="46" customFormat="1" ht="90">
      <c r="A838" s="46" t="s">
        <v>1561</v>
      </c>
      <c r="B838" s="47"/>
      <c r="C838" s="47"/>
      <c r="D838" s="47" t="s">
        <v>69</v>
      </c>
      <c r="E838" s="47" t="s">
        <v>31</v>
      </c>
      <c r="F838" s="47"/>
      <c r="G838" s="47"/>
      <c r="H838" s="47"/>
      <c r="I838" s="46" t="s">
        <v>1562</v>
      </c>
      <c r="K838" s="47"/>
      <c r="N838" s="47"/>
      <c r="S838" s="66"/>
    </row>
    <row r="840" spans="1:19" s="39" customFormat="1" ht="135">
      <c r="A840" s="39" t="s">
        <v>1563</v>
      </c>
      <c r="B840" s="98"/>
      <c r="C840" s="98"/>
      <c r="D840" s="98" t="s">
        <v>391</v>
      </c>
      <c r="E840" s="98"/>
      <c r="F840" s="98"/>
      <c r="G840" s="98" t="s">
        <v>26</v>
      </c>
      <c r="H840" s="98"/>
      <c r="I840" s="39" t="s">
        <v>1564</v>
      </c>
      <c r="K840" s="98"/>
      <c r="N840" s="98"/>
      <c r="S840" s="99"/>
    </row>
    <row r="842" spans="1:19" s="46" customFormat="1" ht="105">
      <c r="A842" s="46" t="s">
        <v>1565</v>
      </c>
      <c r="B842" s="47"/>
      <c r="C842" s="47"/>
      <c r="D842" s="47" t="s">
        <v>69</v>
      </c>
      <c r="E842" s="47" t="s">
        <v>31</v>
      </c>
      <c r="F842" s="47"/>
      <c r="G842" s="47" t="s">
        <v>26</v>
      </c>
      <c r="H842" s="47"/>
      <c r="I842" s="46" t="s">
        <v>1566</v>
      </c>
      <c r="K842" s="47"/>
      <c r="N842" s="47"/>
      <c r="S842" s="66"/>
    </row>
    <row r="844" spans="1:19" s="46" customFormat="1" ht="105">
      <c r="A844" s="46" t="s">
        <v>1567</v>
      </c>
      <c r="B844" s="47"/>
      <c r="C844" s="47"/>
      <c r="D844" s="47" t="s">
        <v>69</v>
      </c>
      <c r="E844" s="47"/>
      <c r="F844" s="47"/>
      <c r="G844" s="47" t="s">
        <v>26</v>
      </c>
      <c r="H844" s="47"/>
      <c r="I844" s="46" t="s">
        <v>1010</v>
      </c>
      <c r="K844" s="47"/>
      <c r="N844" s="47"/>
      <c r="S844" s="66"/>
    </row>
    <row r="846" spans="1:19" s="5" customFormat="1" ht="408.75" customHeight="1">
      <c r="A846" s="5" t="s">
        <v>1568</v>
      </c>
      <c r="B846" s="146">
        <v>43884</v>
      </c>
      <c r="C846" s="100" t="s">
        <v>42</v>
      </c>
      <c r="D846" s="100" t="s">
        <v>69</v>
      </c>
      <c r="E846" s="100" t="s">
        <v>31</v>
      </c>
      <c r="F846" s="100"/>
      <c r="G846" s="100" t="s">
        <v>31</v>
      </c>
      <c r="H846" s="100"/>
      <c r="I846" s="5" t="s">
        <v>1569</v>
      </c>
      <c r="K846" s="5" t="s">
        <v>1570</v>
      </c>
      <c r="L846" s="5" t="s">
        <v>1571</v>
      </c>
      <c r="M846" s="5" t="s">
        <v>1572</v>
      </c>
      <c r="N846" s="100" t="s">
        <v>1573</v>
      </c>
      <c r="O846" s="147" t="s">
        <v>1574</v>
      </c>
      <c r="R846" s="5" t="s">
        <v>1575</v>
      </c>
      <c r="S846" s="101"/>
    </row>
    <row r="847" spans="1:19" s="5" customFormat="1" ht="186.75" customHeight="1">
      <c r="B847" s="146"/>
      <c r="C847" s="148"/>
      <c r="D847" s="100"/>
      <c r="E847" s="100"/>
      <c r="F847" s="100"/>
      <c r="G847" s="100"/>
      <c r="H847" s="100"/>
      <c r="I847" s="148" t="s">
        <v>1576</v>
      </c>
      <c r="N847" s="100"/>
      <c r="O847" s="147"/>
      <c r="S847" s="101"/>
    </row>
    <row r="849" spans="1:19" s="46" customFormat="1" ht="75">
      <c r="A849" s="46" t="s">
        <v>1577</v>
      </c>
      <c r="B849" s="47"/>
      <c r="C849" s="47"/>
      <c r="D849" s="47" t="s">
        <v>69</v>
      </c>
      <c r="E849" s="47"/>
      <c r="F849" s="47"/>
      <c r="G849" s="47" t="s">
        <v>26</v>
      </c>
      <c r="H849" s="47"/>
      <c r="I849" s="46" t="s">
        <v>387</v>
      </c>
      <c r="K849" s="47"/>
      <c r="N849" s="47"/>
      <c r="S849" s="66"/>
    </row>
    <row r="851" spans="1:19" s="46" customFormat="1" ht="105">
      <c r="A851" s="46" t="s">
        <v>1578</v>
      </c>
      <c r="B851" s="47"/>
      <c r="C851" s="47"/>
      <c r="D851" s="47" t="s">
        <v>69</v>
      </c>
      <c r="E851" s="47"/>
      <c r="F851" s="47"/>
      <c r="G851" s="47" t="s">
        <v>26</v>
      </c>
      <c r="H851" s="47"/>
      <c r="I851" s="46" t="s">
        <v>387</v>
      </c>
      <c r="K851" s="47"/>
      <c r="N851" s="47"/>
      <c r="S851" s="66"/>
    </row>
    <row r="853" spans="1:19" s="46" customFormat="1" ht="255">
      <c r="A853" s="46" t="s">
        <v>1579</v>
      </c>
      <c r="B853" s="47"/>
      <c r="C853" s="47"/>
      <c r="D853" s="47" t="s">
        <v>69</v>
      </c>
      <c r="E853" s="47" t="s">
        <v>31</v>
      </c>
      <c r="F853" s="47"/>
      <c r="G853" s="47" t="s">
        <v>26</v>
      </c>
      <c r="H853" s="47"/>
      <c r="I853" s="46" t="s">
        <v>1580</v>
      </c>
      <c r="K853" s="47"/>
      <c r="N853" s="47"/>
      <c r="S853" s="66"/>
    </row>
    <row r="855" spans="1:19" ht="75">
      <c r="A855" s="1" t="s">
        <v>1581</v>
      </c>
      <c r="B855" s="40">
        <v>43884</v>
      </c>
      <c r="C855" s="14" t="s">
        <v>68</v>
      </c>
      <c r="D855" s="14" t="s">
        <v>69</v>
      </c>
      <c r="E855" s="14" t="s">
        <v>31</v>
      </c>
      <c r="G855" s="14" t="s">
        <v>31</v>
      </c>
      <c r="I855" s="5" t="s">
        <v>1582</v>
      </c>
      <c r="K855" s="14" t="s">
        <v>1532</v>
      </c>
      <c r="L855" s="1" t="s">
        <v>1583</v>
      </c>
      <c r="M855" s="1" t="s">
        <v>1584</v>
      </c>
      <c r="N855" s="14">
        <v>6</v>
      </c>
      <c r="O855" s="1" t="s">
        <v>1585</v>
      </c>
    </row>
    <row r="857" spans="1:19" s="46" customFormat="1" ht="60">
      <c r="A857" s="46" t="s">
        <v>1586</v>
      </c>
      <c r="B857" s="47"/>
      <c r="C857" s="47"/>
      <c r="D857" s="47" t="s">
        <v>69</v>
      </c>
      <c r="E857" s="47"/>
      <c r="F857" s="47"/>
      <c r="G857" s="47" t="s">
        <v>26</v>
      </c>
      <c r="H857" s="47"/>
      <c r="I857" s="46" t="s">
        <v>1587</v>
      </c>
      <c r="K857" s="47"/>
      <c r="N857" s="47"/>
      <c r="S857" s="66"/>
    </row>
    <row r="859" spans="1:19" s="39" customFormat="1" ht="60">
      <c r="A859" s="39" t="s">
        <v>1588</v>
      </c>
      <c r="B859" s="98"/>
      <c r="C859" s="98"/>
      <c r="D859" s="98" t="s">
        <v>391</v>
      </c>
      <c r="E859" s="98"/>
      <c r="F859" s="98"/>
      <c r="G859" s="98" t="s">
        <v>26</v>
      </c>
      <c r="H859" s="98"/>
      <c r="I859" s="39" t="s">
        <v>641</v>
      </c>
      <c r="K859" s="98"/>
      <c r="N859" s="98"/>
      <c r="S859" s="99"/>
    </row>
    <row r="861" spans="1:19" s="39" customFormat="1" ht="105">
      <c r="A861" s="39" t="s">
        <v>1589</v>
      </c>
      <c r="B861" s="98"/>
      <c r="C861" s="98"/>
      <c r="D861" s="98" t="s">
        <v>391</v>
      </c>
      <c r="E861" s="98"/>
      <c r="F861" s="98"/>
      <c r="G861" s="98" t="s">
        <v>26</v>
      </c>
      <c r="H861" s="98"/>
      <c r="I861" s="39" t="s">
        <v>641</v>
      </c>
      <c r="K861" s="98"/>
      <c r="N861" s="98"/>
      <c r="S861" s="99"/>
    </row>
    <row r="863" spans="1:19" s="19" customFormat="1" ht="90">
      <c r="A863" s="19" t="s">
        <v>1590</v>
      </c>
      <c r="B863" s="20"/>
      <c r="C863" s="20"/>
      <c r="D863" s="20" t="s">
        <v>69</v>
      </c>
      <c r="E863" s="20" t="s">
        <v>31</v>
      </c>
      <c r="F863" s="20"/>
      <c r="G863" s="20" t="s">
        <v>26</v>
      </c>
      <c r="H863" s="20"/>
      <c r="I863" s="19" t="s">
        <v>1591</v>
      </c>
      <c r="K863" s="20"/>
      <c r="N863" s="20"/>
      <c r="S863" s="71"/>
    </row>
    <row r="865" spans="1:19" s="46" customFormat="1" ht="105">
      <c r="A865" s="46" t="s">
        <v>1592</v>
      </c>
      <c r="B865" s="47"/>
      <c r="C865" s="47"/>
      <c r="D865" s="47" t="s">
        <v>69</v>
      </c>
      <c r="E865" s="47" t="s">
        <v>31</v>
      </c>
      <c r="F865" s="47"/>
      <c r="G865" s="47" t="s">
        <v>26</v>
      </c>
      <c r="H865" s="47"/>
      <c r="I865" s="46" t="s">
        <v>1593</v>
      </c>
      <c r="K865" s="47"/>
      <c r="N865" s="47"/>
      <c r="S865" s="66"/>
    </row>
    <row r="867" spans="1:19" s="46" customFormat="1" ht="105">
      <c r="A867" s="46" t="s">
        <v>1594</v>
      </c>
      <c r="B867" s="47"/>
      <c r="C867" s="47"/>
      <c r="D867" s="47" t="s">
        <v>69</v>
      </c>
      <c r="E867" s="47" t="s">
        <v>31</v>
      </c>
      <c r="F867" s="47"/>
      <c r="G867" s="47" t="s">
        <v>26</v>
      </c>
      <c r="H867" s="47"/>
      <c r="I867" s="46" t="s">
        <v>1010</v>
      </c>
      <c r="K867" s="47"/>
      <c r="N867" s="47"/>
      <c r="S867" s="66"/>
    </row>
    <row r="869" spans="1:19" s="46" customFormat="1" ht="105">
      <c r="A869" s="46" t="s">
        <v>1595</v>
      </c>
      <c r="B869" s="47"/>
      <c r="C869" s="47"/>
      <c r="D869" s="47" t="s">
        <v>69</v>
      </c>
      <c r="E869" s="47" t="s">
        <v>31</v>
      </c>
      <c r="F869" s="47"/>
      <c r="G869" s="47" t="s">
        <v>26</v>
      </c>
      <c r="H869" s="47"/>
      <c r="I869" s="46" t="s">
        <v>1010</v>
      </c>
      <c r="K869" s="47"/>
      <c r="N869" s="47"/>
      <c r="S869" s="66"/>
    </row>
    <row r="871" spans="1:19" s="39" customFormat="1" ht="75">
      <c r="A871" s="39" t="s">
        <v>1596</v>
      </c>
      <c r="B871" s="98"/>
      <c r="C871" s="98"/>
      <c r="D871" s="98" t="s">
        <v>391</v>
      </c>
      <c r="E871" s="98"/>
      <c r="F871" s="98"/>
      <c r="G871" s="98" t="s">
        <v>26</v>
      </c>
      <c r="H871" s="98"/>
      <c r="I871" s="39" t="s">
        <v>1008</v>
      </c>
      <c r="K871" s="98"/>
      <c r="N871" s="98"/>
      <c r="S871" s="99"/>
    </row>
    <row r="873" spans="1:19" s="46" customFormat="1" ht="90">
      <c r="A873" s="46" t="s">
        <v>1597</v>
      </c>
      <c r="B873" s="47"/>
      <c r="C873" s="47"/>
      <c r="D873" s="47" t="s">
        <v>69</v>
      </c>
      <c r="E873" s="47" t="s">
        <v>31</v>
      </c>
      <c r="F873" s="47"/>
      <c r="G873" s="47" t="s">
        <v>26</v>
      </c>
      <c r="H873" s="47"/>
      <c r="I873" s="46" t="s">
        <v>1598</v>
      </c>
      <c r="K873" s="47"/>
      <c r="N873" s="47"/>
      <c r="S873" s="66"/>
    </row>
    <row r="875" spans="1:19" s="46" customFormat="1" ht="90">
      <c r="A875" s="46" t="s">
        <v>1599</v>
      </c>
      <c r="B875" s="47"/>
      <c r="C875" s="47"/>
      <c r="D875" s="47" t="s">
        <v>69</v>
      </c>
      <c r="E875" s="47" t="s">
        <v>31</v>
      </c>
      <c r="F875" s="47"/>
      <c r="G875" s="47" t="s">
        <v>26</v>
      </c>
      <c r="H875" s="47"/>
      <c r="I875" s="46" t="s">
        <v>1600</v>
      </c>
      <c r="K875" s="47"/>
      <c r="N875" s="47"/>
      <c r="S875" s="66"/>
    </row>
    <row r="877" spans="1:19" s="10" customFormat="1" ht="165">
      <c r="A877" s="10" t="s">
        <v>1601</v>
      </c>
      <c r="B877" s="17"/>
      <c r="C877" s="17"/>
      <c r="D877" s="17" t="s">
        <v>391</v>
      </c>
      <c r="E877" s="17" t="s">
        <v>31</v>
      </c>
      <c r="F877" s="17"/>
      <c r="G877" s="17" t="s">
        <v>26</v>
      </c>
      <c r="H877" s="17"/>
      <c r="I877" s="10" t="s">
        <v>1602</v>
      </c>
      <c r="K877" s="17"/>
      <c r="N877" s="17"/>
      <c r="S877" s="70"/>
    </row>
    <row r="879" spans="1:19" s="10" customFormat="1" ht="105">
      <c r="A879" s="10" t="s">
        <v>1603</v>
      </c>
      <c r="B879" s="17"/>
      <c r="C879" s="17"/>
      <c r="D879" s="17" t="s">
        <v>69</v>
      </c>
      <c r="E879" s="17"/>
      <c r="F879" s="17"/>
      <c r="G879" s="17" t="s">
        <v>26</v>
      </c>
      <c r="H879" s="17"/>
      <c r="I879" s="10" t="s">
        <v>1604</v>
      </c>
      <c r="K879" s="17"/>
      <c r="N879" s="17"/>
      <c r="S879" s="70"/>
    </row>
    <row r="881" spans="1:19" s="19" customFormat="1" ht="225">
      <c r="A881" s="19" t="s">
        <v>1605</v>
      </c>
      <c r="B881" s="20"/>
      <c r="C881" s="20"/>
      <c r="D881" s="20" t="s">
        <v>69</v>
      </c>
      <c r="E881" s="20" t="s">
        <v>31</v>
      </c>
      <c r="F881" s="20"/>
      <c r="G881" s="20" t="s">
        <v>26</v>
      </c>
      <c r="H881" s="20"/>
      <c r="I881" s="19" t="s">
        <v>1606</v>
      </c>
      <c r="K881" s="20"/>
      <c r="N881" s="20"/>
      <c r="S881" s="71"/>
    </row>
    <row r="883" spans="1:19" s="39" customFormat="1" ht="75">
      <c r="A883" s="39" t="s">
        <v>1607</v>
      </c>
      <c r="B883" s="98"/>
      <c r="C883" s="98"/>
      <c r="D883" s="98" t="s">
        <v>391</v>
      </c>
      <c r="E883" s="98"/>
      <c r="F883" s="98"/>
      <c r="G883" s="98" t="s">
        <v>26</v>
      </c>
      <c r="H883" s="98"/>
      <c r="I883" s="39" t="s">
        <v>1608</v>
      </c>
      <c r="K883" s="98"/>
      <c r="N883" s="98"/>
      <c r="S883" s="99"/>
    </row>
    <row r="885" spans="1:19" s="46" customFormat="1" ht="180">
      <c r="A885" s="46" t="s">
        <v>1609</v>
      </c>
      <c r="B885" s="47"/>
      <c r="C885" s="47"/>
      <c r="D885" s="47" t="s">
        <v>69</v>
      </c>
      <c r="E885" s="47" t="s">
        <v>31</v>
      </c>
      <c r="F885" s="47"/>
      <c r="G885" s="47" t="s">
        <v>26</v>
      </c>
      <c r="H885" s="47"/>
      <c r="I885" s="46" t="s">
        <v>1610</v>
      </c>
      <c r="K885" s="47"/>
      <c r="N885" s="47"/>
      <c r="S885" s="66"/>
    </row>
    <row r="887" spans="1:19" s="46" customFormat="1" ht="75">
      <c r="A887" s="46" t="s">
        <v>1611</v>
      </c>
      <c r="B887" s="47"/>
      <c r="C887" s="47"/>
      <c r="D887" s="47"/>
      <c r="E887" s="47"/>
      <c r="F887" s="47"/>
      <c r="G887" s="47"/>
      <c r="H887" s="47"/>
      <c r="I887" s="46" t="s">
        <v>1612</v>
      </c>
      <c r="K887" s="47"/>
      <c r="N887" s="47"/>
      <c r="S887" s="66"/>
    </row>
    <row r="889" spans="1:19" ht="105">
      <c r="A889" s="1" t="s">
        <v>1613</v>
      </c>
      <c r="B889" s="40">
        <v>43885</v>
      </c>
      <c r="C889" s="14" t="s">
        <v>42</v>
      </c>
      <c r="D889" s="14" t="s">
        <v>69</v>
      </c>
      <c r="E889" s="14" t="s">
        <v>31</v>
      </c>
      <c r="G889" s="14" t="s">
        <v>31</v>
      </c>
      <c r="I889" s="1" t="s">
        <v>1614</v>
      </c>
      <c r="K889" s="14" t="s">
        <v>1615</v>
      </c>
      <c r="L889" s="1" t="s">
        <v>1616</v>
      </c>
      <c r="M889" s="1" t="s">
        <v>1617</v>
      </c>
      <c r="N889" s="14">
        <v>5</v>
      </c>
      <c r="O889" s="1" t="s">
        <v>1618</v>
      </c>
    </row>
    <row r="891" spans="1:19" ht="240">
      <c r="A891" s="1" t="s">
        <v>1619</v>
      </c>
      <c r="B891" s="40">
        <v>43886</v>
      </c>
      <c r="C891" s="14" t="s">
        <v>68</v>
      </c>
      <c r="D891" s="14" t="s">
        <v>69</v>
      </c>
      <c r="E891" s="14" t="s">
        <v>31</v>
      </c>
      <c r="I891" s="1" t="s">
        <v>1620</v>
      </c>
      <c r="K891" s="14" t="s">
        <v>1621</v>
      </c>
      <c r="L891" s="1" t="s">
        <v>1622</v>
      </c>
      <c r="M891" s="1" t="s">
        <v>1623</v>
      </c>
      <c r="N891" s="14" t="s">
        <v>1624</v>
      </c>
      <c r="O891" s="1" t="s">
        <v>1625</v>
      </c>
      <c r="P891" s="1" t="s">
        <v>1626</v>
      </c>
      <c r="Q891" s="1" t="s">
        <v>1627</v>
      </c>
      <c r="R891" s="1" t="s">
        <v>1628</v>
      </c>
    </row>
    <row r="893" spans="1:19" ht="90">
      <c r="A893" s="1" t="s">
        <v>1629</v>
      </c>
      <c r="B893" s="40">
        <v>43886</v>
      </c>
      <c r="C893" s="14" t="s">
        <v>68</v>
      </c>
      <c r="D893" s="14" t="s">
        <v>69</v>
      </c>
      <c r="E893" s="14" t="s">
        <v>31</v>
      </c>
      <c r="G893" s="14" t="s">
        <v>31</v>
      </c>
      <c r="I893" s="1" t="s">
        <v>1630</v>
      </c>
      <c r="K893" s="14" t="s">
        <v>1621</v>
      </c>
      <c r="L893" s="1" t="s">
        <v>1622</v>
      </c>
      <c r="M893" s="1" t="s">
        <v>1631</v>
      </c>
      <c r="N893" s="14" t="s">
        <v>1624</v>
      </c>
      <c r="O893" s="1" t="s">
        <v>1625</v>
      </c>
    </row>
    <row r="895" spans="1:19" ht="90">
      <c r="A895" s="1" t="s">
        <v>1632</v>
      </c>
      <c r="B895" s="40">
        <v>43886</v>
      </c>
      <c r="C895" s="14" t="s">
        <v>68</v>
      </c>
      <c r="D895" s="14" t="s">
        <v>69</v>
      </c>
      <c r="E895" s="14" t="s">
        <v>31</v>
      </c>
      <c r="G895" s="14" t="s">
        <v>31</v>
      </c>
      <c r="I895" s="1" t="s">
        <v>1633</v>
      </c>
    </row>
    <row r="897" spans="1:19" s="46" customFormat="1" ht="75">
      <c r="A897" s="46" t="s">
        <v>1634</v>
      </c>
      <c r="B897" s="47"/>
      <c r="C897" s="47"/>
      <c r="D897" s="47" t="s">
        <v>69</v>
      </c>
      <c r="E897" s="47"/>
      <c r="F897" s="47"/>
      <c r="G897" s="47" t="s">
        <v>26</v>
      </c>
      <c r="H897" s="47"/>
      <c r="I897" s="46" t="s">
        <v>1010</v>
      </c>
      <c r="K897" s="47"/>
      <c r="N897" s="47"/>
      <c r="S897" s="66"/>
    </row>
    <row r="899" spans="1:19" s="46" customFormat="1" ht="75">
      <c r="A899" s="46" t="s">
        <v>1635</v>
      </c>
      <c r="B899" s="47"/>
      <c r="C899" s="47"/>
      <c r="D899" s="47" t="s">
        <v>69</v>
      </c>
      <c r="E899" s="47" t="s">
        <v>31</v>
      </c>
      <c r="F899" s="47"/>
      <c r="G899" s="47" t="s">
        <v>26</v>
      </c>
      <c r="H899" s="47"/>
      <c r="I899" s="46" t="s">
        <v>1636</v>
      </c>
      <c r="K899" s="47"/>
      <c r="N899" s="47"/>
      <c r="S899" s="66"/>
    </row>
    <row r="901" spans="1:19" ht="90">
      <c r="A901" s="1" t="s">
        <v>1637</v>
      </c>
      <c r="B901" s="40">
        <v>43886</v>
      </c>
      <c r="C901" s="14" t="s">
        <v>42</v>
      </c>
      <c r="D901" s="14" t="s">
        <v>69</v>
      </c>
      <c r="E901" s="14" t="s">
        <v>31</v>
      </c>
      <c r="G901" s="14" t="s">
        <v>31</v>
      </c>
      <c r="I901" s="1" t="s">
        <v>1638</v>
      </c>
      <c r="K901" s="14" t="s">
        <v>1639</v>
      </c>
      <c r="M901" s="1" t="s">
        <v>1640</v>
      </c>
      <c r="N901" s="14">
        <v>1</v>
      </c>
      <c r="O901" s="1" t="s">
        <v>1641</v>
      </c>
    </row>
    <row r="903" spans="1:19" s="46" customFormat="1" ht="90">
      <c r="A903" s="46" t="s">
        <v>1642</v>
      </c>
      <c r="B903" s="47"/>
      <c r="C903" s="47"/>
      <c r="D903" s="47" t="s">
        <v>69</v>
      </c>
      <c r="E903" s="47" t="s">
        <v>31</v>
      </c>
      <c r="F903" s="47"/>
      <c r="G903" s="47" t="s">
        <v>26</v>
      </c>
      <c r="H903" s="47"/>
      <c r="I903" s="46" t="s">
        <v>1643</v>
      </c>
      <c r="K903" s="47"/>
      <c r="N903" s="47"/>
      <c r="S903" s="66"/>
    </row>
    <row r="905" spans="1:19" s="46" customFormat="1" ht="120">
      <c r="A905" s="46" t="s">
        <v>1644</v>
      </c>
      <c r="B905" s="47"/>
      <c r="C905" s="47"/>
      <c r="D905" s="47" t="s">
        <v>69</v>
      </c>
      <c r="E905" s="47" t="s">
        <v>31</v>
      </c>
      <c r="F905" s="47"/>
      <c r="G905" s="47" t="s">
        <v>26</v>
      </c>
      <c r="H905" s="47"/>
      <c r="I905" s="46" t="s">
        <v>828</v>
      </c>
      <c r="K905" s="47"/>
      <c r="N905" s="47"/>
      <c r="S905" s="66"/>
    </row>
    <row r="906" spans="1:19">
      <c r="A906" s="1">
        <f>COUNTA(D2:D3501)</f>
        <v>1189</v>
      </c>
    </row>
    <row r="907" spans="1:19" s="39" customFormat="1" ht="120">
      <c r="A907" s="39" t="s">
        <v>1645</v>
      </c>
      <c r="B907" s="98"/>
      <c r="C907" s="98"/>
      <c r="D907" s="98" t="s">
        <v>391</v>
      </c>
      <c r="E907" s="98"/>
      <c r="F907" s="98"/>
      <c r="G907" s="98" t="s">
        <v>26</v>
      </c>
      <c r="H907" s="98"/>
      <c r="I907" s="39" t="s">
        <v>641</v>
      </c>
      <c r="K907" s="98"/>
      <c r="N907" s="98"/>
      <c r="S907" s="99"/>
    </row>
    <row r="909" spans="1:19" s="46" customFormat="1" ht="60">
      <c r="A909" s="46" t="s">
        <v>1646</v>
      </c>
      <c r="B909" s="47"/>
      <c r="C909" s="47"/>
      <c r="D909" s="47" t="s">
        <v>69</v>
      </c>
      <c r="E909" s="47" t="s">
        <v>31</v>
      </c>
      <c r="F909" s="47"/>
      <c r="G909" s="47" t="s">
        <v>26</v>
      </c>
      <c r="H909" s="47"/>
      <c r="I909" s="46" t="s">
        <v>1647</v>
      </c>
      <c r="K909" s="47"/>
      <c r="N909" s="47"/>
      <c r="S909" s="66"/>
    </row>
    <row r="911" spans="1:19" s="46" customFormat="1" ht="75">
      <c r="A911" s="46" t="s">
        <v>1648</v>
      </c>
      <c r="B911" s="47"/>
      <c r="C911" s="47"/>
      <c r="D911" s="47" t="s">
        <v>69</v>
      </c>
      <c r="E911" s="47" t="s">
        <v>31</v>
      </c>
      <c r="F911" s="47"/>
      <c r="G911" s="47" t="s">
        <v>26</v>
      </c>
      <c r="H911" s="47"/>
      <c r="I911" s="46" t="s">
        <v>1649</v>
      </c>
      <c r="K911" s="47"/>
      <c r="N911" s="47"/>
      <c r="S911" s="66"/>
    </row>
    <row r="913" spans="1:19" s="46" customFormat="1" ht="90">
      <c r="A913" s="46" t="s">
        <v>1650</v>
      </c>
      <c r="B913" s="47"/>
      <c r="C913" s="47"/>
      <c r="D913" s="47" t="s">
        <v>69</v>
      </c>
      <c r="E913" s="47" t="s">
        <v>31</v>
      </c>
      <c r="F913" s="47"/>
      <c r="G913" s="47" t="s">
        <v>26</v>
      </c>
      <c r="H913" s="47"/>
      <c r="I913" s="46" t="s">
        <v>1010</v>
      </c>
      <c r="K913" s="47"/>
      <c r="N913" s="47"/>
      <c r="S913" s="66"/>
    </row>
    <row r="915" spans="1:19" s="46" customFormat="1" ht="90">
      <c r="A915" s="46" t="s">
        <v>1651</v>
      </c>
      <c r="B915" s="47"/>
      <c r="C915" s="47"/>
      <c r="D915" s="47" t="s">
        <v>69</v>
      </c>
      <c r="E915" s="47" t="s">
        <v>31</v>
      </c>
      <c r="F915" s="47"/>
      <c r="G915" s="47" t="s">
        <v>26</v>
      </c>
      <c r="H915" s="47"/>
      <c r="I915" s="46" t="s">
        <v>1652</v>
      </c>
      <c r="K915" s="47"/>
      <c r="N915" s="47"/>
      <c r="S915" s="66"/>
    </row>
    <row r="917" spans="1:19" s="46" customFormat="1" ht="75">
      <c r="A917" s="46" t="s">
        <v>1653</v>
      </c>
      <c r="B917" s="47"/>
      <c r="C917" s="47"/>
      <c r="D917" s="47" t="s">
        <v>69</v>
      </c>
      <c r="E917" s="47" t="s">
        <v>31</v>
      </c>
      <c r="F917" s="47"/>
      <c r="G917" s="47" t="s">
        <v>26</v>
      </c>
      <c r="H917" s="47"/>
      <c r="I917" s="46" t="s">
        <v>1654</v>
      </c>
      <c r="K917" s="47"/>
      <c r="N917" s="47"/>
      <c r="S917" s="66"/>
    </row>
    <row r="919" spans="1:19" s="46" customFormat="1" ht="45">
      <c r="A919" s="46" t="s">
        <v>1655</v>
      </c>
      <c r="B919" s="47"/>
      <c r="C919" s="47"/>
      <c r="D919" s="47" t="s">
        <v>69</v>
      </c>
      <c r="E919" s="47" t="s">
        <v>31</v>
      </c>
      <c r="F919" s="47"/>
      <c r="G919" s="47" t="s">
        <v>26</v>
      </c>
      <c r="H919" s="47"/>
      <c r="I919" s="46" t="s">
        <v>1656</v>
      </c>
      <c r="K919" s="47"/>
      <c r="N919" s="47"/>
      <c r="S919" s="66"/>
    </row>
    <row r="921" spans="1:19" s="10" customFormat="1" ht="120">
      <c r="A921" s="10" t="s">
        <v>1657</v>
      </c>
      <c r="B921" s="17"/>
      <c r="C921" s="17"/>
      <c r="D921" s="17" t="s">
        <v>69</v>
      </c>
      <c r="E921" s="17" t="s">
        <v>31</v>
      </c>
      <c r="F921" s="17"/>
      <c r="G921" s="17" t="s">
        <v>26</v>
      </c>
      <c r="H921" s="17"/>
      <c r="I921" s="10" t="s">
        <v>1658</v>
      </c>
      <c r="K921" s="17"/>
      <c r="N921" s="17"/>
      <c r="S921" s="70"/>
    </row>
    <row r="923" spans="1:19" s="10" customFormat="1" ht="90">
      <c r="A923" s="10" t="s">
        <v>1659</v>
      </c>
      <c r="B923" s="17"/>
      <c r="C923" s="17"/>
      <c r="D923" s="17" t="s">
        <v>69</v>
      </c>
      <c r="E923" s="17" t="s">
        <v>31</v>
      </c>
      <c r="F923" s="17"/>
      <c r="G923" s="17" t="s">
        <v>26</v>
      </c>
      <c r="H923" s="17"/>
      <c r="I923" s="10" t="s">
        <v>1660</v>
      </c>
      <c r="K923" s="17"/>
      <c r="N923" s="17"/>
      <c r="S923" s="70"/>
    </row>
    <row r="925" spans="1:19" s="46" customFormat="1" ht="90">
      <c r="A925" s="46" t="s">
        <v>1661</v>
      </c>
      <c r="B925" s="47"/>
      <c r="C925" s="47"/>
      <c r="D925" s="17" t="s">
        <v>69</v>
      </c>
      <c r="E925" s="17"/>
      <c r="F925" s="17"/>
      <c r="G925" s="17" t="s">
        <v>26</v>
      </c>
      <c r="H925" s="47"/>
      <c r="I925" s="46" t="s">
        <v>1010</v>
      </c>
      <c r="K925" s="47"/>
      <c r="N925" s="47"/>
      <c r="S925" s="66"/>
    </row>
    <row r="927" spans="1:19" s="39" customFormat="1" ht="60">
      <c r="A927" s="39" t="s">
        <v>1662</v>
      </c>
      <c r="B927" s="98"/>
      <c r="C927" s="98"/>
      <c r="D927" s="98" t="s">
        <v>391</v>
      </c>
      <c r="E927" s="98"/>
      <c r="F927" s="98"/>
      <c r="G927" s="98" t="s">
        <v>26</v>
      </c>
      <c r="H927" s="98"/>
      <c r="I927" s="39" t="s">
        <v>639</v>
      </c>
      <c r="K927" s="98"/>
      <c r="N927" s="98"/>
      <c r="S927" s="99"/>
    </row>
    <row r="929" spans="1:19" ht="105">
      <c r="A929" s="1" t="s">
        <v>1663</v>
      </c>
      <c r="B929" s="40">
        <v>43892</v>
      </c>
      <c r="C929" s="14" t="s">
        <v>1664</v>
      </c>
      <c r="D929" s="14" t="s">
        <v>69</v>
      </c>
      <c r="E929" s="14" t="s">
        <v>31</v>
      </c>
      <c r="G929" s="14" t="s">
        <v>31</v>
      </c>
      <c r="I929" s="1" t="s">
        <v>1665</v>
      </c>
      <c r="K929" s="14" t="s">
        <v>1666</v>
      </c>
      <c r="L929" s="1" t="s">
        <v>1667</v>
      </c>
      <c r="N929" s="14" t="s">
        <v>1668</v>
      </c>
      <c r="O929" s="1" t="s">
        <v>1669</v>
      </c>
    </row>
    <row r="931" spans="1:19" s="46" customFormat="1" ht="90">
      <c r="A931" s="46" t="s">
        <v>1670</v>
      </c>
      <c r="B931" s="47"/>
      <c r="C931" s="47"/>
      <c r="D931" s="47" t="s">
        <v>69</v>
      </c>
      <c r="E931" s="47"/>
      <c r="F931" s="47"/>
      <c r="G931" s="47" t="s">
        <v>26</v>
      </c>
      <c r="H931" s="47"/>
      <c r="I931" s="46" t="s">
        <v>1671</v>
      </c>
      <c r="K931" s="47"/>
      <c r="N931" s="47"/>
      <c r="S931" s="66"/>
    </row>
    <row r="933" spans="1:19" ht="120">
      <c r="A933" s="1" t="s">
        <v>1672</v>
      </c>
      <c r="B933" s="40" t="s">
        <v>1673</v>
      </c>
      <c r="C933" s="14" t="s">
        <v>68</v>
      </c>
      <c r="D933" s="14" t="s">
        <v>69</v>
      </c>
      <c r="G933" s="14" t="s">
        <v>31</v>
      </c>
      <c r="H933" s="18" t="s">
        <v>31</v>
      </c>
      <c r="I933" s="26" t="s">
        <v>1674</v>
      </c>
      <c r="K933" s="14" t="s">
        <v>1675</v>
      </c>
      <c r="L933" s="1" t="s">
        <v>1676</v>
      </c>
      <c r="N933" s="14" t="s">
        <v>1677</v>
      </c>
      <c r="O933" s="1" t="s">
        <v>1678</v>
      </c>
    </row>
    <row r="935" spans="1:19" s="46" customFormat="1" ht="90">
      <c r="A935" s="46" t="s">
        <v>1679</v>
      </c>
      <c r="B935" s="47"/>
      <c r="C935" s="47"/>
      <c r="D935" s="47" t="s">
        <v>69</v>
      </c>
      <c r="E935" s="47" t="s">
        <v>31</v>
      </c>
      <c r="F935" s="47"/>
      <c r="G935" s="47" t="s">
        <v>26</v>
      </c>
      <c r="H935" s="47"/>
      <c r="I935" s="46" t="s">
        <v>1680</v>
      </c>
      <c r="K935" s="47"/>
      <c r="N935" s="47"/>
      <c r="S935" s="66"/>
    </row>
    <row r="937" spans="1:19" s="46" customFormat="1" ht="60">
      <c r="A937" s="46" t="s">
        <v>1681</v>
      </c>
      <c r="B937" s="47"/>
      <c r="C937" s="47"/>
      <c r="D937" s="47" t="s">
        <v>69</v>
      </c>
      <c r="E937" s="47" t="s">
        <v>31</v>
      </c>
      <c r="F937" s="47"/>
      <c r="G937" s="47" t="s">
        <v>26</v>
      </c>
      <c r="H937" s="47"/>
      <c r="I937" s="46" t="s">
        <v>1682</v>
      </c>
      <c r="K937" s="47"/>
      <c r="N937" s="47"/>
      <c r="S937" s="66"/>
    </row>
    <row r="939" spans="1:19" ht="120">
      <c r="A939" s="1" t="s">
        <v>1683</v>
      </c>
      <c r="B939" s="40">
        <v>43892</v>
      </c>
      <c r="C939" s="14" t="s">
        <v>42</v>
      </c>
      <c r="D939" s="14" t="s">
        <v>69</v>
      </c>
      <c r="E939" s="14" t="s">
        <v>31</v>
      </c>
      <c r="G939" s="14" t="s">
        <v>31</v>
      </c>
      <c r="I939" s="1" t="s">
        <v>1684</v>
      </c>
      <c r="K939" s="14" t="s">
        <v>1685</v>
      </c>
      <c r="L939" s="1" t="s">
        <v>949</v>
      </c>
      <c r="M939" s="1" t="s">
        <v>1686</v>
      </c>
      <c r="N939" s="14" t="s">
        <v>1687</v>
      </c>
      <c r="O939" s="1" t="s">
        <v>1688</v>
      </c>
    </row>
    <row r="941" spans="1:19" s="46" customFormat="1" ht="75">
      <c r="A941" s="46" t="s">
        <v>1689</v>
      </c>
      <c r="B941" s="47"/>
      <c r="C941" s="47"/>
      <c r="D941" s="47" t="s">
        <v>69</v>
      </c>
      <c r="E941" s="47" t="s">
        <v>31</v>
      </c>
      <c r="F941" s="47"/>
      <c r="G941" s="47"/>
      <c r="H941" s="47"/>
      <c r="I941" s="46" t="s">
        <v>235</v>
      </c>
      <c r="K941" s="47"/>
      <c r="N941" s="47"/>
      <c r="S941" s="66"/>
    </row>
    <row r="943" spans="1:19" ht="150">
      <c r="A943" s="1" t="s">
        <v>1690</v>
      </c>
      <c r="D943" s="14" t="s">
        <v>69</v>
      </c>
      <c r="E943" s="14" t="s">
        <v>31</v>
      </c>
      <c r="G943" s="14" t="s">
        <v>31</v>
      </c>
      <c r="I943" s="1" t="s">
        <v>1691</v>
      </c>
      <c r="K943" s="14" t="s">
        <v>1692</v>
      </c>
      <c r="L943" s="1" t="s">
        <v>1693</v>
      </c>
      <c r="M943" s="1" t="s">
        <v>1694</v>
      </c>
      <c r="N943" s="14">
        <v>1</v>
      </c>
      <c r="O943" s="1">
        <v>23</v>
      </c>
      <c r="P943" s="1" t="s">
        <v>1695</v>
      </c>
      <c r="Q943" s="1" t="s">
        <v>1696</v>
      </c>
      <c r="R943" s="1" t="s">
        <v>1697</v>
      </c>
    </row>
    <row r="945" spans="1:19" s="46" customFormat="1" ht="90">
      <c r="A945" s="46" t="s">
        <v>1698</v>
      </c>
      <c r="B945" s="47"/>
      <c r="C945" s="47"/>
      <c r="D945" s="47" t="s">
        <v>69</v>
      </c>
      <c r="E945" s="47"/>
      <c r="F945" s="47"/>
      <c r="G945" s="47" t="s">
        <v>26</v>
      </c>
      <c r="H945" s="47"/>
      <c r="I945" s="46" t="s">
        <v>1699</v>
      </c>
      <c r="K945" s="47"/>
      <c r="N945" s="47"/>
      <c r="S945" s="66"/>
    </row>
    <row r="947" spans="1:19" s="30" customFormat="1" ht="105">
      <c r="A947" s="30" t="s">
        <v>1700</v>
      </c>
      <c r="B947" s="31"/>
      <c r="C947" s="31"/>
      <c r="D947" s="31" t="s">
        <v>391</v>
      </c>
      <c r="E947" s="31"/>
      <c r="F947" s="31"/>
      <c r="G947" s="31" t="s">
        <v>26</v>
      </c>
      <c r="H947" s="31"/>
      <c r="I947" s="30" t="s">
        <v>661</v>
      </c>
      <c r="K947" s="31"/>
      <c r="N947" s="31"/>
      <c r="S947" s="72"/>
    </row>
    <row r="949" spans="1:19" s="141" customFormat="1" ht="75">
      <c r="A949" s="141" t="s">
        <v>1701</v>
      </c>
      <c r="B949" s="142"/>
      <c r="C949" s="142"/>
      <c r="D949" s="142" t="s">
        <v>69</v>
      </c>
      <c r="E949" s="142" t="s">
        <v>31</v>
      </c>
      <c r="F949" s="142"/>
      <c r="G949" s="142" t="s">
        <v>26</v>
      </c>
      <c r="H949" s="142"/>
      <c r="I949" s="141" t="s">
        <v>1702</v>
      </c>
      <c r="K949" s="142"/>
      <c r="N949" s="142"/>
      <c r="S949" s="143"/>
    </row>
    <row r="951" spans="1:19" ht="150">
      <c r="A951" s="1" t="s">
        <v>1703</v>
      </c>
      <c r="B951" s="40">
        <v>43893</v>
      </c>
      <c r="C951" s="14" t="s">
        <v>68</v>
      </c>
      <c r="D951" s="14" t="s">
        <v>69</v>
      </c>
      <c r="E951" s="14" t="s">
        <v>31</v>
      </c>
      <c r="G951" s="14" t="s">
        <v>31</v>
      </c>
      <c r="H951" s="18" t="s">
        <v>31</v>
      </c>
      <c r="I951" s="1" t="s">
        <v>1704</v>
      </c>
      <c r="K951" s="14" t="s">
        <v>1705</v>
      </c>
      <c r="L951" s="1" t="s">
        <v>1676</v>
      </c>
      <c r="M951" s="1" t="s">
        <v>1706</v>
      </c>
      <c r="N951" s="14">
        <v>6</v>
      </c>
      <c r="O951" s="1" t="s">
        <v>1707</v>
      </c>
    </row>
    <row r="953" spans="1:19" s="10" customFormat="1" ht="105">
      <c r="A953" s="10" t="s">
        <v>1708</v>
      </c>
      <c r="B953" s="17"/>
      <c r="C953" s="17"/>
      <c r="D953" s="17" t="s">
        <v>69</v>
      </c>
      <c r="E953" s="17" t="s">
        <v>31</v>
      </c>
      <c r="F953" s="17"/>
      <c r="G953" s="17" t="s">
        <v>26</v>
      </c>
      <c r="H953" s="17"/>
      <c r="I953" s="10" t="s">
        <v>1709</v>
      </c>
      <c r="K953" s="17"/>
      <c r="N953" s="17"/>
      <c r="S953" s="70"/>
    </row>
    <row r="955" spans="1:19" s="46" customFormat="1" ht="150">
      <c r="A955" s="46" t="s">
        <v>1710</v>
      </c>
      <c r="B955" s="47"/>
      <c r="C955" s="47"/>
      <c r="D955" s="47" t="s">
        <v>69</v>
      </c>
      <c r="E955" s="47"/>
      <c r="F955" s="47"/>
      <c r="G955" s="47" t="s">
        <v>26</v>
      </c>
      <c r="H955" s="47"/>
      <c r="I955" s="46" t="s">
        <v>1010</v>
      </c>
      <c r="K955" s="47"/>
      <c r="N955" s="47"/>
      <c r="S955" s="66"/>
    </row>
    <row r="957" spans="1:19" ht="105">
      <c r="A957" s="1" t="s">
        <v>1711</v>
      </c>
      <c r="B957" s="40">
        <v>43893</v>
      </c>
      <c r="C957" s="14" t="s">
        <v>1712</v>
      </c>
      <c r="D957" s="14" t="s">
        <v>69</v>
      </c>
      <c r="E957" s="14" t="s">
        <v>31</v>
      </c>
      <c r="G957" s="14" t="s">
        <v>31</v>
      </c>
      <c r="I957" s="1" t="s">
        <v>1713</v>
      </c>
      <c r="K957" s="14" t="s">
        <v>1714</v>
      </c>
      <c r="L957" s="1" t="s">
        <v>1553</v>
      </c>
      <c r="M957" s="1" t="s">
        <v>1715</v>
      </c>
      <c r="N957" s="14" t="s">
        <v>1716</v>
      </c>
      <c r="O957" s="1" t="s">
        <v>1717</v>
      </c>
      <c r="P957" s="1" t="s">
        <v>1718</v>
      </c>
    </row>
    <row r="959" spans="1:19" s="46" customFormat="1" ht="75">
      <c r="A959" s="46" t="s">
        <v>1719</v>
      </c>
      <c r="B959" s="47"/>
      <c r="C959" s="47"/>
      <c r="D959" s="47" t="s">
        <v>69</v>
      </c>
      <c r="E959" s="47" t="s">
        <v>31</v>
      </c>
      <c r="F959" s="47"/>
      <c r="G959" s="47" t="s">
        <v>26</v>
      </c>
      <c r="H959" s="47"/>
      <c r="I959" s="46" t="s">
        <v>1010</v>
      </c>
      <c r="K959" s="47"/>
      <c r="N959" s="47"/>
      <c r="S959" s="66"/>
    </row>
    <row r="961" spans="1:19" s="46" customFormat="1" ht="120">
      <c r="A961" s="46" t="s">
        <v>1720</v>
      </c>
      <c r="B961" s="47"/>
      <c r="C961" s="47"/>
      <c r="D961" s="47" t="s">
        <v>69</v>
      </c>
      <c r="E961" s="47" t="s">
        <v>31</v>
      </c>
      <c r="F961" s="47"/>
      <c r="G961" s="47" t="s">
        <v>26</v>
      </c>
      <c r="H961" s="47"/>
      <c r="I961" s="46" t="s">
        <v>1721</v>
      </c>
      <c r="K961" s="47"/>
      <c r="N961" s="47"/>
      <c r="S961" s="66"/>
    </row>
    <row r="963" spans="1:19" s="46" customFormat="1" ht="105">
      <c r="A963" s="46" t="s">
        <v>1722</v>
      </c>
      <c r="B963" s="47"/>
      <c r="C963" s="47"/>
      <c r="D963" s="47" t="s">
        <v>69</v>
      </c>
      <c r="E963" s="47" t="s">
        <v>31</v>
      </c>
      <c r="F963" s="47"/>
      <c r="G963" s="47" t="s">
        <v>26</v>
      </c>
      <c r="H963" s="47"/>
      <c r="I963" s="46" t="s">
        <v>1723</v>
      </c>
      <c r="K963" s="47"/>
      <c r="N963" s="47"/>
      <c r="S963" s="66"/>
    </row>
    <row r="965" spans="1:19" ht="135">
      <c r="A965" s="1" t="s">
        <v>1724</v>
      </c>
      <c r="B965" s="40">
        <v>43893</v>
      </c>
      <c r="C965" s="14" t="s">
        <v>42</v>
      </c>
      <c r="D965" s="14" t="s">
        <v>69</v>
      </c>
      <c r="E965" s="14" t="s">
        <v>31</v>
      </c>
      <c r="G965" s="14" t="s">
        <v>31</v>
      </c>
      <c r="I965" s="5" t="s">
        <v>1725</v>
      </c>
      <c r="K965" s="14" t="s">
        <v>377</v>
      </c>
      <c r="L965" s="1" t="s">
        <v>1553</v>
      </c>
      <c r="N965" s="14" t="s">
        <v>1726</v>
      </c>
    </row>
    <row r="967" spans="1:19" ht="105">
      <c r="A967" s="1" t="s">
        <v>1727</v>
      </c>
      <c r="B967" s="40">
        <v>43893</v>
      </c>
      <c r="C967" s="14" t="s">
        <v>42</v>
      </c>
      <c r="D967" s="14" t="s">
        <v>69</v>
      </c>
      <c r="E967" s="14" t="s">
        <v>31</v>
      </c>
      <c r="G967" s="14" t="s">
        <v>31</v>
      </c>
      <c r="I967" s="1" t="s">
        <v>1728</v>
      </c>
      <c r="K967" s="14" t="s">
        <v>1729</v>
      </c>
      <c r="L967" s="1" t="s">
        <v>1730</v>
      </c>
      <c r="M967" s="1" t="s">
        <v>1731</v>
      </c>
      <c r="N967" s="14">
        <v>1</v>
      </c>
      <c r="O967" s="1" t="s">
        <v>1732</v>
      </c>
    </row>
    <row r="969" spans="1:19" s="46" customFormat="1" ht="90">
      <c r="A969" s="46" t="s">
        <v>1733</v>
      </c>
      <c r="B969" s="47"/>
      <c r="C969" s="47"/>
      <c r="D969" s="47" t="s">
        <v>69</v>
      </c>
      <c r="E969" s="47" t="s">
        <v>31</v>
      </c>
      <c r="F969" s="47"/>
      <c r="G969" s="47" t="s">
        <v>26</v>
      </c>
      <c r="H969" s="47"/>
      <c r="I969" s="46" t="s">
        <v>1734</v>
      </c>
      <c r="K969" s="47"/>
      <c r="N969" s="47"/>
      <c r="S969" s="66"/>
    </row>
    <row r="971" spans="1:19" s="46" customFormat="1" ht="105">
      <c r="A971" s="46" t="s">
        <v>1735</v>
      </c>
      <c r="B971" s="47"/>
      <c r="C971" s="47"/>
      <c r="D971" s="47" t="s">
        <v>69</v>
      </c>
      <c r="E971" s="47" t="s">
        <v>31</v>
      </c>
      <c r="F971" s="47"/>
      <c r="G971" s="47" t="s">
        <v>26</v>
      </c>
      <c r="H971" s="47"/>
      <c r="I971" s="46" t="s">
        <v>1736</v>
      </c>
      <c r="K971" s="47"/>
      <c r="N971" s="47"/>
      <c r="S971" s="66"/>
    </row>
    <row r="973" spans="1:19" s="46" customFormat="1" ht="90">
      <c r="A973" s="46" t="s">
        <v>1737</v>
      </c>
      <c r="B973" s="47"/>
      <c r="C973" s="47" t="s">
        <v>1738</v>
      </c>
      <c r="D973" s="47" t="s">
        <v>69</v>
      </c>
      <c r="E973" s="47" t="s">
        <v>31</v>
      </c>
      <c r="F973" s="47"/>
      <c r="G973" s="47" t="s">
        <v>26</v>
      </c>
      <c r="H973" s="47"/>
      <c r="I973" s="46" t="s">
        <v>1739</v>
      </c>
      <c r="K973" s="47"/>
      <c r="N973" s="47"/>
      <c r="S973" s="66"/>
    </row>
    <row r="975" spans="1:19" s="10" customFormat="1" ht="330">
      <c r="A975" s="10" t="s">
        <v>1740</v>
      </c>
      <c r="B975" s="17"/>
      <c r="C975" s="17"/>
      <c r="D975" s="17" t="s">
        <v>69</v>
      </c>
      <c r="E975" s="17" t="s">
        <v>31</v>
      </c>
      <c r="F975" s="17"/>
      <c r="G975" s="17" t="s">
        <v>26</v>
      </c>
      <c r="H975" s="17"/>
      <c r="I975" s="10" t="s">
        <v>1741</v>
      </c>
      <c r="K975" s="17"/>
      <c r="N975" s="17"/>
      <c r="S975" s="70"/>
    </row>
    <row r="977" spans="1:19" ht="285">
      <c r="A977" s="1" t="s">
        <v>1742</v>
      </c>
      <c r="B977" s="40">
        <v>43895</v>
      </c>
      <c r="C977" s="14" t="s">
        <v>68</v>
      </c>
      <c r="D977" s="14" t="s">
        <v>69</v>
      </c>
      <c r="E977" s="14" t="s">
        <v>31</v>
      </c>
      <c r="G977" s="14" t="s">
        <v>31</v>
      </c>
      <c r="H977" s="18" t="s">
        <v>31</v>
      </c>
      <c r="I977" s="5" t="s">
        <v>1743</v>
      </c>
      <c r="K977" s="14" t="s">
        <v>1744</v>
      </c>
      <c r="L977" s="1" t="s">
        <v>1745</v>
      </c>
      <c r="N977" s="14" t="s">
        <v>1746</v>
      </c>
      <c r="O977" s="1" t="s">
        <v>1747</v>
      </c>
    </row>
    <row r="979" spans="1:19" s="46" customFormat="1" ht="255">
      <c r="A979" s="46" t="s">
        <v>1748</v>
      </c>
      <c r="B979" s="47"/>
      <c r="C979" s="47"/>
      <c r="D979" s="47" t="s">
        <v>69</v>
      </c>
      <c r="E979" s="47" t="s">
        <v>31</v>
      </c>
      <c r="F979" s="47"/>
      <c r="G979" s="47" t="s">
        <v>26</v>
      </c>
      <c r="H979" s="47"/>
      <c r="I979" s="46" t="s">
        <v>1749</v>
      </c>
      <c r="K979" s="47"/>
      <c r="L979" s="46" t="s">
        <v>1750</v>
      </c>
      <c r="N979" s="47" t="s">
        <v>1751</v>
      </c>
      <c r="S979" s="66"/>
    </row>
    <row r="981" spans="1:19" s="46" customFormat="1" ht="105">
      <c r="A981" s="46" t="s">
        <v>1752</v>
      </c>
      <c r="B981" s="47"/>
      <c r="C981" s="47"/>
      <c r="D981" s="47" t="s">
        <v>391</v>
      </c>
      <c r="E981" s="47"/>
      <c r="F981" s="47"/>
      <c r="G981" s="47" t="s">
        <v>26</v>
      </c>
      <c r="H981" s="47"/>
      <c r="I981" s="46" t="s">
        <v>1429</v>
      </c>
      <c r="K981" s="47"/>
      <c r="N981" s="47"/>
      <c r="S981" s="66"/>
    </row>
    <row r="983" spans="1:19" s="46" customFormat="1" ht="75">
      <c r="A983" s="46" t="s">
        <v>1753</v>
      </c>
      <c r="B983" s="47"/>
      <c r="C983" s="47"/>
      <c r="D983" s="47" t="s">
        <v>69</v>
      </c>
      <c r="E983" s="47" t="s">
        <v>31</v>
      </c>
      <c r="F983" s="47"/>
      <c r="G983" s="47" t="s">
        <v>26</v>
      </c>
      <c r="H983" s="47"/>
      <c r="I983" s="46" t="s">
        <v>1754</v>
      </c>
      <c r="K983" s="47"/>
      <c r="N983" s="47"/>
      <c r="S983" s="66"/>
    </row>
    <row r="985" spans="1:19" s="46" customFormat="1" ht="75">
      <c r="A985" s="46" t="s">
        <v>1755</v>
      </c>
      <c r="B985" s="47"/>
      <c r="C985" s="47"/>
      <c r="D985" s="47" t="s">
        <v>391</v>
      </c>
      <c r="E985" s="47"/>
      <c r="F985" s="47"/>
      <c r="G985" s="47" t="s">
        <v>26</v>
      </c>
      <c r="H985" s="47"/>
      <c r="I985" s="46" t="s">
        <v>1608</v>
      </c>
      <c r="K985" s="47"/>
      <c r="N985" s="47"/>
      <c r="S985" s="66"/>
    </row>
    <row r="987" spans="1:19" s="46" customFormat="1" ht="105">
      <c r="A987" s="46" t="s">
        <v>1756</v>
      </c>
      <c r="B987" s="47"/>
      <c r="C987" s="47"/>
      <c r="D987" s="47" t="s">
        <v>69</v>
      </c>
      <c r="E987" s="47"/>
      <c r="F987" s="47"/>
      <c r="G987" s="47" t="s">
        <v>26</v>
      </c>
      <c r="H987" s="47"/>
      <c r="I987" s="46" t="s">
        <v>1757</v>
      </c>
      <c r="K987" s="47"/>
      <c r="N987" s="47"/>
      <c r="S987" s="66"/>
    </row>
    <row r="989" spans="1:19" s="46" customFormat="1" ht="75">
      <c r="A989" s="46" t="s">
        <v>1758</v>
      </c>
      <c r="B989" s="47"/>
      <c r="C989" s="47"/>
      <c r="D989" s="47" t="s">
        <v>69</v>
      </c>
      <c r="E989" s="47" t="s">
        <v>31</v>
      </c>
      <c r="F989" s="47"/>
      <c r="G989" s="47" t="s">
        <v>26</v>
      </c>
      <c r="H989" s="47"/>
      <c r="I989" s="46" t="s">
        <v>1759</v>
      </c>
      <c r="K989" s="47"/>
      <c r="N989" s="47"/>
      <c r="S989" s="66"/>
    </row>
    <row r="991" spans="1:19" s="46" customFormat="1" ht="90">
      <c r="A991" s="46" t="s">
        <v>1760</v>
      </c>
      <c r="B991" s="47"/>
      <c r="C991" s="47"/>
      <c r="D991" s="47" t="s">
        <v>391</v>
      </c>
      <c r="E991" s="47"/>
      <c r="F991" s="47"/>
      <c r="G991" s="47" t="s">
        <v>26</v>
      </c>
      <c r="H991" s="47"/>
      <c r="I991" s="46" t="s">
        <v>1761</v>
      </c>
      <c r="K991" s="47"/>
      <c r="N991" s="47"/>
      <c r="S991" s="66"/>
    </row>
    <row r="993" spans="1:19" s="46" customFormat="1" ht="75">
      <c r="A993" s="46" t="s">
        <v>1762</v>
      </c>
      <c r="B993" s="47"/>
      <c r="C993" s="47"/>
      <c r="D993" s="47" t="s">
        <v>69</v>
      </c>
      <c r="E993" s="47" t="s">
        <v>31</v>
      </c>
      <c r="F993" s="47"/>
      <c r="G993" s="47" t="s">
        <v>26</v>
      </c>
      <c r="H993" s="47"/>
      <c r="I993" s="46" t="s">
        <v>1010</v>
      </c>
      <c r="K993" s="47"/>
      <c r="N993" s="47"/>
      <c r="S993" s="66"/>
    </row>
    <row r="995" spans="1:19" s="46" customFormat="1" ht="75">
      <c r="A995" s="46" t="s">
        <v>1763</v>
      </c>
      <c r="B995" s="47"/>
      <c r="C995" s="47"/>
      <c r="D995" s="47" t="s">
        <v>69</v>
      </c>
      <c r="E995" s="47" t="s">
        <v>31</v>
      </c>
      <c r="F995" s="47"/>
      <c r="G995" s="47" t="s">
        <v>26</v>
      </c>
      <c r="H995" s="47"/>
      <c r="I995" s="46" t="s">
        <v>1764</v>
      </c>
      <c r="K995" s="47"/>
      <c r="N995" s="47"/>
      <c r="S995" s="66"/>
    </row>
    <row r="997" spans="1:19" s="46" customFormat="1" ht="60">
      <c r="A997" s="46" t="s">
        <v>1765</v>
      </c>
      <c r="B997" s="47"/>
      <c r="C997" s="47"/>
      <c r="D997" s="47" t="s">
        <v>69</v>
      </c>
      <c r="E997" s="47"/>
      <c r="F997" s="47"/>
      <c r="G997" s="47" t="s">
        <v>26</v>
      </c>
      <c r="H997" s="47"/>
      <c r="I997" s="5" t="s">
        <v>1766</v>
      </c>
      <c r="K997" s="47"/>
      <c r="N997" s="47"/>
      <c r="S997" s="66"/>
    </row>
    <row r="999" spans="1:19" s="10" customFormat="1" ht="75">
      <c r="A999" s="10" t="s">
        <v>1767</v>
      </c>
      <c r="B999" s="17"/>
      <c r="C999" s="17"/>
      <c r="D999" s="17" t="s">
        <v>69</v>
      </c>
      <c r="E999" s="17" t="s">
        <v>31</v>
      </c>
      <c r="F999" s="17"/>
      <c r="G999" s="17" t="s">
        <v>26</v>
      </c>
      <c r="H999" s="17"/>
      <c r="I999" s="10" t="s">
        <v>1768</v>
      </c>
      <c r="K999" s="17"/>
      <c r="N999" s="17"/>
      <c r="S999" s="70"/>
    </row>
    <row r="1001" spans="1:19" s="46" customFormat="1" ht="90">
      <c r="A1001" s="46" t="s">
        <v>1769</v>
      </c>
      <c r="B1001" s="47"/>
      <c r="C1001" s="47"/>
      <c r="D1001" s="47" t="s">
        <v>69</v>
      </c>
      <c r="E1001" s="47"/>
      <c r="F1001" s="47"/>
      <c r="G1001" s="47" t="s">
        <v>26</v>
      </c>
      <c r="H1001" s="47"/>
      <c r="I1001" s="46" t="s">
        <v>1770</v>
      </c>
      <c r="K1001" s="47"/>
      <c r="N1001" s="47"/>
      <c r="S1001" s="66"/>
    </row>
    <row r="1003" spans="1:19" s="46" customFormat="1" ht="150">
      <c r="A1003" s="46" t="s">
        <v>1771</v>
      </c>
      <c r="B1003" s="47"/>
      <c r="C1003" s="47"/>
      <c r="D1003" s="47" t="s">
        <v>69</v>
      </c>
      <c r="E1003" s="47"/>
      <c r="F1003" s="47"/>
      <c r="G1003" s="47" t="s">
        <v>26</v>
      </c>
      <c r="H1003" s="47"/>
      <c r="I1003" s="46" t="s">
        <v>1772</v>
      </c>
      <c r="K1003" s="47"/>
      <c r="N1003" s="47"/>
      <c r="S1003" s="66"/>
    </row>
    <row r="1005" spans="1:19" ht="75">
      <c r="A1005" s="1" t="s">
        <v>1773</v>
      </c>
      <c r="B1005" s="40">
        <v>43909</v>
      </c>
      <c r="D1005" s="14" t="s">
        <v>69</v>
      </c>
      <c r="E1005" s="14" t="s">
        <v>31</v>
      </c>
      <c r="G1005" s="14" t="s">
        <v>31</v>
      </c>
      <c r="H1005" s="18" t="s">
        <v>31</v>
      </c>
      <c r="I1005" s="1" t="s">
        <v>1774</v>
      </c>
      <c r="K1005" s="14" t="s">
        <v>1775</v>
      </c>
      <c r="L1005" s="1" t="s">
        <v>1553</v>
      </c>
      <c r="M1005" s="1" t="s">
        <v>1776</v>
      </c>
      <c r="N1005" s="14" t="s">
        <v>1777</v>
      </c>
      <c r="O1005" s="1" t="s">
        <v>1778</v>
      </c>
      <c r="P1005" s="1" t="s">
        <v>1779</v>
      </c>
    </row>
    <row r="1007" spans="1:19" s="46" customFormat="1" ht="75">
      <c r="A1007" s="46" t="s">
        <v>1780</v>
      </c>
      <c r="B1007" s="47"/>
      <c r="C1007" s="47"/>
      <c r="D1007" s="47" t="s">
        <v>69</v>
      </c>
      <c r="E1007" s="47"/>
      <c r="F1007" s="47"/>
      <c r="G1007" s="47" t="s">
        <v>26</v>
      </c>
      <c r="H1007" s="47"/>
      <c r="I1007" s="46" t="s">
        <v>1781</v>
      </c>
      <c r="K1007" s="47"/>
      <c r="N1007" s="47"/>
      <c r="S1007" s="66"/>
    </row>
    <row r="1009" spans="1:19" ht="150">
      <c r="A1009" s="1" t="s">
        <v>1782</v>
      </c>
      <c r="B1009" s="131">
        <v>43910</v>
      </c>
      <c r="C1009" s="14" t="s">
        <v>42</v>
      </c>
      <c r="D1009" s="14" t="s">
        <v>69</v>
      </c>
      <c r="E1009" s="14" t="s">
        <v>31</v>
      </c>
      <c r="G1009" s="14" t="s">
        <v>31</v>
      </c>
      <c r="H1009" s="18" t="s">
        <v>31</v>
      </c>
      <c r="I1009" s="1" t="s">
        <v>1783</v>
      </c>
      <c r="K1009" s="14" t="s">
        <v>1784</v>
      </c>
      <c r="L1009" s="1" t="s">
        <v>1785</v>
      </c>
      <c r="N1009" s="14" t="s">
        <v>1786</v>
      </c>
      <c r="O1009" s="1" t="s">
        <v>1787</v>
      </c>
    </row>
    <row r="1011" spans="1:19" s="39" customFormat="1" ht="90">
      <c r="A1011" s="39" t="s">
        <v>1788</v>
      </c>
      <c r="B1011" s="47"/>
      <c r="C1011" s="98"/>
      <c r="D1011" s="98" t="s">
        <v>391</v>
      </c>
      <c r="E1011" s="98"/>
      <c r="F1011" s="98"/>
      <c r="G1011" s="98" t="s">
        <v>26</v>
      </c>
      <c r="H1011" s="98"/>
      <c r="I1011" s="39" t="s">
        <v>1789</v>
      </c>
      <c r="K1011" s="98"/>
      <c r="N1011" s="98"/>
      <c r="S1011" s="99"/>
    </row>
    <row r="1013" spans="1:19" s="46" customFormat="1" ht="90">
      <c r="A1013" s="46" t="s">
        <v>1790</v>
      </c>
      <c r="B1013" s="47"/>
      <c r="C1013" s="47"/>
      <c r="D1013" s="47" t="s">
        <v>69</v>
      </c>
      <c r="E1013" s="47" t="s">
        <v>31</v>
      </c>
      <c r="F1013" s="47"/>
      <c r="G1013" s="47" t="s">
        <v>26</v>
      </c>
      <c r="H1013" s="47"/>
      <c r="I1013" s="46" t="s">
        <v>1010</v>
      </c>
      <c r="K1013" s="47"/>
      <c r="N1013" s="47"/>
      <c r="S1013" s="66"/>
    </row>
    <row r="1015" spans="1:19" s="46" customFormat="1" ht="90">
      <c r="A1015" s="46" t="s">
        <v>1791</v>
      </c>
      <c r="B1015" s="47"/>
      <c r="C1015" s="47"/>
      <c r="D1015" s="47" t="s">
        <v>69</v>
      </c>
      <c r="E1015" s="47"/>
      <c r="F1015" s="47"/>
      <c r="G1015" s="47" t="s">
        <v>26</v>
      </c>
      <c r="H1015" s="47"/>
      <c r="I1015" s="46" t="s">
        <v>1010</v>
      </c>
      <c r="K1015" s="47"/>
      <c r="N1015" s="47"/>
      <c r="S1015" s="66"/>
    </row>
    <row r="1017" spans="1:19" s="46" customFormat="1" ht="75">
      <c r="A1017" s="46" t="s">
        <v>1792</v>
      </c>
      <c r="B1017" s="47"/>
      <c r="C1017" s="47"/>
      <c r="D1017" s="47" t="s">
        <v>69</v>
      </c>
      <c r="E1017" s="47"/>
      <c r="F1017" s="47"/>
      <c r="G1017" s="47" t="s">
        <v>26</v>
      </c>
      <c r="H1017" s="47"/>
      <c r="I1017" s="46" t="s">
        <v>235</v>
      </c>
      <c r="K1017" s="47"/>
      <c r="N1017" s="47"/>
      <c r="S1017" s="66"/>
    </row>
    <row r="1019" spans="1:19" ht="105">
      <c r="A1019" s="1" t="s">
        <v>1793</v>
      </c>
      <c r="B1019" s="40">
        <v>43910</v>
      </c>
      <c r="C1019" s="14" t="s">
        <v>1794</v>
      </c>
      <c r="D1019" s="14" t="s">
        <v>69</v>
      </c>
      <c r="E1019" s="14" t="s">
        <v>31</v>
      </c>
      <c r="G1019" s="14" t="s">
        <v>31</v>
      </c>
      <c r="H1019" s="18" t="s">
        <v>31</v>
      </c>
      <c r="I1019" s="5" t="s">
        <v>1795</v>
      </c>
      <c r="K1019" s="14" t="s">
        <v>605</v>
      </c>
      <c r="L1019" s="1" t="s">
        <v>1553</v>
      </c>
      <c r="M1019" s="1" t="s">
        <v>1796</v>
      </c>
      <c r="N1019" s="14" t="s">
        <v>1797</v>
      </c>
    </row>
    <row r="1021" spans="1:19" s="46" customFormat="1" ht="90">
      <c r="A1021" s="46" t="s">
        <v>1798</v>
      </c>
      <c r="B1021" s="47"/>
      <c r="C1021" s="47"/>
      <c r="D1021" s="47" t="s">
        <v>69</v>
      </c>
      <c r="E1021" s="47"/>
      <c r="F1021" s="47"/>
      <c r="G1021" s="47" t="s">
        <v>26</v>
      </c>
      <c r="H1021" s="47"/>
      <c r="I1021" s="46" t="s">
        <v>1799</v>
      </c>
      <c r="K1021" s="47"/>
      <c r="N1021" s="47"/>
      <c r="S1021" s="66"/>
    </row>
    <row r="1023" spans="1:19" s="46" customFormat="1" ht="75">
      <c r="A1023" s="46" t="s">
        <v>1800</v>
      </c>
      <c r="B1023" s="47"/>
      <c r="C1023" s="47"/>
      <c r="D1023" s="47" t="s">
        <v>69</v>
      </c>
      <c r="E1023" s="47"/>
      <c r="F1023" s="47"/>
      <c r="G1023" s="47" t="s">
        <v>26</v>
      </c>
      <c r="H1023" s="47"/>
      <c r="I1023" s="46" t="s">
        <v>1799</v>
      </c>
      <c r="K1023" s="47"/>
      <c r="N1023" s="47"/>
      <c r="S1023" s="66"/>
    </row>
    <row r="1025" spans="1:19" s="46" customFormat="1" ht="90">
      <c r="A1025" s="46" t="s">
        <v>1801</v>
      </c>
      <c r="B1025" s="47"/>
      <c r="C1025" s="47"/>
      <c r="D1025" s="47" t="s">
        <v>69</v>
      </c>
      <c r="E1025" s="47"/>
      <c r="F1025" s="47"/>
      <c r="G1025" s="47" t="s">
        <v>26</v>
      </c>
      <c r="H1025" s="47"/>
      <c r="I1025" s="46" t="s">
        <v>1799</v>
      </c>
      <c r="K1025" s="47"/>
      <c r="N1025" s="47"/>
      <c r="S1025" s="66"/>
    </row>
    <row r="1027" spans="1:19" s="46" customFormat="1" ht="90">
      <c r="A1027" s="46" t="s">
        <v>1802</v>
      </c>
      <c r="B1027" s="47"/>
      <c r="C1027" s="47"/>
      <c r="D1027" s="47" t="s">
        <v>69</v>
      </c>
      <c r="E1027" s="47"/>
      <c r="F1027" s="47"/>
      <c r="G1027" s="47" t="s">
        <v>26</v>
      </c>
      <c r="H1027" s="47"/>
      <c r="I1027" s="46" t="s">
        <v>1799</v>
      </c>
      <c r="K1027" s="47"/>
      <c r="N1027" s="47"/>
      <c r="S1027" s="66"/>
    </row>
    <row r="1029" spans="1:19" s="19" customFormat="1" ht="90">
      <c r="A1029" s="19" t="s">
        <v>1803</v>
      </c>
      <c r="B1029" s="20"/>
      <c r="C1029" s="20"/>
      <c r="D1029" s="20" t="s">
        <v>543</v>
      </c>
      <c r="E1029" s="20"/>
      <c r="F1029" s="20" t="s">
        <v>31</v>
      </c>
      <c r="G1029" s="20"/>
      <c r="H1029" s="20"/>
      <c r="I1029" s="19" t="s">
        <v>1804</v>
      </c>
      <c r="K1029" s="20"/>
      <c r="N1029" s="20"/>
      <c r="S1029" s="71"/>
    </row>
    <row r="1031" spans="1:19" s="39" customFormat="1" ht="75">
      <c r="A1031" s="39" t="s">
        <v>1805</v>
      </c>
      <c r="B1031" s="98"/>
      <c r="C1031" s="98"/>
      <c r="D1031" s="98" t="s">
        <v>543</v>
      </c>
      <c r="E1031" s="98"/>
      <c r="F1031" s="98" t="s">
        <v>31</v>
      </c>
      <c r="G1031" s="98" t="s">
        <v>26</v>
      </c>
      <c r="H1031" s="98"/>
      <c r="I1031" s="39" t="s">
        <v>1806</v>
      </c>
      <c r="K1031" s="98"/>
      <c r="N1031" s="98"/>
      <c r="S1031" s="99"/>
    </row>
    <row r="1033" spans="1:19" s="39" customFormat="1" ht="75">
      <c r="A1033" s="39" t="s">
        <v>1807</v>
      </c>
      <c r="B1033" s="98"/>
      <c r="C1033" s="98"/>
      <c r="D1033" s="98" t="s">
        <v>543</v>
      </c>
      <c r="E1033" s="98"/>
      <c r="F1033" s="98" t="s">
        <v>31</v>
      </c>
      <c r="G1033" s="98" t="s">
        <v>26</v>
      </c>
      <c r="H1033" s="98"/>
      <c r="I1033" s="39" t="s">
        <v>1806</v>
      </c>
      <c r="K1033" s="98"/>
      <c r="N1033" s="98"/>
      <c r="S1033" s="99"/>
    </row>
    <row r="1035" spans="1:19" s="39" customFormat="1" ht="105">
      <c r="A1035" s="39" t="s">
        <v>1808</v>
      </c>
      <c r="B1035" s="98"/>
      <c r="C1035" s="98"/>
      <c r="D1035" s="98" t="s">
        <v>543</v>
      </c>
      <c r="E1035" s="98"/>
      <c r="F1035" s="98" t="s">
        <v>31</v>
      </c>
      <c r="G1035" s="98"/>
      <c r="H1035" s="98"/>
      <c r="I1035" s="39" t="s">
        <v>1809</v>
      </c>
      <c r="K1035" s="98"/>
      <c r="N1035" s="98"/>
      <c r="S1035" s="99"/>
    </row>
    <row r="1037" spans="1:19" s="39" customFormat="1" ht="90">
      <c r="A1037" s="39" t="s">
        <v>1810</v>
      </c>
      <c r="B1037" s="98"/>
      <c r="C1037" s="98"/>
      <c r="D1037" s="98" t="s">
        <v>543</v>
      </c>
      <c r="E1037" s="98"/>
      <c r="F1037" s="98"/>
      <c r="G1037" s="98" t="s">
        <v>26</v>
      </c>
      <c r="H1037" s="98"/>
      <c r="I1037" s="39" t="s">
        <v>1222</v>
      </c>
      <c r="K1037" s="98"/>
      <c r="N1037" s="98"/>
      <c r="S1037" s="99"/>
    </row>
    <row r="1039" spans="1:19" ht="60">
      <c r="A1039" s="1" t="s">
        <v>1811</v>
      </c>
      <c r="B1039" s="40">
        <v>43930</v>
      </c>
      <c r="C1039" s="14" t="s">
        <v>42</v>
      </c>
      <c r="D1039" s="14" t="s">
        <v>543</v>
      </c>
      <c r="F1039" s="14" t="s">
        <v>31</v>
      </c>
      <c r="G1039" s="14" t="s">
        <v>31</v>
      </c>
      <c r="K1039" s="14" t="s">
        <v>1812</v>
      </c>
      <c r="L1039" s="1" t="s">
        <v>1813</v>
      </c>
      <c r="N1039" s="14">
        <v>3</v>
      </c>
      <c r="O1039" s="1" t="s">
        <v>1814</v>
      </c>
    </row>
    <row r="1041" spans="1:19" s="19" customFormat="1" ht="405">
      <c r="A1041" s="19" t="s">
        <v>1815</v>
      </c>
      <c r="B1041" s="20"/>
      <c r="C1041" s="20"/>
      <c r="D1041" s="20" t="s">
        <v>543</v>
      </c>
      <c r="E1041" s="20"/>
      <c r="F1041" s="20" t="s">
        <v>31</v>
      </c>
      <c r="G1041" s="20"/>
      <c r="H1041" s="20"/>
      <c r="I1041" s="19" t="s">
        <v>1816</v>
      </c>
      <c r="K1041" s="20"/>
      <c r="N1041" s="20"/>
      <c r="S1041" s="71"/>
    </row>
    <row r="1043" spans="1:19" s="39" customFormat="1" ht="90">
      <c r="A1043" s="39" t="s">
        <v>1817</v>
      </c>
      <c r="B1043" s="98"/>
      <c r="C1043" s="98"/>
      <c r="D1043" s="98" t="s">
        <v>543</v>
      </c>
      <c r="E1043" s="98"/>
      <c r="F1043" s="98" t="s">
        <v>31</v>
      </c>
      <c r="G1043" s="98"/>
      <c r="H1043" s="98"/>
      <c r="I1043" s="39" t="s">
        <v>1818</v>
      </c>
      <c r="K1043" s="98"/>
      <c r="N1043" s="98"/>
      <c r="S1043" s="99"/>
    </row>
    <row r="1045" spans="1:19" ht="90">
      <c r="A1045" s="1" t="s">
        <v>1819</v>
      </c>
      <c r="B1045" s="40">
        <v>43930</v>
      </c>
      <c r="C1045" s="14" t="s">
        <v>42</v>
      </c>
      <c r="D1045" s="14" t="s">
        <v>543</v>
      </c>
      <c r="F1045" s="14" t="s">
        <v>31</v>
      </c>
      <c r="G1045" s="14" t="s">
        <v>31</v>
      </c>
      <c r="K1045" s="14" t="s">
        <v>1231</v>
      </c>
      <c r="L1045" s="1" t="s">
        <v>1820</v>
      </c>
      <c r="N1045" s="14" t="s">
        <v>1821</v>
      </c>
      <c r="O1045" s="1" t="s">
        <v>1822</v>
      </c>
    </row>
    <row r="1047" spans="1:19" s="60" customFormat="1" ht="105">
      <c r="A1047" s="60" t="s">
        <v>1823</v>
      </c>
      <c r="B1047" s="40">
        <v>43930</v>
      </c>
      <c r="C1047" s="14" t="s">
        <v>42</v>
      </c>
      <c r="D1047" s="14" t="s">
        <v>543</v>
      </c>
      <c r="E1047" s="14"/>
      <c r="F1047" s="14" t="s">
        <v>31</v>
      </c>
      <c r="G1047" s="14" t="s">
        <v>31</v>
      </c>
      <c r="H1047" s="61"/>
      <c r="K1047" s="61" t="s">
        <v>605</v>
      </c>
      <c r="L1047" s="60" t="s">
        <v>1080</v>
      </c>
      <c r="N1047" s="61" t="s">
        <v>1824</v>
      </c>
      <c r="O1047" s="60" t="s">
        <v>1825</v>
      </c>
      <c r="S1047" s="74"/>
    </row>
    <row r="1049" spans="1:19" s="60" customFormat="1" ht="105">
      <c r="A1049" s="60" t="s">
        <v>1826</v>
      </c>
      <c r="B1049" s="40">
        <v>43930</v>
      </c>
      <c r="C1049" s="14" t="s">
        <v>68</v>
      </c>
      <c r="D1049" s="14" t="s">
        <v>543</v>
      </c>
      <c r="E1049" s="14"/>
      <c r="F1049" s="14" t="s">
        <v>31</v>
      </c>
      <c r="G1049" s="14" t="s">
        <v>31</v>
      </c>
      <c r="H1049" s="61"/>
      <c r="I1049" s="60" t="s">
        <v>1827</v>
      </c>
      <c r="K1049" s="61" t="s">
        <v>1828</v>
      </c>
      <c r="L1049" s="60" t="s">
        <v>1829</v>
      </c>
      <c r="N1049" s="61" t="s">
        <v>1830</v>
      </c>
      <c r="S1049" s="74"/>
    </row>
    <row r="1051" spans="1:19" ht="90">
      <c r="A1051" s="1" t="s">
        <v>1831</v>
      </c>
      <c r="B1051" s="131">
        <v>43931</v>
      </c>
      <c r="C1051" s="14" t="s">
        <v>42</v>
      </c>
      <c r="D1051" s="14" t="s">
        <v>543</v>
      </c>
      <c r="F1051" s="14" t="s">
        <v>31</v>
      </c>
      <c r="G1051" s="14" t="s">
        <v>31</v>
      </c>
      <c r="K1051" s="14" t="s">
        <v>1832</v>
      </c>
      <c r="L1051" s="1" t="s">
        <v>1820</v>
      </c>
      <c r="M1051" s="1" t="s">
        <v>1833</v>
      </c>
      <c r="N1051" s="14">
        <v>7</v>
      </c>
      <c r="O1051" s="1" t="s">
        <v>1834</v>
      </c>
    </row>
    <row r="1053" spans="1:19" s="39" customFormat="1" ht="120">
      <c r="A1053" s="39" t="s">
        <v>1835</v>
      </c>
      <c r="B1053" s="98"/>
      <c r="C1053" s="98"/>
      <c r="D1053" s="98" t="s">
        <v>543</v>
      </c>
      <c r="E1053" s="98"/>
      <c r="F1053" s="98" t="s">
        <v>31</v>
      </c>
      <c r="G1053" s="98"/>
      <c r="H1053" s="98"/>
      <c r="I1053" s="39" t="s">
        <v>1836</v>
      </c>
      <c r="K1053" s="98"/>
      <c r="N1053" s="98"/>
      <c r="S1053" s="99"/>
    </row>
    <row r="1055" spans="1:19" ht="75">
      <c r="A1055" s="1" t="s">
        <v>1837</v>
      </c>
      <c r="B1055" s="40">
        <v>43931</v>
      </c>
      <c r="C1055" s="14" t="s">
        <v>42</v>
      </c>
      <c r="D1055" s="14" t="s">
        <v>543</v>
      </c>
      <c r="F1055" s="14" t="s">
        <v>31</v>
      </c>
      <c r="K1055" s="14" t="s">
        <v>1027</v>
      </c>
      <c r="L1055" s="1" t="s">
        <v>1838</v>
      </c>
      <c r="N1055" s="14">
        <v>1</v>
      </c>
      <c r="O1055" s="1" t="s">
        <v>1839</v>
      </c>
    </row>
    <row r="1057" spans="1:19" s="30" customFormat="1" ht="75">
      <c r="A1057" s="30" t="s">
        <v>1840</v>
      </c>
      <c r="B1057" s="31"/>
      <c r="C1057" s="31"/>
      <c r="D1057" s="31" t="s">
        <v>543</v>
      </c>
      <c r="E1057" s="31"/>
      <c r="F1057" s="31"/>
      <c r="G1057" s="31" t="s">
        <v>26</v>
      </c>
      <c r="H1057" s="31"/>
      <c r="I1057" s="30" t="s">
        <v>1429</v>
      </c>
      <c r="K1057" s="31"/>
      <c r="N1057" s="31"/>
      <c r="S1057" s="72"/>
    </row>
    <row r="1059" spans="1:19" s="39" customFormat="1" ht="75">
      <c r="A1059" s="39" t="s">
        <v>1841</v>
      </c>
      <c r="B1059" s="98"/>
      <c r="C1059" s="98"/>
      <c r="D1059" s="98" t="s">
        <v>543</v>
      </c>
      <c r="E1059" s="98"/>
      <c r="F1059" s="98" t="s">
        <v>31</v>
      </c>
      <c r="G1059" s="98"/>
      <c r="H1059" s="98"/>
      <c r="I1059" s="39" t="s">
        <v>1842</v>
      </c>
      <c r="K1059" s="98"/>
      <c r="N1059" s="98"/>
      <c r="S1059" s="99"/>
    </row>
    <row r="1061" spans="1:19" s="30" customFormat="1" ht="120">
      <c r="A1061" s="30" t="s">
        <v>1843</v>
      </c>
      <c r="B1061" s="31"/>
      <c r="C1061" s="31"/>
      <c r="D1061" s="31" t="s">
        <v>543</v>
      </c>
      <c r="E1061" s="31"/>
      <c r="F1061" s="31"/>
      <c r="G1061" s="31" t="s">
        <v>26</v>
      </c>
      <c r="H1061" s="31"/>
      <c r="I1061" s="30" t="s">
        <v>661</v>
      </c>
      <c r="K1061" s="31"/>
      <c r="N1061" s="31"/>
      <c r="S1061" s="72"/>
    </row>
    <row r="1063" spans="1:19" s="30" customFormat="1" ht="90">
      <c r="A1063" s="30" t="s">
        <v>1844</v>
      </c>
      <c r="B1063" s="31"/>
      <c r="C1063" s="31"/>
      <c r="D1063" s="31" t="s">
        <v>543</v>
      </c>
      <c r="E1063" s="31"/>
      <c r="F1063" s="31"/>
      <c r="G1063" s="31" t="s">
        <v>26</v>
      </c>
      <c r="H1063" s="31"/>
      <c r="I1063" s="30" t="s">
        <v>661</v>
      </c>
      <c r="K1063" s="31"/>
      <c r="N1063" s="31"/>
      <c r="S1063" s="72"/>
    </row>
    <row r="1065" spans="1:19" s="30" customFormat="1" ht="60">
      <c r="A1065" s="30" t="s">
        <v>1845</v>
      </c>
      <c r="B1065" s="31"/>
      <c r="C1065" s="31" t="s">
        <v>771</v>
      </c>
      <c r="D1065" s="31" t="s">
        <v>543</v>
      </c>
      <c r="E1065" s="31"/>
      <c r="F1065" s="31"/>
      <c r="G1065" s="31" t="s">
        <v>26</v>
      </c>
      <c r="H1065" s="31"/>
      <c r="I1065" s="30" t="s">
        <v>1846</v>
      </c>
      <c r="K1065" s="31"/>
      <c r="N1065" s="31"/>
      <c r="S1065" s="72"/>
    </row>
    <row r="1067" spans="1:19" s="39" customFormat="1" ht="60">
      <c r="A1067" s="39" t="s">
        <v>1847</v>
      </c>
      <c r="B1067" s="98"/>
      <c r="C1067" s="98"/>
      <c r="D1067" s="98" t="s">
        <v>543</v>
      </c>
      <c r="E1067" s="98"/>
      <c r="F1067" s="98" t="s">
        <v>31</v>
      </c>
      <c r="G1067" s="98"/>
      <c r="H1067" s="98"/>
      <c r="I1067" s="39" t="s">
        <v>1848</v>
      </c>
      <c r="K1067" s="98"/>
      <c r="N1067" s="98"/>
      <c r="S1067" s="99"/>
    </row>
    <row r="1069" spans="1:19" s="39" customFormat="1" ht="75">
      <c r="A1069" s="39" t="s">
        <v>1849</v>
      </c>
      <c r="B1069" s="98"/>
      <c r="C1069" s="98"/>
      <c r="D1069" s="98" t="s">
        <v>543</v>
      </c>
      <c r="E1069" s="98"/>
      <c r="F1069" s="98" t="s">
        <v>31</v>
      </c>
      <c r="G1069" s="98" t="s">
        <v>26</v>
      </c>
      <c r="H1069" s="98"/>
      <c r="I1069" s="39" t="s">
        <v>1186</v>
      </c>
      <c r="K1069" s="98"/>
      <c r="N1069" s="98"/>
      <c r="S1069" s="99"/>
    </row>
    <row r="1071" spans="1:19" ht="90">
      <c r="A1071" s="1" t="s">
        <v>1850</v>
      </c>
      <c r="B1071" s="40">
        <v>43927</v>
      </c>
      <c r="C1071" s="14" t="s">
        <v>68</v>
      </c>
      <c r="D1071" s="14" t="s">
        <v>543</v>
      </c>
      <c r="F1071" s="14" t="s">
        <v>31</v>
      </c>
      <c r="G1071" s="14" t="s">
        <v>31</v>
      </c>
      <c r="I1071" s="1" t="s">
        <v>1851</v>
      </c>
      <c r="K1071" s="14" t="s">
        <v>1828</v>
      </c>
      <c r="L1071" s="1" t="s">
        <v>1852</v>
      </c>
      <c r="N1071" s="14">
        <v>4</v>
      </c>
      <c r="O1071" s="1" t="s">
        <v>1853</v>
      </c>
    </row>
    <row r="1073" spans="1:19" s="39" customFormat="1" ht="75">
      <c r="A1073" s="39" t="s">
        <v>1854</v>
      </c>
      <c r="B1073" s="98"/>
      <c r="C1073" s="98"/>
      <c r="D1073" s="98" t="s">
        <v>543</v>
      </c>
      <c r="E1073" s="98"/>
      <c r="F1073" s="98" t="s">
        <v>31</v>
      </c>
      <c r="G1073" s="98" t="s">
        <v>26</v>
      </c>
      <c r="H1073" s="98"/>
      <c r="I1073" s="39" t="s">
        <v>1855</v>
      </c>
      <c r="K1073" s="98"/>
      <c r="N1073" s="98"/>
      <c r="S1073" s="99"/>
    </row>
    <row r="1075" spans="1:19" s="39" customFormat="1" ht="90">
      <c r="A1075" s="39" t="s">
        <v>1856</v>
      </c>
      <c r="B1075" s="98"/>
      <c r="C1075" s="98"/>
      <c r="D1075" s="98" t="s">
        <v>543</v>
      </c>
      <c r="E1075" s="98"/>
      <c r="F1075" s="98" t="s">
        <v>31</v>
      </c>
      <c r="G1075" s="98" t="s">
        <v>26</v>
      </c>
      <c r="H1075" s="98"/>
      <c r="I1075" s="39" t="s">
        <v>1857</v>
      </c>
      <c r="K1075" s="98"/>
      <c r="N1075" s="98"/>
      <c r="S1075" s="99"/>
    </row>
    <row r="1077" spans="1:19" s="39" customFormat="1" ht="75">
      <c r="A1077" s="39" t="s">
        <v>1858</v>
      </c>
      <c r="B1077" s="98"/>
      <c r="C1077" s="98"/>
      <c r="D1077" s="98" t="s">
        <v>543</v>
      </c>
      <c r="E1077" s="98"/>
      <c r="F1077" s="98" t="s">
        <v>31</v>
      </c>
      <c r="G1077" s="98" t="s">
        <v>26</v>
      </c>
      <c r="H1077" s="98"/>
      <c r="I1077" s="39" t="s">
        <v>1859</v>
      </c>
      <c r="K1077" s="98"/>
      <c r="N1077" s="98"/>
      <c r="S1077" s="99"/>
    </row>
    <row r="1079" spans="1:19" s="39" customFormat="1" ht="90">
      <c r="A1079" s="39" t="s">
        <v>1860</v>
      </c>
      <c r="B1079" s="98"/>
      <c r="C1079" s="98"/>
      <c r="D1079" s="98" t="s">
        <v>543</v>
      </c>
      <c r="E1079" s="98"/>
      <c r="F1079" s="98" t="s">
        <v>31</v>
      </c>
      <c r="G1079" s="98" t="s">
        <v>26</v>
      </c>
      <c r="H1079" s="98"/>
      <c r="I1079" s="39" t="s">
        <v>1861</v>
      </c>
      <c r="K1079" s="98"/>
      <c r="N1079" s="98"/>
      <c r="S1079" s="99"/>
    </row>
    <row r="1081" spans="1:19" s="39" customFormat="1" ht="105">
      <c r="A1081" s="39" t="s">
        <v>1862</v>
      </c>
      <c r="B1081" s="98"/>
      <c r="C1081" s="98"/>
      <c r="D1081" s="98" t="s">
        <v>543</v>
      </c>
      <c r="E1081" s="98"/>
      <c r="F1081" s="98" t="s">
        <v>31</v>
      </c>
      <c r="G1081" s="98" t="s">
        <v>26</v>
      </c>
      <c r="H1081" s="98"/>
      <c r="I1081" s="39" t="s">
        <v>1863</v>
      </c>
      <c r="K1081" s="98"/>
      <c r="N1081" s="98"/>
      <c r="S1081" s="99"/>
    </row>
    <row r="1083" spans="1:19" ht="360">
      <c r="A1083" s="1" t="s">
        <v>1864</v>
      </c>
      <c r="B1083" s="40">
        <v>43928</v>
      </c>
      <c r="C1083" s="14" t="s">
        <v>68</v>
      </c>
      <c r="D1083" s="14" t="s">
        <v>543</v>
      </c>
      <c r="F1083" s="14" t="s">
        <v>31</v>
      </c>
      <c r="G1083" s="14" t="s">
        <v>31</v>
      </c>
      <c r="K1083" s="14" t="s">
        <v>1865</v>
      </c>
      <c r="L1083" s="1" t="s">
        <v>1080</v>
      </c>
      <c r="M1083" s="1" t="s">
        <v>423</v>
      </c>
      <c r="N1083" s="14">
        <v>39</v>
      </c>
      <c r="O1083" s="1" t="s">
        <v>1866</v>
      </c>
    </row>
    <row r="1085" spans="1:19" s="39" customFormat="1" ht="75">
      <c r="A1085" s="39" t="s">
        <v>1867</v>
      </c>
      <c r="B1085" s="98"/>
      <c r="C1085" s="98"/>
      <c r="D1085" s="98" t="s">
        <v>543</v>
      </c>
      <c r="E1085" s="98"/>
      <c r="F1085" s="98" t="s">
        <v>31</v>
      </c>
      <c r="G1085" s="98" t="s">
        <v>26</v>
      </c>
      <c r="H1085" s="98"/>
      <c r="I1085" s="39" t="s">
        <v>1868</v>
      </c>
      <c r="K1085" s="98"/>
      <c r="N1085" s="98"/>
      <c r="S1085" s="99"/>
    </row>
    <row r="1087" spans="1:19" ht="45">
      <c r="A1087" s="1" t="s">
        <v>1869</v>
      </c>
      <c r="B1087" s="40">
        <v>43928</v>
      </c>
      <c r="C1087" s="14" t="s">
        <v>42</v>
      </c>
      <c r="D1087" s="14" t="s">
        <v>543</v>
      </c>
      <c r="F1087" s="14" t="s">
        <v>31</v>
      </c>
      <c r="G1087" s="14" t="s">
        <v>31</v>
      </c>
      <c r="K1087" s="14" t="s">
        <v>1027</v>
      </c>
      <c r="L1087" s="1" t="s">
        <v>1838</v>
      </c>
      <c r="N1087" s="14">
        <v>1</v>
      </c>
      <c r="O1087" s="1" t="s">
        <v>1870</v>
      </c>
    </row>
    <row r="1089" spans="1:19" s="39" customFormat="1" ht="60">
      <c r="A1089" s="39" t="s">
        <v>1871</v>
      </c>
      <c r="B1089" s="98"/>
      <c r="C1089" s="98"/>
      <c r="D1089" s="98" t="s">
        <v>543</v>
      </c>
      <c r="E1089" s="98"/>
      <c r="F1089" s="98" t="s">
        <v>31</v>
      </c>
      <c r="G1089" s="98" t="s">
        <v>26</v>
      </c>
      <c r="H1089" s="98"/>
      <c r="I1089" s="39" t="s">
        <v>1872</v>
      </c>
      <c r="K1089" s="98"/>
      <c r="N1089" s="98"/>
      <c r="S1089" s="99"/>
    </row>
    <row r="1091" spans="1:19" s="39" customFormat="1" ht="105">
      <c r="A1091" s="39" t="s">
        <v>1873</v>
      </c>
      <c r="B1091" s="98"/>
      <c r="C1091" s="98"/>
      <c r="D1091" s="98" t="s">
        <v>543</v>
      </c>
      <c r="E1091" s="98"/>
      <c r="F1091" s="98" t="s">
        <v>31</v>
      </c>
      <c r="G1091" s="98" t="s">
        <v>26</v>
      </c>
      <c r="H1091" s="98"/>
      <c r="I1091" s="39" t="s">
        <v>1094</v>
      </c>
      <c r="K1091" s="98"/>
      <c r="N1091" s="98"/>
      <c r="S1091" s="99"/>
    </row>
    <row r="1093" spans="1:19" s="39" customFormat="1" ht="105">
      <c r="A1093" s="39" t="s">
        <v>1874</v>
      </c>
      <c r="B1093" s="98"/>
      <c r="C1093" s="98"/>
      <c r="D1093" s="98" t="s">
        <v>543</v>
      </c>
      <c r="E1093" s="98"/>
      <c r="F1093" s="98"/>
      <c r="G1093" s="98" t="s">
        <v>26</v>
      </c>
      <c r="H1093" s="98"/>
      <c r="I1093" s="39" t="s">
        <v>1875</v>
      </c>
      <c r="K1093" s="98"/>
      <c r="N1093" s="98"/>
      <c r="S1093" s="99"/>
    </row>
    <row r="1095" spans="1:19" s="46" customFormat="1" ht="90">
      <c r="A1095" s="46" t="s">
        <v>1876</v>
      </c>
      <c r="B1095" s="47"/>
      <c r="C1095" s="47"/>
      <c r="D1095" s="47" t="s">
        <v>543</v>
      </c>
      <c r="E1095" s="47"/>
      <c r="F1095" s="47" t="s">
        <v>31</v>
      </c>
      <c r="G1095" s="47" t="s">
        <v>26</v>
      </c>
      <c r="H1095" s="47"/>
      <c r="I1095" s="46" t="s">
        <v>1877</v>
      </c>
      <c r="J1095" s="46" t="s">
        <v>356</v>
      </c>
      <c r="K1095" s="47"/>
      <c r="N1095" s="47"/>
      <c r="S1095" s="66"/>
    </row>
    <row r="1097" spans="1:19" s="39" customFormat="1" ht="105">
      <c r="A1097" s="39" t="s">
        <v>1878</v>
      </c>
      <c r="B1097" s="98"/>
      <c r="C1097" s="98"/>
      <c r="D1097" s="98" t="s">
        <v>543</v>
      </c>
      <c r="E1097" s="98"/>
      <c r="F1097" s="98" t="s">
        <v>31</v>
      </c>
      <c r="G1097" s="98" t="s">
        <v>26</v>
      </c>
      <c r="H1097" s="98"/>
      <c r="I1097" s="39" t="s">
        <v>1879</v>
      </c>
      <c r="K1097" s="98"/>
      <c r="N1097" s="98"/>
      <c r="S1097" s="99"/>
    </row>
    <row r="1099" spans="1:19" s="39" customFormat="1" ht="120">
      <c r="A1099" s="39" t="s">
        <v>1880</v>
      </c>
      <c r="B1099" s="98"/>
      <c r="C1099" s="98"/>
      <c r="D1099" s="98" t="s">
        <v>543</v>
      </c>
      <c r="E1099" s="98"/>
      <c r="F1099" s="98" t="s">
        <v>31</v>
      </c>
      <c r="G1099" s="98" t="s">
        <v>26</v>
      </c>
      <c r="H1099" s="98"/>
      <c r="I1099" s="39" t="s">
        <v>1881</v>
      </c>
      <c r="K1099" s="98"/>
      <c r="N1099" s="98"/>
      <c r="S1099" s="99"/>
    </row>
    <row r="1101" spans="1:19" s="39" customFormat="1" ht="105">
      <c r="A1101" s="39" t="s">
        <v>1882</v>
      </c>
      <c r="B1101" s="98"/>
      <c r="C1101" s="98"/>
      <c r="D1101" s="98" t="s">
        <v>543</v>
      </c>
      <c r="E1101" s="98"/>
      <c r="F1101" s="98" t="s">
        <v>31</v>
      </c>
      <c r="G1101" s="98" t="s">
        <v>26</v>
      </c>
      <c r="H1101" s="98"/>
      <c r="I1101" s="39" t="s">
        <v>1094</v>
      </c>
      <c r="K1101" s="98"/>
      <c r="N1101" s="98"/>
      <c r="S1101" s="99"/>
    </row>
    <row r="1103" spans="1:19" s="39" customFormat="1" ht="90">
      <c r="A1103" s="39" t="s">
        <v>1883</v>
      </c>
      <c r="B1103" s="98"/>
      <c r="C1103" s="98"/>
      <c r="D1103" s="98" t="s">
        <v>543</v>
      </c>
      <c r="E1103" s="98"/>
      <c r="F1103" s="98" t="s">
        <v>31</v>
      </c>
      <c r="G1103" s="98" t="s">
        <v>26</v>
      </c>
      <c r="H1103" s="98"/>
      <c r="I1103" s="39" t="s">
        <v>1884</v>
      </c>
      <c r="K1103" s="98"/>
      <c r="N1103" s="98"/>
      <c r="S1103" s="99"/>
    </row>
    <row r="1105" spans="1:19" s="39" customFormat="1" ht="90">
      <c r="A1105" s="39" t="s">
        <v>1885</v>
      </c>
      <c r="B1105" s="98"/>
      <c r="C1105" s="98"/>
      <c r="D1105" s="98" t="s">
        <v>543</v>
      </c>
      <c r="E1105" s="98"/>
      <c r="F1105" s="98" t="s">
        <v>31</v>
      </c>
      <c r="G1105" s="98" t="s">
        <v>1886</v>
      </c>
      <c r="H1105" s="98"/>
      <c r="I1105" s="39" t="s">
        <v>1836</v>
      </c>
      <c r="K1105" s="98"/>
      <c r="N1105" s="98"/>
      <c r="S1105" s="99"/>
    </row>
    <row r="1107" spans="1:19" s="39" customFormat="1" ht="90">
      <c r="A1107" s="39" t="s">
        <v>1887</v>
      </c>
      <c r="B1107" s="98"/>
      <c r="C1107" s="98"/>
      <c r="D1107" s="98" t="s">
        <v>543</v>
      </c>
      <c r="E1107" s="98"/>
      <c r="F1107" s="98"/>
      <c r="G1107" s="98"/>
      <c r="H1107" s="98"/>
      <c r="I1107" s="39" t="s">
        <v>1888</v>
      </c>
      <c r="K1107" s="98"/>
      <c r="N1107" s="98"/>
      <c r="S1107" s="99"/>
    </row>
    <row r="1109" spans="1:19" s="60" customFormat="1" ht="90">
      <c r="A1109" s="60" t="s">
        <v>1889</v>
      </c>
      <c r="B1109" s="131">
        <v>43928</v>
      </c>
      <c r="C1109" s="61" t="s">
        <v>42</v>
      </c>
      <c r="D1109" s="61" t="s">
        <v>543</v>
      </c>
      <c r="E1109" s="61"/>
      <c r="F1109" s="61" t="s">
        <v>31</v>
      </c>
      <c r="G1109" s="61" t="s">
        <v>31</v>
      </c>
      <c r="H1109" s="61"/>
      <c r="K1109" s="61" t="s">
        <v>1890</v>
      </c>
      <c r="L1109" s="60" t="s">
        <v>1891</v>
      </c>
      <c r="N1109" s="61">
        <v>1</v>
      </c>
      <c r="O1109" s="60" t="s">
        <v>1892</v>
      </c>
      <c r="S1109" s="74"/>
    </row>
    <row r="1111" spans="1:19" s="39" customFormat="1" ht="90">
      <c r="A1111" s="39" t="s">
        <v>1893</v>
      </c>
      <c r="B1111" s="98"/>
      <c r="C1111" s="98"/>
      <c r="D1111" s="98" t="s">
        <v>543</v>
      </c>
      <c r="E1111" s="98"/>
      <c r="F1111" s="98" t="s">
        <v>31</v>
      </c>
      <c r="G1111" s="98" t="s">
        <v>26</v>
      </c>
      <c r="H1111" s="98"/>
      <c r="I1111" s="39" t="s">
        <v>351</v>
      </c>
      <c r="K1111" s="98"/>
      <c r="N1111" s="98"/>
      <c r="S1111" s="99"/>
    </row>
    <row r="1113" spans="1:19" s="39" customFormat="1" ht="75">
      <c r="A1113" s="39" t="s">
        <v>1894</v>
      </c>
      <c r="B1113" s="98"/>
      <c r="C1113" s="98"/>
      <c r="D1113" s="98" t="s">
        <v>543</v>
      </c>
      <c r="E1113" s="98"/>
      <c r="F1113" s="98" t="s">
        <v>31</v>
      </c>
      <c r="G1113" s="98" t="s">
        <v>26</v>
      </c>
      <c r="H1113" s="98"/>
      <c r="I1113" s="39" t="s">
        <v>1895</v>
      </c>
      <c r="K1113" s="98"/>
      <c r="N1113" s="98"/>
      <c r="S1113" s="99"/>
    </row>
    <row r="1115" spans="1:19" s="39" customFormat="1" ht="105">
      <c r="A1115" s="39" t="s">
        <v>1896</v>
      </c>
      <c r="B1115" s="98"/>
      <c r="C1115" s="98"/>
      <c r="D1115" s="98" t="s">
        <v>543</v>
      </c>
      <c r="E1115" s="98"/>
      <c r="F1115" s="98" t="s">
        <v>31</v>
      </c>
      <c r="G1115" s="98" t="s">
        <v>26</v>
      </c>
      <c r="H1115" s="98"/>
      <c r="I1115" s="39" t="s">
        <v>1897</v>
      </c>
      <c r="K1115" s="98"/>
      <c r="N1115" s="98"/>
      <c r="S1115" s="99"/>
    </row>
    <row r="1117" spans="1:19" s="39" customFormat="1" ht="90">
      <c r="A1117" s="39" t="s">
        <v>1898</v>
      </c>
      <c r="B1117" s="98"/>
      <c r="C1117" s="98"/>
      <c r="D1117" s="98" t="s">
        <v>543</v>
      </c>
      <c r="E1117" s="98"/>
      <c r="F1117" s="98" t="s">
        <v>31</v>
      </c>
      <c r="G1117" s="98" t="s">
        <v>26</v>
      </c>
      <c r="H1117" s="98"/>
      <c r="I1117" s="39" t="s">
        <v>1897</v>
      </c>
      <c r="K1117" s="98"/>
      <c r="N1117" s="98"/>
      <c r="S1117" s="99"/>
    </row>
    <row r="1119" spans="1:19" s="39" customFormat="1" ht="75">
      <c r="A1119" s="39" t="s">
        <v>1899</v>
      </c>
      <c r="B1119" s="98"/>
      <c r="C1119" s="98"/>
      <c r="D1119" s="98" t="s">
        <v>543</v>
      </c>
      <c r="E1119" s="98"/>
      <c r="F1119" s="98" t="s">
        <v>31</v>
      </c>
      <c r="G1119" s="98" t="s">
        <v>26</v>
      </c>
      <c r="H1119" s="98"/>
      <c r="I1119" s="39" t="s">
        <v>1900</v>
      </c>
      <c r="K1119" s="98"/>
      <c r="N1119" s="98"/>
      <c r="S1119" s="99"/>
    </row>
    <row r="1121" spans="1:19" s="39" customFormat="1" ht="120">
      <c r="A1121" s="39" t="s">
        <v>1901</v>
      </c>
      <c r="B1121" s="98"/>
      <c r="C1121" s="98"/>
      <c r="D1121" s="98" t="s">
        <v>543</v>
      </c>
      <c r="E1121" s="98"/>
      <c r="F1121" s="98" t="s">
        <v>31</v>
      </c>
      <c r="G1121" s="98" t="s">
        <v>26</v>
      </c>
      <c r="H1121" s="98"/>
      <c r="I1121" s="39" t="s">
        <v>1902</v>
      </c>
      <c r="K1121" s="98"/>
      <c r="N1121" s="98"/>
      <c r="S1121" s="99"/>
    </row>
    <row r="1123" spans="1:19" s="39" customFormat="1" ht="135">
      <c r="A1123" s="39" t="s">
        <v>1903</v>
      </c>
      <c r="B1123" s="98"/>
      <c r="C1123" s="98"/>
      <c r="D1123" s="98" t="s">
        <v>543</v>
      </c>
      <c r="E1123" s="98"/>
      <c r="F1123" s="98" t="s">
        <v>31</v>
      </c>
      <c r="G1123" s="98" t="s">
        <v>26</v>
      </c>
      <c r="H1123" s="98"/>
      <c r="I1123" s="39" t="s">
        <v>1904</v>
      </c>
      <c r="K1123" s="98"/>
      <c r="N1123" s="98"/>
      <c r="S1123" s="99"/>
    </row>
    <row r="1125" spans="1:19" s="39" customFormat="1" ht="45">
      <c r="A1125" s="39" t="s">
        <v>1905</v>
      </c>
      <c r="B1125" s="98"/>
      <c r="C1125" s="98"/>
      <c r="D1125" s="98" t="s">
        <v>543</v>
      </c>
      <c r="E1125" s="98"/>
      <c r="F1125" s="98" t="s">
        <v>31</v>
      </c>
      <c r="G1125" s="98" t="s">
        <v>26</v>
      </c>
      <c r="H1125" s="98"/>
      <c r="I1125" s="39" t="s">
        <v>1906</v>
      </c>
      <c r="K1125" s="98"/>
      <c r="N1125" s="98"/>
      <c r="S1125" s="99"/>
    </row>
    <row r="1127" spans="1:19" ht="120">
      <c r="A1127" s="1" t="s">
        <v>1907</v>
      </c>
      <c r="B1127" s="40">
        <v>43928</v>
      </c>
      <c r="C1127" s="14" t="s">
        <v>68</v>
      </c>
      <c r="D1127" s="14" t="s">
        <v>543</v>
      </c>
      <c r="F1127" s="14" t="s">
        <v>31</v>
      </c>
      <c r="G1127" s="14" t="s">
        <v>31</v>
      </c>
      <c r="K1127" s="14" t="s">
        <v>1908</v>
      </c>
      <c r="L1127" s="1" t="s">
        <v>1080</v>
      </c>
      <c r="M1127" s="1" t="s">
        <v>163</v>
      </c>
      <c r="N1127" s="14" t="s">
        <v>1909</v>
      </c>
      <c r="O1127" s="1" t="s">
        <v>1910</v>
      </c>
    </row>
    <row r="1129" spans="1:19" s="39" customFormat="1" ht="45">
      <c r="A1129" s="39" t="s">
        <v>1911</v>
      </c>
      <c r="B1129" s="98"/>
      <c r="C1129" s="98"/>
      <c r="D1129" s="98" t="s">
        <v>543</v>
      </c>
      <c r="E1129" s="98"/>
      <c r="F1129" s="98" t="s">
        <v>31</v>
      </c>
      <c r="G1129" s="98" t="s">
        <v>26</v>
      </c>
      <c r="H1129" s="98"/>
      <c r="I1129" s="39" t="s">
        <v>844</v>
      </c>
      <c r="K1129" s="98"/>
      <c r="N1129" s="98"/>
      <c r="S1129" s="99"/>
    </row>
    <row r="1131" spans="1:19" s="39" customFormat="1" ht="60">
      <c r="A1131" s="39" t="s">
        <v>1912</v>
      </c>
      <c r="B1131" s="98"/>
      <c r="C1131" s="98"/>
      <c r="D1131" s="98" t="s">
        <v>543</v>
      </c>
      <c r="E1131" s="98"/>
      <c r="F1131" s="98" t="s">
        <v>31</v>
      </c>
      <c r="G1131" s="98" t="s">
        <v>26</v>
      </c>
      <c r="H1131" s="98"/>
      <c r="I1131" s="39" t="s">
        <v>1879</v>
      </c>
      <c r="K1131" s="98"/>
      <c r="N1131" s="98"/>
      <c r="S1131" s="99"/>
    </row>
    <row r="1133" spans="1:19" ht="90">
      <c r="A1133" s="1" t="s">
        <v>1913</v>
      </c>
      <c r="B1133" s="40">
        <v>43928</v>
      </c>
      <c r="C1133" s="14" t="s">
        <v>42</v>
      </c>
      <c r="D1133" s="14" t="s">
        <v>543</v>
      </c>
      <c r="F1133" s="14" t="s">
        <v>31</v>
      </c>
      <c r="G1133" s="14" t="s">
        <v>31</v>
      </c>
      <c r="K1133" s="14" t="s">
        <v>1914</v>
      </c>
      <c r="L1133" s="1" t="s">
        <v>1838</v>
      </c>
      <c r="N1133" s="14">
        <v>1</v>
      </c>
      <c r="O1133" s="1" t="s">
        <v>1915</v>
      </c>
    </row>
    <row r="1135" spans="1:19" ht="90">
      <c r="A1135" s="1" t="s">
        <v>1916</v>
      </c>
      <c r="B1135" s="40">
        <v>43928</v>
      </c>
      <c r="C1135" s="14" t="s">
        <v>42</v>
      </c>
      <c r="D1135" s="14" t="s">
        <v>543</v>
      </c>
      <c r="F1135" s="14" t="s">
        <v>31</v>
      </c>
      <c r="G1135" s="14" t="s">
        <v>31</v>
      </c>
      <c r="K1135" s="14" t="s">
        <v>1917</v>
      </c>
      <c r="L1135" s="1" t="s">
        <v>1080</v>
      </c>
      <c r="N1135" s="14" t="s">
        <v>1918</v>
      </c>
      <c r="O1135" s="1" t="s">
        <v>1919</v>
      </c>
    </row>
    <row r="1137" spans="1:19" ht="105">
      <c r="A1137" s="1" t="s">
        <v>1920</v>
      </c>
      <c r="B1137" s="40">
        <v>43929</v>
      </c>
      <c r="C1137" s="14" t="s">
        <v>32</v>
      </c>
      <c r="D1137" s="14" t="s">
        <v>543</v>
      </c>
      <c r="F1137" s="14" t="s">
        <v>31</v>
      </c>
      <c r="G1137" s="14" t="s">
        <v>31</v>
      </c>
      <c r="K1137" s="14" t="s">
        <v>1921</v>
      </c>
      <c r="L1137" s="1" t="s">
        <v>1838</v>
      </c>
      <c r="N1137" s="14">
        <v>1</v>
      </c>
      <c r="O1137" s="1" t="s">
        <v>1922</v>
      </c>
    </row>
    <row r="1139" spans="1:19" s="39" customFormat="1" ht="90">
      <c r="A1139" s="39" t="s">
        <v>1923</v>
      </c>
      <c r="B1139" s="129"/>
      <c r="C1139" s="98"/>
      <c r="D1139" s="98" t="s">
        <v>543</v>
      </c>
      <c r="E1139" s="98"/>
      <c r="F1139" s="98" t="s">
        <v>31</v>
      </c>
      <c r="G1139" s="98"/>
      <c r="H1139" s="98"/>
      <c r="I1139" s="39" t="s">
        <v>1924</v>
      </c>
      <c r="K1139" s="98"/>
      <c r="N1139" s="98"/>
      <c r="S1139" s="99"/>
    </row>
    <row r="1141" spans="1:19" s="39" customFormat="1" ht="60">
      <c r="A1141" s="39" t="s">
        <v>1925</v>
      </c>
      <c r="B1141" s="98"/>
      <c r="C1141" s="98"/>
      <c r="D1141" s="98" t="s">
        <v>543</v>
      </c>
      <c r="E1141" s="98"/>
      <c r="F1141" s="98"/>
      <c r="G1141" s="98"/>
      <c r="H1141" s="98"/>
      <c r="I1141" s="39" t="s">
        <v>1926</v>
      </c>
      <c r="K1141" s="98"/>
      <c r="N1141" s="98"/>
      <c r="S1141" s="99"/>
    </row>
    <row r="1143" spans="1:19" s="39" customFormat="1" ht="105">
      <c r="A1143" s="39" t="s">
        <v>1927</v>
      </c>
      <c r="B1143" s="98"/>
      <c r="C1143" s="98"/>
      <c r="D1143" s="98" t="s">
        <v>543</v>
      </c>
      <c r="E1143" s="98"/>
      <c r="F1143" s="98" t="s">
        <v>31</v>
      </c>
      <c r="G1143" s="98"/>
      <c r="H1143" s="98"/>
      <c r="I1143" s="39" t="s">
        <v>1094</v>
      </c>
      <c r="K1143" s="98"/>
      <c r="N1143" s="98"/>
      <c r="S1143" s="99"/>
    </row>
    <row r="1145" spans="1:19" ht="105">
      <c r="A1145" s="1" t="s">
        <v>1928</v>
      </c>
      <c r="B1145" s="40">
        <v>43929</v>
      </c>
      <c r="C1145" s="14" t="s">
        <v>42</v>
      </c>
      <c r="D1145" s="14" t="s">
        <v>543</v>
      </c>
      <c r="F1145" s="14" t="s">
        <v>31</v>
      </c>
      <c r="G1145" s="14" t="s">
        <v>31</v>
      </c>
      <c r="K1145" s="14" t="s">
        <v>1929</v>
      </c>
      <c r="L1145" s="1" t="s">
        <v>1080</v>
      </c>
      <c r="N1145" s="14">
        <v>7</v>
      </c>
      <c r="O1145" s="1" t="s">
        <v>1930</v>
      </c>
    </row>
    <row r="1147" spans="1:19" ht="90">
      <c r="A1147" s="1" t="s">
        <v>1931</v>
      </c>
      <c r="B1147" s="40">
        <v>43929</v>
      </c>
      <c r="C1147" s="14" t="s">
        <v>42</v>
      </c>
      <c r="D1147" s="14" t="s">
        <v>543</v>
      </c>
      <c r="F1147" s="14" t="s">
        <v>31</v>
      </c>
      <c r="G1147" s="14" t="s">
        <v>31</v>
      </c>
      <c r="K1147" s="14" t="s">
        <v>1932</v>
      </c>
      <c r="L1147" s="1" t="s">
        <v>1838</v>
      </c>
      <c r="N1147" s="14">
        <v>1</v>
      </c>
      <c r="O1147" s="1" t="s">
        <v>1933</v>
      </c>
    </row>
    <row r="1149" spans="1:19" s="39" customFormat="1" ht="75">
      <c r="A1149" s="39" t="s">
        <v>1934</v>
      </c>
      <c r="B1149" s="98"/>
      <c r="C1149" s="98"/>
      <c r="D1149" s="98" t="s">
        <v>543</v>
      </c>
      <c r="E1149" s="98"/>
      <c r="F1149" s="98" t="s">
        <v>31</v>
      </c>
      <c r="G1149" s="98" t="s">
        <v>26</v>
      </c>
      <c r="H1149" s="98"/>
      <c r="I1149" s="39" t="s">
        <v>1094</v>
      </c>
      <c r="K1149" s="98"/>
      <c r="N1149" s="98"/>
      <c r="S1149" s="99"/>
    </row>
    <row r="1151" spans="1:19" ht="105">
      <c r="A1151" s="1" t="s">
        <v>1935</v>
      </c>
      <c r="B1151" s="40">
        <v>43929</v>
      </c>
      <c r="C1151" s="14" t="s">
        <v>32</v>
      </c>
      <c r="D1151" s="14" t="s">
        <v>543</v>
      </c>
      <c r="F1151" s="14" t="s">
        <v>31</v>
      </c>
      <c r="G1151" s="14" t="s">
        <v>31</v>
      </c>
      <c r="K1151" s="14" t="s">
        <v>1936</v>
      </c>
      <c r="L1151" s="1" t="s">
        <v>1937</v>
      </c>
      <c r="M1151" s="1" t="s">
        <v>1938</v>
      </c>
      <c r="N1151" s="14">
        <v>16</v>
      </c>
      <c r="O1151" s="1" t="s">
        <v>1939</v>
      </c>
    </row>
    <row r="1153" spans="1:19" s="39" customFormat="1" ht="60">
      <c r="A1153" s="39" t="s">
        <v>1940</v>
      </c>
      <c r="B1153" s="98"/>
      <c r="C1153" s="98"/>
      <c r="D1153" s="98" t="s">
        <v>543</v>
      </c>
      <c r="E1153" s="98"/>
      <c r="F1153" s="98" t="s">
        <v>31</v>
      </c>
      <c r="G1153" s="98" t="s">
        <v>26</v>
      </c>
      <c r="H1153" s="98"/>
      <c r="I1153" s="39" t="s">
        <v>1897</v>
      </c>
      <c r="K1153" s="98"/>
      <c r="N1153" s="98"/>
      <c r="S1153" s="99"/>
    </row>
    <row r="1155" spans="1:19" ht="90">
      <c r="A1155" s="1" t="s">
        <v>1941</v>
      </c>
      <c r="B1155" s="40">
        <v>43929</v>
      </c>
      <c r="C1155" s="14" t="s">
        <v>68</v>
      </c>
      <c r="D1155" s="14" t="s">
        <v>543</v>
      </c>
      <c r="F1155" s="14" t="s">
        <v>31</v>
      </c>
      <c r="G1155" s="14" t="s">
        <v>31</v>
      </c>
      <c r="K1155" s="14" t="s">
        <v>1942</v>
      </c>
      <c r="L1155" s="1" t="s">
        <v>1080</v>
      </c>
      <c r="N1155" s="14" t="s">
        <v>1943</v>
      </c>
      <c r="O1155" s="1" t="s">
        <v>1944</v>
      </c>
    </row>
    <row r="1157" spans="1:19" s="39" customFormat="1" ht="60">
      <c r="A1157" s="39" t="s">
        <v>1945</v>
      </c>
      <c r="B1157" s="98"/>
      <c r="C1157" s="98"/>
      <c r="D1157" s="98" t="s">
        <v>543</v>
      </c>
      <c r="E1157" s="98"/>
      <c r="F1157" s="98"/>
      <c r="G1157" s="98"/>
      <c r="H1157" s="98"/>
      <c r="K1157" s="98"/>
      <c r="N1157" s="98"/>
      <c r="S1157" s="99"/>
    </row>
    <row r="1159" spans="1:19" s="39" customFormat="1" ht="90">
      <c r="A1159" s="39" t="s">
        <v>1946</v>
      </c>
      <c r="B1159" s="98"/>
      <c r="C1159" s="98"/>
      <c r="D1159" s="98" t="s">
        <v>543</v>
      </c>
      <c r="E1159" s="98"/>
      <c r="F1159" s="98" t="s">
        <v>31</v>
      </c>
      <c r="G1159" s="98" t="s">
        <v>26</v>
      </c>
      <c r="H1159" s="98"/>
      <c r="I1159" s="39" t="s">
        <v>1947</v>
      </c>
      <c r="K1159" s="98"/>
      <c r="N1159" s="98"/>
      <c r="S1159" s="99"/>
    </row>
    <row r="1161" spans="1:19" s="39" customFormat="1" ht="105">
      <c r="A1161" s="39" t="s">
        <v>1948</v>
      </c>
      <c r="B1161" s="98"/>
      <c r="C1161" s="98"/>
      <c r="D1161" s="98" t="s">
        <v>543</v>
      </c>
      <c r="E1161" s="98"/>
      <c r="F1161" s="98" t="s">
        <v>31</v>
      </c>
      <c r="G1161" s="98" t="s">
        <v>26</v>
      </c>
      <c r="H1161" s="98"/>
      <c r="I1161" s="39" t="s">
        <v>1094</v>
      </c>
      <c r="J1161" s="39" t="s">
        <v>471</v>
      </c>
      <c r="K1161" s="98"/>
      <c r="N1161" s="98"/>
      <c r="S1161" s="99"/>
    </row>
    <row r="1163" spans="1:19" ht="165">
      <c r="A1163" s="1" t="s">
        <v>1949</v>
      </c>
      <c r="B1163" s="40">
        <v>43926</v>
      </c>
      <c r="C1163" s="14" t="s">
        <v>68</v>
      </c>
      <c r="D1163" s="14" t="s">
        <v>543</v>
      </c>
      <c r="F1163" s="14" t="s">
        <v>31</v>
      </c>
      <c r="G1163" s="14" t="s">
        <v>31</v>
      </c>
      <c r="J1163" s="1" t="s">
        <v>1950</v>
      </c>
      <c r="K1163" s="14" t="s">
        <v>1951</v>
      </c>
      <c r="L1163" s="1" t="s">
        <v>1952</v>
      </c>
      <c r="M1163" s="1" t="s">
        <v>1953</v>
      </c>
      <c r="N1163" s="14" t="s">
        <v>1472</v>
      </c>
      <c r="O1163" s="1" t="s">
        <v>1954</v>
      </c>
    </row>
    <row r="1165" spans="1:19" s="39" customFormat="1" ht="90">
      <c r="A1165" s="39" t="s">
        <v>1955</v>
      </c>
      <c r="B1165" s="98"/>
      <c r="C1165" s="98"/>
      <c r="D1165" s="98" t="s">
        <v>543</v>
      </c>
      <c r="E1165" s="98"/>
      <c r="F1165" s="98" t="s">
        <v>31</v>
      </c>
      <c r="G1165" s="98"/>
      <c r="H1165" s="98" t="s">
        <v>31</v>
      </c>
      <c r="I1165" s="144" t="s">
        <v>1956</v>
      </c>
      <c r="K1165" s="98"/>
      <c r="N1165" s="98"/>
      <c r="S1165" s="99"/>
    </row>
    <row r="1167" spans="1:19" ht="135">
      <c r="A1167" s="1" t="s">
        <v>1957</v>
      </c>
      <c r="B1167" s="40">
        <v>43926</v>
      </c>
      <c r="C1167" s="14" t="s">
        <v>42</v>
      </c>
      <c r="D1167" s="14" t="s">
        <v>543</v>
      </c>
      <c r="F1167" s="14" t="s">
        <v>31</v>
      </c>
      <c r="G1167" s="14" t="s">
        <v>31</v>
      </c>
      <c r="K1167" s="14" t="s">
        <v>1958</v>
      </c>
      <c r="L1167" s="1" t="s">
        <v>1959</v>
      </c>
      <c r="N1167" s="14">
        <v>1</v>
      </c>
      <c r="O1167" s="1" t="s">
        <v>1960</v>
      </c>
    </row>
    <row r="1169" spans="1:19" s="39" customFormat="1" ht="75">
      <c r="A1169" s="39" t="s">
        <v>1961</v>
      </c>
      <c r="B1169" s="98"/>
      <c r="C1169" s="98"/>
      <c r="D1169" s="98" t="s">
        <v>543</v>
      </c>
      <c r="E1169" s="98"/>
      <c r="F1169" s="98" t="s">
        <v>31</v>
      </c>
      <c r="G1169" s="98" t="s">
        <v>26</v>
      </c>
      <c r="H1169" s="98"/>
      <c r="I1169" s="39" t="s">
        <v>1962</v>
      </c>
      <c r="K1169" s="98"/>
      <c r="N1169" s="98"/>
      <c r="S1169" s="99"/>
    </row>
    <row r="1171" spans="1:19" ht="60">
      <c r="A1171" s="1" t="s">
        <v>1963</v>
      </c>
      <c r="B1171" s="40">
        <v>43896</v>
      </c>
      <c r="C1171" s="14" t="s">
        <v>42</v>
      </c>
      <c r="D1171" s="14" t="s">
        <v>543</v>
      </c>
      <c r="F1171" s="14" t="s">
        <v>31</v>
      </c>
      <c r="G1171" s="14" t="s">
        <v>31</v>
      </c>
      <c r="K1171" s="14" t="s">
        <v>1964</v>
      </c>
      <c r="L1171" s="1" t="s">
        <v>312</v>
      </c>
      <c r="M1171" s="1" t="s">
        <v>1965</v>
      </c>
      <c r="N1171" s="14">
        <v>1</v>
      </c>
      <c r="O1171" s="1" t="s">
        <v>1966</v>
      </c>
    </row>
    <row r="1173" spans="1:19" s="39" customFormat="1" ht="45">
      <c r="A1173" s="39" t="s">
        <v>1967</v>
      </c>
      <c r="B1173" s="98"/>
      <c r="C1173" s="98"/>
      <c r="D1173" s="98" t="s">
        <v>543</v>
      </c>
      <c r="E1173" s="98"/>
      <c r="F1173" s="98"/>
      <c r="G1173" s="98" t="s">
        <v>26</v>
      </c>
      <c r="H1173" s="98"/>
      <c r="I1173" s="39" t="s">
        <v>1008</v>
      </c>
      <c r="K1173" s="98"/>
      <c r="N1173" s="98"/>
      <c r="S1173" s="99"/>
    </row>
    <row r="1175" spans="1:19" s="39" customFormat="1" ht="60">
      <c r="A1175" s="39" t="s">
        <v>1968</v>
      </c>
      <c r="B1175" s="98"/>
      <c r="C1175" s="98"/>
      <c r="D1175" s="98" t="s">
        <v>543</v>
      </c>
      <c r="E1175" s="98"/>
      <c r="F1175" s="98"/>
      <c r="G1175" s="98" t="s">
        <v>26</v>
      </c>
      <c r="H1175" s="98"/>
      <c r="I1175" s="39" t="s">
        <v>1008</v>
      </c>
      <c r="K1175" s="98"/>
      <c r="N1175" s="98"/>
      <c r="S1175" s="99"/>
    </row>
    <row r="1177" spans="1:19" ht="60">
      <c r="A1177" s="1" t="s">
        <v>1969</v>
      </c>
      <c r="B1177" s="40">
        <v>43896</v>
      </c>
      <c r="C1177" s="14" t="s">
        <v>42</v>
      </c>
      <c r="D1177" s="14" t="s">
        <v>543</v>
      </c>
      <c r="F1177" s="14" t="s">
        <v>31</v>
      </c>
      <c r="G1177" s="14" t="s">
        <v>31</v>
      </c>
      <c r="K1177" s="14" t="s">
        <v>605</v>
      </c>
      <c r="L1177" s="1" t="s">
        <v>312</v>
      </c>
      <c r="M1177" s="1" t="s">
        <v>1970</v>
      </c>
      <c r="N1177" s="14">
        <v>1</v>
      </c>
      <c r="O1177" s="1" t="s">
        <v>1971</v>
      </c>
    </row>
    <row r="1179" spans="1:19" ht="135">
      <c r="A1179" s="1" t="s">
        <v>1972</v>
      </c>
      <c r="B1179" s="40">
        <v>43896</v>
      </c>
      <c r="C1179" s="14" t="s">
        <v>42</v>
      </c>
      <c r="D1179" s="14" t="s">
        <v>543</v>
      </c>
      <c r="F1179" s="14" t="s">
        <v>31</v>
      </c>
      <c r="G1179" s="14" t="s">
        <v>31</v>
      </c>
      <c r="K1179" s="14" t="s">
        <v>1973</v>
      </c>
      <c r="L1179" s="1" t="s">
        <v>1974</v>
      </c>
      <c r="M1179" s="1" t="s">
        <v>1975</v>
      </c>
      <c r="N1179" s="14">
        <v>1</v>
      </c>
      <c r="O1179" s="1" t="s">
        <v>1976</v>
      </c>
    </row>
    <row r="1181" spans="1:19" s="39" customFormat="1" ht="105">
      <c r="A1181" s="39" t="s">
        <v>1977</v>
      </c>
      <c r="B1181" s="98"/>
      <c r="C1181" s="98"/>
      <c r="D1181" s="98" t="s">
        <v>543</v>
      </c>
      <c r="E1181" s="98"/>
      <c r="F1181" s="98" t="s">
        <v>31</v>
      </c>
      <c r="G1181" s="98" t="s">
        <v>26</v>
      </c>
      <c r="H1181" s="98"/>
      <c r="I1181" s="39" t="s">
        <v>1978</v>
      </c>
      <c r="K1181" s="98"/>
      <c r="N1181" s="98"/>
      <c r="S1181" s="99"/>
    </row>
    <row r="1183" spans="1:19" s="39" customFormat="1" ht="45">
      <c r="A1183" s="39" t="s">
        <v>1979</v>
      </c>
      <c r="B1183" s="98"/>
      <c r="C1183" s="98"/>
      <c r="D1183" s="98" t="s">
        <v>543</v>
      </c>
      <c r="E1183" s="98"/>
      <c r="F1183" s="98"/>
      <c r="G1183" s="98"/>
      <c r="H1183" s="98"/>
      <c r="K1183" s="98"/>
      <c r="N1183" s="98"/>
      <c r="S1183" s="99"/>
    </row>
    <row r="1185" spans="1:19" s="39" customFormat="1" ht="60">
      <c r="A1185" s="39" t="s">
        <v>1980</v>
      </c>
      <c r="B1185" s="98"/>
      <c r="C1185" s="98"/>
      <c r="D1185" s="98" t="s">
        <v>543</v>
      </c>
      <c r="E1185" s="98"/>
      <c r="F1185" s="98" t="s">
        <v>31</v>
      </c>
      <c r="G1185" s="98" t="s">
        <v>26</v>
      </c>
      <c r="H1185" s="98"/>
      <c r="I1185" s="39" t="s">
        <v>1879</v>
      </c>
      <c r="K1185" s="98"/>
      <c r="N1185" s="98"/>
      <c r="S1185" s="99"/>
    </row>
    <row r="1187" spans="1:19" s="39" customFormat="1" ht="105">
      <c r="A1187" s="39" t="s">
        <v>1981</v>
      </c>
      <c r="B1187" s="98"/>
      <c r="C1187" s="98"/>
      <c r="D1187" s="98" t="s">
        <v>543</v>
      </c>
      <c r="E1187" s="98"/>
      <c r="F1187" s="98" t="s">
        <v>31</v>
      </c>
      <c r="G1187" s="98" t="s">
        <v>26</v>
      </c>
      <c r="H1187" s="98"/>
      <c r="I1187" s="39" t="s">
        <v>1982</v>
      </c>
      <c r="K1187" s="98"/>
      <c r="N1187" s="98"/>
      <c r="S1187" s="99"/>
    </row>
    <row r="1189" spans="1:19" s="39" customFormat="1" ht="135">
      <c r="A1189" s="39" t="s">
        <v>1983</v>
      </c>
      <c r="B1189" s="129"/>
      <c r="C1189" s="98" t="s">
        <v>68</v>
      </c>
      <c r="D1189" s="98" t="s">
        <v>543</v>
      </c>
      <c r="E1189" s="98"/>
      <c r="F1189" s="98" t="s">
        <v>31</v>
      </c>
      <c r="G1189" s="98" t="s">
        <v>26</v>
      </c>
      <c r="H1189" s="98"/>
      <c r="I1189" s="145" t="s">
        <v>1984</v>
      </c>
      <c r="K1189" s="145" t="s">
        <v>1985</v>
      </c>
      <c r="L1189" s="39" t="s">
        <v>1986</v>
      </c>
      <c r="M1189" s="39" t="s">
        <v>1987</v>
      </c>
      <c r="N1189" s="98" t="s">
        <v>1988</v>
      </c>
      <c r="O1189" s="39" t="s">
        <v>1989</v>
      </c>
      <c r="S1189" s="99"/>
    </row>
    <row r="1191" spans="1:19" s="39" customFormat="1" ht="75">
      <c r="A1191" s="39" t="s">
        <v>1990</v>
      </c>
      <c r="B1191" s="98"/>
      <c r="C1191" s="98"/>
      <c r="D1191" s="98" t="s">
        <v>543</v>
      </c>
      <c r="E1191" s="98"/>
      <c r="F1191" s="98" t="s">
        <v>31</v>
      </c>
      <c r="G1191" s="98" t="s">
        <v>26</v>
      </c>
      <c r="H1191" s="98"/>
      <c r="I1191" s="39" t="s">
        <v>1991</v>
      </c>
      <c r="K1191" s="98"/>
      <c r="N1191" s="98"/>
      <c r="S1191" s="99"/>
    </row>
    <row r="1193" spans="1:19" s="39" customFormat="1" ht="75">
      <c r="A1193" s="39" t="s">
        <v>1992</v>
      </c>
      <c r="B1193" s="98"/>
      <c r="C1193" s="98"/>
      <c r="D1193" s="98" t="s">
        <v>543</v>
      </c>
      <c r="E1193" s="98"/>
      <c r="F1193" s="98" t="s">
        <v>31</v>
      </c>
      <c r="G1193" s="98" t="s">
        <v>26</v>
      </c>
      <c r="H1193" s="98"/>
      <c r="I1193" s="144" t="s">
        <v>1993</v>
      </c>
      <c r="K1193" s="98"/>
      <c r="N1193" s="98"/>
      <c r="S1193" s="99"/>
    </row>
    <row r="1195" spans="1:19" ht="60">
      <c r="A1195" s="1" t="s">
        <v>1994</v>
      </c>
      <c r="B1195" s="40">
        <v>43899</v>
      </c>
      <c r="C1195" s="14" t="s">
        <v>42</v>
      </c>
      <c r="D1195" s="14" t="s">
        <v>543</v>
      </c>
      <c r="F1195" s="14" t="s">
        <v>31</v>
      </c>
      <c r="G1195" s="14" t="s">
        <v>31</v>
      </c>
      <c r="K1195" s="14" t="s">
        <v>1995</v>
      </c>
      <c r="L1195" s="1" t="s">
        <v>312</v>
      </c>
      <c r="N1195" s="14">
        <v>1</v>
      </c>
      <c r="O1195" s="1" t="s">
        <v>1996</v>
      </c>
    </row>
    <row r="1197" spans="1:19" s="39" customFormat="1" ht="75">
      <c r="A1197" s="39" t="s">
        <v>1997</v>
      </c>
      <c r="B1197" s="98"/>
      <c r="C1197" s="98"/>
      <c r="D1197" s="98" t="s">
        <v>543</v>
      </c>
      <c r="E1197" s="98"/>
      <c r="F1197" s="98" t="s">
        <v>31</v>
      </c>
      <c r="G1197" s="98" t="s">
        <v>26</v>
      </c>
      <c r="H1197" s="98"/>
      <c r="I1197" s="39" t="s">
        <v>1998</v>
      </c>
      <c r="K1197" s="98"/>
      <c r="N1197" s="98"/>
      <c r="S1197" s="99"/>
    </row>
    <row r="1199" spans="1:19" ht="120">
      <c r="A1199" s="1" t="s">
        <v>1999</v>
      </c>
      <c r="B1199" s="40">
        <v>43899</v>
      </c>
      <c r="C1199" s="14" t="s">
        <v>68</v>
      </c>
      <c r="D1199" s="14" t="s">
        <v>543</v>
      </c>
      <c r="F1199" s="14" t="s">
        <v>31</v>
      </c>
      <c r="G1199" s="14" t="s">
        <v>31</v>
      </c>
      <c r="K1199" s="14" t="s">
        <v>2000</v>
      </c>
      <c r="L1199" s="1" t="s">
        <v>2001</v>
      </c>
      <c r="N1199" s="14" t="s">
        <v>2002</v>
      </c>
      <c r="O1199" s="1" t="s">
        <v>2003</v>
      </c>
    </row>
    <row r="1201" spans="1:19" s="39" customFormat="1" ht="135">
      <c r="A1201" s="39" t="s">
        <v>2004</v>
      </c>
      <c r="B1201" s="98"/>
      <c r="C1201" s="98"/>
      <c r="D1201" s="98" t="s">
        <v>543</v>
      </c>
      <c r="E1201" s="98"/>
      <c r="F1201" s="98" t="s">
        <v>31</v>
      </c>
      <c r="G1201" s="98" t="s">
        <v>26</v>
      </c>
      <c r="H1201" s="98"/>
      <c r="I1201" s="39" t="s">
        <v>2005</v>
      </c>
      <c r="K1201" s="98"/>
      <c r="N1201" s="98"/>
      <c r="S1201" s="99"/>
    </row>
    <row r="1203" spans="1:19" ht="90">
      <c r="A1203" s="1" t="s">
        <v>2006</v>
      </c>
      <c r="B1203" s="40">
        <v>43899</v>
      </c>
      <c r="C1203" s="14" t="s">
        <v>68</v>
      </c>
      <c r="D1203" s="14" t="s">
        <v>543</v>
      </c>
      <c r="F1203" s="14" t="s">
        <v>31</v>
      </c>
      <c r="G1203" s="14" t="s">
        <v>31</v>
      </c>
      <c r="K1203" s="14" t="s">
        <v>2007</v>
      </c>
      <c r="L1203" s="1" t="s">
        <v>2008</v>
      </c>
      <c r="N1203" s="14" t="s">
        <v>2009</v>
      </c>
      <c r="O1203" s="1" t="s">
        <v>2010</v>
      </c>
    </row>
    <row r="1205" spans="1:19" s="39" customFormat="1" ht="60">
      <c r="A1205" s="39" t="s">
        <v>2011</v>
      </c>
      <c r="B1205" s="98"/>
      <c r="C1205" s="98"/>
      <c r="D1205" s="98" t="s">
        <v>543</v>
      </c>
      <c r="E1205" s="98"/>
      <c r="F1205" s="98" t="s">
        <v>31</v>
      </c>
      <c r="G1205" s="98" t="s">
        <v>26</v>
      </c>
      <c r="H1205" s="98"/>
      <c r="I1205" s="39" t="s">
        <v>1094</v>
      </c>
      <c r="K1205" s="98"/>
      <c r="N1205" s="98"/>
      <c r="S1205" s="99"/>
    </row>
    <row r="1207" spans="1:19" s="39" customFormat="1" ht="120">
      <c r="A1207" s="39" t="s">
        <v>2012</v>
      </c>
      <c r="B1207" s="98"/>
      <c r="C1207" s="98"/>
      <c r="D1207" s="98" t="s">
        <v>543</v>
      </c>
      <c r="E1207" s="98"/>
      <c r="F1207" s="98" t="s">
        <v>31</v>
      </c>
      <c r="G1207" s="98" t="s">
        <v>26</v>
      </c>
      <c r="H1207" s="98"/>
      <c r="I1207" s="39" t="s">
        <v>2013</v>
      </c>
      <c r="K1207" s="98"/>
      <c r="N1207" s="98"/>
      <c r="S1207" s="99"/>
    </row>
    <row r="1209" spans="1:19" s="39" customFormat="1" ht="45">
      <c r="A1209" s="39" t="s">
        <v>2014</v>
      </c>
      <c r="B1209" s="98" t="s">
        <v>2015</v>
      </c>
      <c r="C1209" s="98"/>
      <c r="D1209" s="98" t="s">
        <v>543</v>
      </c>
      <c r="E1209" s="98"/>
      <c r="F1209" s="98" t="s">
        <v>31</v>
      </c>
      <c r="G1209" s="98" t="s">
        <v>26</v>
      </c>
      <c r="H1209" s="98"/>
      <c r="I1209" s="39" t="s">
        <v>2016</v>
      </c>
      <c r="K1209" s="98"/>
      <c r="N1209" s="98"/>
      <c r="S1209" s="99"/>
    </row>
    <row r="1211" spans="1:19" s="39" customFormat="1" ht="90">
      <c r="A1211" s="39" t="s">
        <v>2017</v>
      </c>
      <c r="B1211" s="98"/>
      <c r="C1211" s="98"/>
      <c r="D1211" s="98" t="s">
        <v>543</v>
      </c>
      <c r="E1211" s="98"/>
      <c r="F1211" s="98" t="s">
        <v>31</v>
      </c>
      <c r="G1211" s="98" t="s">
        <v>26</v>
      </c>
      <c r="H1211" s="98"/>
      <c r="I1211" s="39" t="s">
        <v>2018</v>
      </c>
      <c r="K1211" s="98"/>
      <c r="N1211" s="98"/>
      <c r="S1211" s="99"/>
    </row>
    <row r="1213" spans="1:19" s="39" customFormat="1" ht="75">
      <c r="A1213" s="39" t="s">
        <v>2019</v>
      </c>
      <c r="B1213" s="98"/>
      <c r="C1213" s="98"/>
      <c r="D1213" s="98" t="s">
        <v>543</v>
      </c>
      <c r="E1213" s="98"/>
      <c r="F1213" s="98" t="s">
        <v>31</v>
      </c>
      <c r="G1213" s="98" t="s">
        <v>26</v>
      </c>
      <c r="H1213" s="98"/>
      <c r="I1213" s="39" t="s">
        <v>2020</v>
      </c>
      <c r="K1213" s="98"/>
      <c r="N1213" s="98"/>
      <c r="S1213" s="99"/>
    </row>
    <row r="1215" spans="1:19" s="60" customFormat="1" ht="330">
      <c r="A1215" s="60" t="s">
        <v>2021</v>
      </c>
      <c r="B1215" s="131">
        <v>43901</v>
      </c>
      <c r="C1215" s="61" t="s">
        <v>42</v>
      </c>
      <c r="D1215" s="61" t="s">
        <v>543</v>
      </c>
      <c r="E1215" s="61"/>
      <c r="F1215" s="61" t="s">
        <v>31</v>
      </c>
      <c r="G1215" s="61" t="s">
        <v>31</v>
      </c>
      <c r="H1215" s="61"/>
      <c r="I1215" s="139"/>
      <c r="K1215" s="123" t="s">
        <v>2022</v>
      </c>
      <c r="L1215" s="60" t="s">
        <v>2023</v>
      </c>
      <c r="N1215" s="61" t="s">
        <v>2024</v>
      </c>
      <c r="O1215" s="60" t="s">
        <v>2025</v>
      </c>
      <c r="S1215" s="74"/>
    </row>
    <row r="1217" spans="1:19" s="39" customFormat="1" ht="60">
      <c r="A1217" s="39" t="s">
        <v>2026</v>
      </c>
      <c r="B1217" s="98"/>
      <c r="C1217" s="98"/>
      <c r="D1217" s="98" t="s">
        <v>543</v>
      </c>
      <c r="E1217" s="98"/>
      <c r="F1217" s="98" t="s">
        <v>31</v>
      </c>
      <c r="G1217" s="98" t="s">
        <v>26</v>
      </c>
      <c r="H1217" s="98"/>
      <c r="I1217" s="39" t="s">
        <v>1094</v>
      </c>
      <c r="K1217" s="98"/>
      <c r="N1217" s="98"/>
      <c r="S1217" s="99"/>
    </row>
    <row r="1219" spans="1:19" ht="150">
      <c r="A1219" s="1" t="s">
        <v>2027</v>
      </c>
      <c r="B1219" s="40">
        <v>43903</v>
      </c>
      <c r="C1219" s="14" t="s">
        <v>42</v>
      </c>
      <c r="D1219" s="14" t="s">
        <v>543</v>
      </c>
      <c r="F1219" s="14" t="s">
        <v>31</v>
      </c>
      <c r="G1219" s="14" t="s">
        <v>31</v>
      </c>
      <c r="K1219" s="14" t="s">
        <v>2028</v>
      </c>
      <c r="L1219" s="1" t="s">
        <v>2029</v>
      </c>
      <c r="N1219" s="14" t="s">
        <v>2030</v>
      </c>
      <c r="O1219" s="1" t="s">
        <v>2031</v>
      </c>
    </row>
    <row r="1221" spans="1:19" s="39" customFormat="1" ht="60">
      <c r="A1221" s="39" t="s">
        <v>2032</v>
      </c>
      <c r="B1221" s="98"/>
      <c r="C1221" s="98"/>
      <c r="D1221" s="98" t="s">
        <v>543</v>
      </c>
      <c r="E1221" s="98"/>
      <c r="F1221" s="98" t="s">
        <v>31</v>
      </c>
      <c r="G1221" s="98" t="s">
        <v>26</v>
      </c>
      <c r="H1221" s="98"/>
      <c r="I1221" s="39" t="s">
        <v>2033</v>
      </c>
      <c r="K1221" s="98"/>
      <c r="N1221" s="98"/>
      <c r="S1221" s="99"/>
    </row>
    <row r="1223" spans="1:19" ht="60">
      <c r="A1223" s="1" t="s">
        <v>2034</v>
      </c>
      <c r="B1223" s="40">
        <v>43915</v>
      </c>
      <c r="C1223" s="14" t="s">
        <v>42</v>
      </c>
      <c r="D1223" s="14" t="s">
        <v>543</v>
      </c>
      <c r="F1223" s="14" t="s">
        <v>31</v>
      </c>
      <c r="G1223" s="14" t="s">
        <v>31</v>
      </c>
      <c r="I1223" s="149" t="s">
        <v>2035</v>
      </c>
      <c r="K1223" s="14" t="s">
        <v>2036</v>
      </c>
      <c r="L1223" s="1" t="s">
        <v>2037</v>
      </c>
      <c r="N1223" s="14" t="s">
        <v>2038</v>
      </c>
      <c r="O1223" s="1" t="s">
        <v>2039</v>
      </c>
    </row>
    <row r="1225" spans="1:19" s="39" customFormat="1" ht="120">
      <c r="A1225" s="39" t="s">
        <v>2040</v>
      </c>
      <c r="B1225" s="98"/>
      <c r="C1225" s="98"/>
      <c r="D1225" s="98" t="s">
        <v>543</v>
      </c>
      <c r="E1225" s="98"/>
      <c r="F1225" s="98" t="s">
        <v>31</v>
      </c>
      <c r="G1225" s="98" t="s">
        <v>26</v>
      </c>
      <c r="H1225" s="98"/>
      <c r="I1225" s="39" t="s">
        <v>1094</v>
      </c>
      <c r="K1225" s="98"/>
      <c r="N1225" s="98"/>
      <c r="S1225" s="99"/>
    </row>
    <row r="1227" spans="1:19" s="39" customFormat="1" ht="90">
      <c r="A1227" s="39" t="s">
        <v>2041</v>
      </c>
      <c r="B1227" s="98"/>
      <c r="C1227" s="98"/>
      <c r="D1227" s="98" t="s">
        <v>543</v>
      </c>
      <c r="E1227" s="98"/>
      <c r="F1227" s="98" t="s">
        <v>31</v>
      </c>
      <c r="G1227" s="98" t="s">
        <v>31</v>
      </c>
      <c r="H1227" s="98"/>
      <c r="I1227" s="39" t="s">
        <v>2042</v>
      </c>
      <c r="K1227" s="98"/>
      <c r="N1227" s="98"/>
      <c r="S1227" s="99"/>
    </row>
    <row r="1229" spans="1:19" ht="315">
      <c r="A1229" s="1" t="s">
        <v>2043</v>
      </c>
      <c r="B1229" s="40">
        <v>43915</v>
      </c>
      <c r="C1229" s="14" t="s">
        <v>42</v>
      </c>
      <c r="D1229" s="14" t="s">
        <v>543</v>
      </c>
      <c r="F1229" s="14" t="s">
        <v>31</v>
      </c>
      <c r="G1229" s="14" t="s">
        <v>31</v>
      </c>
      <c r="K1229" s="14" t="s">
        <v>2044</v>
      </c>
      <c r="L1229" s="1" t="s">
        <v>2045</v>
      </c>
      <c r="N1229" s="14" t="s">
        <v>2046</v>
      </c>
      <c r="O1229" s="1" t="s">
        <v>2047</v>
      </c>
    </row>
    <row r="1231" spans="1:19" s="39" customFormat="1" ht="75">
      <c r="A1231" s="39" t="s">
        <v>2048</v>
      </c>
      <c r="B1231" s="98"/>
      <c r="C1231" s="98"/>
      <c r="D1231" s="98" t="s">
        <v>543</v>
      </c>
      <c r="E1231" s="98"/>
      <c r="F1231" s="98" t="s">
        <v>31</v>
      </c>
      <c r="G1231" s="98" t="s">
        <v>26</v>
      </c>
      <c r="H1231" s="98"/>
      <c r="I1231" s="39" t="s">
        <v>2049</v>
      </c>
      <c r="K1231" s="98"/>
      <c r="N1231" s="98"/>
      <c r="S1231" s="99"/>
    </row>
    <row r="1233" spans="1:19" s="39" customFormat="1" ht="90">
      <c r="A1233" s="39" t="s">
        <v>2050</v>
      </c>
      <c r="B1233" s="98"/>
      <c r="C1233" s="98"/>
      <c r="D1233" s="98" t="s">
        <v>543</v>
      </c>
      <c r="E1233" s="98"/>
      <c r="F1233" s="98" t="s">
        <v>31</v>
      </c>
      <c r="G1233" s="98" t="s">
        <v>26</v>
      </c>
      <c r="H1233" s="98"/>
      <c r="I1233" s="39" t="s">
        <v>736</v>
      </c>
      <c r="K1233" s="98"/>
      <c r="N1233" s="98"/>
      <c r="S1233" s="99"/>
    </row>
    <row r="1235" spans="1:19" s="39" customFormat="1" ht="90">
      <c r="A1235" s="39" t="s">
        <v>2051</v>
      </c>
      <c r="B1235" s="98"/>
      <c r="C1235" s="98"/>
      <c r="D1235" s="98" t="s">
        <v>543</v>
      </c>
      <c r="E1235" s="98"/>
      <c r="F1235" s="98" t="s">
        <v>31</v>
      </c>
      <c r="G1235" s="98" t="s">
        <v>26</v>
      </c>
      <c r="H1235" s="98"/>
      <c r="I1235" s="39" t="s">
        <v>1902</v>
      </c>
      <c r="K1235" s="98"/>
      <c r="N1235" s="98"/>
      <c r="S1235" s="99"/>
    </row>
    <row r="1237" spans="1:19" s="39" customFormat="1" ht="105">
      <c r="A1237" s="39" t="s">
        <v>2052</v>
      </c>
      <c r="B1237" s="98"/>
      <c r="C1237" s="98"/>
      <c r="D1237" s="98" t="s">
        <v>543</v>
      </c>
      <c r="E1237" s="98"/>
      <c r="F1237" s="98" t="s">
        <v>31</v>
      </c>
      <c r="G1237" s="98" t="s">
        <v>26</v>
      </c>
      <c r="H1237" s="98"/>
      <c r="I1237" s="39" t="s">
        <v>1094</v>
      </c>
      <c r="K1237" s="98"/>
      <c r="N1237" s="98"/>
      <c r="S1237" s="99"/>
    </row>
    <row r="1239" spans="1:19" s="39" customFormat="1" ht="90">
      <c r="A1239" s="39" t="s">
        <v>2053</v>
      </c>
      <c r="B1239" s="98"/>
      <c r="C1239" s="98"/>
      <c r="D1239" s="98" t="s">
        <v>543</v>
      </c>
      <c r="E1239" s="98"/>
      <c r="F1239" s="98" t="s">
        <v>31</v>
      </c>
      <c r="G1239" s="98" t="s">
        <v>26</v>
      </c>
      <c r="H1239" s="98"/>
      <c r="I1239" s="39" t="s">
        <v>2054</v>
      </c>
      <c r="K1239" s="98"/>
      <c r="N1239" s="98"/>
      <c r="S1239" s="99"/>
    </row>
    <row r="1241" spans="1:19" s="39" customFormat="1" ht="90">
      <c r="A1241" s="39" t="s">
        <v>2055</v>
      </c>
      <c r="B1241" s="98"/>
      <c r="C1241" s="98"/>
      <c r="D1241" s="98" t="s">
        <v>543</v>
      </c>
      <c r="E1241" s="98"/>
      <c r="F1241" s="98" t="s">
        <v>31</v>
      </c>
      <c r="G1241" s="98" t="s">
        <v>31</v>
      </c>
      <c r="H1241" s="98" t="s">
        <v>31</v>
      </c>
      <c r="I1241" s="39" t="s">
        <v>2056</v>
      </c>
      <c r="K1241" s="98"/>
      <c r="N1241" s="98"/>
      <c r="S1241" s="99"/>
    </row>
    <row r="1243" spans="1:19" s="39" customFormat="1" ht="90">
      <c r="A1243" s="39" t="s">
        <v>2057</v>
      </c>
      <c r="B1243" s="98"/>
      <c r="C1243" s="98"/>
      <c r="D1243" s="98" t="s">
        <v>543</v>
      </c>
      <c r="E1243" s="98"/>
      <c r="F1243" s="98"/>
      <c r="G1243" s="98"/>
      <c r="H1243" s="98"/>
      <c r="I1243" s="39" t="s">
        <v>2058</v>
      </c>
      <c r="K1243" s="98"/>
      <c r="N1243" s="98"/>
      <c r="S1243" s="99"/>
    </row>
    <row r="1245" spans="1:19" s="19" customFormat="1" ht="60">
      <c r="A1245" s="19" t="s">
        <v>2059</v>
      </c>
      <c r="B1245" s="20"/>
      <c r="C1245" s="20"/>
      <c r="D1245" s="20" t="s">
        <v>543</v>
      </c>
      <c r="E1245" s="20"/>
      <c r="F1245" s="20" t="s">
        <v>31</v>
      </c>
      <c r="G1245" s="20" t="s">
        <v>26</v>
      </c>
      <c r="H1245" s="20"/>
      <c r="I1245" s="19" t="s">
        <v>2060</v>
      </c>
      <c r="K1245" s="20"/>
      <c r="N1245" s="20"/>
      <c r="S1245" s="71"/>
    </row>
    <row r="1247" spans="1:19" s="39" customFormat="1" ht="90">
      <c r="A1247" s="39" t="s">
        <v>2061</v>
      </c>
      <c r="B1247" s="98"/>
      <c r="C1247" s="98"/>
      <c r="D1247" s="98" t="s">
        <v>543</v>
      </c>
      <c r="E1247" s="98"/>
      <c r="F1247" s="98" t="s">
        <v>31</v>
      </c>
      <c r="G1247" s="98" t="s">
        <v>26</v>
      </c>
      <c r="H1247" s="98"/>
      <c r="I1247" s="39" t="s">
        <v>2062</v>
      </c>
      <c r="K1247" s="98"/>
      <c r="N1247" s="98"/>
      <c r="S1247" s="99"/>
    </row>
    <row r="1249" spans="1:19" ht="90">
      <c r="A1249" s="26" t="s">
        <v>2063</v>
      </c>
      <c r="B1249" s="40">
        <v>43922</v>
      </c>
      <c r="C1249" s="14" t="s">
        <v>68</v>
      </c>
      <c r="D1249" s="14" t="s">
        <v>543</v>
      </c>
      <c r="F1249" s="14" t="s">
        <v>31</v>
      </c>
      <c r="G1249" s="14" t="s">
        <v>31</v>
      </c>
      <c r="I1249" s="1" t="s">
        <v>2064</v>
      </c>
      <c r="K1249" s="14" t="s">
        <v>2065</v>
      </c>
      <c r="L1249" s="1" t="s">
        <v>2066</v>
      </c>
      <c r="N1249" s="14">
        <v>17</v>
      </c>
      <c r="O1249" s="1" t="s">
        <v>2067</v>
      </c>
    </row>
    <row r="1251" spans="1:19" ht="90">
      <c r="A1251" s="1" t="s">
        <v>2068</v>
      </c>
      <c r="B1251" s="40">
        <v>43924</v>
      </c>
      <c r="C1251" s="14" t="s">
        <v>42</v>
      </c>
      <c r="D1251" s="14" t="s">
        <v>543</v>
      </c>
      <c r="F1251" s="14" t="s">
        <v>31</v>
      </c>
      <c r="G1251" s="14" t="s">
        <v>31</v>
      </c>
      <c r="I1251" s="1" t="s">
        <v>2069</v>
      </c>
      <c r="K1251" s="14" t="s">
        <v>2070</v>
      </c>
      <c r="L1251" s="1" t="s">
        <v>1080</v>
      </c>
      <c r="N1251" s="14">
        <v>102</v>
      </c>
      <c r="O1251" s="1" t="s">
        <v>1135</v>
      </c>
    </row>
    <row r="1253" spans="1:19" ht="45">
      <c r="A1253" s="1" t="s">
        <v>2071</v>
      </c>
      <c r="B1253" s="40">
        <v>43924</v>
      </c>
      <c r="C1253" s="14" t="s">
        <v>2072</v>
      </c>
      <c r="D1253" s="14" t="s">
        <v>543</v>
      </c>
      <c r="F1253" s="14" t="s">
        <v>31</v>
      </c>
      <c r="G1253" s="14" t="s">
        <v>31</v>
      </c>
      <c r="K1253" s="1" t="s">
        <v>2073</v>
      </c>
      <c r="L1253" s="1" t="s">
        <v>2074</v>
      </c>
      <c r="N1253" s="14">
        <v>1</v>
      </c>
      <c r="O1253" s="1" t="s">
        <v>2075</v>
      </c>
    </row>
    <row r="1255" spans="1:19" s="39" customFormat="1" ht="90">
      <c r="A1255" s="39" t="s">
        <v>2076</v>
      </c>
      <c r="B1255" s="98"/>
      <c r="C1255" s="98"/>
      <c r="D1255" s="98" t="s">
        <v>543</v>
      </c>
      <c r="E1255" s="98"/>
      <c r="F1255" s="98" t="s">
        <v>31</v>
      </c>
      <c r="G1255" s="98" t="s">
        <v>26</v>
      </c>
      <c r="H1255" s="98"/>
      <c r="I1255" s="39" t="s">
        <v>2077</v>
      </c>
      <c r="K1255" s="98"/>
      <c r="N1255" s="98"/>
      <c r="S1255" s="99"/>
    </row>
    <row r="1257" spans="1:19" s="39" customFormat="1" ht="105">
      <c r="A1257" s="39" t="s">
        <v>2078</v>
      </c>
      <c r="B1257" s="98"/>
      <c r="C1257" s="98"/>
      <c r="D1257" s="98" t="s">
        <v>543</v>
      </c>
      <c r="E1257" s="98"/>
      <c r="F1257" s="98" t="s">
        <v>31</v>
      </c>
      <c r="G1257" s="98" t="s">
        <v>26</v>
      </c>
      <c r="H1257" s="98"/>
      <c r="I1257" s="39" t="s">
        <v>2077</v>
      </c>
      <c r="K1257" s="98"/>
      <c r="N1257" s="98"/>
      <c r="S1257" s="99"/>
    </row>
    <row r="1259" spans="1:19" s="39" customFormat="1" ht="90">
      <c r="A1259" s="39" t="s">
        <v>2079</v>
      </c>
      <c r="B1259" s="98"/>
      <c r="C1259" s="98"/>
      <c r="D1259" s="98" t="s">
        <v>543</v>
      </c>
      <c r="E1259" s="98"/>
      <c r="F1259" s="98" t="s">
        <v>31</v>
      </c>
      <c r="G1259" s="98" t="s">
        <v>26</v>
      </c>
      <c r="H1259" s="98"/>
      <c r="I1259" s="39" t="s">
        <v>2080</v>
      </c>
      <c r="K1259" s="98"/>
      <c r="N1259" s="98"/>
      <c r="S1259" s="99"/>
    </row>
    <row r="1261" spans="1:19" s="39" customFormat="1" ht="120">
      <c r="A1261" s="39" t="s">
        <v>2081</v>
      </c>
      <c r="B1261" s="98"/>
      <c r="C1261" s="98"/>
      <c r="D1261" s="98" t="s">
        <v>543</v>
      </c>
      <c r="E1261" s="98"/>
      <c r="F1261" s="98" t="s">
        <v>31</v>
      </c>
      <c r="G1261" s="98" t="s">
        <v>26</v>
      </c>
      <c r="H1261" s="98"/>
      <c r="I1261" s="39" t="s">
        <v>736</v>
      </c>
      <c r="K1261" s="98"/>
      <c r="N1261" s="98"/>
      <c r="S1261" s="99"/>
    </row>
    <row r="1263" spans="1:19" s="39" customFormat="1" ht="135">
      <c r="A1263" s="39" t="s">
        <v>2082</v>
      </c>
      <c r="B1263" s="98"/>
      <c r="C1263" s="98"/>
      <c r="D1263" s="98" t="s">
        <v>543</v>
      </c>
      <c r="E1263" s="98"/>
      <c r="F1263" s="98" t="s">
        <v>31</v>
      </c>
      <c r="G1263" s="98" t="s">
        <v>26</v>
      </c>
      <c r="H1263" s="98"/>
      <c r="I1263" s="39" t="s">
        <v>2083</v>
      </c>
      <c r="K1263" s="98"/>
      <c r="N1263" s="98"/>
      <c r="S1263" s="99"/>
    </row>
    <row r="1265" spans="1:19" s="39" customFormat="1" ht="90">
      <c r="A1265" s="39" t="s">
        <v>2084</v>
      </c>
      <c r="B1265" s="98"/>
      <c r="C1265" s="98"/>
      <c r="D1265" s="98" t="s">
        <v>543</v>
      </c>
      <c r="E1265" s="98"/>
      <c r="F1265" s="98" t="s">
        <v>31</v>
      </c>
      <c r="G1265" s="98" t="s">
        <v>26</v>
      </c>
      <c r="H1265" s="98"/>
      <c r="I1265" s="39" t="s">
        <v>1094</v>
      </c>
      <c r="K1265" s="98"/>
      <c r="N1265" s="98"/>
      <c r="S1265" s="99"/>
    </row>
    <row r="1267" spans="1:19" s="39" customFormat="1" ht="60">
      <c r="A1267" s="39" t="s">
        <v>2085</v>
      </c>
      <c r="B1267" s="98"/>
      <c r="C1267" s="98"/>
      <c r="D1267" s="98" t="s">
        <v>543</v>
      </c>
      <c r="E1267" s="98"/>
      <c r="F1267" s="98"/>
      <c r="G1267" s="98"/>
      <c r="H1267" s="98"/>
      <c r="K1267" s="98"/>
      <c r="N1267" s="98"/>
      <c r="S1267" s="99"/>
    </row>
    <row r="1269" spans="1:19" ht="75">
      <c r="A1269" s="1" t="s">
        <v>2086</v>
      </c>
      <c r="B1269" s="40">
        <v>43924</v>
      </c>
      <c r="C1269" s="14" t="s">
        <v>42</v>
      </c>
      <c r="D1269" s="14" t="s">
        <v>543</v>
      </c>
      <c r="F1269" s="14" t="s">
        <v>31</v>
      </c>
      <c r="G1269" s="14" t="s">
        <v>31</v>
      </c>
      <c r="I1269" s="1" t="s">
        <v>2087</v>
      </c>
      <c r="K1269" s="14" t="s">
        <v>1532</v>
      </c>
      <c r="L1269" s="1" t="s">
        <v>2088</v>
      </c>
      <c r="N1269" s="14">
        <v>28</v>
      </c>
      <c r="O1269" s="1" t="s">
        <v>2089</v>
      </c>
    </row>
    <row r="1271" spans="1:19" s="39" customFormat="1" ht="120">
      <c r="A1271" s="39" t="s">
        <v>2090</v>
      </c>
      <c r="B1271" s="98"/>
      <c r="C1271" s="98"/>
      <c r="D1271" s="98" t="s">
        <v>543</v>
      </c>
      <c r="E1271" s="98"/>
      <c r="F1271" s="98" t="s">
        <v>31</v>
      </c>
      <c r="G1271" s="98" t="s">
        <v>26</v>
      </c>
      <c r="H1271" s="98"/>
      <c r="I1271" s="39" t="s">
        <v>1094</v>
      </c>
      <c r="K1271" s="98"/>
      <c r="N1271" s="98"/>
      <c r="S1271" s="99"/>
    </row>
    <row r="1273" spans="1:19" s="39" customFormat="1" ht="75">
      <c r="A1273" s="39" t="s">
        <v>2091</v>
      </c>
      <c r="B1273" s="98"/>
      <c r="C1273" s="98"/>
      <c r="D1273" s="98" t="s">
        <v>543</v>
      </c>
      <c r="E1273" s="98"/>
      <c r="F1273" s="98" t="s">
        <v>31</v>
      </c>
      <c r="G1273" s="98"/>
      <c r="H1273" s="98"/>
      <c r="I1273" s="39" t="s">
        <v>2092</v>
      </c>
      <c r="K1273" s="98"/>
      <c r="N1273" s="98"/>
      <c r="S1273" s="99"/>
    </row>
    <row r="1275" spans="1:19" s="39" customFormat="1" ht="90">
      <c r="A1275" s="39" t="s">
        <v>2093</v>
      </c>
      <c r="B1275" s="98"/>
      <c r="C1275" s="98"/>
      <c r="D1275" s="98" t="s">
        <v>543</v>
      </c>
      <c r="E1275" s="98"/>
      <c r="F1275" s="98" t="s">
        <v>31</v>
      </c>
      <c r="G1275" s="98"/>
      <c r="H1275" s="98"/>
      <c r="I1275" s="39" t="s">
        <v>2094</v>
      </c>
      <c r="K1275" s="98"/>
      <c r="N1275" s="98"/>
      <c r="S1275" s="99"/>
    </row>
    <row r="1277" spans="1:19" s="39" customFormat="1" ht="90">
      <c r="A1277" s="39" t="s">
        <v>2095</v>
      </c>
      <c r="B1277" s="98"/>
      <c r="C1277" s="98"/>
      <c r="D1277" s="98" t="s">
        <v>543</v>
      </c>
      <c r="E1277" s="98"/>
      <c r="F1277" s="98" t="s">
        <v>31</v>
      </c>
      <c r="G1277" s="98"/>
      <c r="H1277" s="98"/>
      <c r="I1277" s="39" t="s">
        <v>2096</v>
      </c>
      <c r="K1277" s="98"/>
      <c r="N1277" s="98"/>
      <c r="S1277" s="99"/>
    </row>
    <row r="1279" spans="1:19" s="39" customFormat="1" ht="105">
      <c r="A1279" s="39" t="s">
        <v>2097</v>
      </c>
      <c r="B1279" s="98"/>
      <c r="C1279" s="98"/>
      <c r="D1279" s="98" t="s">
        <v>543</v>
      </c>
      <c r="E1279" s="98"/>
      <c r="F1279" s="98" t="s">
        <v>31</v>
      </c>
      <c r="G1279" s="98"/>
      <c r="H1279" s="98"/>
      <c r="I1279" s="39" t="s">
        <v>2096</v>
      </c>
      <c r="K1279" s="98"/>
      <c r="N1279" s="98"/>
      <c r="S1279" s="99"/>
    </row>
    <row r="1281" spans="1:19" s="39" customFormat="1" ht="60">
      <c r="A1281" s="39" t="s">
        <v>2098</v>
      </c>
      <c r="B1281" s="98"/>
      <c r="C1281" s="98"/>
      <c r="D1281" s="98" t="s">
        <v>543</v>
      </c>
      <c r="E1281" s="98"/>
      <c r="F1281" s="98" t="s">
        <v>31</v>
      </c>
      <c r="G1281" s="98" t="s">
        <v>26</v>
      </c>
      <c r="H1281" s="98"/>
      <c r="I1281" s="39" t="s">
        <v>1094</v>
      </c>
      <c r="K1281" s="98"/>
      <c r="N1281" s="98"/>
      <c r="S1281" s="99"/>
    </row>
    <row r="1283" spans="1:19" s="39" customFormat="1" ht="60">
      <c r="A1283" s="39" t="s">
        <v>2099</v>
      </c>
      <c r="B1283" s="98"/>
      <c r="C1283" s="98"/>
      <c r="D1283" s="98" t="s">
        <v>543</v>
      </c>
      <c r="E1283" s="98"/>
      <c r="F1283" s="98" t="s">
        <v>31</v>
      </c>
      <c r="G1283" s="98" t="s">
        <v>26</v>
      </c>
      <c r="H1283" s="98"/>
      <c r="I1283" s="39" t="s">
        <v>1094</v>
      </c>
      <c r="K1283" s="98"/>
      <c r="N1283" s="98"/>
      <c r="S1283" s="99"/>
    </row>
    <row r="1285" spans="1:19" s="39" customFormat="1" ht="75">
      <c r="A1285" s="39" t="s">
        <v>2100</v>
      </c>
      <c r="B1285" s="98"/>
      <c r="C1285" s="98"/>
      <c r="D1285" s="98" t="s">
        <v>543</v>
      </c>
      <c r="E1285" s="98"/>
      <c r="F1285" s="98" t="s">
        <v>31</v>
      </c>
      <c r="G1285" s="98" t="s">
        <v>26</v>
      </c>
      <c r="H1285" s="98"/>
      <c r="I1285" s="39" t="s">
        <v>2101</v>
      </c>
      <c r="K1285" s="98"/>
      <c r="N1285" s="98"/>
      <c r="S1285" s="99"/>
    </row>
    <row r="1287" spans="1:19" s="39" customFormat="1" ht="90">
      <c r="A1287" s="39" t="s">
        <v>2102</v>
      </c>
      <c r="B1287" s="98"/>
      <c r="C1287" s="98"/>
      <c r="D1287" s="98" t="s">
        <v>543</v>
      </c>
      <c r="E1287" s="98"/>
      <c r="F1287" s="98" t="s">
        <v>31</v>
      </c>
      <c r="G1287" s="98" t="s">
        <v>26</v>
      </c>
      <c r="H1287" s="98"/>
      <c r="I1287" s="39" t="s">
        <v>1094</v>
      </c>
      <c r="K1287" s="98"/>
      <c r="N1287" s="98"/>
      <c r="S1287" s="99"/>
    </row>
    <row r="1289" spans="1:19" ht="90">
      <c r="A1289" s="1" t="s">
        <v>2103</v>
      </c>
      <c r="B1289" s="40">
        <v>43925</v>
      </c>
      <c r="C1289" s="14" t="s">
        <v>68</v>
      </c>
      <c r="D1289" s="14" t="s">
        <v>543</v>
      </c>
      <c r="F1289" s="14" t="s">
        <v>31</v>
      </c>
      <c r="G1289" s="14" t="s">
        <v>31</v>
      </c>
      <c r="K1289" s="14" t="s">
        <v>2104</v>
      </c>
      <c r="L1289" s="1" t="s">
        <v>1080</v>
      </c>
      <c r="M1289" s="1" t="s">
        <v>423</v>
      </c>
      <c r="N1289" s="14">
        <v>33</v>
      </c>
      <c r="O1289" s="1" t="s">
        <v>2105</v>
      </c>
    </row>
    <row r="1291" spans="1:19" ht="90">
      <c r="A1291" s="1" t="s">
        <v>2106</v>
      </c>
      <c r="B1291" s="40">
        <v>43925</v>
      </c>
      <c r="C1291" s="14" t="s">
        <v>68</v>
      </c>
      <c r="D1291" s="14" t="s">
        <v>543</v>
      </c>
      <c r="F1291" s="14" t="s">
        <v>31</v>
      </c>
      <c r="G1291" s="14" t="s">
        <v>31</v>
      </c>
      <c r="K1291" s="14" t="s">
        <v>2107</v>
      </c>
      <c r="L1291" s="1" t="s">
        <v>2108</v>
      </c>
      <c r="M1291" s="1" t="s">
        <v>236</v>
      </c>
      <c r="N1291" s="14">
        <v>11</v>
      </c>
      <c r="O1291" s="1" t="s">
        <v>2109</v>
      </c>
    </row>
    <row r="1293" spans="1:19" ht="135">
      <c r="A1293" s="1" t="s">
        <v>2110</v>
      </c>
      <c r="B1293" s="40">
        <v>43925</v>
      </c>
      <c r="C1293" s="14" t="s">
        <v>68</v>
      </c>
      <c r="D1293" s="14" t="s">
        <v>543</v>
      </c>
      <c r="F1293" s="14" t="s">
        <v>31</v>
      </c>
      <c r="G1293" s="14" t="s">
        <v>31</v>
      </c>
      <c r="K1293" s="14" t="s">
        <v>2111</v>
      </c>
      <c r="L1293" s="1" t="s">
        <v>2112</v>
      </c>
      <c r="M1293" s="1" t="s">
        <v>236</v>
      </c>
      <c r="N1293" s="14">
        <v>198</v>
      </c>
      <c r="O1293" s="1" t="s">
        <v>2113</v>
      </c>
    </row>
    <row r="1294" spans="1:19" s="150" customFormat="1">
      <c r="C1294" s="151"/>
      <c r="D1294" s="151">
        <v>676</v>
      </c>
      <c r="E1294" s="151"/>
      <c r="F1294" s="151"/>
      <c r="G1294" s="151"/>
      <c r="H1294" s="151"/>
      <c r="K1294" s="151"/>
      <c r="N1294" s="151"/>
      <c r="S1294" s="152"/>
    </row>
    <row r="1295" spans="1:19" s="60" customFormat="1" ht="90">
      <c r="A1295" s="60" t="s">
        <v>2114</v>
      </c>
      <c r="B1295" s="131">
        <v>43931</v>
      </c>
      <c r="C1295" s="61" t="s">
        <v>42</v>
      </c>
      <c r="D1295" s="61" t="s">
        <v>69</v>
      </c>
      <c r="E1295" s="61" t="s">
        <v>31</v>
      </c>
      <c r="F1295" s="61"/>
      <c r="G1295" s="61" t="s">
        <v>31</v>
      </c>
      <c r="H1295" s="61"/>
      <c r="I1295" s="60" t="s">
        <v>312</v>
      </c>
      <c r="K1295" s="61" t="s">
        <v>605</v>
      </c>
      <c r="L1295" s="60" t="s">
        <v>312</v>
      </c>
      <c r="M1295" s="60" t="s">
        <v>2115</v>
      </c>
      <c r="N1295" s="61">
        <v>1</v>
      </c>
      <c r="O1295" s="60">
        <v>16</v>
      </c>
      <c r="P1295" s="60" t="s">
        <v>2116</v>
      </c>
      <c r="Q1295" s="60" t="s">
        <v>2117</v>
      </c>
      <c r="S1295" s="74"/>
    </row>
    <row r="1297" spans="1:19" s="46" customFormat="1" ht="90">
      <c r="A1297" s="46" t="s">
        <v>2118</v>
      </c>
      <c r="B1297" s="47"/>
      <c r="C1297" s="47"/>
      <c r="D1297" s="47" t="s">
        <v>69</v>
      </c>
      <c r="E1297" s="47"/>
      <c r="F1297" s="47"/>
      <c r="G1297" s="47" t="s">
        <v>26</v>
      </c>
      <c r="H1297" s="47"/>
      <c r="I1297" s="46" t="s">
        <v>2119</v>
      </c>
      <c r="K1297" s="47"/>
      <c r="N1297" s="47"/>
      <c r="S1297" s="66"/>
    </row>
    <row r="1299" spans="1:19" ht="60">
      <c r="A1299" s="1" t="s">
        <v>2120</v>
      </c>
      <c r="B1299" s="40">
        <v>43931</v>
      </c>
      <c r="C1299" s="14" t="s">
        <v>42</v>
      </c>
      <c r="D1299" s="14" t="s">
        <v>69</v>
      </c>
      <c r="E1299" s="14" t="s">
        <v>31</v>
      </c>
      <c r="G1299" s="14" t="s">
        <v>31</v>
      </c>
      <c r="I1299" s="1" t="s">
        <v>2121</v>
      </c>
      <c r="K1299" s="14" t="s">
        <v>605</v>
      </c>
      <c r="L1299" s="1" t="s">
        <v>1553</v>
      </c>
      <c r="M1299" s="1" t="s">
        <v>2122</v>
      </c>
      <c r="N1299" s="14">
        <v>3</v>
      </c>
      <c r="O1299" s="1" t="s">
        <v>2123</v>
      </c>
      <c r="P1299" s="1" t="s">
        <v>2124</v>
      </c>
      <c r="Q1299" s="1" t="s">
        <v>2125</v>
      </c>
    </row>
    <row r="1301" spans="1:19" ht="90">
      <c r="A1301" s="1" t="s">
        <v>2126</v>
      </c>
      <c r="B1301" s="40">
        <v>43931</v>
      </c>
      <c r="C1301" s="14" t="s">
        <v>68</v>
      </c>
      <c r="D1301" s="14" t="s">
        <v>69</v>
      </c>
      <c r="E1301" s="14" t="s">
        <v>31</v>
      </c>
      <c r="G1301" s="14" t="s">
        <v>31</v>
      </c>
      <c r="I1301" s="1" t="s">
        <v>2127</v>
      </c>
      <c r="K1301" s="14" t="s">
        <v>567</v>
      </c>
      <c r="L1301" s="1" t="s">
        <v>2128</v>
      </c>
      <c r="M1301" s="1" t="s">
        <v>2129</v>
      </c>
      <c r="N1301" s="14">
        <v>55</v>
      </c>
      <c r="O1301" s="1" t="s">
        <v>2130</v>
      </c>
    </row>
    <row r="1303" spans="1:19" ht="90">
      <c r="A1303" s="1" t="s">
        <v>2131</v>
      </c>
      <c r="B1303" s="40">
        <v>43931</v>
      </c>
      <c r="C1303" s="14" t="s">
        <v>42</v>
      </c>
      <c r="D1303" s="14" t="s">
        <v>69</v>
      </c>
      <c r="E1303" s="14" t="s">
        <v>31</v>
      </c>
      <c r="G1303" s="14" t="s">
        <v>31</v>
      </c>
      <c r="I1303" s="1" t="s">
        <v>312</v>
      </c>
      <c r="K1303" s="14" t="s">
        <v>605</v>
      </c>
      <c r="L1303" s="1" t="s">
        <v>977</v>
      </c>
      <c r="M1303" s="1" t="s">
        <v>2132</v>
      </c>
      <c r="N1303" s="14">
        <v>1</v>
      </c>
      <c r="O1303" s="1" t="s">
        <v>2133</v>
      </c>
      <c r="P1303" s="1" t="s">
        <v>2134</v>
      </c>
      <c r="Q1303" s="1" t="s">
        <v>2135</v>
      </c>
    </row>
    <row r="1305" spans="1:19" s="46" customFormat="1" ht="105">
      <c r="A1305" s="46" t="s">
        <v>2136</v>
      </c>
      <c r="B1305" s="47"/>
      <c r="C1305" s="47"/>
      <c r="D1305" s="47" t="s">
        <v>69</v>
      </c>
      <c r="E1305" s="47" t="s">
        <v>31</v>
      </c>
      <c r="F1305" s="47"/>
      <c r="G1305" s="47" t="s">
        <v>26</v>
      </c>
      <c r="H1305" s="47"/>
      <c r="I1305" s="46" t="s">
        <v>2137</v>
      </c>
      <c r="K1305" s="47"/>
      <c r="N1305" s="47"/>
      <c r="S1305" s="66"/>
    </row>
    <row r="1307" spans="1:19" s="46" customFormat="1" ht="60">
      <c r="A1307" s="46" t="s">
        <v>2138</v>
      </c>
      <c r="B1307" s="47"/>
      <c r="C1307" s="47"/>
      <c r="D1307" s="47" t="s">
        <v>69</v>
      </c>
      <c r="E1307" s="47" t="s">
        <v>31</v>
      </c>
      <c r="F1307" s="47"/>
      <c r="G1307" s="47" t="s">
        <v>26</v>
      </c>
      <c r="H1307" s="47"/>
      <c r="I1307" s="46" t="s">
        <v>2139</v>
      </c>
      <c r="K1307" s="47"/>
      <c r="N1307" s="47"/>
      <c r="S1307" s="66"/>
    </row>
    <row r="1309" spans="1:19" s="46" customFormat="1" ht="90">
      <c r="A1309" s="46" t="s">
        <v>2140</v>
      </c>
      <c r="B1309" s="47"/>
      <c r="C1309" s="47"/>
      <c r="D1309" s="47" t="s">
        <v>69</v>
      </c>
      <c r="E1309" s="47" t="s">
        <v>31</v>
      </c>
      <c r="F1309" s="47"/>
      <c r="G1309" s="47" t="s">
        <v>26</v>
      </c>
      <c r="H1309" s="47"/>
      <c r="I1309" s="46" t="s">
        <v>2141</v>
      </c>
      <c r="K1309" s="47"/>
      <c r="N1309" s="47"/>
      <c r="S1309" s="66"/>
    </row>
    <row r="1311" spans="1:19" s="46" customFormat="1" ht="90">
      <c r="A1311" s="46" t="s">
        <v>2142</v>
      </c>
      <c r="B1311" s="47"/>
      <c r="C1311" s="47"/>
      <c r="D1311" s="47" t="s">
        <v>69</v>
      </c>
      <c r="E1311" s="47" t="s">
        <v>31</v>
      </c>
      <c r="F1311" s="47"/>
      <c r="G1311" s="47" t="s">
        <v>26</v>
      </c>
      <c r="H1311" s="47"/>
      <c r="I1311" s="46" t="s">
        <v>2143</v>
      </c>
      <c r="K1311" s="47"/>
      <c r="N1311" s="47"/>
      <c r="S1311" s="66"/>
    </row>
    <row r="1313" spans="1:19" s="46" customFormat="1" ht="120">
      <c r="A1313" s="46" t="s">
        <v>2144</v>
      </c>
      <c r="B1313" s="47"/>
      <c r="C1313" s="47"/>
      <c r="D1313" s="47" t="s">
        <v>69</v>
      </c>
      <c r="E1313" s="47" t="s">
        <v>31</v>
      </c>
      <c r="F1313" s="47"/>
      <c r="G1313" s="47" t="s">
        <v>26</v>
      </c>
      <c r="H1313" s="47"/>
      <c r="I1313" s="46" t="s">
        <v>1010</v>
      </c>
      <c r="K1313" s="47"/>
      <c r="N1313" s="47"/>
      <c r="S1313" s="66"/>
    </row>
    <row r="1315" spans="1:19" s="46" customFormat="1" ht="105">
      <c r="A1315" s="46" t="s">
        <v>2145</v>
      </c>
      <c r="B1315" s="47"/>
      <c r="C1315" s="47"/>
      <c r="D1315" s="47" t="s">
        <v>69</v>
      </c>
      <c r="E1315" s="47" t="s">
        <v>31</v>
      </c>
      <c r="F1315" s="47"/>
      <c r="G1315" s="47" t="s">
        <v>26</v>
      </c>
      <c r="H1315" s="47"/>
      <c r="I1315" s="46" t="s">
        <v>1010</v>
      </c>
      <c r="K1315" s="47"/>
      <c r="N1315" s="47"/>
      <c r="S1315" s="66"/>
    </row>
    <row r="1317" spans="1:19" s="10" customFormat="1" ht="75">
      <c r="A1317" s="10" t="s">
        <v>2146</v>
      </c>
      <c r="B1317" s="17"/>
      <c r="C1317" s="17"/>
      <c r="D1317" s="17" t="s">
        <v>69</v>
      </c>
      <c r="E1317" s="17" t="s">
        <v>31</v>
      </c>
      <c r="F1317" s="17"/>
      <c r="G1317" s="17" t="s">
        <v>26</v>
      </c>
      <c r="H1317" s="17"/>
      <c r="I1317" s="10" t="s">
        <v>2147</v>
      </c>
      <c r="K1317" s="17"/>
      <c r="N1317" s="17"/>
      <c r="S1317" s="70"/>
    </row>
    <row r="1319" spans="1:19" s="19" customFormat="1" ht="90">
      <c r="A1319" s="19" t="s">
        <v>2148</v>
      </c>
      <c r="B1319" s="20"/>
      <c r="C1319" s="20"/>
      <c r="D1319" s="17" t="s">
        <v>69</v>
      </c>
      <c r="E1319" s="17" t="s">
        <v>31</v>
      </c>
      <c r="F1319" s="17"/>
      <c r="G1319" s="17" t="s">
        <v>26</v>
      </c>
      <c r="H1319" s="20"/>
      <c r="I1319" s="19" t="s">
        <v>2149</v>
      </c>
      <c r="K1319" s="20"/>
      <c r="N1319" s="20"/>
      <c r="S1319" s="71"/>
    </row>
    <row r="1321" spans="1:19" s="46" customFormat="1" ht="45">
      <c r="A1321" s="46" t="s">
        <v>2150</v>
      </c>
      <c r="B1321" s="47"/>
      <c r="C1321" s="47"/>
      <c r="D1321" s="47" t="s">
        <v>69</v>
      </c>
      <c r="E1321" s="47"/>
      <c r="F1321" s="47"/>
      <c r="G1321" s="47" t="s">
        <v>26</v>
      </c>
      <c r="H1321" s="47"/>
      <c r="I1321" s="46" t="s">
        <v>2151</v>
      </c>
      <c r="K1321" s="47"/>
      <c r="N1321" s="47"/>
      <c r="S1321" s="66"/>
    </row>
    <row r="1323" spans="1:19" s="46" customFormat="1" ht="75">
      <c r="A1323" s="46" t="s">
        <v>2152</v>
      </c>
      <c r="B1323" s="47"/>
      <c r="C1323" s="47"/>
      <c r="D1323" s="47" t="s">
        <v>69</v>
      </c>
      <c r="E1323" s="47"/>
      <c r="F1323" s="47"/>
      <c r="G1323" s="47" t="s">
        <v>26</v>
      </c>
      <c r="H1323" s="47"/>
      <c r="I1323" s="46" t="s">
        <v>2151</v>
      </c>
      <c r="K1323" s="47"/>
      <c r="N1323" s="47"/>
      <c r="S1323" s="66"/>
    </row>
    <row r="1325" spans="1:19" s="46" customFormat="1" ht="90">
      <c r="A1325" s="46" t="s">
        <v>2153</v>
      </c>
      <c r="B1325" s="47"/>
      <c r="C1325" s="47"/>
      <c r="D1325" s="47" t="s">
        <v>69</v>
      </c>
      <c r="E1325" s="47" t="s">
        <v>31</v>
      </c>
      <c r="F1325" s="47"/>
      <c r="G1325" s="47" t="s">
        <v>26</v>
      </c>
      <c r="H1325" s="47"/>
      <c r="I1325" s="46" t="s">
        <v>2154</v>
      </c>
      <c r="K1325" s="47"/>
      <c r="N1325" s="47"/>
      <c r="S1325" s="66"/>
    </row>
    <row r="1327" spans="1:19" s="46" customFormat="1" ht="120">
      <c r="A1327" s="46" t="s">
        <v>2155</v>
      </c>
      <c r="B1327" s="47"/>
      <c r="C1327" s="47"/>
      <c r="D1327" s="47" t="s">
        <v>69</v>
      </c>
      <c r="E1327" s="47" t="s">
        <v>31</v>
      </c>
      <c r="F1327" s="47"/>
      <c r="G1327" s="47" t="s">
        <v>26</v>
      </c>
      <c r="H1327" s="47"/>
      <c r="I1327" s="46" t="s">
        <v>2156</v>
      </c>
      <c r="K1327" s="47"/>
      <c r="N1327" s="47"/>
      <c r="S1327" s="66"/>
    </row>
    <row r="1329" spans="1:19" ht="120">
      <c r="A1329" s="1" t="s">
        <v>2157</v>
      </c>
      <c r="D1329" s="14" t="s">
        <v>69</v>
      </c>
      <c r="E1329" s="14" t="s">
        <v>31</v>
      </c>
      <c r="G1329" s="14" t="s">
        <v>31</v>
      </c>
      <c r="I1329" s="1" t="s">
        <v>2158</v>
      </c>
      <c r="K1329" s="14" t="s">
        <v>2159</v>
      </c>
      <c r="L1329" s="1" t="s">
        <v>2160</v>
      </c>
      <c r="M1329" s="1" t="s">
        <v>42</v>
      </c>
      <c r="N1329" s="14">
        <v>38</v>
      </c>
      <c r="O1329" s="1" t="s">
        <v>2161</v>
      </c>
    </row>
    <row r="1331" spans="1:19" ht="60">
      <c r="A1331" s="1" t="s">
        <v>2162</v>
      </c>
      <c r="B1331" s="40">
        <v>43932</v>
      </c>
      <c r="C1331" s="14" t="s">
        <v>68</v>
      </c>
      <c r="D1331" s="14" t="s">
        <v>69</v>
      </c>
      <c r="E1331" s="14" t="s">
        <v>31</v>
      </c>
      <c r="G1331" s="14" t="s">
        <v>31</v>
      </c>
      <c r="I1331" s="1" t="s">
        <v>2163</v>
      </c>
      <c r="K1331" s="14" t="s">
        <v>2164</v>
      </c>
      <c r="L1331" s="1" t="s">
        <v>747</v>
      </c>
      <c r="M1331" s="1" t="s">
        <v>2165</v>
      </c>
      <c r="N1331" s="14">
        <v>55</v>
      </c>
      <c r="O1331" s="1" t="s">
        <v>2166</v>
      </c>
    </row>
    <row r="1333" spans="1:19" s="46" customFormat="1" ht="75">
      <c r="A1333" s="46" t="s">
        <v>2167</v>
      </c>
      <c r="B1333" s="47"/>
      <c r="C1333" s="47"/>
      <c r="D1333" s="47" t="s">
        <v>69</v>
      </c>
      <c r="E1333" s="47" t="s">
        <v>31</v>
      </c>
      <c r="F1333" s="47"/>
      <c r="G1333" s="47" t="s">
        <v>26</v>
      </c>
      <c r="H1333" s="47"/>
      <c r="I1333" s="5" t="s">
        <v>2168</v>
      </c>
      <c r="K1333" s="47"/>
      <c r="N1333" s="47"/>
      <c r="S1333" s="66"/>
    </row>
    <row r="1335" spans="1:19" s="46" customFormat="1" ht="75">
      <c r="A1335" s="46" t="s">
        <v>2169</v>
      </c>
      <c r="B1335" s="47"/>
      <c r="C1335" s="47"/>
      <c r="D1335" s="47" t="s">
        <v>69</v>
      </c>
      <c r="E1335" s="47" t="s">
        <v>31</v>
      </c>
      <c r="F1335" s="47"/>
      <c r="G1335" s="47" t="s">
        <v>26</v>
      </c>
      <c r="H1335" s="47"/>
      <c r="I1335" s="46" t="s">
        <v>2170</v>
      </c>
      <c r="K1335" s="47"/>
      <c r="N1335" s="47"/>
      <c r="S1335" s="66"/>
    </row>
    <row r="1337" spans="1:19" ht="105">
      <c r="A1337" s="1" t="s">
        <v>2171</v>
      </c>
      <c r="B1337" s="40">
        <v>43933</v>
      </c>
      <c r="C1337" s="14" t="s">
        <v>2172</v>
      </c>
      <c r="D1337" s="14" t="s">
        <v>69</v>
      </c>
      <c r="E1337" s="14" t="s">
        <v>31</v>
      </c>
      <c r="G1337" s="14" t="s">
        <v>31</v>
      </c>
      <c r="I1337" s="1" t="s">
        <v>2173</v>
      </c>
      <c r="K1337" s="14" t="s">
        <v>2174</v>
      </c>
      <c r="L1337" s="1" t="s">
        <v>2175</v>
      </c>
      <c r="M1337" s="1" t="s">
        <v>236</v>
      </c>
      <c r="N1337" s="14">
        <v>38</v>
      </c>
      <c r="O1337" s="1" t="s">
        <v>2176</v>
      </c>
    </row>
    <row r="1339" spans="1:19" ht="105">
      <c r="A1339" s="1" t="s">
        <v>2177</v>
      </c>
      <c r="B1339" s="40">
        <v>43933</v>
      </c>
      <c r="C1339" s="14" t="s">
        <v>42</v>
      </c>
      <c r="D1339" s="14" t="s">
        <v>69</v>
      </c>
      <c r="E1339" s="14" t="s">
        <v>31</v>
      </c>
      <c r="G1339" s="14" t="s">
        <v>31</v>
      </c>
      <c r="I1339" s="1" t="s">
        <v>2178</v>
      </c>
      <c r="K1339" s="14" t="s">
        <v>2179</v>
      </c>
      <c r="L1339" s="1" t="s">
        <v>747</v>
      </c>
      <c r="M1339" s="1" t="s">
        <v>2180</v>
      </c>
      <c r="N1339" s="14">
        <v>24</v>
      </c>
      <c r="O1339" s="1" t="s">
        <v>2181</v>
      </c>
    </row>
    <row r="1341" spans="1:19" ht="90">
      <c r="A1341" s="1" t="s">
        <v>2182</v>
      </c>
      <c r="B1341" s="40">
        <v>43933</v>
      </c>
      <c r="C1341" s="14" t="s">
        <v>42</v>
      </c>
      <c r="D1341" s="14" t="s">
        <v>69</v>
      </c>
      <c r="E1341" s="14" t="s">
        <v>31</v>
      </c>
      <c r="G1341" s="14" t="s">
        <v>31</v>
      </c>
      <c r="K1341" s="14" t="s">
        <v>2183</v>
      </c>
      <c r="L1341" s="1" t="s">
        <v>2184</v>
      </c>
      <c r="M1341" s="1" t="s">
        <v>2185</v>
      </c>
      <c r="N1341" s="14">
        <v>9</v>
      </c>
      <c r="O1341" s="1" t="s">
        <v>2186</v>
      </c>
    </row>
    <row r="1343" spans="1:19" s="46" customFormat="1" ht="75">
      <c r="A1343" s="46" t="s">
        <v>2187</v>
      </c>
      <c r="B1343" s="47"/>
      <c r="C1343" s="47"/>
      <c r="D1343" s="47" t="s">
        <v>391</v>
      </c>
      <c r="E1343" s="47"/>
      <c r="F1343" s="47"/>
      <c r="G1343" s="47" t="s">
        <v>26</v>
      </c>
      <c r="H1343" s="47"/>
      <c r="I1343" s="46" t="s">
        <v>2188</v>
      </c>
      <c r="K1343" s="47"/>
      <c r="N1343" s="47"/>
      <c r="S1343" s="66"/>
    </row>
    <row r="1345" spans="1:19" s="46" customFormat="1" ht="60">
      <c r="A1345" s="46" t="s">
        <v>2189</v>
      </c>
      <c r="B1345" s="47"/>
      <c r="C1345" s="47"/>
      <c r="D1345" s="47" t="s">
        <v>391</v>
      </c>
      <c r="E1345" s="47"/>
      <c r="F1345" s="47"/>
      <c r="G1345" s="47" t="s">
        <v>26</v>
      </c>
      <c r="H1345" s="47"/>
      <c r="I1345" s="46" t="s">
        <v>2188</v>
      </c>
      <c r="K1345" s="47"/>
      <c r="N1345" s="47"/>
      <c r="S1345" s="66"/>
    </row>
    <row r="1347" spans="1:19" s="46" customFormat="1" ht="150">
      <c r="A1347" s="46" t="s">
        <v>2190</v>
      </c>
      <c r="B1347" s="47"/>
      <c r="C1347" s="47"/>
      <c r="D1347" s="47" t="s">
        <v>69</v>
      </c>
      <c r="E1347" s="47" t="s">
        <v>31</v>
      </c>
      <c r="F1347" s="47"/>
      <c r="G1347" s="47" t="s">
        <v>26</v>
      </c>
      <c r="H1347" s="47"/>
      <c r="I1347" s="46" t="s">
        <v>1010</v>
      </c>
      <c r="K1347" s="47"/>
      <c r="N1347" s="47"/>
      <c r="S1347" s="66"/>
    </row>
    <row r="1349" spans="1:19" ht="195">
      <c r="A1349" s="1" t="s">
        <v>2191</v>
      </c>
      <c r="B1349" s="40">
        <v>43933</v>
      </c>
      <c r="C1349" s="14" t="s">
        <v>42</v>
      </c>
      <c r="D1349" s="14" t="s">
        <v>69</v>
      </c>
      <c r="E1349" s="14" t="s">
        <v>31</v>
      </c>
      <c r="G1349" s="14" t="s">
        <v>31</v>
      </c>
      <c r="I1349" s="5" t="s">
        <v>2192</v>
      </c>
      <c r="K1349" s="14" t="s">
        <v>2193</v>
      </c>
      <c r="M1349" s="60" t="s">
        <v>2194</v>
      </c>
      <c r="N1349" s="14" t="s">
        <v>2195</v>
      </c>
      <c r="O1349" s="1" t="s">
        <v>2196</v>
      </c>
    </row>
    <row r="1351" spans="1:19" s="46" customFormat="1" ht="90">
      <c r="A1351" s="46" t="s">
        <v>2197</v>
      </c>
      <c r="B1351" s="47"/>
      <c r="C1351" s="47"/>
      <c r="D1351" s="47" t="s">
        <v>69</v>
      </c>
      <c r="E1351" s="47" t="s">
        <v>31</v>
      </c>
      <c r="F1351" s="47"/>
      <c r="G1351" s="47" t="s">
        <v>26</v>
      </c>
      <c r="H1351" s="47"/>
      <c r="I1351" s="46" t="s">
        <v>351</v>
      </c>
      <c r="K1351" s="47"/>
      <c r="N1351" s="47"/>
      <c r="S1351" s="66"/>
    </row>
    <row r="1353" spans="1:19" s="46" customFormat="1" ht="75">
      <c r="A1353" s="46" t="s">
        <v>2198</v>
      </c>
      <c r="B1353" s="47"/>
      <c r="C1353" s="47"/>
      <c r="D1353" s="47" t="s">
        <v>69</v>
      </c>
      <c r="E1353" s="47" t="s">
        <v>31</v>
      </c>
      <c r="F1353" s="47"/>
      <c r="G1353" s="47" t="s">
        <v>26</v>
      </c>
      <c r="H1353" s="47"/>
      <c r="I1353" s="46" t="s">
        <v>351</v>
      </c>
      <c r="K1353" s="47"/>
      <c r="N1353" s="47"/>
      <c r="S1353" s="66"/>
    </row>
    <row r="1355" spans="1:19" s="46" customFormat="1" ht="75">
      <c r="A1355" s="46" t="s">
        <v>2199</v>
      </c>
      <c r="B1355" s="47"/>
      <c r="C1355" s="47"/>
      <c r="D1355" s="47" t="s">
        <v>69</v>
      </c>
      <c r="E1355" s="47" t="s">
        <v>31</v>
      </c>
      <c r="F1355" s="47"/>
      <c r="G1355" s="47" t="s">
        <v>26</v>
      </c>
      <c r="H1355" s="47"/>
      <c r="I1355" s="46" t="s">
        <v>2200</v>
      </c>
      <c r="K1355" s="47"/>
      <c r="N1355" s="47"/>
      <c r="S1355" s="66"/>
    </row>
    <row r="1356" spans="1:19">
      <c r="B1356" s="61"/>
    </row>
    <row r="1357" spans="1:19" s="46" customFormat="1" ht="135">
      <c r="A1357" s="46" t="s">
        <v>2201</v>
      </c>
      <c r="B1357" s="47"/>
      <c r="C1357" s="47"/>
      <c r="D1357" s="47" t="s">
        <v>69</v>
      </c>
      <c r="E1357" s="47" t="s">
        <v>31</v>
      </c>
      <c r="F1357" s="47"/>
      <c r="G1357" s="47" t="s">
        <v>26</v>
      </c>
      <c r="H1357" s="47"/>
      <c r="I1357" s="46" t="s">
        <v>2202</v>
      </c>
      <c r="K1357" s="47"/>
      <c r="N1357" s="47"/>
      <c r="S1357" s="66"/>
    </row>
    <row r="1359" spans="1:19" s="46" customFormat="1" ht="105">
      <c r="A1359" s="46" t="s">
        <v>2203</v>
      </c>
      <c r="B1359" s="47"/>
      <c r="C1359" s="47"/>
      <c r="D1359" s="47" t="s">
        <v>69</v>
      </c>
      <c r="E1359" s="47" t="s">
        <v>31</v>
      </c>
      <c r="F1359" s="47"/>
      <c r="G1359" s="47" t="s">
        <v>26</v>
      </c>
      <c r="H1359" s="47"/>
      <c r="I1359" s="46" t="s">
        <v>1010</v>
      </c>
      <c r="K1359" s="47"/>
      <c r="N1359" s="47"/>
      <c r="S1359" s="66"/>
    </row>
    <row r="1361" spans="1:19" s="46" customFormat="1" ht="90">
      <c r="A1361" s="46" t="s">
        <v>2204</v>
      </c>
      <c r="B1361" s="47"/>
      <c r="C1361" s="47"/>
      <c r="D1361" s="47" t="s">
        <v>69</v>
      </c>
      <c r="E1361" s="47" t="s">
        <v>31</v>
      </c>
      <c r="F1361" s="47"/>
      <c r="G1361" s="47" t="s">
        <v>26</v>
      </c>
      <c r="H1361" s="47"/>
      <c r="I1361" s="46" t="s">
        <v>1010</v>
      </c>
      <c r="K1361" s="47"/>
      <c r="N1361" s="47"/>
      <c r="S1361" s="66"/>
    </row>
    <row r="1363" spans="1:19" s="46" customFormat="1" ht="45">
      <c r="A1363" s="46" t="s">
        <v>2205</v>
      </c>
      <c r="B1363" s="47"/>
      <c r="C1363" s="47"/>
      <c r="D1363" s="47" t="s">
        <v>69</v>
      </c>
      <c r="E1363" s="47"/>
      <c r="F1363" s="47"/>
      <c r="G1363" s="47" t="s">
        <v>26</v>
      </c>
      <c r="H1363" s="47"/>
      <c r="I1363" s="46" t="s">
        <v>2206</v>
      </c>
      <c r="K1363" s="47"/>
      <c r="N1363" s="47"/>
      <c r="S1363" s="66"/>
    </row>
    <row r="1365" spans="1:19" s="46" customFormat="1" ht="90">
      <c r="A1365" s="46" t="s">
        <v>2207</v>
      </c>
      <c r="B1365" s="47"/>
      <c r="C1365" s="47"/>
      <c r="D1365" s="47" t="s">
        <v>69</v>
      </c>
      <c r="E1365" s="47" t="s">
        <v>31</v>
      </c>
      <c r="F1365" s="47"/>
      <c r="G1365" s="47" t="s">
        <v>26</v>
      </c>
      <c r="H1365" s="47"/>
      <c r="I1365" s="46" t="s">
        <v>1010</v>
      </c>
      <c r="K1365" s="47"/>
      <c r="N1365" s="47"/>
      <c r="S1365" s="66"/>
    </row>
    <row r="1367" spans="1:19" s="46" customFormat="1" ht="75">
      <c r="A1367" s="46" t="s">
        <v>2208</v>
      </c>
      <c r="B1367" s="47"/>
      <c r="C1367" s="47"/>
      <c r="D1367" s="47" t="s">
        <v>69</v>
      </c>
      <c r="E1367" s="47" t="s">
        <v>31</v>
      </c>
      <c r="F1367" s="47"/>
      <c r="G1367" s="47" t="s">
        <v>26</v>
      </c>
      <c r="H1367" s="47"/>
      <c r="I1367" s="46" t="s">
        <v>1010</v>
      </c>
      <c r="K1367" s="47"/>
      <c r="N1367" s="47"/>
      <c r="S1367" s="66"/>
    </row>
    <row r="1369" spans="1:19" s="46" customFormat="1" ht="75">
      <c r="A1369" s="46" t="s">
        <v>2209</v>
      </c>
      <c r="B1369" s="47"/>
      <c r="C1369" s="47"/>
      <c r="D1369" s="47" t="s">
        <v>69</v>
      </c>
      <c r="E1369" s="47" t="s">
        <v>31</v>
      </c>
      <c r="F1369" s="47"/>
      <c r="G1369" s="47" t="s">
        <v>26</v>
      </c>
      <c r="H1369" s="47"/>
      <c r="I1369" s="46" t="s">
        <v>2210</v>
      </c>
      <c r="K1369" s="47"/>
      <c r="N1369" s="47"/>
      <c r="S1369" s="66"/>
    </row>
    <row r="1371" spans="1:19" s="46" customFormat="1" ht="75">
      <c r="A1371" s="46" t="s">
        <v>2211</v>
      </c>
      <c r="B1371" s="47"/>
      <c r="C1371" s="47"/>
      <c r="D1371" s="47" t="s">
        <v>69</v>
      </c>
      <c r="E1371" s="47"/>
      <c r="F1371" s="47"/>
      <c r="G1371" s="47" t="s">
        <v>26</v>
      </c>
      <c r="H1371" s="47"/>
      <c r="I1371" s="46" t="s">
        <v>2212</v>
      </c>
      <c r="K1371" s="47"/>
      <c r="N1371" s="47"/>
      <c r="S1371" s="66"/>
    </row>
    <row r="1373" spans="1:19" ht="195">
      <c r="A1373" s="1" t="s">
        <v>2213</v>
      </c>
      <c r="B1373" s="40">
        <v>43969</v>
      </c>
      <c r="C1373" s="14" t="s">
        <v>2214</v>
      </c>
      <c r="D1373" s="14" t="s">
        <v>69</v>
      </c>
      <c r="E1373" s="14" t="s">
        <v>31</v>
      </c>
      <c r="G1373" s="14" t="s">
        <v>31</v>
      </c>
      <c r="I1373" s="1" t="s">
        <v>2215</v>
      </c>
      <c r="K1373" s="14" t="s">
        <v>2216</v>
      </c>
      <c r="L1373" s="1" t="s">
        <v>2217</v>
      </c>
      <c r="M1373" s="1" t="s">
        <v>2218</v>
      </c>
      <c r="N1373" s="14" t="s">
        <v>2219</v>
      </c>
      <c r="O1373" s="1" t="s">
        <v>2220</v>
      </c>
    </row>
    <row r="1375" spans="1:19" s="46" customFormat="1" ht="75">
      <c r="A1375" s="46" t="s">
        <v>2221</v>
      </c>
      <c r="B1375" s="47"/>
      <c r="C1375" s="47"/>
      <c r="D1375" s="47" t="s">
        <v>69</v>
      </c>
      <c r="E1375" s="47" t="s">
        <v>31</v>
      </c>
      <c r="F1375" s="47"/>
      <c r="G1375" s="47" t="s">
        <v>26</v>
      </c>
      <c r="H1375" s="47"/>
      <c r="I1375" s="46" t="s">
        <v>2222</v>
      </c>
      <c r="K1375" s="47"/>
      <c r="N1375" s="47"/>
      <c r="S1375" s="66"/>
    </row>
    <row r="1377" spans="1:19" ht="120">
      <c r="A1377" s="5" t="s">
        <v>2223</v>
      </c>
      <c r="B1377" s="40">
        <v>43969</v>
      </c>
      <c r="C1377" s="14" t="s">
        <v>2224</v>
      </c>
      <c r="D1377" s="14" t="s">
        <v>69</v>
      </c>
      <c r="E1377" s="14" t="s">
        <v>31</v>
      </c>
      <c r="G1377" s="14" t="s">
        <v>31</v>
      </c>
      <c r="I1377" s="5" t="s">
        <v>2225</v>
      </c>
      <c r="K1377" s="14" t="s">
        <v>567</v>
      </c>
      <c r="L1377" s="1" t="s">
        <v>2226</v>
      </c>
      <c r="M1377" s="1" t="s">
        <v>163</v>
      </c>
      <c r="N1377" s="14" t="s">
        <v>2227</v>
      </c>
      <c r="O1377" s="1" t="s">
        <v>2228</v>
      </c>
      <c r="R1377" s="1" t="s">
        <v>2229</v>
      </c>
    </row>
    <row r="1379" spans="1:19" s="46" customFormat="1" ht="120">
      <c r="A1379" s="46" t="s">
        <v>2230</v>
      </c>
      <c r="B1379" s="47"/>
      <c r="C1379" s="47"/>
      <c r="D1379" s="47" t="s">
        <v>69</v>
      </c>
      <c r="E1379" s="47" t="s">
        <v>31</v>
      </c>
      <c r="F1379" s="47"/>
      <c r="G1379" s="47" t="s">
        <v>26</v>
      </c>
      <c r="H1379" s="47"/>
      <c r="I1379" s="46" t="s">
        <v>2231</v>
      </c>
      <c r="K1379" s="47"/>
      <c r="N1379" s="47"/>
      <c r="S1379" s="66"/>
    </row>
    <row r="1381" spans="1:19" s="46" customFormat="1" ht="90">
      <c r="A1381" s="46" t="s">
        <v>2232</v>
      </c>
      <c r="B1381" s="47"/>
      <c r="C1381" s="47"/>
      <c r="D1381" s="47" t="s">
        <v>2233</v>
      </c>
      <c r="E1381" s="47"/>
      <c r="F1381" s="47"/>
      <c r="G1381" s="47" t="s">
        <v>26</v>
      </c>
      <c r="H1381" s="47"/>
      <c r="I1381" s="46" t="s">
        <v>1010</v>
      </c>
      <c r="K1381" s="47"/>
      <c r="N1381" s="47"/>
      <c r="S1381" s="66"/>
    </row>
    <row r="1383" spans="1:19" s="46" customFormat="1" ht="60">
      <c r="A1383" s="46" t="s">
        <v>2234</v>
      </c>
      <c r="B1383" s="47"/>
      <c r="C1383" s="47"/>
      <c r="D1383" s="47" t="s">
        <v>2233</v>
      </c>
      <c r="E1383" s="47"/>
      <c r="F1383" s="47"/>
      <c r="G1383" s="47" t="s">
        <v>26</v>
      </c>
      <c r="H1383" s="47"/>
      <c r="I1383" s="46" t="s">
        <v>2235</v>
      </c>
      <c r="K1383" s="47"/>
      <c r="N1383" s="47"/>
      <c r="S1383" s="66"/>
    </row>
    <row r="1385" spans="1:19" s="46" customFormat="1" ht="105">
      <c r="A1385" s="46" t="s">
        <v>2236</v>
      </c>
      <c r="B1385" s="47"/>
      <c r="C1385" s="47"/>
      <c r="D1385" s="47" t="s">
        <v>2233</v>
      </c>
      <c r="E1385" s="47"/>
      <c r="F1385" s="47"/>
      <c r="G1385" s="47" t="s">
        <v>26</v>
      </c>
      <c r="H1385" s="47"/>
      <c r="I1385" s="46" t="s">
        <v>2237</v>
      </c>
      <c r="K1385" s="47"/>
      <c r="N1385" s="47"/>
      <c r="S1385" s="66"/>
    </row>
    <row r="1387" spans="1:19" s="46" customFormat="1" ht="135">
      <c r="A1387" s="46" t="s">
        <v>2238</v>
      </c>
      <c r="B1387" s="47"/>
      <c r="C1387" s="47"/>
      <c r="D1387" s="47" t="s">
        <v>2233</v>
      </c>
      <c r="E1387" s="47"/>
      <c r="F1387" s="47"/>
      <c r="G1387" s="47" t="s">
        <v>26</v>
      </c>
      <c r="H1387" s="47"/>
      <c r="I1387" s="46" t="s">
        <v>1010</v>
      </c>
      <c r="K1387" s="47"/>
      <c r="N1387" s="47"/>
      <c r="S1387" s="66"/>
    </row>
    <row r="1389" spans="1:19" s="46" customFormat="1" ht="135">
      <c r="A1389" s="46" t="s">
        <v>2239</v>
      </c>
      <c r="B1389" s="47"/>
      <c r="C1389" s="47"/>
      <c r="D1389" s="47" t="s">
        <v>2233</v>
      </c>
      <c r="E1389" s="47"/>
      <c r="F1389" s="47"/>
      <c r="G1389" s="47" t="s">
        <v>26</v>
      </c>
      <c r="H1389" s="47"/>
      <c r="I1389" s="46" t="s">
        <v>2240</v>
      </c>
      <c r="K1389" s="47"/>
      <c r="N1389" s="47"/>
      <c r="S1389" s="66"/>
    </row>
    <row r="1391" spans="1:19" s="46" customFormat="1" ht="120">
      <c r="A1391" s="46" t="s">
        <v>2241</v>
      </c>
      <c r="B1391" s="47"/>
      <c r="C1391" s="47"/>
      <c r="D1391" s="47" t="s">
        <v>2233</v>
      </c>
      <c r="E1391" s="47"/>
      <c r="F1391" s="47"/>
      <c r="G1391" s="47" t="s">
        <v>26</v>
      </c>
      <c r="H1391" s="47"/>
      <c r="I1391" s="46" t="s">
        <v>2242</v>
      </c>
      <c r="K1391" s="47"/>
      <c r="N1391" s="47"/>
      <c r="S1391" s="66"/>
    </row>
    <row r="1393" spans="1:19" s="46" customFormat="1" ht="60">
      <c r="A1393" s="46" t="s">
        <v>2243</v>
      </c>
      <c r="B1393" s="47"/>
      <c r="C1393" s="47"/>
      <c r="D1393" s="47" t="s">
        <v>2233</v>
      </c>
      <c r="E1393" s="47"/>
      <c r="F1393" s="47"/>
      <c r="G1393" s="47" t="s">
        <v>26</v>
      </c>
      <c r="H1393" s="47"/>
      <c r="I1393" s="46" t="s">
        <v>2244</v>
      </c>
      <c r="K1393" s="47"/>
      <c r="N1393" s="47"/>
      <c r="S1393" s="66"/>
    </row>
    <row r="1395" spans="1:19" s="46" customFormat="1" ht="90">
      <c r="A1395" s="46" t="s">
        <v>2245</v>
      </c>
      <c r="B1395" s="47"/>
      <c r="C1395" s="47"/>
      <c r="D1395" s="47" t="s">
        <v>2233</v>
      </c>
      <c r="E1395" s="47"/>
      <c r="F1395" s="47"/>
      <c r="G1395" s="47" t="s">
        <v>26</v>
      </c>
      <c r="H1395" s="47"/>
      <c r="I1395" s="46" t="s">
        <v>2246</v>
      </c>
      <c r="K1395" s="47"/>
      <c r="N1395" s="47"/>
      <c r="S1395" s="66"/>
    </row>
    <row r="1397" spans="1:19" s="46" customFormat="1" ht="105">
      <c r="A1397" s="46" t="s">
        <v>2247</v>
      </c>
      <c r="B1397" s="47"/>
      <c r="C1397" s="47"/>
      <c r="D1397" s="47" t="s">
        <v>2233</v>
      </c>
      <c r="E1397" s="47"/>
      <c r="F1397" s="47"/>
      <c r="G1397" s="47" t="s">
        <v>26</v>
      </c>
      <c r="H1397" s="47"/>
      <c r="I1397" s="46" t="s">
        <v>2248</v>
      </c>
      <c r="K1397" s="47"/>
      <c r="N1397" s="47"/>
      <c r="S1397" s="66"/>
    </row>
    <row r="1399" spans="1:19" s="46" customFormat="1" ht="60">
      <c r="A1399" s="46" t="s">
        <v>2249</v>
      </c>
      <c r="B1399" s="47"/>
      <c r="C1399" s="47"/>
      <c r="D1399" s="47" t="s">
        <v>2233</v>
      </c>
      <c r="E1399" s="47"/>
      <c r="F1399" s="47"/>
      <c r="G1399" s="47" t="s">
        <v>26</v>
      </c>
      <c r="H1399" s="47"/>
      <c r="I1399" s="46" t="s">
        <v>2250</v>
      </c>
      <c r="K1399" s="47"/>
      <c r="N1399" s="47"/>
      <c r="S1399" s="66"/>
    </row>
    <row r="1401" spans="1:19" s="46" customFormat="1" ht="75">
      <c r="A1401" s="46" t="s">
        <v>2251</v>
      </c>
      <c r="B1401" s="47"/>
      <c r="C1401" s="47"/>
      <c r="D1401" s="47" t="s">
        <v>2233</v>
      </c>
      <c r="E1401" s="47" t="s">
        <v>31</v>
      </c>
      <c r="F1401" s="47"/>
      <c r="G1401" s="47" t="s">
        <v>26</v>
      </c>
      <c r="H1401" s="47"/>
      <c r="I1401" s="46" t="s">
        <v>2252</v>
      </c>
      <c r="K1401" s="47"/>
      <c r="N1401" s="47"/>
      <c r="S1401" s="66"/>
    </row>
    <row r="1403" spans="1:19" s="46" customFormat="1" ht="90">
      <c r="A1403" s="46" t="s">
        <v>2253</v>
      </c>
      <c r="B1403" s="47"/>
      <c r="C1403" s="47"/>
      <c r="D1403" s="47" t="s">
        <v>2233</v>
      </c>
      <c r="E1403" s="47" t="s">
        <v>31</v>
      </c>
      <c r="F1403" s="47"/>
      <c r="G1403" s="47" t="s">
        <v>26</v>
      </c>
      <c r="H1403" s="47"/>
      <c r="I1403" s="46" t="s">
        <v>2254</v>
      </c>
      <c r="K1403" s="47"/>
      <c r="N1403" s="47"/>
      <c r="S1403" s="66"/>
    </row>
    <row r="1405" spans="1:19" ht="135">
      <c r="A1405" s="1" t="s">
        <v>2255</v>
      </c>
      <c r="B1405" s="40">
        <v>43972</v>
      </c>
      <c r="C1405" s="14" t="s">
        <v>68</v>
      </c>
      <c r="D1405" s="14" t="s">
        <v>69</v>
      </c>
      <c r="E1405" s="14" t="s">
        <v>31</v>
      </c>
      <c r="G1405" s="14" t="s">
        <v>31</v>
      </c>
      <c r="H1405" s="18" t="s">
        <v>31</v>
      </c>
      <c r="I1405" s="1" t="s">
        <v>2256</v>
      </c>
      <c r="K1405" s="14" t="s">
        <v>2257</v>
      </c>
      <c r="L1405" s="1" t="s">
        <v>2258</v>
      </c>
      <c r="M1405" s="1" t="s">
        <v>2259</v>
      </c>
      <c r="N1405" s="14" t="s">
        <v>2260</v>
      </c>
      <c r="O1405" s="1" t="s">
        <v>2261</v>
      </c>
    </row>
    <row r="1407" spans="1:19" ht="90">
      <c r="A1407" s="1" t="s">
        <v>2262</v>
      </c>
      <c r="B1407" s="40">
        <v>43972</v>
      </c>
      <c r="C1407" s="14" t="s">
        <v>42</v>
      </c>
      <c r="D1407" s="14" t="s">
        <v>69</v>
      </c>
      <c r="E1407" s="14" t="s">
        <v>31</v>
      </c>
      <c r="G1407" s="14" t="s">
        <v>31</v>
      </c>
      <c r="H1407" s="18" t="s">
        <v>31</v>
      </c>
      <c r="I1407" s="1" t="s">
        <v>2263</v>
      </c>
      <c r="K1407" s="14" t="s">
        <v>2264</v>
      </c>
      <c r="L1407" s="1" t="s">
        <v>2265</v>
      </c>
      <c r="M1407" s="1" t="s">
        <v>2266</v>
      </c>
      <c r="N1407" s="14" t="s">
        <v>2267</v>
      </c>
      <c r="O1407" s="1" t="s">
        <v>2268</v>
      </c>
    </row>
    <row r="1409" spans="1:19" s="46" customFormat="1" ht="90">
      <c r="A1409" s="46" t="s">
        <v>2269</v>
      </c>
      <c r="B1409" s="47"/>
      <c r="C1409" s="47"/>
      <c r="D1409" s="47" t="s">
        <v>69</v>
      </c>
      <c r="E1409" s="47" t="s">
        <v>31</v>
      </c>
      <c r="F1409" s="47"/>
      <c r="G1409" s="47" t="s">
        <v>26</v>
      </c>
      <c r="H1409" s="47"/>
      <c r="I1409" s="46" t="s">
        <v>2270</v>
      </c>
      <c r="K1409" s="47"/>
      <c r="N1409" s="47"/>
      <c r="S1409" s="66"/>
    </row>
    <row r="1411" spans="1:19" s="46" customFormat="1" ht="45">
      <c r="A1411" s="46" t="s">
        <v>2271</v>
      </c>
      <c r="B1411" s="47"/>
      <c r="C1411" s="47"/>
      <c r="D1411" s="47" t="s">
        <v>69</v>
      </c>
      <c r="E1411" s="47"/>
      <c r="F1411" s="47"/>
      <c r="G1411" s="47" t="s">
        <v>26</v>
      </c>
      <c r="H1411" s="47"/>
      <c r="I1411" s="46" t="s">
        <v>2272</v>
      </c>
      <c r="K1411" s="47"/>
      <c r="N1411" s="47"/>
      <c r="S1411" s="66"/>
    </row>
    <row r="1413" spans="1:19" s="46" customFormat="1" ht="120">
      <c r="A1413" s="46" t="s">
        <v>2273</v>
      </c>
      <c r="B1413" s="47"/>
      <c r="C1413" s="47"/>
      <c r="D1413" s="47" t="s">
        <v>69</v>
      </c>
      <c r="E1413" s="47" t="s">
        <v>31</v>
      </c>
      <c r="F1413" s="47"/>
      <c r="G1413" s="47" t="s">
        <v>26</v>
      </c>
      <c r="H1413" s="47"/>
      <c r="I1413" s="46" t="s">
        <v>2274</v>
      </c>
      <c r="K1413" s="47"/>
      <c r="N1413" s="47"/>
      <c r="S1413" s="66"/>
    </row>
    <row r="1415" spans="1:19" ht="75">
      <c r="A1415" s="1" t="s">
        <v>2275</v>
      </c>
      <c r="B1415" s="131">
        <v>43972</v>
      </c>
      <c r="D1415" s="14" t="s">
        <v>69</v>
      </c>
      <c r="E1415" s="14" t="s">
        <v>31</v>
      </c>
      <c r="G1415" s="14" t="s">
        <v>31</v>
      </c>
      <c r="I1415" s="1" t="s">
        <v>2276</v>
      </c>
      <c r="K1415" s="1" t="s">
        <v>2276</v>
      </c>
      <c r="L1415" s="1" t="s">
        <v>312</v>
      </c>
      <c r="M1415" s="1" t="s">
        <v>2277</v>
      </c>
      <c r="N1415" s="14">
        <v>1</v>
      </c>
      <c r="O1415" s="1" t="s">
        <v>2278</v>
      </c>
    </row>
    <row r="1417" spans="1:19" s="46" customFormat="1" ht="90">
      <c r="A1417" s="46" t="s">
        <v>2279</v>
      </c>
      <c r="B1417" s="47"/>
      <c r="C1417" s="47"/>
      <c r="D1417" s="47" t="s">
        <v>69</v>
      </c>
      <c r="E1417" s="47"/>
      <c r="F1417" s="47"/>
      <c r="G1417" s="47" t="s">
        <v>26</v>
      </c>
      <c r="H1417" s="47"/>
      <c r="I1417" s="46" t="s">
        <v>235</v>
      </c>
      <c r="K1417" s="47"/>
      <c r="N1417" s="47"/>
      <c r="S1417" s="66"/>
    </row>
    <row r="1419" spans="1:19" s="39" customFormat="1" ht="105">
      <c r="A1419" s="39" t="s">
        <v>2280</v>
      </c>
      <c r="B1419" s="47"/>
      <c r="C1419" s="98"/>
      <c r="D1419" s="98" t="s">
        <v>391</v>
      </c>
      <c r="E1419" s="98"/>
      <c r="F1419" s="98"/>
      <c r="G1419" s="98" t="s">
        <v>26</v>
      </c>
      <c r="H1419" s="98"/>
      <c r="I1419" s="39" t="s">
        <v>1008</v>
      </c>
      <c r="K1419" s="98"/>
      <c r="N1419" s="98"/>
      <c r="S1419" s="99"/>
    </row>
    <row r="1421" spans="1:19" s="46" customFormat="1" ht="90">
      <c r="A1421" s="46" t="s">
        <v>2281</v>
      </c>
      <c r="B1421" s="47"/>
      <c r="C1421" s="47"/>
      <c r="D1421" s="47" t="s">
        <v>69</v>
      </c>
      <c r="E1421" s="47"/>
      <c r="F1421" s="47"/>
      <c r="G1421" s="47" t="s">
        <v>26</v>
      </c>
      <c r="H1421" s="47"/>
      <c r="I1421" s="46" t="s">
        <v>1010</v>
      </c>
      <c r="K1421" s="47"/>
      <c r="N1421" s="47"/>
      <c r="S1421" s="66"/>
    </row>
    <row r="1423" spans="1:19" s="46" customFormat="1" ht="150">
      <c r="A1423" s="46" t="s">
        <v>2282</v>
      </c>
      <c r="B1423" s="47"/>
      <c r="C1423" s="47"/>
      <c r="D1423" s="47" t="s">
        <v>69</v>
      </c>
      <c r="E1423" s="47" t="s">
        <v>31</v>
      </c>
      <c r="F1423" s="47"/>
      <c r="G1423" s="47" t="s">
        <v>26</v>
      </c>
      <c r="H1423" s="47"/>
      <c r="I1423" s="46" t="s">
        <v>828</v>
      </c>
      <c r="K1423" s="47"/>
      <c r="N1423" s="47"/>
      <c r="S1423" s="66"/>
    </row>
    <row r="1425" spans="1:19" s="10" customFormat="1" ht="75">
      <c r="A1425" s="10" t="s">
        <v>2283</v>
      </c>
      <c r="B1425" s="17"/>
      <c r="C1425" s="17"/>
      <c r="D1425" s="17" t="s">
        <v>69</v>
      </c>
      <c r="E1425" s="17" t="s">
        <v>31</v>
      </c>
      <c r="F1425" s="17"/>
      <c r="G1425" s="17" t="s">
        <v>26</v>
      </c>
      <c r="H1425" s="17"/>
      <c r="I1425" s="10" t="s">
        <v>235</v>
      </c>
      <c r="K1425" s="17"/>
      <c r="N1425" s="17"/>
      <c r="S1425" s="70"/>
    </row>
    <row r="1427" spans="1:19" s="39" customFormat="1" ht="75">
      <c r="A1427" s="39" t="s">
        <v>2284</v>
      </c>
      <c r="B1427" s="47"/>
      <c r="C1427" s="98"/>
      <c r="D1427" s="98" t="s">
        <v>391</v>
      </c>
      <c r="E1427" s="98"/>
      <c r="F1427" s="98"/>
      <c r="G1427" s="98" t="s">
        <v>26</v>
      </c>
      <c r="H1427" s="98"/>
      <c r="I1427" s="39" t="s">
        <v>458</v>
      </c>
      <c r="K1427" s="98"/>
      <c r="N1427" s="98"/>
      <c r="S1427" s="99"/>
    </row>
    <row r="1429" spans="1:19" s="46" customFormat="1" ht="60">
      <c r="A1429" s="46" t="s">
        <v>2285</v>
      </c>
      <c r="B1429" s="47"/>
      <c r="C1429" s="47"/>
      <c r="D1429" s="47" t="s">
        <v>69</v>
      </c>
      <c r="E1429" s="47" t="s">
        <v>31</v>
      </c>
      <c r="F1429" s="47"/>
      <c r="G1429" s="47" t="s">
        <v>26</v>
      </c>
      <c r="H1429" s="47"/>
      <c r="I1429" s="46" t="s">
        <v>2286</v>
      </c>
      <c r="K1429" s="47"/>
      <c r="N1429" s="47"/>
      <c r="S1429" s="66"/>
    </row>
    <row r="1431" spans="1:19" s="46" customFormat="1" ht="75">
      <c r="A1431" s="46" t="s">
        <v>2287</v>
      </c>
      <c r="B1431" s="47"/>
      <c r="C1431" s="47"/>
      <c r="D1431" s="47" t="s">
        <v>69</v>
      </c>
      <c r="E1431" s="47"/>
      <c r="F1431" s="47"/>
      <c r="G1431" s="47" t="s">
        <v>26</v>
      </c>
      <c r="H1431" s="47"/>
      <c r="I1431" s="46" t="s">
        <v>2288</v>
      </c>
      <c r="K1431" s="47"/>
      <c r="N1431" s="47"/>
      <c r="S1431" s="66"/>
    </row>
    <row r="1432" spans="1:19" s="150" customFormat="1">
      <c r="B1432" s="151"/>
      <c r="C1432" s="151"/>
      <c r="D1432" s="151"/>
      <c r="E1432" s="151"/>
      <c r="F1432" s="151"/>
      <c r="G1432" s="151"/>
      <c r="H1432" s="151"/>
      <c r="K1432" s="151"/>
      <c r="N1432" s="151"/>
      <c r="S1432" s="152"/>
    </row>
    <row r="1433" spans="1:19" s="30" customFormat="1" ht="75">
      <c r="A1433" s="30" t="s">
        <v>2289</v>
      </c>
      <c r="B1433" s="153"/>
      <c r="C1433" s="31"/>
      <c r="D1433" s="31" t="s">
        <v>543</v>
      </c>
      <c r="E1433" s="31"/>
      <c r="F1433" s="31" t="s">
        <v>31</v>
      </c>
      <c r="G1433" s="31"/>
      <c r="H1433" s="31"/>
      <c r="I1433" s="30" t="s">
        <v>1094</v>
      </c>
      <c r="K1433" s="31"/>
      <c r="N1433" s="31"/>
      <c r="S1433" s="72"/>
    </row>
    <row r="1435" spans="1:19" s="30" customFormat="1" ht="105">
      <c r="A1435" s="30" t="s">
        <v>2290</v>
      </c>
      <c r="B1435" s="31"/>
      <c r="C1435" s="31"/>
      <c r="D1435" s="31" t="s">
        <v>543</v>
      </c>
      <c r="E1435" s="31"/>
      <c r="F1435" s="31" t="s">
        <v>31</v>
      </c>
      <c r="G1435" s="31"/>
      <c r="H1435" s="31"/>
      <c r="I1435" s="30" t="s">
        <v>2291</v>
      </c>
      <c r="K1435" s="31"/>
      <c r="N1435" s="31"/>
      <c r="S1435" s="72"/>
    </row>
    <row r="1437" spans="1:19" ht="390">
      <c r="A1437" s="1" t="s">
        <v>2292</v>
      </c>
      <c r="B1437" s="40">
        <v>43941</v>
      </c>
      <c r="C1437" s="14" t="s">
        <v>68</v>
      </c>
      <c r="D1437" s="14" t="s">
        <v>543</v>
      </c>
      <c r="F1437" s="14" t="s">
        <v>31</v>
      </c>
      <c r="G1437" s="14" t="s">
        <v>31</v>
      </c>
      <c r="K1437" s="14" t="s">
        <v>2293</v>
      </c>
      <c r="L1437" s="1" t="s">
        <v>2294</v>
      </c>
      <c r="N1437" s="14" t="s">
        <v>2295</v>
      </c>
      <c r="O1437" s="1" t="s">
        <v>2296</v>
      </c>
    </row>
    <row r="1439" spans="1:19" ht="90">
      <c r="A1439" s="1" t="s">
        <v>2297</v>
      </c>
      <c r="B1439" s="40">
        <v>43941</v>
      </c>
      <c r="C1439" s="14" t="s">
        <v>42</v>
      </c>
      <c r="D1439" s="14" t="s">
        <v>543</v>
      </c>
      <c r="F1439" s="14" t="s">
        <v>31</v>
      </c>
      <c r="G1439" s="14" t="s">
        <v>31</v>
      </c>
      <c r="K1439" s="14" t="s">
        <v>995</v>
      </c>
      <c r="L1439" s="1" t="s">
        <v>2298</v>
      </c>
      <c r="M1439" s="1" t="s">
        <v>2299</v>
      </c>
      <c r="N1439" s="14" t="s">
        <v>2300</v>
      </c>
      <c r="O1439" s="1" t="s">
        <v>2301</v>
      </c>
    </row>
    <row r="1441" spans="1:19" s="30" customFormat="1" ht="120">
      <c r="A1441" s="30" t="s">
        <v>2302</v>
      </c>
      <c r="B1441" s="31"/>
      <c r="C1441" s="31"/>
      <c r="D1441" s="31" t="s">
        <v>543</v>
      </c>
      <c r="E1441" s="31"/>
      <c r="F1441" s="31" t="s">
        <v>31</v>
      </c>
      <c r="G1441" s="31"/>
      <c r="H1441" s="31"/>
      <c r="I1441" s="30" t="s">
        <v>2303</v>
      </c>
      <c r="K1441" s="31"/>
      <c r="N1441" s="31"/>
      <c r="S1441" s="72"/>
    </row>
    <row r="1443" spans="1:19" s="30" customFormat="1" ht="105">
      <c r="A1443" s="30" t="s">
        <v>2304</v>
      </c>
      <c r="B1443" s="31"/>
      <c r="C1443" s="31"/>
      <c r="D1443" s="31" t="s">
        <v>543</v>
      </c>
      <c r="E1443" s="31"/>
      <c r="F1443" s="31" t="s">
        <v>31</v>
      </c>
      <c r="G1443" s="31"/>
      <c r="H1443" s="31"/>
      <c r="I1443" s="30" t="s">
        <v>2305</v>
      </c>
      <c r="K1443" s="31"/>
      <c r="N1443" s="31"/>
      <c r="S1443" s="72"/>
    </row>
    <row r="1445" spans="1:19" s="30" customFormat="1" ht="105">
      <c r="A1445" s="30" t="s">
        <v>2306</v>
      </c>
      <c r="B1445" s="31"/>
      <c r="C1445" s="31"/>
      <c r="D1445" s="31" t="s">
        <v>543</v>
      </c>
      <c r="E1445" s="31"/>
      <c r="F1445" s="31" t="s">
        <v>31</v>
      </c>
      <c r="G1445" s="31"/>
      <c r="H1445" s="31"/>
      <c r="I1445" s="30" t="s">
        <v>2307</v>
      </c>
      <c r="K1445" s="31"/>
      <c r="N1445" s="31"/>
      <c r="S1445" s="72"/>
    </row>
    <row r="1447" spans="1:19" ht="135">
      <c r="A1447" s="1" t="s">
        <v>2308</v>
      </c>
      <c r="B1447" s="40">
        <v>43941</v>
      </c>
      <c r="C1447" s="14" t="s">
        <v>68</v>
      </c>
      <c r="D1447" s="14" t="s">
        <v>543</v>
      </c>
      <c r="F1447" s="14" t="s">
        <v>31</v>
      </c>
      <c r="G1447" s="14" t="s">
        <v>31</v>
      </c>
      <c r="K1447" s="14" t="s">
        <v>2309</v>
      </c>
      <c r="L1447" s="1" t="s">
        <v>2310</v>
      </c>
      <c r="N1447" s="14" t="s">
        <v>2311</v>
      </c>
    </row>
    <row r="1449" spans="1:19" s="30" customFormat="1" ht="75">
      <c r="A1449" s="30" t="s">
        <v>2312</v>
      </c>
      <c r="B1449" s="31"/>
      <c r="C1449" s="31"/>
      <c r="D1449" s="31" t="s">
        <v>543</v>
      </c>
      <c r="E1449" s="31"/>
      <c r="F1449" s="31" t="s">
        <v>31</v>
      </c>
      <c r="G1449" s="31"/>
      <c r="H1449" s="31"/>
      <c r="I1449" s="30" t="s">
        <v>2313</v>
      </c>
      <c r="K1449" s="31"/>
      <c r="N1449" s="31"/>
      <c r="S1449" s="72"/>
    </row>
    <row r="1451" spans="1:19" s="30" customFormat="1" ht="90">
      <c r="A1451" s="30" t="s">
        <v>2314</v>
      </c>
      <c r="B1451" s="31"/>
      <c r="C1451" s="31"/>
      <c r="D1451" s="31" t="s">
        <v>543</v>
      </c>
      <c r="E1451" s="31"/>
      <c r="F1451" s="31" t="s">
        <v>31</v>
      </c>
      <c r="G1451" s="31"/>
      <c r="H1451" s="31"/>
      <c r="I1451" s="30" t="s">
        <v>1094</v>
      </c>
      <c r="K1451" s="31"/>
      <c r="N1451" s="31"/>
      <c r="S1451" s="72"/>
    </row>
    <row r="1453" spans="1:19" ht="90">
      <c r="A1453" s="1" t="s">
        <v>2315</v>
      </c>
      <c r="B1453" s="40">
        <v>43941</v>
      </c>
      <c r="C1453" s="14" t="s">
        <v>42</v>
      </c>
      <c r="D1453" s="14" t="s">
        <v>543</v>
      </c>
      <c r="F1453" s="14" t="s">
        <v>31</v>
      </c>
      <c r="G1453" s="14" t="s">
        <v>31</v>
      </c>
      <c r="K1453" s="14" t="s">
        <v>2316</v>
      </c>
      <c r="L1453" s="1" t="s">
        <v>2317</v>
      </c>
      <c r="M1453" s="1" t="s">
        <v>2318</v>
      </c>
      <c r="N1453" s="14" t="s">
        <v>2319</v>
      </c>
      <c r="O1453" s="1" t="s">
        <v>2320</v>
      </c>
    </row>
    <row r="1455" spans="1:19" s="30" customFormat="1" ht="90">
      <c r="A1455" s="30" t="s">
        <v>2321</v>
      </c>
      <c r="B1455" s="31"/>
      <c r="C1455" s="31"/>
      <c r="D1455" s="31" t="s">
        <v>543</v>
      </c>
      <c r="E1455" s="31"/>
      <c r="F1455" s="31" t="s">
        <v>31</v>
      </c>
      <c r="G1455" s="31"/>
      <c r="H1455" s="31"/>
      <c r="I1455" s="30" t="s">
        <v>1094</v>
      </c>
      <c r="K1455" s="31"/>
      <c r="N1455" s="31"/>
      <c r="S1455" s="72"/>
    </row>
    <row r="1457" spans="1:19" s="39" customFormat="1" ht="90">
      <c r="A1457" s="39" t="s">
        <v>2322</v>
      </c>
      <c r="B1457" s="98"/>
      <c r="C1457" s="98"/>
      <c r="D1457" s="98" t="s">
        <v>543</v>
      </c>
      <c r="E1457" s="98"/>
      <c r="F1457" s="98" t="s">
        <v>31</v>
      </c>
      <c r="G1457" s="98" t="s">
        <v>26</v>
      </c>
      <c r="H1457" s="98"/>
      <c r="I1457" s="39" t="s">
        <v>235</v>
      </c>
      <c r="J1457" s="39" t="s">
        <v>356</v>
      </c>
      <c r="K1457" s="98"/>
      <c r="N1457" s="98"/>
      <c r="S1457" s="99"/>
    </row>
    <row r="1459" spans="1:19" ht="75">
      <c r="A1459" s="1" t="s">
        <v>2323</v>
      </c>
      <c r="B1459" s="40">
        <v>43941</v>
      </c>
      <c r="C1459" s="14" t="s">
        <v>42</v>
      </c>
      <c r="D1459" s="14" t="s">
        <v>543</v>
      </c>
      <c r="F1459" s="14" t="s">
        <v>31</v>
      </c>
      <c r="G1459" s="14" t="s">
        <v>31</v>
      </c>
      <c r="K1459" s="14" t="s">
        <v>2324</v>
      </c>
      <c r="L1459" s="1" t="s">
        <v>1838</v>
      </c>
      <c r="M1459" s="1" t="s">
        <v>2325</v>
      </c>
      <c r="N1459" s="14" t="s">
        <v>1472</v>
      </c>
      <c r="O1459" s="1" t="s">
        <v>2326</v>
      </c>
    </row>
    <row r="1461" spans="1:19" s="30" customFormat="1" ht="105">
      <c r="A1461" s="30" t="s">
        <v>2327</v>
      </c>
      <c r="B1461" s="31"/>
      <c r="C1461" s="31"/>
      <c r="D1461" s="31" t="s">
        <v>543</v>
      </c>
      <c r="E1461" s="31"/>
      <c r="F1461" s="31" t="s">
        <v>31</v>
      </c>
      <c r="G1461" s="31"/>
      <c r="H1461" s="31"/>
      <c r="I1461" s="30" t="s">
        <v>2328</v>
      </c>
      <c r="K1461" s="31"/>
      <c r="N1461" s="31"/>
      <c r="S1461" s="72"/>
    </row>
    <row r="1463" spans="1:19" s="30" customFormat="1" ht="195">
      <c r="A1463" s="30" t="s">
        <v>2329</v>
      </c>
      <c r="B1463" s="31"/>
      <c r="C1463" s="31"/>
      <c r="D1463" s="31" t="s">
        <v>543</v>
      </c>
      <c r="E1463" s="31"/>
      <c r="F1463" s="31" t="s">
        <v>31</v>
      </c>
      <c r="G1463" s="31"/>
      <c r="H1463" s="31"/>
      <c r="I1463" s="30" t="s">
        <v>2330</v>
      </c>
      <c r="K1463" s="31"/>
      <c r="N1463" s="31"/>
      <c r="S1463" s="72"/>
    </row>
    <row r="1465" spans="1:19" s="19" customFormat="1" ht="75">
      <c r="A1465" s="19" t="s">
        <v>2331</v>
      </c>
      <c r="B1465" s="20"/>
      <c r="C1465" s="20"/>
      <c r="D1465" s="20" t="s">
        <v>543</v>
      </c>
      <c r="E1465" s="20"/>
      <c r="F1465" s="20" t="s">
        <v>31</v>
      </c>
      <c r="G1465" s="20"/>
      <c r="H1465" s="20"/>
      <c r="I1465" s="19" t="s">
        <v>2332</v>
      </c>
      <c r="K1465" s="20"/>
      <c r="N1465" s="20"/>
      <c r="S1465" s="71"/>
    </row>
    <row r="1467" spans="1:19" ht="90">
      <c r="A1467" s="1" t="s">
        <v>2333</v>
      </c>
      <c r="B1467" s="40">
        <v>43941</v>
      </c>
      <c r="C1467" s="14" t="s">
        <v>68</v>
      </c>
      <c r="D1467" s="14" t="s">
        <v>543</v>
      </c>
      <c r="F1467" s="14" t="s">
        <v>31</v>
      </c>
      <c r="G1467" s="14" t="s">
        <v>31</v>
      </c>
      <c r="K1467" s="14" t="s">
        <v>2334</v>
      </c>
      <c r="L1467" s="1" t="s">
        <v>2335</v>
      </c>
      <c r="M1467" s="1" t="s">
        <v>236</v>
      </c>
      <c r="N1467" s="14" t="s">
        <v>2336</v>
      </c>
      <c r="O1467" s="1" t="s">
        <v>2337</v>
      </c>
    </row>
    <row r="1469" spans="1:19" s="30" customFormat="1" ht="90">
      <c r="A1469" s="30" t="s">
        <v>2338</v>
      </c>
      <c r="B1469" s="31"/>
      <c r="C1469" s="31"/>
      <c r="D1469" s="31" t="s">
        <v>543</v>
      </c>
      <c r="E1469" s="31"/>
      <c r="F1469" s="31"/>
      <c r="G1469" s="31"/>
      <c r="H1469" s="31"/>
      <c r="I1469" s="30" t="s">
        <v>285</v>
      </c>
      <c r="K1469" s="31"/>
      <c r="N1469" s="31"/>
      <c r="S1469" s="72"/>
    </row>
    <row r="1471" spans="1:19" s="60" customFormat="1" ht="60">
      <c r="A1471" s="60" t="s">
        <v>2339</v>
      </c>
      <c r="B1471" s="131">
        <v>43941</v>
      </c>
      <c r="C1471" s="61" t="s">
        <v>42</v>
      </c>
      <c r="D1471" s="61" t="s">
        <v>543</v>
      </c>
      <c r="E1471" s="61"/>
      <c r="F1471" s="61" t="s">
        <v>31</v>
      </c>
      <c r="G1471" s="61" t="s">
        <v>31</v>
      </c>
      <c r="H1471" s="61"/>
      <c r="I1471" s="60" t="s">
        <v>2340</v>
      </c>
      <c r="K1471" s="61" t="s">
        <v>2341</v>
      </c>
      <c r="L1471" s="60" t="s">
        <v>1838</v>
      </c>
      <c r="M1471" s="60" t="s">
        <v>2342</v>
      </c>
      <c r="N1471" s="61">
        <v>1</v>
      </c>
      <c r="O1471" s="60" t="s">
        <v>2343</v>
      </c>
      <c r="S1471" s="74"/>
    </row>
    <row r="1473" spans="1:19" s="39" customFormat="1" ht="105">
      <c r="A1473" s="39" t="s">
        <v>2344</v>
      </c>
      <c r="B1473" s="98"/>
      <c r="C1473" s="98"/>
      <c r="D1473" s="98" t="s">
        <v>543</v>
      </c>
      <c r="E1473" s="98"/>
      <c r="F1473" s="98" t="s">
        <v>31</v>
      </c>
      <c r="G1473" s="98"/>
      <c r="H1473" s="98"/>
      <c r="I1473" s="39" t="s">
        <v>2345</v>
      </c>
      <c r="K1473" s="98"/>
      <c r="N1473" s="98"/>
      <c r="S1473" s="99"/>
    </row>
    <row r="1475" spans="1:19" s="30" customFormat="1" ht="90">
      <c r="A1475" s="30" t="s">
        <v>2346</v>
      </c>
      <c r="B1475" s="31"/>
      <c r="C1475" s="31"/>
      <c r="D1475" s="31" t="s">
        <v>543</v>
      </c>
      <c r="E1475" s="31"/>
      <c r="F1475" s="31" t="s">
        <v>31</v>
      </c>
      <c r="G1475" s="31"/>
      <c r="H1475" s="31"/>
      <c r="I1475" s="30" t="s">
        <v>2347</v>
      </c>
      <c r="K1475" s="31"/>
      <c r="N1475" s="31"/>
      <c r="S1475" s="72"/>
    </row>
    <row r="1477" spans="1:19" s="30" customFormat="1" ht="60">
      <c r="A1477" s="30" t="s">
        <v>2348</v>
      </c>
      <c r="B1477" s="31"/>
      <c r="C1477" s="31"/>
      <c r="D1477" s="31" t="s">
        <v>543</v>
      </c>
      <c r="E1477" s="31"/>
      <c r="F1477" s="31"/>
      <c r="G1477" s="31"/>
      <c r="H1477" s="31"/>
      <c r="K1477" s="31"/>
      <c r="N1477" s="31"/>
      <c r="S1477" s="72"/>
    </row>
    <row r="1479" spans="1:19" ht="105">
      <c r="A1479" s="1" t="s">
        <v>2349</v>
      </c>
      <c r="B1479" s="40">
        <v>43943</v>
      </c>
      <c r="C1479" s="14" t="s">
        <v>42</v>
      </c>
      <c r="D1479" s="14" t="s">
        <v>543</v>
      </c>
      <c r="F1479" s="14" t="s">
        <v>31</v>
      </c>
      <c r="G1479" s="14" t="s">
        <v>31</v>
      </c>
      <c r="K1479" s="14" t="s">
        <v>2350</v>
      </c>
      <c r="L1479" s="1" t="s">
        <v>2351</v>
      </c>
      <c r="N1479" s="14" t="s">
        <v>1918</v>
      </c>
      <c r="O1479" s="1" t="s">
        <v>2352</v>
      </c>
    </row>
    <row r="1481" spans="1:19" ht="90">
      <c r="A1481" s="1" t="s">
        <v>2353</v>
      </c>
      <c r="B1481" s="40">
        <v>43943</v>
      </c>
      <c r="C1481" s="14" t="s">
        <v>68</v>
      </c>
      <c r="D1481" s="14" t="s">
        <v>543</v>
      </c>
      <c r="F1481" s="14" t="s">
        <v>31</v>
      </c>
      <c r="G1481" s="14" t="s">
        <v>31</v>
      </c>
      <c r="K1481" s="14" t="s">
        <v>2354</v>
      </c>
      <c r="L1481" s="1" t="s">
        <v>2355</v>
      </c>
      <c r="N1481" s="14" t="s">
        <v>2356</v>
      </c>
      <c r="O1481" s="1" t="s">
        <v>2357</v>
      </c>
    </row>
    <row r="1483" spans="1:19" ht="105">
      <c r="A1483" s="1" t="s">
        <v>2358</v>
      </c>
      <c r="B1483" s="40">
        <v>43943</v>
      </c>
      <c r="C1483" s="14" t="s">
        <v>68</v>
      </c>
      <c r="D1483" s="14" t="s">
        <v>543</v>
      </c>
      <c r="F1483" s="14" t="s">
        <v>31</v>
      </c>
      <c r="G1483" s="14" t="s">
        <v>31</v>
      </c>
      <c r="K1483" s="14" t="s">
        <v>2359</v>
      </c>
      <c r="L1483" s="1" t="s">
        <v>2360</v>
      </c>
      <c r="N1483" s="14" t="s">
        <v>2361</v>
      </c>
      <c r="O1483" s="1" t="s">
        <v>2362</v>
      </c>
    </row>
    <row r="1485" spans="1:19" s="19" customFormat="1" ht="60">
      <c r="A1485" s="19" t="s">
        <v>2363</v>
      </c>
      <c r="B1485" s="20"/>
      <c r="C1485" s="20"/>
      <c r="D1485" s="20" t="s">
        <v>543</v>
      </c>
      <c r="E1485" s="20"/>
      <c r="F1485" s="20" t="s">
        <v>31</v>
      </c>
      <c r="G1485" s="20" t="s">
        <v>26</v>
      </c>
      <c r="H1485" s="20"/>
      <c r="I1485" s="19" t="s">
        <v>235</v>
      </c>
      <c r="K1485" s="20"/>
      <c r="N1485" s="20"/>
      <c r="S1485" s="71"/>
    </row>
    <row r="1487" spans="1:19" ht="90">
      <c r="A1487" s="1" t="s">
        <v>2364</v>
      </c>
      <c r="B1487" s="40">
        <v>43943</v>
      </c>
      <c r="C1487" s="14" t="s">
        <v>68</v>
      </c>
      <c r="D1487" s="14" t="s">
        <v>543</v>
      </c>
      <c r="F1487" s="14" t="s">
        <v>31</v>
      </c>
      <c r="G1487" s="14" t="s">
        <v>31</v>
      </c>
      <c r="K1487" s="14" t="s">
        <v>2365</v>
      </c>
      <c r="L1487" s="1" t="s">
        <v>305</v>
      </c>
      <c r="N1487" s="14" t="s">
        <v>2366</v>
      </c>
      <c r="O1487" s="1" t="s">
        <v>2367</v>
      </c>
    </row>
    <row r="1489" spans="1:19" s="60" customFormat="1" ht="90">
      <c r="A1489" s="60" t="s">
        <v>2368</v>
      </c>
      <c r="B1489" s="131">
        <v>43944</v>
      </c>
      <c r="C1489" s="61" t="s">
        <v>42</v>
      </c>
      <c r="D1489" s="61" t="s">
        <v>543</v>
      </c>
      <c r="E1489" s="61"/>
      <c r="F1489" s="61" t="s">
        <v>31</v>
      </c>
      <c r="G1489" s="61" t="s">
        <v>31</v>
      </c>
      <c r="H1489" s="61"/>
      <c r="K1489" s="61" t="s">
        <v>1231</v>
      </c>
      <c r="L1489" s="60" t="s">
        <v>2074</v>
      </c>
      <c r="N1489" s="61">
        <v>1</v>
      </c>
      <c r="O1489" s="60" t="s">
        <v>1933</v>
      </c>
      <c r="S1489" s="74"/>
    </row>
    <row r="1491" spans="1:19" s="30" customFormat="1" ht="75">
      <c r="A1491" s="30" t="s">
        <v>2369</v>
      </c>
      <c r="B1491" s="31"/>
      <c r="C1491" s="31"/>
      <c r="D1491" s="31" t="s">
        <v>543</v>
      </c>
      <c r="E1491" s="31"/>
      <c r="F1491" s="31" t="s">
        <v>31</v>
      </c>
      <c r="G1491" s="31"/>
      <c r="H1491" s="31"/>
      <c r="I1491" s="30" t="s">
        <v>1836</v>
      </c>
      <c r="K1491" s="31"/>
      <c r="N1491" s="31"/>
      <c r="S1491" s="72"/>
    </row>
    <row r="1493" spans="1:19" s="30" customFormat="1" ht="90">
      <c r="A1493" s="30" t="s">
        <v>2370</v>
      </c>
      <c r="B1493" s="31"/>
      <c r="C1493" s="31"/>
      <c r="D1493" s="31" t="s">
        <v>543</v>
      </c>
      <c r="E1493" s="31"/>
      <c r="F1493" s="31" t="s">
        <v>31</v>
      </c>
      <c r="G1493" s="31"/>
      <c r="H1493" s="31"/>
      <c r="I1493" s="30" t="s">
        <v>1836</v>
      </c>
      <c r="K1493" s="31"/>
      <c r="N1493" s="31"/>
      <c r="S1493" s="72"/>
    </row>
    <row r="1495" spans="1:19" s="19" customFormat="1" ht="45">
      <c r="A1495" s="19" t="s">
        <v>2371</v>
      </c>
      <c r="B1495" s="20"/>
      <c r="C1495" s="20"/>
      <c r="D1495" s="20" t="s">
        <v>543</v>
      </c>
      <c r="E1495" s="20"/>
      <c r="F1495" s="20" t="s">
        <v>31</v>
      </c>
      <c r="G1495" s="20"/>
      <c r="H1495" s="20"/>
      <c r="I1495" s="19" t="s">
        <v>235</v>
      </c>
      <c r="K1495" s="20"/>
      <c r="N1495" s="20"/>
      <c r="S1495" s="71"/>
    </row>
    <row r="1497" spans="1:19" s="19" customFormat="1" ht="45">
      <c r="A1497" s="19" t="s">
        <v>2372</v>
      </c>
      <c r="B1497" s="20"/>
      <c r="C1497" s="20"/>
      <c r="D1497" s="20" t="s">
        <v>543</v>
      </c>
      <c r="E1497" s="20"/>
      <c r="F1497" s="20" t="s">
        <v>31</v>
      </c>
      <c r="G1497" s="20"/>
      <c r="H1497" s="20"/>
      <c r="I1497" s="19" t="s">
        <v>235</v>
      </c>
      <c r="K1497" s="20"/>
      <c r="N1497" s="20"/>
      <c r="S1497" s="71"/>
    </row>
    <row r="1499" spans="1:19" s="39" customFormat="1" ht="60">
      <c r="A1499" s="39" t="s">
        <v>2373</v>
      </c>
      <c r="B1499" s="98"/>
      <c r="C1499" s="98"/>
      <c r="D1499" s="98" t="s">
        <v>543</v>
      </c>
      <c r="E1499" s="98"/>
      <c r="F1499" s="98" t="s">
        <v>31</v>
      </c>
      <c r="G1499" s="98"/>
      <c r="H1499" s="98"/>
      <c r="I1499" s="39" t="s">
        <v>2374</v>
      </c>
      <c r="K1499" s="98"/>
      <c r="N1499" s="98"/>
      <c r="S1499" s="99"/>
    </row>
    <row r="1501" spans="1:19" s="30" customFormat="1" ht="90">
      <c r="A1501" s="30" t="s">
        <v>2375</v>
      </c>
      <c r="B1501" s="31"/>
      <c r="C1501" s="31"/>
      <c r="D1501" s="31" t="s">
        <v>543</v>
      </c>
      <c r="E1501" s="31"/>
      <c r="F1501" s="31" t="s">
        <v>31</v>
      </c>
      <c r="G1501" s="31" t="s">
        <v>26</v>
      </c>
      <c r="H1501" s="31"/>
      <c r="I1501" s="30" t="s">
        <v>2376</v>
      </c>
      <c r="K1501" s="31"/>
      <c r="N1501" s="31"/>
      <c r="S1501" s="72"/>
    </row>
    <row r="1502" spans="1:19" s="150" customFormat="1">
      <c r="C1502" s="151"/>
      <c r="D1502" s="151">
        <v>780</v>
      </c>
      <c r="E1502" s="151"/>
      <c r="F1502" s="151"/>
      <c r="G1502" s="151"/>
      <c r="H1502" s="151"/>
      <c r="K1502" s="151"/>
      <c r="N1502" s="151"/>
      <c r="S1502" s="152"/>
    </row>
    <row r="1503" spans="1:19" ht="90">
      <c r="A1503" s="1" t="s">
        <v>2377</v>
      </c>
      <c r="B1503" s="40">
        <v>43944</v>
      </c>
      <c r="C1503" s="14" t="s">
        <v>42</v>
      </c>
      <c r="D1503" s="14" t="s">
        <v>543</v>
      </c>
      <c r="F1503" s="14" t="s">
        <v>31</v>
      </c>
      <c r="I1503" s="1" t="s">
        <v>2378</v>
      </c>
      <c r="K1503" s="14" t="s">
        <v>2379</v>
      </c>
      <c r="L1503" s="1" t="s">
        <v>2380</v>
      </c>
      <c r="N1503" s="14" t="s">
        <v>2381</v>
      </c>
      <c r="O1503" s="1" t="s">
        <v>2382</v>
      </c>
    </row>
    <row r="1505" spans="1:19" s="39" customFormat="1" ht="75">
      <c r="A1505" s="39" t="s">
        <v>2383</v>
      </c>
      <c r="B1505" s="98"/>
      <c r="C1505" s="98"/>
      <c r="D1505" s="98" t="s">
        <v>543</v>
      </c>
      <c r="E1505" s="98"/>
      <c r="F1505" s="98" t="s">
        <v>31</v>
      </c>
      <c r="G1505" s="98" t="s">
        <v>26</v>
      </c>
      <c r="H1505" s="98"/>
      <c r="I1505" s="39" t="s">
        <v>2384</v>
      </c>
      <c r="K1505" s="98"/>
      <c r="N1505" s="98"/>
      <c r="S1505" s="99"/>
    </row>
    <row r="1507" spans="1:19" s="19" customFormat="1" ht="45">
      <c r="A1507" s="19" t="s">
        <v>2385</v>
      </c>
      <c r="B1507" s="20"/>
      <c r="C1507" s="20"/>
      <c r="D1507" s="20" t="s">
        <v>543</v>
      </c>
      <c r="E1507" s="20"/>
      <c r="F1507" s="20" t="s">
        <v>31</v>
      </c>
      <c r="G1507" s="20" t="s">
        <v>26</v>
      </c>
      <c r="H1507" s="20"/>
      <c r="I1507" s="19" t="s">
        <v>235</v>
      </c>
      <c r="K1507" s="20"/>
      <c r="N1507" s="20"/>
      <c r="S1507" s="71"/>
    </row>
    <row r="1509" spans="1:19" s="19" customFormat="1" ht="60">
      <c r="A1509" s="19" t="s">
        <v>2386</v>
      </c>
      <c r="B1509" s="20"/>
      <c r="C1509" s="20"/>
      <c r="D1509" s="20" t="s">
        <v>543</v>
      </c>
      <c r="E1509" s="20"/>
      <c r="F1509" s="20" t="s">
        <v>31</v>
      </c>
      <c r="G1509" s="20" t="s">
        <v>26</v>
      </c>
      <c r="H1509" s="20"/>
      <c r="I1509" s="19" t="s">
        <v>235</v>
      </c>
      <c r="K1509" s="20"/>
      <c r="N1509" s="20"/>
      <c r="S1509" s="71"/>
    </row>
    <row r="1511" spans="1:19" s="39" customFormat="1" ht="75">
      <c r="A1511" s="39" t="s">
        <v>2387</v>
      </c>
      <c r="B1511" s="98"/>
      <c r="C1511" s="98"/>
      <c r="D1511" s="98" t="s">
        <v>543</v>
      </c>
      <c r="E1511" s="98"/>
      <c r="F1511" s="98" t="s">
        <v>31</v>
      </c>
      <c r="G1511" s="98" t="s">
        <v>26</v>
      </c>
      <c r="H1511" s="98"/>
      <c r="I1511" s="39" t="s">
        <v>2077</v>
      </c>
      <c r="K1511" s="98"/>
      <c r="N1511" s="98"/>
      <c r="S1511" s="99"/>
    </row>
    <row r="1513" spans="1:19" s="19" customFormat="1" ht="90">
      <c r="A1513" s="19" t="s">
        <v>2388</v>
      </c>
      <c r="B1513" s="20"/>
      <c r="C1513" s="20"/>
      <c r="D1513" s="20" t="s">
        <v>543</v>
      </c>
      <c r="E1513" s="20"/>
      <c r="F1513" s="20" t="s">
        <v>31</v>
      </c>
      <c r="G1513" s="20" t="s">
        <v>26</v>
      </c>
      <c r="H1513" s="20"/>
      <c r="I1513" s="19" t="s">
        <v>235</v>
      </c>
      <c r="K1513" s="20"/>
      <c r="N1513" s="20"/>
      <c r="S1513" s="71"/>
    </row>
    <row r="1515" spans="1:19" ht="135">
      <c r="A1515" s="1" t="s">
        <v>2389</v>
      </c>
      <c r="B1515" s="40">
        <v>43945</v>
      </c>
      <c r="C1515" s="14" t="s">
        <v>42</v>
      </c>
      <c r="D1515" s="14" t="s">
        <v>543</v>
      </c>
      <c r="F1515" s="14" t="s">
        <v>31</v>
      </c>
      <c r="G1515" s="14" t="s">
        <v>31</v>
      </c>
      <c r="K1515" s="14" t="s">
        <v>2390</v>
      </c>
      <c r="L1515" s="1" t="s">
        <v>2391</v>
      </c>
      <c r="M1515" s="1" t="s">
        <v>2392</v>
      </c>
      <c r="N1515" s="14" t="s">
        <v>2393</v>
      </c>
      <c r="O1515" s="1" t="s">
        <v>2394</v>
      </c>
    </row>
    <row r="1517" spans="1:19" s="39" customFormat="1" ht="75">
      <c r="A1517" s="39" t="s">
        <v>2395</v>
      </c>
      <c r="B1517" s="129"/>
      <c r="C1517" s="98" t="s">
        <v>42</v>
      </c>
      <c r="D1517" s="98" t="s">
        <v>543</v>
      </c>
      <c r="E1517" s="98"/>
      <c r="F1517" s="98" t="s">
        <v>31</v>
      </c>
      <c r="G1517" s="98" t="s">
        <v>31</v>
      </c>
      <c r="H1517" s="98" t="s">
        <v>26</v>
      </c>
      <c r="I1517" s="39" t="s">
        <v>2396</v>
      </c>
      <c r="J1517" s="39" t="s">
        <v>1400</v>
      </c>
      <c r="K1517" s="98"/>
      <c r="N1517" s="98"/>
      <c r="S1517" s="99"/>
    </row>
    <row r="1519" spans="1:19" ht="90">
      <c r="A1519" s="1" t="s">
        <v>2397</v>
      </c>
      <c r="B1519" s="40">
        <v>43945</v>
      </c>
      <c r="C1519" s="14" t="s">
        <v>68</v>
      </c>
      <c r="D1519" s="14" t="s">
        <v>543</v>
      </c>
      <c r="F1519" s="14" t="s">
        <v>31</v>
      </c>
      <c r="G1519" s="14" t="s">
        <v>31</v>
      </c>
      <c r="I1519" s="155" t="s">
        <v>2398</v>
      </c>
      <c r="K1519" s="14" t="s">
        <v>1231</v>
      </c>
      <c r="L1519" s="1" t="s">
        <v>2399</v>
      </c>
      <c r="M1519" s="1" t="s">
        <v>2400</v>
      </c>
      <c r="N1519" s="14">
        <v>31</v>
      </c>
      <c r="O1519" s="1" t="s">
        <v>2401</v>
      </c>
    </row>
    <row r="1521" spans="1:19" ht="75">
      <c r="A1521" s="60" t="s">
        <v>2402</v>
      </c>
      <c r="B1521" s="40">
        <v>43950</v>
      </c>
      <c r="C1521" s="14" t="s">
        <v>42</v>
      </c>
      <c r="D1521" s="14" t="s">
        <v>543</v>
      </c>
      <c r="F1521" s="14" t="s">
        <v>31</v>
      </c>
      <c r="G1521" s="14" t="s">
        <v>31</v>
      </c>
      <c r="K1521" s="14" t="s">
        <v>2403</v>
      </c>
      <c r="L1521" s="1" t="s">
        <v>1838</v>
      </c>
      <c r="M1521" s="1" t="s">
        <v>2404</v>
      </c>
      <c r="N1521" s="14">
        <v>1</v>
      </c>
      <c r="O1521" s="1" t="s">
        <v>1996</v>
      </c>
    </row>
    <row r="1523" spans="1:19" s="30" customFormat="1" ht="90">
      <c r="A1523" s="30" t="s">
        <v>2405</v>
      </c>
      <c r="B1523" s="31"/>
      <c r="C1523" s="31"/>
      <c r="D1523" s="31" t="s">
        <v>543</v>
      </c>
      <c r="E1523" s="31"/>
      <c r="F1523" s="31" t="s">
        <v>31</v>
      </c>
      <c r="G1523" s="31" t="s">
        <v>26</v>
      </c>
      <c r="H1523" s="31"/>
      <c r="I1523" s="30" t="s">
        <v>2406</v>
      </c>
      <c r="K1523" s="31"/>
      <c r="N1523" s="31"/>
      <c r="S1523" s="72"/>
    </row>
    <row r="1525" spans="1:19" s="60" customFormat="1" ht="120">
      <c r="A1525" s="60" t="s">
        <v>2407</v>
      </c>
      <c r="B1525" s="131">
        <v>43950</v>
      </c>
      <c r="C1525" s="61" t="s">
        <v>42</v>
      </c>
      <c r="D1525" s="61" t="s">
        <v>543</v>
      </c>
      <c r="E1525" s="61"/>
      <c r="F1525" s="61" t="s">
        <v>31</v>
      </c>
      <c r="G1525" s="61" t="s">
        <v>31</v>
      </c>
      <c r="H1525" s="61"/>
      <c r="K1525" s="61" t="s">
        <v>995</v>
      </c>
      <c r="L1525" s="60" t="s">
        <v>2408</v>
      </c>
      <c r="M1525" s="60" t="s">
        <v>2409</v>
      </c>
      <c r="N1525" s="61">
        <v>4</v>
      </c>
      <c r="O1525" s="60" t="s">
        <v>2410</v>
      </c>
      <c r="S1525" s="74"/>
    </row>
    <row r="1527" spans="1:19" s="39" customFormat="1" ht="105">
      <c r="A1527" s="39" t="s">
        <v>2411</v>
      </c>
      <c r="B1527" s="98"/>
      <c r="C1527" s="98"/>
      <c r="D1527" s="98" t="s">
        <v>543</v>
      </c>
      <c r="E1527" s="98"/>
      <c r="F1527" s="98" t="s">
        <v>31</v>
      </c>
      <c r="G1527" s="98"/>
      <c r="H1527" s="98"/>
      <c r="I1527" s="39" t="s">
        <v>2412</v>
      </c>
      <c r="K1527" s="98"/>
      <c r="N1527" s="98"/>
      <c r="S1527" s="99"/>
    </row>
    <row r="1529" spans="1:19" ht="90">
      <c r="A1529" s="1" t="s">
        <v>2413</v>
      </c>
      <c r="B1529" s="40">
        <v>43950</v>
      </c>
      <c r="C1529" s="14" t="s">
        <v>68</v>
      </c>
      <c r="D1529" s="14" t="s">
        <v>543</v>
      </c>
      <c r="F1529" s="14" t="s">
        <v>31</v>
      </c>
      <c r="G1529" s="14" t="s">
        <v>31</v>
      </c>
      <c r="K1529" s="14" t="s">
        <v>2414</v>
      </c>
      <c r="L1529" s="1" t="s">
        <v>2415</v>
      </c>
      <c r="M1529" s="1" t="s">
        <v>2416</v>
      </c>
      <c r="N1529" s="14">
        <v>10</v>
      </c>
      <c r="O1529" s="1" t="s">
        <v>2417</v>
      </c>
    </row>
    <row r="1531" spans="1:19" s="39" customFormat="1" ht="75">
      <c r="A1531" s="39" t="s">
        <v>2418</v>
      </c>
      <c r="B1531" s="98"/>
      <c r="C1531" s="98"/>
      <c r="D1531" s="98" t="s">
        <v>543</v>
      </c>
      <c r="E1531" s="98"/>
      <c r="F1531" s="98" t="s">
        <v>31</v>
      </c>
      <c r="G1531" s="98" t="s">
        <v>26</v>
      </c>
      <c r="H1531" s="98"/>
      <c r="I1531" s="39" t="s">
        <v>1094</v>
      </c>
      <c r="K1531" s="98"/>
      <c r="N1531" s="98"/>
      <c r="S1531" s="99"/>
    </row>
    <row r="1533" spans="1:19" s="39" customFormat="1" ht="105">
      <c r="A1533" s="39" t="s">
        <v>2419</v>
      </c>
      <c r="B1533" s="98"/>
      <c r="C1533" s="98"/>
      <c r="D1533" s="98" t="s">
        <v>543</v>
      </c>
      <c r="E1533" s="98"/>
      <c r="F1533" s="98" t="s">
        <v>31</v>
      </c>
      <c r="G1533" s="98" t="s">
        <v>26</v>
      </c>
      <c r="H1533" s="98"/>
      <c r="I1533" s="39" t="s">
        <v>1094</v>
      </c>
      <c r="K1533" s="98"/>
      <c r="N1533" s="98"/>
      <c r="S1533" s="99"/>
    </row>
    <row r="1535" spans="1:19" s="39" customFormat="1" ht="105">
      <c r="A1535" s="39" t="s">
        <v>2420</v>
      </c>
      <c r="B1535" s="129"/>
      <c r="C1535" s="98"/>
      <c r="D1535" s="98" t="s">
        <v>543</v>
      </c>
      <c r="E1535" s="98"/>
      <c r="F1535" s="98" t="s">
        <v>31</v>
      </c>
      <c r="G1535" s="98" t="s">
        <v>26</v>
      </c>
      <c r="H1535" s="98"/>
      <c r="I1535" s="39" t="s">
        <v>2421</v>
      </c>
      <c r="K1535" s="98"/>
      <c r="N1535" s="98"/>
      <c r="S1535" s="99"/>
    </row>
    <row r="1537" spans="1:19" s="39" customFormat="1" ht="90">
      <c r="A1537" s="39" t="s">
        <v>2422</v>
      </c>
      <c r="B1537" s="98"/>
      <c r="C1537" s="98"/>
      <c r="D1537" s="98" t="s">
        <v>543</v>
      </c>
      <c r="E1537" s="98"/>
      <c r="F1537" s="98" t="s">
        <v>31</v>
      </c>
      <c r="G1537" s="98" t="s">
        <v>26</v>
      </c>
      <c r="H1537" s="98"/>
      <c r="I1537" s="39" t="s">
        <v>2423</v>
      </c>
      <c r="K1537" s="98"/>
      <c r="N1537" s="98"/>
      <c r="S1537" s="99"/>
    </row>
    <row r="1539" spans="1:19" s="39" customFormat="1" ht="60">
      <c r="A1539" s="39" t="s">
        <v>2424</v>
      </c>
      <c r="B1539" s="98"/>
      <c r="C1539" s="98"/>
      <c r="D1539" s="98" t="s">
        <v>543</v>
      </c>
      <c r="E1539" s="98"/>
      <c r="F1539" s="98" t="s">
        <v>31</v>
      </c>
      <c r="G1539" s="98" t="s">
        <v>26</v>
      </c>
      <c r="H1539" s="98"/>
      <c r="I1539" s="39" t="s">
        <v>2425</v>
      </c>
      <c r="K1539" s="98"/>
      <c r="N1539" s="98"/>
      <c r="S1539" s="99"/>
    </row>
    <row r="1541" spans="1:19" s="39" customFormat="1" ht="135">
      <c r="A1541" s="39" t="s">
        <v>2426</v>
      </c>
      <c r="B1541" s="98"/>
      <c r="C1541" s="98"/>
      <c r="D1541" s="98" t="s">
        <v>543</v>
      </c>
      <c r="E1541" s="98"/>
      <c r="F1541" s="98" t="s">
        <v>31</v>
      </c>
      <c r="G1541" s="98" t="s">
        <v>26</v>
      </c>
      <c r="H1541" s="98"/>
      <c r="I1541" s="39" t="s">
        <v>828</v>
      </c>
      <c r="K1541" s="98"/>
      <c r="N1541" s="98"/>
      <c r="S1541" s="99"/>
    </row>
    <row r="1543" spans="1:19" ht="90">
      <c r="A1543" s="1" t="s">
        <v>2427</v>
      </c>
      <c r="B1543" s="40">
        <v>43951</v>
      </c>
      <c r="C1543" s="14" t="s">
        <v>42</v>
      </c>
      <c r="D1543" s="14" t="s">
        <v>543</v>
      </c>
      <c r="F1543" s="14" t="s">
        <v>31</v>
      </c>
      <c r="G1543" s="14" t="s">
        <v>31</v>
      </c>
      <c r="K1543" s="14" t="s">
        <v>2428</v>
      </c>
      <c r="L1543" s="1" t="s">
        <v>2429</v>
      </c>
      <c r="M1543" s="1" t="s">
        <v>2430</v>
      </c>
      <c r="N1543" s="14">
        <v>3</v>
      </c>
      <c r="O1543" s="1" t="s">
        <v>2431</v>
      </c>
    </row>
    <row r="1545" spans="1:19" s="60" customFormat="1" ht="105">
      <c r="A1545" s="60" t="s">
        <v>2432</v>
      </c>
      <c r="B1545" s="131">
        <v>43951</v>
      </c>
      <c r="C1545" s="61" t="s">
        <v>42</v>
      </c>
      <c r="D1545" s="61" t="s">
        <v>543</v>
      </c>
      <c r="E1545" s="61"/>
      <c r="F1545" s="61" t="s">
        <v>31</v>
      </c>
      <c r="G1545" s="61" t="s">
        <v>31</v>
      </c>
      <c r="H1545" s="61"/>
      <c r="K1545" s="61" t="s">
        <v>2433</v>
      </c>
      <c r="L1545" s="60" t="s">
        <v>2434</v>
      </c>
      <c r="N1545" s="61">
        <v>2</v>
      </c>
      <c r="O1545" s="60" t="s">
        <v>2435</v>
      </c>
      <c r="S1545" s="74"/>
    </row>
    <row r="1547" spans="1:19" s="39" customFormat="1" ht="75">
      <c r="A1547" s="39" t="s">
        <v>2436</v>
      </c>
      <c r="B1547" s="98"/>
      <c r="C1547" s="98"/>
      <c r="D1547" s="98" t="s">
        <v>543</v>
      </c>
      <c r="E1547" s="98"/>
      <c r="F1547" s="98"/>
      <c r="G1547" s="98" t="s">
        <v>26</v>
      </c>
      <c r="H1547" s="98"/>
      <c r="I1547" s="39" t="s">
        <v>2437</v>
      </c>
      <c r="K1547" s="98"/>
      <c r="N1547" s="98"/>
      <c r="S1547" s="99"/>
    </row>
    <row r="1549" spans="1:19" s="39" customFormat="1" ht="45">
      <c r="A1549" s="39" t="s">
        <v>2438</v>
      </c>
      <c r="B1549" s="98"/>
      <c r="C1549" s="98"/>
      <c r="D1549" s="98" t="s">
        <v>543</v>
      </c>
      <c r="E1549" s="98"/>
      <c r="F1549" s="98" t="s">
        <v>31</v>
      </c>
      <c r="G1549" s="98" t="s">
        <v>26</v>
      </c>
      <c r="H1549" s="98"/>
      <c r="I1549" s="39" t="s">
        <v>2439</v>
      </c>
      <c r="K1549" s="98"/>
      <c r="N1549" s="98"/>
      <c r="S1549" s="99"/>
    </row>
    <row r="1551" spans="1:19" ht="75">
      <c r="A1551" s="1" t="s">
        <v>2440</v>
      </c>
      <c r="B1551" s="40">
        <v>43951</v>
      </c>
      <c r="C1551" s="14" t="s">
        <v>42</v>
      </c>
      <c r="D1551" s="14" t="s">
        <v>543</v>
      </c>
      <c r="F1551" s="14" t="s">
        <v>31</v>
      </c>
      <c r="G1551" s="14" t="s">
        <v>31</v>
      </c>
      <c r="K1551" s="14" t="s">
        <v>2441</v>
      </c>
      <c r="L1551" s="1" t="s">
        <v>1838</v>
      </c>
      <c r="N1551" s="14">
        <v>1</v>
      </c>
      <c r="O1551" s="1" t="s">
        <v>2442</v>
      </c>
    </row>
    <row r="1553" spans="1:19" ht="90">
      <c r="A1553" s="1" t="s">
        <v>2443</v>
      </c>
      <c r="B1553" s="40">
        <v>43951</v>
      </c>
      <c r="C1553" s="14" t="s">
        <v>42</v>
      </c>
      <c r="D1553" s="14" t="s">
        <v>543</v>
      </c>
      <c r="F1553" s="14" t="s">
        <v>31</v>
      </c>
      <c r="G1553" s="14" t="s">
        <v>31</v>
      </c>
      <c r="K1553" s="14" t="s">
        <v>2444</v>
      </c>
      <c r="L1553" s="1" t="s">
        <v>1838</v>
      </c>
      <c r="N1553" s="14">
        <v>1</v>
      </c>
      <c r="O1553" s="1" t="s">
        <v>1892</v>
      </c>
    </row>
    <row r="1554" spans="1:19" s="150" customFormat="1">
      <c r="C1554" s="151"/>
      <c r="D1554" s="151">
        <v>806</v>
      </c>
      <c r="E1554" s="151"/>
      <c r="F1554" s="151"/>
      <c r="G1554" s="151"/>
      <c r="H1554" s="151"/>
      <c r="K1554" s="151"/>
      <c r="N1554" s="151"/>
      <c r="S1554" s="152"/>
    </row>
    <row r="1555" spans="1:19" s="39" customFormat="1" ht="60">
      <c r="A1555" s="39" t="s">
        <v>2445</v>
      </c>
      <c r="B1555" s="98"/>
      <c r="C1555" s="98"/>
      <c r="D1555" s="98" t="s">
        <v>543</v>
      </c>
      <c r="E1555" s="98"/>
      <c r="F1555" s="98" t="s">
        <v>31</v>
      </c>
      <c r="G1555" s="98" t="s">
        <v>26</v>
      </c>
      <c r="H1555" s="98"/>
      <c r="I1555" s="39" t="s">
        <v>2077</v>
      </c>
      <c r="K1555" s="98"/>
      <c r="N1555" s="98"/>
      <c r="S1555" s="99"/>
    </row>
    <row r="1557" spans="1:19" s="39" customFormat="1" ht="90">
      <c r="A1557" s="39" t="s">
        <v>2446</v>
      </c>
      <c r="B1557" s="98"/>
      <c r="C1557" s="98"/>
      <c r="D1557" s="98" t="s">
        <v>543</v>
      </c>
      <c r="E1557" s="98"/>
      <c r="F1557" s="98" t="s">
        <v>31</v>
      </c>
      <c r="G1557" s="98" t="s">
        <v>26</v>
      </c>
      <c r="H1557" s="98"/>
      <c r="I1557" s="39" t="s">
        <v>2077</v>
      </c>
      <c r="K1557" s="98"/>
      <c r="N1557" s="98"/>
      <c r="S1557" s="99"/>
    </row>
    <row r="1559" spans="1:19" s="19" customFormat="1" ht="75">
      <c r="A1559" s="19" t="s">
        <v>2447</v>
      </c>
      <c r="B1559" s="20"/>
      <c r="C1559" s="20"/>
      <c r="D1559" s="20" t="s">
        <v>543</v>
      </c>
      <c r="E1559" s="20"/>
      <c r="F1559" s="20" t="s">
        <v>31</v>
      </c>
      <c r="G1559" s="20" t="s">
        <v>26</v>
      </c>
      <c r="H1559" s="20"/>
      <c r="I1559" s="19" t="s">
        <v>2448</v>
      </c>
      <c r="K1559" s="20"/>
      <c r="N1559" s="20"/>
      <c r="S1559" s="71"/>
    </row>
    <row r="1561" spans="1:19" s="39" customFormat="1" ht="45">
      <c r="A1561" s="39" t="s">
        <v>2449</v>
      </c>
      <c r="B1561" s="98"/>
      <c r="C1561" s="98"/>
      <c r="D1561" s="98" t="s">
        <v>543</v>
      </c>
      <c r="E1561" s="98"/>
      <c r="F1561" s="98"/>
      <c r="G1561" s="98" t="s">
        <v>26</v>
      </c>
      <c r="H1561" s="98"/>
      <c r="I1561" s="39" t="s">
        <v>235</v>
      </c>
      <c r="J1561" s="39" t="s">
        <v>471</v>
      </c>
      <c r="K1561" s="98"/>
      <c r="N1561" s="98"/>
      <c r="S1561" s="99"/>
    </row>
    <row r="1563" spans="1:19" s="19" customFormat="1" ht="90">
      <c r="A1563" s="19" t="s">
        <v>2450</v>
      </c>
      <c r="B1563" s="20"/>
      <c r="C1563" s="20"/>
      <c r="D1563" s="20" t="s">
        <v>543</v>
      </c>
      <c r="E1563" s="20"/>
      <c r="F1563" s="20" t="s">
        <v>31</v>
      </c>
      <c r="G1563" s="20" t="s">
        <v>26</v>
      </c>
      <c r="H1563" s="20"/>
      <c r="I1563" s="154" t="s">
        <v>2451</v>
      </c>
      <c r="K1563" s="20"/>
      <c r="N1563" s="20"/>
      <c r="S1563" s="71"/>
    </row>
    <row r="1565" spans="1:19" s="39" customFormat="1" ht="90">
      <c r="A1565" s="39" t="s">
        <v>2452</v>
      </c>
      <c r="B1565" s="98"/>
      <c r="C1565" s="98"/>
      <c r="D1565" s="98" t="s">
        <v>543</v>
      </c>
      <c r="E1565" s="98"/>
      <c r="F1565" s="98" t="s">
        <v>31</v>
      </c>
      <c r="G1565" s="98" t="s">
        <v>26</v>
      </c>
      <c r="H1565" s="98"/>
      <c r="I1565" s="39" t="s">
        <v>1094</v>
      </c>
      <c r="K1565" s="98"/>
      <c r="N1565" s="98"/>
      <c r="S1565" s="99"/>
    </row>
    <row r="1567" spans="1:19" s="19" customFormat="1" ht="75">
      <c r="A1567" s="19" t="s">
        <v>2453</v>
      </c>
      <c r="B1567" s="20"/>
      <c r="C1567" s="20"/>
      <c r="D1567" s="20" t="s">
        <v>543</v>
      </c>
      <c r="E1567" s="20"/>
      <c r="F1567" s="20" t="s">
        <v>31</v>
      </c>
      <c r="G1567" s="20" t="s">
        <v>26</v>
      </c>
      <c r="H1567" s="20"/>
      <c r="I1567" s="154" t="s">
        <v>2454</v>
      </c>
      <c r="K1567" s="20"/>
      <c r="N1567" s="20"/>
      <c r="S1567" s="71"/>
    </row>
    <row r="1569" spans="1:19" s="39" customFormat="1" ht="60">
      <c r="A1569" s="39" t="s">
        <v>2455</v>
      </c>
      <c r="B1569" s="98"/>
      <c r="C1569" s="98"/>
      <c r="D1569" s="98" t="s">
        <v>543</v>
      </c>
      <c r="E1569" s="98"/>
      <c r="F1569" s="98" t="s">
        <v>31</v>
      </c>
      <c r="G1569" s="98" t="s">
        <v>26</v>
      </c>
      <c r="H1569" s="98"/>
      <c r="I1569" s="39" t="s">
        <v>2456</v>
      </c>
      <c r="K1569" s="98"/>
      <c r="N1569" s="98"/>
      <c r="S1569" s="99"/>
    </row>
    <row r="1571" spans="1:19" ht="105">
      <c r="A1571" s="1" t="s">
        <v>2457</v>
      </c>
      <c r="B1571" s="40">
        <v>43952</v>
      </c>
      <c r="C1571" s="14" t="s">
        <v>68</v>
      </c>
      <c r="D1571" s="14" t="s">
        <v>543</v>
      </c>
      <c r="F1571" s="14" t="s">
        <v>31</v>
      </c>
      <c r="G1571" s="14" t="s">
        <v>31</v>
      </c>
      <c r="I1571" s="155" t="s">
        <v>2398</v>
      </c>
      <c r="K1571" s="14" t="s">
        <v>605</v>
      </c>
      <c r="L1571" s="1" t="s">
        <v>2429</v>
      </c>
      <c r="M1571" s="1" t="s">
        <v>2458</v>
      </c>
      <c r="N1571" s="14">
        <v>8</v>
      </c>
      <c r="O1571" s="1" t="s">
        <v>2459</v>
      </c>
    </row>
    <row r="1573" spans="1:19" s="39" customFormat="1" ht="90">
      <c r="A1573" s="39" t="s">
        <v>2460</v>
      </c>
      <c r="B1573" s="98"/>
      <c r="C1573" s="98"/>
      <c r="D1573" s="98" t="s">
        <v>543</v>
      </c>
      <c r="E1573" s="98"/>
      <c r="F1573" s="98"/>
      <c r="G1573" s="98" t="s">
        <v>26</v>
      </c>
      <c r="H1573" s="98"/>
      <c r="I1573" s="39" t="s">
        <v>2461</v>
      </c>
      <c r="J1573" s="39" t="s">
        <v>471</v>
      </c>
      <c r="K1573" s="98"/>
      <c r="N1573" s="98"/>
      <c r="S1573" s="99"/>
    </row>
    <row r="1575" spans="1:19" s="39" customFormat="1" ht="60">
      <c r="A1575" s="39" t="s">
        <v>2462</v>
      </c>
      <c r="B1575" s="98"/>
      <c r="C1575" s="98"/>
      <c r="D1575" s="98" t="s">
        <v>543</v>
      </c>
      <c r="E1575" s="98"/>
      <c r="F1575" s="98" t="s">
        <v>31</v>
      </c>
      <c r="G1575" s="98" t="s">
        <v>26</v>
      </c>
      <c r="H1575" s="98"/>
      <c r="I1575" s="39" t="s">
        <v>2463</v>
      </c>
      <c r="K1575" s="98"/>
      <c r="N1575" s="98"/>
      <c r="S1575" s="99"/>
    </row>
    <row r="1577" spans="1:19" s="39" customFormat="1" ht="75">
      <c r="A1577" s="39" t="s">
        <v>2464</v>
      </c>
      <c r="B1577" s="98"/>
      <c r="C1577" s="98"/>
      <c r="D1577" s="98" t="s">
        <v>543</v>
      </c>
      <c r="E1577" s="98"/>
      <c r="F1577" s="98" t="s">
        <v>31</v>
      </c>
      <c r="G1577" s="98" t="s">
        <v>26</v>
      </c>
      <c r="H1577" s="98"/>
      <c r="I1577" s="39" t="s">
        <v>2465</v>
      </c>
      <c r="K1577" s="98"/>
      <c r="N1577" s="98"/>
      <c r="S1577" s="99"/>
    </row>
    <row r="1579" spans="1:19" s="39" customFormat="1" ht="75">
      <c r="A1579" s="39" t="s">
        <v>2466</v>
      </c>
      <c r="B1579" s="129"/>
      <c r="C1579" s="98"/>
      <c r="D1579" s="98" t="s">
        <v>543</v>
      </c>
      <c r="E1579" s="98"/>
      <c r="F1579" s="98" t="s">
        <v>31</v>
      </c>
      <c r="G1579" s="98" t="s">
        <v>26</v>
      </c>
      <c r="H1579" s="98"/>
      <c r="I1579" s="39" t="s">
        <v>1094</v>
      </c>
      <c r="K1579" s="98"/>
      <c r="N1579" s="98"/>
      <c r="S1579" s="99"/>
    </row>
    <row r="1581" spans="1:19" ht="90">
      <c r="A1581" s="1" t="s">
        <v>2467</v>
      </c>
      <c r="B1581" s="40">
        <v>43952</v>
      </c>
      <c r="C1581" s="14" t="s">
        <v>2468</v>
      </c>
      <c r="D1581" s="14" t="s">
        <v>543</v>
      </c>
      <c r="F1581" s="14" t="s">
        <v>31</v>
      </c>
      <c r="G1581" s="14" t="s">
        <v>26</v>
      </c>
      <c r="K1581" s="14" t="s">
        <v>2469</v>
      </c>
      <c r="L1581" s="1" t="s">
        <v>1838</v>
      </c>
      <c r="M1581" s="1" t="s">
        <v>2470</v>
      </c>
      <c r="N1581" s="14">
        <v>1</v>
      </c>
      <c r="O1581" s="1" t="s">
        <v>2471</v>
      </c>
    </row>
    <row r="1583" spans="1:19" ht="75">
      <c r="A1583" s="1" t="s">
        <v>2472</v>
      </c>
      <c r="B1583" s="40">
        <v>43952</v>
      </c>
      <c r="C1583" s="14" t="s">
        <v>42</v>
      </c>
      <c r="D1583" s="14" t="s">
        <v>543</v>
      </c>
      <c r="F1583" s="14" t="s">
        <v>31</v>
      </c>
      <c r="K1583" s="14" t="s">
        <v>2473</v>
      </c>
      <c r="L1583" s="1" t="s">
        <v>1838</v>
      </c>
      <c r="N1583" s="14">
        <v>1</v>
      </c>
      <c r="O1583" s="1" t="s">
        <v>2474</v>
      </c>
    </row>
    <row r="1585" spans="1:19" s="39" customFormat="1" ht="75">
      <c r="A1585" s="39" t="s">
        <v>2475</v>
      </c>
      <c r="B1585" s="98"/>
      <c r="C1585" s="98"/>
      <c r="D1585" s="98" t="s">
        <v>543</v>
      </c>
      <c r="E1585" s="98"/>
      <c r="F1585" s="98" t="s">
        <v>31</v>
      </c>
      <c r="G1585" s="98" t="s">
        <v>26</v>
      </c>
      <c r="H1585" s="98"/>
      <c r="I1585" s="39" t="s">
        <v>2476</v>
      </c>
      <c r="K1585" s="98"/>
      <c r="N1585" s="98"/>
      <c r="S1585" s="99"/>
    </row>
    <row r="1587" spans="1:19" s="19" customFormat="1" ht="75">
      <c r="A1587" s="19" t="s">
        <v>2477</v>
      </c>
      <c r="B1587" s="20"/>
      <c r="C1587" s="20"/>
      <c r="D1587" s="20" t="s">
        <v>543</v>
      </c>
      <c r="E1587" s="20"/>
      <c r="F1587" s="20" t="s">
        <v>31</v>
      </c>
      <c r="G1587" s="20" t="s">
        <v>26</v>
      </c>
      <c r="H1587" s="20"/>
      <c r="I1587" s="19" t="s">
        <v>2478</v>
      </c>
      <c r="K1587" s="20"/>
      <c r="N1587" s="20"/>
      <c r="S1587" s="71"/>
    </row>
    <row r="1589" spans="1:19" s="39" customFormat="1" ht="75">
      <c r="A1589" s="39" t="s">
        <v>2479</v>
      </c>
      <c r="B1589" s="98"/>
      <c r="C1589" s="98"/>
      <c r="D1589" s="98" t="s">
        <v>543</v>
      </c>
      <c r="E1589" s="98"/>
      <c r="F1589" s="98" t="s">
        <v>31</v>
      </c>
      <c r="G1589" s="98" t="s">
        <v>26</v>
      </c>
      <c r="H1589" s="98"/>
      <c r="I1589" s="39" t="s">
        <v>2077</v>
      </c>
      <c r="K1589" s="98"/>
      <c r="N1589" s="98"/>
      <c r="S1589" s="99"/>
    </row>
    <row r="1591" spans="1:19" s="39" customFormat="1" ht="45">
      <c r="A1591" s="39" t="s">
        <v>2480</v>
      </c>
      <c r="B1591" s="98"/>
      <c r="C1591" s="98"/>
      <c r="D1591" s="98" t="s">
        <v>543</v>
      </c>
      <c r="E1591" s="98"/>
      <c r="F1591" s="98" t="s">
        <v>31</v>
      </c>
      <c r="G1591" s="98" t="s">
        <v>26</v>
      </c>
      <c r="H1591" s="98"/>
      <c r="I1591" s="39" t="s">
        <v>1008</v>
      </c>
      <c r="K1591" s="98"/>
      <c r="N1591" s="98"/>
      <c r="S1591" s="99"/>
    </row>
    <row r="1593" spans="1:19" ht="75">
      <c r="A1593" s="1" t="s">
        <v>2481</v>
      </c>
      <c r="B1593" s="40">
        <v>43955</v>
      </c>
      <c r="C1593" s="14" t="s">
        <v>42</v>
      </c>
      <c r="D1593" s="14" t="s">
        <v>543</v>
      </c>
      <c r="F1593" s="14" t="s">
        <v>31</v>
      </c>
      <c r="G1593" s="14" t="s">
        <v>31</v>
      </c>
      <c r="K1593" s="14" t="s">
        <v>2482</v>
      </c>
      <c r="L1593" s="1" t="s">
        <v>2483</v>
      </c>
      <c r="M1593" s="1" t="s">
        <v>2484</v>
      </c>
      <c r="N1593" s="14">
        <v>6</v>
      </c>
      <c r="O1593" s="1" t="s">
        <v>2485</v>
      </c>
    </row>
    <row r="1595" spans="1:19" s="125" customFormat="1" ht="120">
      <c r="A1595" s="125" t="s">
        <v>2486</v>
      </c>
      <c r="B1595" s="127"/>
      <c r="C1595" s="127"/>
      <c r="D1595" s="127" t="s">
        <v>543</v>
      </c>
      <c r="E1595" s="127"/>
      <c r="F1595" s="127" t="s">
        <v>31</v>
      </c>
      <c r="G1595" s="127" t="s">
        <v>26</v>
      </c>
      <c r="H1595" s="127"/>
      <c r="I1595" s="125" t="s">
        <v>2487</v>
      </c>
      <c r="K1595" s="127"/>
      <c r="N1595" s="127"/>
      <c r="S1595" s="128"/>
    </row>
    <row r="1597" spans="1:19" s="39" customFormat="1" ht="105">
      <c r="A1597" s="39" t="s">
        <v>2488</v>
      </c>
      <c r="B1597" s="98"/>
      <c r="C1597" s="98"/>
      <c r="D1597" s="98" t="s">
        <v>543</v>
      </c>
      <c r="E1597" s="98"/>
      <c r="F1597" s="98" t="s">
        <v>31</v>
      </c>
      <c r="G1597" s="98" t="s">
        <v>26</v>
      </c>
      <c r="H1597" s="98"/>
      <c r="I1597" s="39" t="s">
        <v>2489</v>
      </c>
      <c r="K1597" s="98"/>
      <c r="N1597" s="98"/>
      <c r="S1597" s="99"/>
    </row>
    <row r="1599" spans="1:19" s="30" customFormat="1" ht="45">
      <c r="A1599" s="30" t="s">
        <v>2490</v>
      </c>
      <c r="B1599" s="31"/>
      <c r="C1599" s="31"/>
      <c r="D1599" s="31" t="s">
        <v>543</v>
      </c>
      <c r="E1599" s="31"/>
      <c r="F1599" s="31" t="s">
        <v>31</v>
      </c>
      <c r="G1599" s="31" t="s">
        <v>26</v>
      </c>
      <c r="H1599" s="31"/>
      <c r="I1599" s="30" t="s">
        <v>2491</v>
      </c>
      <c r="K1599" s="31"/>
      <c r="N1599" s="31"/>
      <c r="S1599" s="72"/>
    </row>
    <row r="1601" spans="1:19" ht="90">
      <c r="A1601" s="1" t="s">
        <v>2492</v>
      </c>
      <c r="B1601" s="40">
        <v>43956</v>
      </c>
      <c r="C1601" s="14" t="s">
        <v>42</v>
      </c>
      <c r="D1601" s="14" t="s">
        <v>543</v>
      </c>
      <c r="F1601" s="14" t="s">
        <v>31</v>
      </c>
      <c r="G1601" s="14" t="s">
        <v>31</v>
      </c>
      <c r="K1601" s="14" t="s">
        <v>2493</v>
      </c>
      <c r="L1601" s="1" t="s">
        <v>1838</v>
      </c>
      <c r="N1601" s="14">
        <v>1</v>
      </c>
      <c r="O1601" s="1" t="s">
        <v>2494</v>
      </c>
    </row>
    <row r="1603" spans="1:19" s="30" customFormat="1" ht="60">
      <c r="A1603" s="30" t="s">
        <v>2495</v>
      </c>
      <c r="B1603" s="31"/>
      <c r="C1603" s="31"/>
      <c r="D1603" s="31" t="s">
        <v>543</v>
      </c>
      <c r="E1603" s="31"/>
      <c r="F1603" s="31"/>
      <c r="G1603" s="31" t="s">
        <v>26</v>
      </c>
      <c r="H1603" s="31"/>
      <c r="I1603" s="30" t="s">
        <v>2496</v>
      </c>
      <c r="K1603" s="31"/>
      <c r="N1603" s="31"/>
      <c r="S1603" s="72"/>
    </row>
    <row r="1605" spans="1:19" s="39" customFormat="1" ht="60">
      <c r="A1605" s="39" t="s">
        <v>2497</v>
      </c>
      <c r="B1605" s="98"/>
      <c r="C1605" s="98"/>
      <c r="D1605" s="98" t="s">
        <v>543</v>
      </c>
      <c r="E1605" s="98"/>
      <c r="F1605" s="98" t="s">
        <v>31</v>
      </c>
      <c r="G1605" s="98" t="s">
        <v>26</v>
      </c>
      <c r="H1605" s="98"/>
      <c r="I1605" s="39" t="s">
        <v>2498</v>
      </c>
      <c r="K1605" s="98"/>
      <c r="N1605" s="98"/>
      <c r="S1605" s="99"/>
    </row>
    <row r="1607" spans="1:19" s="39" customFormat="1" ht="105">
      <c r="A1607" s="39" t="s">
        <v>2499</v>
      </c>
      <c r="B1607" s="98"/>
      <c r="C1607" s="98"/>
      <c r="D1607" s="98" t="s">
        <v>543</v>
      </c>
      <c r="E1607" s="98"/>
      <c r="F1607" s="98" t="s">
        <v>31</v>
      </c>
      <c r="G1607" s="98" t="s">
        <v>26</v>
      </c>
      <c r="H1607" s="98"/>
      <c r="I1607" s="39" t="s">
        <v>1008</v>
      </c>
      <c r="K1607" s="98"/>
      <c r="N1607" s="98"/>
      <c r="S1607" s="99"/>
    </row>
    <row r="1609" spans="1:19" s="39" customFormat="1" ht="75">
      <c r="A1609" s="39" t="s">
        <v>2500</v>
      </c>
      <c r="B1609" s="98"/>
      <c r="C1609" s="98"/>
      <c r="D1609" s="98" t="s">
        <v>543</v>
      </c>
      <c r="E1609" s="98"/>
      <c r="F1609" s="98" t="s">
        <v>31</v>
      </c>
      <c r="G1609" s="98" t="s">
        <v>26</v>
      </c>
      <c r="H1609" s="98"/>
      <c r="I1609" s="39" t="s">
        <v>2501</v>
      </c>
      <c r="K1609" s="98"/>
      <c r="N1609" s="98"/>
      <c r="S1609" s="99"/>
    </row>
    <row r="1611" spans="1:19" s="39" customFormat="1" ht="60">
      <c r="A1611" s="39" t="s">
        <v>2502</v>
      </c>
      <c r="B1611" s="98"/>
      <c r="C1611" s="98"/>
      <c r="D1611" s="98" t="s">
        <v>543</v>
      </c>
      <c r="E1611" s="98"/>
      <c r="F1611" s="98" t="s">
        <v>31</v>
      </c>
      <c r="G1611" s="98" t="s">
        <v>26</v>
      </c>
      <c r="H1611" s="98"/>
      <c r="I1611" s="39" t="s">
        <v>2077</v>
      </c>
      <c r="K1611" s="98"/>
      <c r="N1611" s="98"/>
      <c r="S1611" s="99"/>
    </row>
    <row r="1613" spans="1:19" s="39" customFormat="1" ht="120">
      <c r="A1613" s="39" t="s">
        <v>2503</v>
      </c>
      <c r="B1613" s="129"/>
      <c r="C1613" s="98"/>
      <c r="D1613" s="98" t="s">
        <v>543</v>
      </c>
      <c r="E1613" s="98"/>
      <c r="F1613" s="98" t="s">
        <v>31</v>
      </c>
      <c r="G1613" s="98" t="s">
        <v>26</v>
      </c>
      <c r="H1613" s="98"/>
      <c r="I1613" s="39" t="s">
        <v>2504</v>
      </c>
      <c r="K1613" s="98" t="s">
        <v>605</v>
      </c>
      <c r="L1613" s="39" t="s">
        <v>2505</v>
      </c>
      <c r="N1613" s="98">
        <v>3</v>
      </c>
      <c r="O1613" s="39" t="s">
        <v>2506</v>
      </c>
      <c r="S1613" s="99"/>
    </row>
    <row r="1615" spans="1:19" s="39" customFormat="1" ht="105">
      <c r="A1615" s="39" t="s">
        <v>2507</v>
      </c>
      <c r="B1615" s="98"/>
      <c r="C1615" s="98"/>
      <c r="D1615" s="98" t="s">
        <v>543</v>
      </c>
      <c r="E1615" s="98"/>
      <c r="F1615" s="98" t="s">
        <v>31</v>
      </c>
      <c r="G1615" s="98" t="s">
        <v>26</v>
      </c>
      <c r="H1615" s="98"/>
      <c r="I1615" s="39" t="s">
        <v>2508</v>
      </c>
      <c r="K1615" s="98"/>
      <c r="N1615" s="98"/>
      <c r="S1615" s="99"/>
    </row>
    <row r="1617" spans="1:19" s="39" customFormat="1" ht="90">
      <c r="A1617" s="39" t="s">
        <v>2509</v>
      </c>
      <c r="B1617" s="98"/>
      <c r="C1617" s="98"/>
      <c r="D1617" s="98" t="s">
        <v>543</v>
      </c>
      <c r="E1617" s="98"/>
      <c r="F1617" s="98" t="s">
        <v>31</v>
      </c>
      <c r="G1617" s="98" t="s">
        <v>26</v>
      </c>
      <c r="H1617" s="98"/>
      <c r="I1617" s="39" t="s">
        <v>2510</v>
      </c>
      <c r="K1617" s="98"/>
      <c r="N1617" s="98"/>
      <c r="S1617" s="99"/>
    </row>
    <row r="1619" spans="1:19" ht="90">
      <c r="A1619" s="1" t="s">
        <v>2511</v>
      </c>
      <c r="B1619" s="40">
        <v>43956</v>
      </c>
      <c r="C1619" s="14" t="s">
        <v>42</v>
      </c>
      <c r="D1619" s="14" t="s">
        <v>543</v>
      </c>
      <c r="F1619" s="14" t="s">
        <v>31</v>
      </c>
      <c r="G1619" s="14" t="s">
        <v>31</v>
      </c>
      <c r="K1619" s="14" t="s">
        <v>605</v>
      </c>
      <c r="L1619" s="1" t="s">
        <v>2434</v>
      </c>
      <c r="M1619" s="1" t="s">
        <v>2512</v>
      </c>
      <c r="N1619" s="14">
        <v>2</v>
      </c>
      <c r="O1619" s="1" t="s">
        <v>2513</v>
      </c>
    </row>
    <row r="1621" spans="1:19" ht="90">
      <c r="A1621" s="1" t="s">
        <v>2514</v>
      </c>
      <c r="B1621" s="40">
        <v>43956</v>
      </c>
      <c r="C1621" s="14" t="s">
        <v>68</v>
      </c>
      <c r="D1621" s="14" t="s">
        <v>543</v>
      </c>
      <c r="F1621" s="14" t="s">
        <v>31</v>
      </c>
      <c r="G1621" s="14" t="s">
        <v>31</v>
      </c>
      <c r="K1621" s="14" t="s">
        <v>2515</v>
      </c>
      <c r="L1621" s="1" t="s">
        <v>2505</v>
      </c>
      <c r="N1621" s="14">
        <v>5</v>
      </c>
      <c r="O1621" s="1" t="s">
        <v>2516</v>
      </c>
    </row>
    <row r="1623" spans="1:19" ht="120">
      <c r="A1623" s="1" t="s">
        <v>2517</v>
      </c>
      <c r="B1623" s="40">
        <v>43956</v>
      </c>
      <c r="C1623" s="14" t="s">
        <v>42</v>
      </c>
      <c r="D1623" s="14" t="s">
        <v>543</v>
      </c>
      <c r="F1623" s="14" t="s">
        <v>31</v>
      </c>
      <c r="G1623" s="14" t="s">
        <v>31</v>
      </c>
      <c r="K1623" s="14" t="s">
        <v>605</v>
      </c>
      <c r="L1623" s="1" t="s">
        <v>2505</v>
      </c>
      <c r="N1623" s="14">
        <v>3</v>
      </c>
      <c r="O1623" s="1" t="s">
        <v>2518</v>
      </c>
    </row>
    <row r="1625" spans="1:19" s="39" customFormat="1" ht="90">
      <c r="A1625" s="39" t="s">
        <v>2519</v>
      </c>
      <c r="B1625" s="98"/>
      <c r="C1625" s="98"/>
      <c r="D1625" s="98" t="s">
        <v>543</v>
      </c>
      <c r="E1625" s="98"/>
      <c r="F1625" s="98" t="s">
        <v>31</v>
      </c>
      <c r="G1625" s="98" t="s">
        <v>26</v>
      </c>
      <c r="H1625" s="98"/>
      <c r="I1625" s="39" t="s">
        <v>2384</v>
      </c>
      <c r="K1625" s="98"/>
      <c r="N1625" s="98"/>
      <c r="S1625" s="99"/>
    </row>
    <row r="1627" spans="1:19" s="39" customFormat="1" ht="105">
      <c r="A1627" s="39" t="s">
        <v>2520</v>
      </c>
      <c r="B1627" s="98"/>
      <c r="C1627" s="98"/>
      <c r="D1627" s="98" t="s">
        <v>543</v>
      </c>
      <c r="E1627" s="98"/>
      <c r="F1627" s="98" t="s">
        <v>31</v>
      </c>
      <c r="G1627" s="98" t="s">
        <v>26</v>
      </c>
      <c r="H1627" s="98"/>
      <c r="I1627" s="39" t="s">
        <v>2521</v>
      </c>
      <c r="K1627" s="98"/>
      <c r="N1627" s="98"/>
      <c r="S1627" s="99"/>
    </row>
    <row r="1629" spans="1:19" s="19" customFormat="1" ht="45">
      <c r="A1629" s="19" t="s">
        <v>2522</v>
      </c>
      <c r="B1629" s="20"/>
      <c r="C1629" s="20"/>
      <c r="D1629" s="20" t="s">
        <v>543</v>
      </c>
      <c r="E1629" s="20"/>
      <c r="F1629" s="20" t="s">
        <v>31</v>
      </c>
      <c r="G1629" s="20" t="s">
        <v>26</v>
      </c>
      <c r="H1629" s="20"/>
      <c r="I1629" s="19" t="s">
        <v>2523</v>
      </c>
      <c r="K1629" s="20"/>
      <c r="N1629" s="20"/>
      <c r="S1629" s="71"/>
    </row>
    <row r="1631" spans="1:19" ht="60">
      <c r="A1631" s="1" t="s">
        <v>2524</v>
      </c>
      <c r="B1631" s="40">
        <v>43956</v>
      </c>
      <c r="C1631" s="14" t="s">
        <v>68</v>
      </c>
      <c r="D1631" s="14" t="s">
        <v>543</v>
      </c>
      <c r="F1631" s="14" t="s">
        <v>31</v>
      </c>
      <c r="G1631" s="14" t="s">
        <v>31</v>
      </c>
      <c r="K1631" s="14" t="s">
        <v>2525</v>
      </c>
      <c r="L1631" s="1" t="s">
        <v>2434</v>
      </c>
      <c r="M1631" s="1" t="s">
        <v>2526</v>
      </c>
      <c r="N1631" s="14">
        <v>2</v>
      </c>
      <c r="O1631" s="1" t="s">
        <v>2527</v>
      </c>
    </row>
    <row r="1633" spans="1:19" s="46" customFormat="1" ht="90">
      <c r="A1633" s="46" t="s">
        <v>2528</v>
      </c>
      <c r="B1633" s="47"/>
      <c r="C1633" s="47"/>
      <c r="D1633" s="47" t="s">
        <v>543</v>
      </c>
      <c r="E1633" s="47"/>
      <c r="F1633" s="47" t="s">
        <v>31</v>
      </c>
      <c r="G1633" s="47" t="s">
        <v>26</v>
      </c>
      <c r="H1633" s="47"/>
      <c r="I1633" s="46" t="s">
        <v>2529</v>
      </c>
      <c r="K1633" s="47"/>
      <c r="N1633" s="47"/>
      <c r="S1633" s="66"/>
    </row>
    <row r="1634" spans="1:19" s="150" customFormat="1">
      <c r="C1634" s="151"/>
      <c r="D1634" s="150">
        <v>846</v>
      </c>
      <c r="E1634" s="151"/>
      <c r="F1634" s="151"/>
      <c r="G1634" s="151"/>
      <c r="H1634" s="151"/>
      <c r="K1634" s="151"/>
      <c r="N1634" s="151"/>
      <c r="S1634" s="152"/>
    </row>
    <row r="1635" spans="1:19" ht="105">
      <c r="A1635" s="1" t="s">
        <v>2530</v>
      </c>
      <c r="B1635" s="40">
        <v>43957</v>
      </c>
      <c r="C1635" s="14" t="s">
        <v>42</v>
      </c>
      <c r="D1635" s="14" t="s">
        <v>543</v>
      </c>
      <c r="F1635" s="14" t="s">
        <v>31</v>
      </c>
      <c r="G1635" s="14" t="s">
        <v>31</v>
      </c>
      <c r="K1635" s="14" t="s">
        <v>2531</v>
      </c>
      <c r="L1635" s="1" t="s">
        <v>1838</v>
      </c>
      <c r="M1635" s="1" t="s">
        <v>2404</v>
      </c>
      <c r="N1635" s="14">
        <v>1</v>
      </c>
      <c r="O1635" s="1" t="s">
        <v>1892</v>
      </c>
    </row>
    <row r="1637" spans="1:19" ht="90">
      <c r="A1637" s="1" t="s">
        <v>2532</v>
      </c>
      <c r="B1637" s="40">
        <v>43957</v>
      </c>
      <c r="C1637" s="14" t="s">
        <v>42</v>
      </c>
      <c r="D1637" s="14" t="s">
        <v>543</v>
      </c>
      <c r="F1637" s="14" t="s">
        <v>31</v>
      </c>
      <c r="G1637" s="14" t="s">
        <v>31</v>
      </c>
      <c r="K1637" s="14" t="s">
        <v>2533</v>
      </c>
      <c r="L1637" s="1" t="s">
        <v>1838</v>
      </c>
      <c r="M1637" s="1" t="s">
        <v>2534</v>
      </c>
      <c r="N1637" s="14">
        <v>1</v>
      </c>
      <c r="O1637" s="1" t="s">
        <v>2535</v>
      </c>
    </row>
    <row r="1639" spans="1:19" ht="90">
      <c r="A1639" s="1" t="s">
        <v>2536</v>
      </c>
      <c r="B1639" s="40">
        <v>43957</v>
      </c>
      <c r="C1639" s="14" t="s">
        <v>2537</v>
      </c>
      <c r="D1639" s="14" t="s">
        <v>543</v>
      </c>
      <c r="F1639" s="14" t="s">
        <v>31</v>
      </c>
      <c r="G1639" s="14" t="s">
        <v>31</v>
      </c>
      <c r="K1639" s="14" t="s">
        <v>995</v>
      </c>
      <c r="L1639" s="1" t="s">
        <v>2538</v>
      </c>
      <c r="N1639" s="14">
        <v>32</v>
      </c>
      <c r="O1639" s="1" t="s">
        <v>2539</v>
      </c>
    </row>
    <row r="1641" spans="1:19" ht="120">
      <c r="A1641" s="1" t="s">
        <v>2540</v>
      </c>
      <c r="B1641" s="40">
        <v>43957</v>
      </c>
      <c r="C1641" s="14" t="s">
        <v>42</v>
      </c>
      <c r="D1641" s="14" t="s">
        <v>543</v>
      </c>
      <c r="F1641" s="14" t="s">
        <v>31</v>
      </c>
      <c r="G1641" s="14" t="s">
        <v>31</v>
      </c>
      <c r="K1641" s="14" t="s">
        <v>2541</v>
      </c>
      <c r="L1641" s="1" t="s">
        <v>1838</v>
      </c>
      <c r="M1641" s="1" t="s">
        <v>2542</v>
      </c>
      <c r="N1641" s="14">
        <v>1</v>
      </c>
      <c r="O1641" s="1" t="s">
        <v>2543</v>
      </c>
    </row>
    <row r="1643" spans="1:19" s="39" customFormat="1" ht="90">
      <c r="A1643" s="39" t="s">
        <v>2544</v>
      </c>
      <c r="B1643" s="98"/>
      <c r="C1643" s="98"/>
      <c r="D1643" s="98" t="s">
        <v>543</v>
      </c>
      <c r="E1643" s="98"/>
      <c r="F1643" s="98" t="s">
        <v>31</v>
      </c>
      <c r="G1643" s="98" t="s">
        <v>26</v>
      </c>
      <c r="H1643" s="98"/>
      <c r="I1643" s="39" t="s">
        <v>2077</v>
      </c>
      <c r="K1643" s="98"/>
      <c r="N1643" s="98"/>
      <c r="S1643" s="99"/>
    </row>
    <row r="1644" spans="1:19" s="150" customFormat="1">
      <c r="C1644" s="151"/>
      <c r="D1644" s="151">
        <v>851</v>
      </c>
      <c r="E1644" s="151"/>
      <c r="F1644" s="151"/>
      <c r="G1644" s="151"/>
      <c r="H1644" s="151"/>
      <c r="K1644" s="151"/>
      <c r="N1644" s="151"/>
      <c r="S1644" s="152"/>
    </row>
    <row r="1645" spans="1:19" s="39" customFormat="1" ht="120">
      <c r="A1645" s="39" t="s">
        <v>2545</v>
      </c>
      <c r="B1645" s="129"/>
      <c r="C1645" s="98"/>
      <c r="D1645" s="98" t="s">
        <v>543</v>
      </c>
      <c r="E1645" s="98"/>
      <c r="F1645" s="98" t="s">
        <v>31</v>
      </c>
      <c r="G1645" s="98"/>
      <c r="H1645" s="98"/>
      <c r="I1645" s="39" t="s">
        <v>2546</v>
      </c>
      <c r="K1645" s="98" t="s">
        <v>2547</v>
      </c>
      <c r="L1645" s="39" t="s">
        <v>2548</v>
      </c>
      <c r="M1645" s="39" t="s">
        <v>2549</v>
      </c>
      <c r="N1645" s="98">
        <v>4</v>
      </c>
      <c r="O1645" s="39" t="s">
        <v>2550</v>
      </c>
      <c r="S1645" s="99"/>
    </row>
    <row r="1647" spans="1:19" s="19" customFormat="1" ht="75">
      <c r="A1647" s="19" t="s">
        <v>2551</v>
      </c>
      <c r="B1647" s="20"/>
      <c r="C1647" s="20"/>
      <c r="D1647" s="20" t="s">
        <v>543</v>
      </c>
      <c r="E1647" s="20"/>
      <c r="F1647" s="20" t="s">
        <v>31</v>
      </c>
      <c r="G1647" s="20" t="s">
        <v>26</v>
      </c>
      <c r="H1647" s="20"/>
      <c r="I1647" s="19" t="s">
        <v>2523</v>
      </c>
      <c r="K1647" s="20"/>
      <c r="N1647" s="20"/>
      <c r="S1647" s="71"/>
    </row>
    <row r="1649" spans="1:19" ht="75">
      <c r="A1649" s="1" t="s">
        <v>2552</v>
      </c>
      <c r="B1649" s="40">
        <v>43957</v>
      </c>
      <c r="C1649" s="14" t="s">
        <v>2553</v>
      </c>
      <c r="D1649" s="14" t="s">
        <v>543</v>
      </c>
      <c r="F1649" s="14" t="s">
        <v>31</v>
      </c>
      <c r="G1649" s="14" t="s">
        <v>31</v>
      </c>
      <c r="K1649" s="14" t="s">
        <v>605</v>
      </c>
      <c r="L1649" s="1" t="s">
        <v>1080</v>
      </c>
      <c r="M1649" s="1" t="s">
        <v>2554</v>
      </c>
      <c r="N1649" s="14">
        <v>16</v>
      </c>
      <c r="O1649" s="1" t="s">
        <v>2555</v>
      </c>
    </row>
    <row r="1651" spans="1:19" s="39" customFormat="1" ht="105">
      <c r="A1651" s="39" t="s">
        <v>2556</v>
      </c>
      <c r="B1651" s="98"/>
      <c r="C1651" s="98"/>
      <c r="D1651" s="98" t="s">
        <v>543</v>
      </c>
      <c r="E1651" s="98"/>
      <c r="F1651" s="98" t="s">
        <v>31</v>
      </c>
      <c r="G1651" s="98" t="s">
        <v>26</v>
      </c>
      <c r="H1651" s="98"/>
      <c r="I1651" s="39" t="s">
        <v>2557</v>
      </c>
      <c r="K1651" s="98"/>
      <c r="N1651" s="98"/>
      <c r="S1651" s="99"/>
    </row>
    <row r="1653" spans="1:19" s="39" customFormat="1" ht="75">
      <c r="A1653" s="39" t="s">
        <v>2558</v>
      </c>
      <c r="B1653" s="98"/>
      <c r="C1653" s="98"/>
      <c r="D1653" s="98" t="s">
        <v>543</v>
      </c>
      <c r="E1653" s="98"/>
      <c r="F1653" s="98" t="s">
        <v>31</v>
      </c>
      <c r="G1653" s="98" t="s">
        <v>26</v>
      </c>
      <c r="H1653" s="98"/>
      <c r="I1653" s="39" t="s">
        <v>2559</v>
      </c>
      <c r="K1653" s="98"/>
      <c r="N1653" s="98"/>
      <c r="S1653" s="99"/>
    </row>
    <row r="1655" spans="1:19" ht="60">
      <c r="A1655" s="1" t="s">
        <v>2560</v>
      </c>
      <c r="B1655" s="40">
        <v>43958</v>
      </c>
      <c r="C1655" s="14" t="s">
        <v>68</v>
      </c>
      <c r="D1655" s="14" t="s">
        <v>543</v>
      </c>
      <c r="F1655" s="14" t="s">
        <v>31</v>
      </c>
      <c r="G1655" s="14" t="s">
        <v>31</v>
      </c>
      <c r="K1655" s="14" t="s">
        <v>2561</v>
      </c>
      <c r="L1655" s="1" t="s">
        <v>2505</v>
      </c>
      <c r="M1655" s="1" t="s">
        <v>236</v>
      </c>
      <c r="N1655" s="14">
        <v>10</v>
      </c>
      <c r="O1655" s="1" t="s">
        <v>2562</v>
      </c>
    </row>
    <row r="1657" spans="1:19" s="19" customFormat="1" ht="60">
      <c r="A1657" s="19" t="s">
        <v>2563</v>
      </c>
      <c r="B1657" s="20"/>
      <c r="C1657" s="20"/>
      <c r="D1657" s="20" t="s">
        <v>543</v>
      </c>
      <c r="E1657" s="20"/>
      <c r="F1657" s="20" t="s">
        <v>31</v>
      </c>
      <c r="G1657" s="20" t="s">
        <v>26</v>
      </c>
      <c r="H1657" s="20"/>
      <c r="I1657" s="19" t="s">
        <v>2523</v>
      </c>
      <c r="K1657" s="20"/>
      <c r="N1657" s="20"/>
      <c r="S1657" s="71"/>
    </row>
    <row r="1659" spans="1:19" ht="90">
      <c r="A1659" s="1" t="s">
        <v>2564</v>
      </c>
      <c r="B1659" s="40">
        <v>43958</v>
      </c>
      <c r="C1659" s="14" t="s">
        <v>2565</v>
      </c>
      <c r="D1659" s="14" t="s">
        <v>543</v>
      </c>
      <c r="F1659" s="14" t="s">
        <v>31</v>
      </c>
      <c r="G1659" s="14" t="s">
        <v>31</v>
      </c>
      <c r="K1659" s="14" t="s">
        <v>2566</v>
      </c>
      <c r="L1659" s="1" t="s">
        <v>305</v>
      </c>
      <c r="N1659" s="14">
        <v>10</v>
      </c>
      <c r="O1659" s="1" t="s">
        <v>2567</v>
      </c>
    </row>
    <row r="1661" spans="1:19" s="39" customFormat="1" ht="75">
      <c r="A1661" s="39" t="s">
        <v>2568</v>
      </c>
      <c r="B1661" s="98"/>
      <c r="C1661" s="98"/>
      <c r="D1661" s="98" t="s">
        <v>543</v>
      </c>
      <c r="E1661" s="98"/>
      <c r="F1661" s="98" t="s">
        <v>31</v>
      </c>
      <c r="G1661" s="98" t="s">
        <v>26</v>
      </c>
      <c r="H1661" s="98"/>
      <c r="I1661" s="39" t="s">
        <v>2569</v>
      </c>
      <c r="K1661" s="98"/>
      <c r="N1661" s="98"/>
      <c r="S1661" s="99"/>
    </row>
    <row r="1663" spans="1:19" ht="120">
      <c r="A1663" s="1" t="s">
        <v>2570</v>
      </c>
      <c r="B1663" s="40">
        <v>43958</v>
      </c>
      <c r="C1663" s="14" t="s">
        <v>68</v>
      </c>
      <c r="D1663" s="14" t="s">
        <v>543</v>
      </c>
      <c r="F1663" s="14" t="s">
        <v>31</v>
      </c>
      <c r="G1663" s="14" t="s">
        <v>31</v>
      </c>
      <c r="K1663" s="14" t="s">
        <v>2571</v>
      </c>
      <c r="L1663" s="1" t="s">
        <v>2572</v>
      </c>
      <c r="M1663" s="1" t="s">
        <v>236</v>
      </c>
      <c r="N1663" s="14">
        <v>26</v>
      </c>
      <c r="O1663" s="1" t="s">
        <v>2573</v>
      </c>
    </row>
    <row r="1665" spans="1:19" s="39" customFormat="1" ht="105">
      <c r="A1665" s="39" t="s">
        <v>2574</v>
      </c>
      <c r="B1665" s="98"/>
      <c r="C1665" s="98"/>
      <c r="D1665" s="98" t="s">
        <v>543</v>
      </c>
      <c r="E1665" s="98"/>
      <c r="F1665" s="98" t="s">
        <v>31</v>
      </c>
      <c r="G1665" s="98" t="s">
        <v>26</v>
      </c>
      <c r="H1665" s="98"/>
      <c r="I1665" s="39" t="s">
        <v>2575</v>
      </c>
      <c r="K1665" s="98"/>
      <c r="N1665" s="98"/>
      <c r="S1665" s="99"/>
    </row>
    <row r="1667" spans="1:19" s="39" customFormat="1" ht="60">
      <c r="A1667" s="39" t="s">
        <v>2576</v>
      </c>
      <c r="B1667" s="98"/>
      <c r="C1667" s="98"/>
      <c r="D1667" s="98" t="s">
        <v>543</v>
      </c>
      <c r="E1667" s="98"/>
      <c r="F1667" s="98" t="s">
        <v>31</v>
      </c>
      <c r="G1667" s="98" t="s">
        <v>26</v>
      </c>
      <c r="H1667" s="98"/>
      <c r="I1667" s="39" t="s">
        <v>2577</v>
      </c>
      <c r="K1667" s="98"/>
      <c r="N1667" s="98"/>
      <c r="S1667" s="99"/>
    </row>
    <row r="1669" spans="1:19" s="39" customFormat="1" ht="105">
      <c r="A1669" s="39" t="s">
        <v>2578</v>
      </c>
      <c r="B1669" s="98"/>
      <c r="C1669" s="98"/>
      <c r="D1669" s="98" t="s">
        <v>543</v>
      </c>
      <c r="E1669" s="98"/>
      <c r="F1669" s="98" t="s">
        <v>31</v>
      </c>
      <c r="G1669" s="98" t="s">
        <v>26</v>
      </c>
      <c r="H1669" s="98"/>
      <c r="I1669" s="39" t="s">
        <v>2579</v>
      </c>
      <c r="K1669" s="98"/>
      <c r="N1669" s="98"/>
      <c r="S1669" s="99"/>
    </row>
    <row r="1671" spans="1:19" ht="60">
      <c r="A1671" s="1" t="s">
        <v>2580</v>
      </c>
      <c r="B1671" s="40">
        <v>43958</v>
      </c>
      <c r="C1671" s="14" t="s">
        <v>42</v>
      </c>
      <c r="D1671" s="14" t="s">
        <v>543</v>
      </c>
      <c r="F1671" s="14" t="s">
        <v>31</v>
      </c>
      <c r="G1671" s="14" t="s">
        <v>31</v>
      </c>
      <c r="K1671" s="14" t="s">
        <v>2581</v>
      </c>
      <c r="L1671" s="1" t="s">
        <v>2434</v>
      </c>
      <c r="N1671" s="14">
        <v>2</v>
      </c>
      <c r="O1671" s="1" t="s">
        <v>2582</v>
      </c>
    </row>
    <row r="1673" spans="1:19" s="39" customFormat="1" ht="45">
      <c r="A1673" s="39" t="s">
        <v>2583</v>
      </c>
      <c r="B1673" s="98"/>
      <c r="C1673" s="98"/>
      <c r="D1673" s="98" t="s">
        <v>543</v>
      </c>
      <c r="E1673" s="98"/>
      <c r="F1673" s="98" t="s">
        <v>31</v>
      </c>
      <c r="G1673" s="98" t="s">
        <v>26</v>
      </c>
      <c r="H1673" s="98"/>
      <c r="I1673" s="39" t="s">
        <v>235</v>
      </c>
      <c r="J1673" s="39" t="s">
        <v>1400</v>
      </c>
      <c r="K1673" s="98"/>
      <c r="N1673" s="98"/>
      <c r="S1673" s="99"/>
    </row>
    <row r="1675" spans="1:19" s="39" customFormat="1" ht="60">
      <c r="A1675" s="39" t="s">
        <v>2584</v>
      </c>
      <c r="B1675" s="98"/>
      <c r="C1675" s="98"/>
      <c r="D1675" s="98" t="s">
        <v>543</v>
      </c>
      <c r="E1675" s="98"/>
      <c r="F1675" s="98" t="s">
        <v>31</v>
      </c>
      <c r="G1675" s="98" t="s">
        <v>26</v>
      </c>
      <c r="H1675" s="98"/>
      <c r="I1675" s="39" t="s">
        <v>2585</v>
      </c>
      <c r="K1675" s="98"/>
      <c r="N1675" s="98"/>
      <c r="S1675" s="99"/>
    </row>
    <row r="1677" spans="1:19" s="39" customFormat="1" ht="105">
      <c r="A1677" s="39" t="s">
        <v>2586</v>
      </c>
      <c r="B1677" s="98"/>
      <c r="C1677" s="98"/>
      <c r="D1677" s="98" t="s">
        <v>543</v>
      </c>
      <c r="E1677" s="98"/>
      <c r="F1677" s="98" t="s">
        <v>31</v>
      </c>
      <c r="G1677" s="98" t="s">
        <v>26</v>
      </c>
      <c r="H1677" s="98"/>
      <c r="I1677" s="39" t="s">
        <v>2587</v>
      </c>
      <c r="K1677" s="98"/>
      <c r="N1677" s="98"/>
      <c r="S1677" s="99"/>
    </row>
    <row r="1679" spans="1:19" s="39" customFormat="1" ht="105">
      <c r="A1679" s="39" t="s">
        <v>2588</v>
      </c>
      <c r="B1679" s="98"/>
      <c r="C1679" s="98"/>
      <c r="D1679" s="98" t="s">
        <v>543</v>
      </c>
      <c r="E1679" s="98"/>
      <c r="F1679" s="98" t="s">
        <v>31</v>
      </c>
      <c r="G1679" s="98" t="s">
        <v>26</v>
      </c>
      <c r="H1679" s="98"/>
      <c r="I1679" s="39" t="s">
        <v>2529</v>
      </c>
      <c r="K1679" s="98"/>
      <c r="N1679" s="98"/>
      <c r="S1679" s="99"/>
    </row>
    <row r="1681" spans="1:19" s="39" customFormat="1" ht="75">
      <c r="A1681" s="39" t="s">
        <v>2589</v>
      </c>
      <c r="B1681" s="98"/>
      <c r="C1681" s="98"/>
      <c r="D1681" s="98" t="s">
        <v>543</v>
      </c>
      <c r="E1681" s="98"/>
      <c r="F1681" s="98" t="s">
        <v>31</v>
      </c>
      <c r="G1681" s="98" t="s">
        <v>26</v>
      </c>
      <c r="H1681" s="98"/>
      <c r="I1681" s="39" t="s">
        <v>2529</v>
      </c>
      <c r="K1681" s="98"/>
      <c r="N1681" s="98"/>
      <c r="S1681" s="99"/>
    </row>
    <row r="1683" spans="1:19" s="39" customFormat="1" ht="75">
      <c r="A1683" s="39" t="s">
        <v>2590</v>
      </c>
      <c r="B1683" s="98"/>
      <c r="C1683" s="98"/>
      <c r="D1683" s="98" t="s">
        <v>543</v>
      </c>
      <c r="E1683" s="98"/>
      <c r="F1683" s="98" t="s">
        <v>31</v>
      </c>
      <c r="G1683" s="98" t="s">
        <v>26</v>
      </c>
      <c r="H1683" s="98"/>
      <c r="I1683" s="39" t="s">
        <v>2591</v>
      </c>
      <c r="K1683" s="98"/>
      <c r="N1683" s="98"/>
      <c r="S1683" s="99"/>
    </row>
    <row r="1685" spans="1:19" s="39" customFormat="1" ht="90">
      <c r="A1685" s="39" t="s">
        <v>2592</v>
      </c>
      <c r="B1685" s="129"/>
      <c r="C1685" s="98" t="s">
        <v>68</v>
      </c>
      <c r="D1685" s="98" t="s">
        <v>543</v>
      </c>
      <c r="E1685" s="98"/>
      <c r="F1685" s="98" t="s">
        <v>31</v>
      </c>
      <c r="G1685" s="98" t="s">
        <v>26</v>
      </c>
      <c r="H1685" s="98"/>
      <c r="I1685" s="100" t="s">
        <v>2593</v>
      </c>
      <c r="K1685" s="98" t="s">
        <v>2594</v>
      </c>
      <c r="N1685" s="98"/>
      <c r="S1685" s="99"/>
    </row>
    <row r="1687" spans="1:19" s="39" customFormat="1" ht="120">
      <c r="A1687" s="39" t="s">
        <v>2595</v>
      </c>
      <c r="B1687" s="98"/>
      <c r="C1687" s="98"/>
      <c r="D1687" s="98" t="s">
        <v>543</v>
      </c>
      <c r="E1687" s="98"/>
      <c r="F1687" s="98" t="s">
        <v>31</v>
      </c>
      <c r="G1687" s="98" t="s">
        <v>26</v>
      </c>
      <c r="H1687" s="98"/>
      <c r="I1687" s="39" t="s">
        <v>1094</v>
      </c>
      <c r="K1687" s="98"/>
      <c r="N1687" s="98"/>
      <c r="S1687" s="99"/>
    </row>
    <row r="1689" spans="1:19" s="19" customFormat="1" ht="45">
      <c r="A1689" s="19" t="s">
        <v>2596</v>
      </c>
      <c r="B1689" s="20"/>
      <c r="C1689" s="20"/>
      <c r="D1689" s="20" t="s">
        <v>543</v>
      </c>
      <c r="E1689" s="20"/>
      <c r="F1689" s="20" t="s">
        <v>31</v>
      </c>
      <c r="G1689" s="20" t="s">
        <v>26</v>
      </c>
      <c r="H1689" s="20"/>
      <c r="I1689" s="19" t="s">
        <v>2523</v>
      </c>
      <c r="K1689" s="20"/>
      <c r="N1689" s="20"/>
      <c r="S1689" s="71"/>
    </row>
    <row r="1691" spans="1:19" s="39" customFormat="1" ht="105">
      <c r="A1691" s="39" t="s">
        <v>2597</v>
      </c>
      <c r="B1691" s="98"/>
      <c r="C1691" s="98"/>
      <c r="D1691" s="98" t="s">
        <v>543</v>
      </c>
      <c r="E1691" s="98"/>
      <c r="F1691" s="98" t="s">
        <v>31</v>
      </c>
      <c r="G1691" s="98" t="s">
        <v>26</v>
      </c>
      <c r="H1691" s="98"/>
      <c r="I1691" s="39" t="s">
        <v>2598</v>
      </c>
      <c r="K1691" s="98"/>
      <c r="N1691" s="98"/>
      <c r="S1691" s="99"/>
    </row>
    <row r="1693" spans="1:19" ht="90">
      <c r="A1693" s="1" t="s">
        <v>2599</v>
      </c>
      <c r="B1693" s="40">
        <v>43964</v>
      </c>
      <c r="C1693" s="14" t="s">
        <v>2600</v>
      </c>
      <c r="D1693" s="14" t="s">
        <v>543</v>
      </c>
      <c r="F1693" s="14" t="s">
        <v>31</v>
      </c>
      <c r="G1693" s="14" t="s">
        <v>31</v>
      </c>
      <c r="K1693" s="14" t="s">
        <v>2482</v>
      </c>
      <c r="L1693" s="1" t="s">
        <v>2601</v>
      </c>
      <c r="M1693" s="1" t="s">
        <v>2602</v>
      </c>
      <c r="N1693" s="14">
        <v>5</v>
      </c>
      <c r="O1693" s="1" t="s">
        <v>2603</v>
      </c>
    </row>
    <row r="1695" spans="1:19" ht="75">
      <c r="A1695" s="1" t="s">
        <v>2604</v>
      </c>
      <c r="B1695" s="40">
        <v>43964</v>
      </c>
      <c r="C1695" s="14" t="s">
        <v>68</v>
      </c>
      <c r="D1695" s="14" t="s">
        <v>543</v>
      </c>
      <c r="F1695" s="14" t="s">
        <v>31</v>
      </c>
      <c r="G1695" s="14" t="s">
        <v>31</v>
      </c>
      <c r="K1695" s="14" t="s">
        <v>2605</v>
      </c>
      <c r="L1695" s="1" t="s">
        <v>2606</v>
      </c>
      <c r="M1695" s="1" t="s">
        <v>236</v>
      </c>
      <c r="N1695" s="14">
        <v>30</v>
      </c>
      <c r="O1695" s="1" t="s">
        <v>2607</v>
      </c>
    </row>
    <row r="1697" spans="1:19" s="39" customFormat="1" ht="105">
      <c r="A1697" s="39" t="s">
        <v>2608</v>
      </c>
      <c r="B1697" s="98"/>
      <c r="C1697" s="98"/>
      <c r="D1697" s="98" t="s">
        <v>543</v>
      </c>
      <c r="E1697" s="98"/>
      <c r="F1697" s="98"/>
      <c r="G1697" s="98" t="s">
        <v>26</v>
      </c>
      <c r="H1697" s="98"/>
      <c r="I1697" s="39" t="s">
        <v>2609</v>
      </c>
      <c r="J1697" s="39" t="s">
        <v>471</v>
      </c>
      <c r="K1697" s="98"/>
      <c r="N1697" s="98"/>
      <c r="S1697" s="99"/>
    </row>
    <row r="1699" spans="1:19" s="39" customFormat="1" ht="75">
      <c r="A1699" s="39" t="s">
        <v>2610</v>
      </c>
      <c r="B1699" s="98"/>
      <c r="C1699" s="98"/>
      <c r="D1699" s="98" t="s">
        <v>543</v>
      </c>
      <c r="E1699" s="98"/>
      <c r="F1699" s="98" t="s">
        <v>31</v>
      </c>
      <c r="G1699" s="98" t="s">
        <v>26</v>
      </c>
      <c r="H1699" s="98"/>
      <c r="I1699" s="39" t="s">
        <v>2611</v>
      </c>
      <c r="K1699" s="98"/>
      <c r="N1699" s="98"/>
      <c r="S1699" s="99"/>
    </row>
    <row r="1701" spans="1:19" s="30" customFormat="1" ht="75">
      <c r="A1701" s="30" t="s">
        <v>2612</v>
      </c>
      <c r="B1701" s="31"/>
      <c r="C1701" s="31"/>
      <c r="D1701" s="31" t="s">
        <v>543</v>
      </c>
      <c r="E1701" s="31"/>
      <c r="F1701" s="31" t="s">
        <v>31</v>
      </c>
      <c r="G1701" s="31" t="s">
        <v>26</v>
      </c>
      <c r="H1701" s="31"/>
      <c r="I1701" s="30" t="s">
        <v>2613</v>
      </c>
      <c r="K1701" s="31"/>
      <c r="N1701" s="31"/>
      <c r="S1701" s="72"/>
    </row>
    <row r="1703" spans="1:19" s="19" customFormat="1" ht="60">
      <c r="A1703" s="19" t="s">
        <v>2614</v>
      </c>
      <c r="B1703" s="20"/>
      <c r="C1703" s="20"/>
      <c r="D1703" s="20" t="s">
        <v>543</v>
      </c>
      <c r="E1703" s="20"/>
      <c r="F1703" s="20" t="s">
        <v>31</v>
      </c>
      <c r="G1703" s="20" t="s">
        <v>26</v>
      </c>
      <c r="H1703" s="20"/>
      <c r="I1703" s="154" t="s">
        <v>2615</v>
      </c>
      <c r="K1703" s="20"/>
      <c r="N1703" s="20"/>
      <c r="S1703" s="71"/>
    </row>
    <row r="1705" spans="1:19" s="30" customFormat="1" ht="90">
      <c r="A1705" s="30" t="s">
        <v>2616</v>
      </c>
      <c r="B1705" s="31"/>
      <c r="C1705" s="31"/>
      <c r="D1705" s="31" t="s">
        <v>543</v>
      </c>
      <c r="E1705" s="31"/>
      <c r="F1705" s="31" t="s">
        <v>31</v>
      </c>
      <c r="G1705" s="31" t="s">
        <v>26</v>
      </c>
      <c r="H1705" s="31"/>
      <c r="I1705" s="30" t="s">
        <v>2617</v>
      </c>
      <c r="K1705" s="31"/>
      <c r="N1705" s="31"/>
      <c r="S1705" s="72"/>
    </row>
    <row r="1707" spans="1:19" s="39" customFormat="1" ht="75">
      <c r="A1707" s="39" t="s">
        <v>2618</v>
      </c>
      <c r="B1707" s="98"/>
      <c r="C1707" s="98"/>
      <c r="D1707" s="98" t="s">
        <v>543</v>
      </c>
      <c r="E1707" s="98"/>
      <c r="F1707" s="98" t="s">
        <v>31</v>
      </c>
      <c r="G1707" s="98" t="s">
        <v>26</v>
      </c>
      <c r="H1707" s="98"/>
      <c r="I1707" s="39" t="s">
        <v>2077</v>
      </c>
      <c r="K1707" s="98"/>
      <c r="N1707" s="98"/>
      <c r="S1707" s="99"/>
    </row>
    <row r="1709" spans="1:19" s="39" customFormat="1" ht="105">
      <c r="A1709" s="39" t="s">
        <v>2619</v>
      </c>
      <c r="B1709" s="98"/>
      <c r="C1709" s="98"/>
      <c r="D1709" s="98" t="s">
        <v>543</v>
      </c>
      <c r="E1709" s="98"/>
      <c r="F1709" s="98" t="s">
        <v>31</v>
      </c>
      <c r="G1709" s="98" t="s">
        <v>2620</v>
      </c>
      <c r="H1709" s="98"/>
      <c r="I1709" s="155" t="s">
        <v>2621</v>
      </c>
      <c r="K1709" s="98" t="s">
        <v>2622</v>
      </c>
      <c r="L1709" s="39" t="s">
        <v>2623</v>
      </c>
      <c r="N1709" s="98">
        <v>5</v>
      </c>
      <c r="O1709" s="39" t="s">
        <v>2624</v>
      </c>
      <c r="S1709" s="99"/>
    </row>
    <row r="1711" spans="1:19" s="46" customFormat="1" ht="75">
      <c r="A1711" s="46" t="s">
        <v>2625</v>
      </c>
      <c r="B1711" s="47"/>
      <c r="C1711" s="47"/>
      <c r="D1711" s="47" t="s">
        <v>543</v>
      </c>
      <c r="E1711" s="47"/>
      <c r="F1711" s="47" t="s">
        <v>31</v>
      </c>
      <c r="G1711" s="47" t="s">
        <v>26</v>
      </c>
      <c r="H1711" s="47"/>
      <c r="I1711" s="46" t="s">
        <v>2626</v>
      </c>
      <c r="J1711" s="46" t="s">
        <v>356</v>
      </c>
      <c r="K1711" s="47"/>
      <c r="N1711" s="47"/>
      <c r="S1711" s="66"/>
    </row>
    <row r="1713" spans="1:19" ht="120">
      <c r="A1713" s="1" t="s">
        <v>2627</v>
      </c>
      <c r="B1713" s="40">
        <v>43964</v>
      </c>
      <c r="C1713" s="14" t="s">
        <v>42</v>
      </c>
      <c r="D1713" s="14" t="s">
        <v>543</v>
      </c>
      <c r="F1713" s="14" t="s">
        <v>31</v>
      </c>
      <c r="G1713" s="14" t="s">
        <v>31</v>
      </c>
      <c r="K1713" s="14" t="s">
        <v>2628</v>
      </c>
      <c r="L1713" s="1" t="s">
        <v>1838</v>
      </c>
      <c r="N1713" s="14">
        <v>1</v>
      </c>
      <c r="O1713" s="1" t="s">
        <v>2629</v>
      </c>
    </row>
    <row r="1715" spans="1:19" s="39" customFormat="1" ht="45">
      <c r="A1715" s="39" t="s">
        <v>2630</v>
      </c>
      <c r="B1715" s="98"/>
      <c r="C1715" s="98"/>
      <c r="D1715" s="98" t="s">
        <v>543</v>
      </c>
      <c r="E1715" s="98"/>
      <c r="F1715" s="98"/>
      <c r="G1715" s="98" t="s">
        <v>26</v>
      </c>
      <c r="H1715" s="98"/>
      <c r="I1715" s="39" t="s">
        <v>2439</v>
      </c>
      <c r="J1715" s="39" t="s">
        <v>471</v>
      </c>
      <c r="K1715" s="98"/>
      <c r="N1715" s="98"/>
      <c r="S1715" s="99"/>
    </row>
    <row r="1717" spans="1:19" s="39" customFormat="1" ht="90">
      <c r="A1717" s="39" t="s">
        <v>2631</v>
      </c>
      <c r="B1717" s="98"/>
      <c r="C1717" s="98"/>
      <c r="D1717" s="98" t="s">
        <v>543</v>
      </c>
      <c r="E1717" s="98"/>
      <c r="F1717" s="98" t="s">
        <v>31</v>
      </c>
      <c r="G1717" s="98" t="s">
        <v>26</v>
      </c>
      <c r="H1717" s="98"/>
      <c r="I1717" s="39" t="s">
        <v>2632</v>
      </c>
      <c r="K1717" s="98"/>
      <c r="N1717" s="98"/>
      <c r="S1717" s="99"/>
    </row>
    <row r="1719" spans="1:19" s="39" customFormat="1" ht="75">
      <c r="A1719" s="39" t="s">
        <v>2633</v>
      </c>
      <c r="B1719" s="98"/>
      <c r="C1719" s="98"/>
      <c r="D1719" s="98" t="s">
        <v>543</v>
      </c>
      <c r="E1719" s="98"/>
      <c r="F1719" s="98" t="s">
        <v>31</v>
      </c>
      <c r="G1719" s="98" t="s">
        <v>26</v>
      </c>
      <c r="H1719" s="98"/>
      <c r="I1719" s="39" t="s">
        <v>2632</v>
      </c>
      <c r="K1719" s="98"/>
      <c r="N1719" s="98"/>
      <c r="S1719" s="99"/>
    </row>
    <row r="1721" spans="1:19" s="39" customFormat="1" ht="75">
      <c r="A1721" s="39" t="s">
        <v>2634</v>
      </c>
      <c r="B1721" s="98"/>
      <c r="C1721" s="98"/>
      <c r="D1721" s="98" t="s">
        <v>543</v>
      </c>
      <c r="E1721" s="98"/>
      <c r="F1721" s="98" t="s">
        <v>31</v>
      </c>
      <c r="G1721" s="98" t="s">
        <v>26</v>
      </c>
      <c r="H1721" s="98"/>
      <c r="I1721" s="39" t="s">
        <v>2635</v>
      </c>
      <c r="K1721" s="98"/>
      <c r="N1721" s="98"/>
      <c r="S1721" s="99"/>
    </row>
    <row r="1723" spans="1:19" s="19" customFormat="1" ht="60">
      <c r="A1723" s="19" t="s">
        <v>2636</v>
      </c>
      <c r="B1723" s="20"/>
      <c r="C1723" s="20"/>
      <c r="D1723" s="20" t="s">
        <v>543</v>
      </c>
      <c r="E1723" s="20"/>
      <c r="F1723" s="20" t="s">
        <v>31</v>
      </c>
      <c r="G1723" s="20" t="s">
        <v>26</v>
      </c>
      <c r="H1723" s="20"/>
      <c r="I1723" s="19" t="s">
        <v>2523</v>
      </c>
      <c r="K1723" s="20"/>
      <c r="N1723" s="20"/>
      <c r="S1723" s="71"/>
    </row>
    <row r="1725" spans="1:19" s="19" customFormat="1" ht="45">
      <c r="A1725" s="19" t="s">
        <v>2637</v>
      </c>
      <c r="B1725" s="20"/>
      <c r="C1725" s="20"/>
      <c r="D1725" s="20" t="s">
        <v>543</v>
      </c>
      <c r="E1725" s="20"/>
      <c r="F1725" s="20" t="s">
        <v>31</v>
      </c>
      <c r="G1725" s="20" t="s">
        <v>26</v>
      </c>
      <c r="H1725" s="20"/>
      <c r="I1725" s="19" t="s">
        <v>235</v>
      </c>
      <c r="K1725" s="20"/>
      <c r="N1725" s="20"/>
      <c r="S1725" s="71"/>
    </row>
    <row r="1726" spans="1:19" s="150" customFormat="1">
      <c r="C1726" s="151"/>
      <c r="D1726" s="151">
        <v>892</v>
      </c>
      <c r="E1726" s="151"/>
      <c r="F1726" s="151"/>
      <c r="G1726" s="151"/>
      <c r="H1726" s="151"/>
      <c r="K1726" s="151"/>
      <c r="N1726" s="151"/>
      <c r="S1726" s="152"/>
    </row>
    <row r="1727" spans="1:19" s="46" customFormat="1" ht="90">
      <c r="A1727" s="46" t="s">
        <v>2638</v>
      </c>
      <c r="B1727" s="47"/>
      <c r="C1727" s="47"/>
      <c r="D1727" s="47" t="s">
        <v>69</v>
      </c>
      <c r="E1727" s="47"/>
      <c r="F1727" s="47"/>
      <c r="G1727" s="47" t="s">
        <v>26</v>
      </c>
      <c r="H1727" s="47"/>
      <c r="I1727" s="46" t="s">
        <v>1010</v>
      </c>
      <c r="K1727" s="47"/>
      <c r="N1727" s="47"/>
      <c r="S1727" s="66"/>
    </row>
    <row r="1729" spans="1:19" s="46" customFormat="1" ht="105">
      <c r="A1729" s="46" t="s">
        <v>2639</v>
      </c>
      <c r="B1729" s="47"/>
      <c r="C1729" s="47"/>
      <c r="D1729" s="47" t="s">
        <v>69</v>
      </c>
      <c r="E1729" s="47"/>
      <c r="F1729" s="47"/>
      <c r="G1729" s="47" t="s">
        <v>26</v>
      </c>
      <c r="H1729" s="47"/>
      <c r="I1729" s="46" t="s">
        <v>2640</v>
      </c>
      <c r="K1729" s="47"/>
      <c r="N1729" s="47"/>
      <c r="S1729" s="66"/>
    </row>
    <row r="1731" spans="1:19" s="46" customFormat="1" ht="105">
      <c r="A1731" s="46" t="s">
        <v>2641</v>
      </c>
      <c r="B1731" s="47"/>
      <c r="C1731" s="47"/>
      <c r="D1731" s="47" t="s">
        <v>69</v>
      </c>
      <c r="E1731" s="47"/>
      <c r="F1731" s="47"/>
      <c r="G1731" s="47" t="s">
        <v>26</v>
      </c>
      <c r="H1731" s="47"/>
      <c r="I1731" s="46" t="s">
        <v>1010</v>
      </c>
      <c r="K1731" s="47"/>
      <c r="N1731" s="47"/>
      <c r="S1731" s="66"/>
    </row>
    <row r="1733" spans="1:19" s="46" customFormat="1" ht="105">
      <c r="A1733" s="46" t="s">
        <v>2642</v>
      </c>
      <c r="B1733" s="47"/>
      <c r="C1733" s="47"/>
      <c r="D1733" s="47" t="s">
        <v>69</v>
      </c>
      <c r="E1733" s="47"/>
      <c r="F1733" s="47"/>
      <c r="G1733" s="47" t="s">
        <v>26</v>
      </c>
      <c r="H1733" s="47"/>
      <c r="I1733" s="46" t="s">
        <v>1010</v>
      </c>
      <c r="K1733" s="47"/>
      <c r="N1733" s="47"/>
      <c r="S1733" s="66"/>
    </row>
    <row r="1735" spans="1:19" s="46" customFormat="1" ht="90">
      <c r="A1735" s="46" t="s">
        <v>2643</v>
      </c>
      <c r="B1735" s="47"/>
      <c r="C1735" s="47"/>
      <c r="D1735" s="47" t="s">
        <v>69</v>
      </c>
      <c r="E1735" s="47"/>
      <c r="F1735" s="47"/>
      <c r="G1735" s="47" t="s">
        <v>26</v>
      </c>
      <c r="H1735" s="47"/>
      <c r="I1735" s="46" t="s">
        <v>2644</v>
      </c>
      <c r="K1735" s="47"/>
      <c r="N1735" s="47"/>
      <c r="S1735" s="66"/>
    </row>
    <row r="1737" spans="1:19" s="46" customFormat="1" ht="105">
      <c r="A1737" s="46" t="s">
        <v>2645</v>
      </c>
      <c r="B1737" s="47"/>
      <c r="C1737" s="47"/>
      <c r="D1737" s="47" t="s">
        <v>69</v>
      </c>
      <c r="E1737" s="47" t="s">
        <v>31</v>
      </c>
      <c r="F1737" s="47"/>
      <c r="G1737" s="47" t="s">
        <v>26</v>
      </c>
      <c r="H1737" s="47"/>
      <c r="I1737" s="46" t="s">
        <v>2646</v>
      </c>
      <c r="K1737" s="47"/>
      <c r="N1737" s="47"/>
      <c r="S1737" s="66"/>
    </row>
    <row r="1739" spans="1:19" s="46" customFormat="1" ht="60">
      <c r="A1739" s="46" t="s">
        <v>2647</v>
      </c>
      <c r="B1739" s="47"/>
      <c r="C1739" s="47"/>
      <c r="D1739" s="47" t="s">
        <v>69</v>
      </c>
      <c r="E1739" s="47" t="s">
        <v>31</v>
      </c>
      <c r="F1739" s="47"/>
      <c r="G1739" s="47" t="s">
        <v>26</v>
      </c>
      <c r="H1739" s="47"/>
      <c r="I1739" s="46" t="s">
        <v>1010</v>
      </c>
      <c r="K1739" s="47"/>
      <c r="N1739" s="47"/>
      <c r="S1739" s="66"/>
    </row>
    <row r="1741" spans="1:19" s="46" customFormat="1" ht="105">
      <c r="A1741" s="46" t="s">
        <v>2648</v>
      </c>
      <c r="B1741" s="47"/>
      <c r="C1741" s="47"/>
      <c r="D1741" s="47" t="s">
        <v>69</v>
      </c>
      <c r="E1741" s="47"/>
      <c r="F1741" s="47"/>
      <c r="G1741" s="47" t="s">
        <v>26</v>
      </c>
      <c r="H1741" s="47"/>
      <c r="I1741" s="46" t="s">
        <v>2649</v>
      </c>
      <c r="K1741" s="47"/>
      <c r="N1741" s="47"/>
      <c r="S1741" s="66"/>
    </row>
    <row r="1743" spans="1:19" ht="90">
      <c r="A1743" s="1" t="s">
        <v>2650</v>
      </c>
      <c r="B1743" s="40">
        <v>43985</v>
      </c>
      <c r="C1743" s="14" t="s">
        <v>68</v>
      </c>
      <c r="D1743" s="14" t="s">
        <v>69</v>
      </c>
      <c r="F1743" s="14" t="s">
        <v>31</v>
      </c>
      <c r="G1743" s="14" t="s">
        <v>31</v>
      </c>
      <c r="I1743" s="5" t="s">
        <v>2651</v>
      </c>
      <c r="K1743" s="14" t="s">
        <v>2652</v>
      </c>
      <c r="L1743" s="1" t="s">
        <v>312</v>
      </c>
      <c r="M1743" s="1" t="s">
        <v>2653</v>
      </c>
      <c r="N1743" s="14">
        <v>1</v>
      </c>
      <c r="O1743" s="1">
        <v>37</v>
      </c>
    </row>
    <row r="1745" spans="1:19" s="46" customFormat="1" ht="90">
      <c r="A1745" s="46" t="s">
        <v>2654</v>
      </c>
      <c r="B1745" s="47"/>
      <c r="C1745" s="47"/>
      <c r="D1745" s="47" t="s">
        <v>69</v>
      </c>
      <c r="E1745" s="47" t="s">
        <v>31</v>
      </c>
      <c r="F1745" s="47"/>
      <c r="G1745" s="47" t="s">
        <v>26</v>
      </c>
      <c r="H1745" s="47"/>
      <c r="I1745" s="46" t="s">
        <v>1010</v>
      </c>
      <c r="K1745" s="47"/>
      <c r="N1745" s="47"/>
      <c r="S1745" s="66"/>
    </row>
    <row r="1747" spans="1:19" s="39" customFormat="1" ht="105">
      <c r="A1747" s="39" t="s">
        <v>2655</v>
      </c>
      <c r="B1747" s="98"/>
      <c r="C1747" s="98"/>
      <c r="D1747" s="98" t="s">
        <v>543</v>
      </c>
      <c r="E1747" s="98"/>
      <c r="F1747" s="98"/>
      <c r="G1747" s="98" t="s">
        <v>31</v>
      </c>
      <c r="H1747" s="98" t="s">
        <v>31</v>
      </c>
      <c r="I1747" s="39" t="s">
        <v>2656</v>
      </c>
      <c r="J1747" s="39" t="s">
        <v>471</v>
      </c>
      <c r="K1747" s="98"/>
      <c r="N1747" s="98"/>
      <c r="S1747" s="99"/>
    </row>
    <row r="1749" spans="1:19" s="46" customFormat="1" ht="75">
      <c r="A1749" s="46" t="s">
        <v>2657</v>
      </c>
      <c r="B1749" s="47"/>
      <c r="C1749" s="47"/>
      <c r="D1749" s="47" t="s">
        <v>69</v>
      </c>
      <c r="E1749" s="47" t="s">
        <v>31</v>
      </c>
      <c r="F1749" s="47"/>
      <c r="G1749" s="47" t="s">
        <v>26</v>
      </c>
      <c r="H1749" s="47"/>
      <c r="I1749" s="46" t="s">
        <v>2658</v>
      </c>
      <c r="K1749" s="47"/>
      <c r="N1749" s="47"/>
      <c r="S1749" s="66"/>
    </row>
    <row r="1751" spans="1:19" s="46" customFormat="1" ht="75">
      <c r="A1751" s="46" t="s">
        <v>2659</v>
      </c>
      <c r="B1751" s="47"/>
      <c r="C1751" s="47"/>
      <c r="D1751" s="47" t="s">
        <v>69</v>
      </c>
      <c r="E1751" s="47" t="s">
        <v>31</v>
      </c>
      <c r="F1751" s="47"/>
      <c r="G1751" s="47" t="s">
        <v>26</v>
      </c>
      <c r="H1751" s="47"/>
      <c r="I1751" s="46" t="s">
        <v>2660</v>
      </c>
      <c r="K1751" s="47"/>
      <c r="N1751" s="47"/>
      <c r="S1751" s="66"/>
    </row>
    <row r="1753" spans="1:19" s="46" customFormat="1" ht="105">
      <c r="A1753" s="46" t="s">
        <v>2661</v>
      </c>
      <c r="B1753" s="47"/>
      <c r="C1753" s="47"/>
      <c r="D1753" s="47" t="s">
        <v>69</v>
      </c>
      <c r="E1753" s="47" t="s">
        <v>31</v>
      </c>
      <c r="F1753" s="47"/>
      <c r="G1753" s="47" t="s">
        <v>26</v>
      </c>
      <c r="H1753" s="47"/>
      <c r="I1753" s="46" t="s">
        <v>2662</v>
      </c>
      <c r="K1753" s="47"/>
      <c r="N1753" s="47"/>
      <c r="S1753" s="66"/>
    </row>
    <row r="1755" spans="1:19" s="46" customFormat="1" ht="90">
      <c r="A1755" s="46" t="s">
        <v>2663</v>
      </c>
      <c r="B1755" s="47"/>
      <c r="C1755" s="47"/>
      <c r="D1755" s="47" t="s">
        <v>69</v>
      </c>
      <c r="E1755" s="47"/>
      <c r="F1755" s="47"/>
      <c r="G1755" s="47" t="s">
        <v>26</v>
      </c>
      <c r="H1755" s="47"/>
      <c r="I1755" s="5" t="s">
        <v>2664</v>
      </c>
      <c r="K1755" s="47"/>
      <c r="N1755" s="47"/>
      <c r="S1755" s="66"/>
    </row>
    <row r="1757" spans="1:19" s="46" customFormat="1" ht="75">
      <c r="A1757" s="46" t="s">
        <v>2665</v>
      </c>
      <c r="B1757" s="47"/>
      <c r="C1757" s="47"/>
      <c r="D1757" s="47" t="s">
        <v>69</v>
      </c>
      <c r="E1757" s="47"/>
      <c r="F1757" s="47"/>
      <c r="G1757" s="47" t="s">
        <v>26</v>
      </c>
      <c r="H1757" s="47"/>
      <c r="I1757" s="46" t="s">
        <v>1010</v>
      </c>
      <c r="K1757" s="47"/>
      <c r="N1757" s="47"/>
      <c r="S1757" s="66"/>
    </row>
    <row r="1759" spans="1:19" s="19" customFormat="1" ht="60">
      <c r="A1759" s="19" t="s">
        <v>2666</v>
      </c>
      <c r="B1759" s="20"/>
      <c r="C1759" s="20"/>
      <c r="D1759" s="20" t="s">
        <v>69</v>
      </c>
      <c r="E1759" s="20"/>
      <c r="F1759" s="20"/>
      <c r="G1759" s="20" t="s">
        <v>26</v>
      </c>
      <c r="H1759" s="20"/>
      <c r="I1759" s="19" t="s">
        <v>2667</v>
      </c>
      <c r="K1759" s="20"/>
      <c r="N1759" s="20"/>
      <c r="S1759" s="71"/>
    </row>
    <row r="1761" spans="1:19" s="46" customFormat="1" ht="90">
      <c r="A1761" s="46" t="s">
        <v>2668</v>
      </c>
      <c r="B1761" s="47"/>
      <c r="C1761" s="47"/>
      <c r="D1761" s="47" t="s">
        <v>69</v>
      </c>
      <c r="E1761" s="47"/>
      <c r="F1761" s="47"/>
      <c r="G1761" s="47" t="s">
        <v>26</v>
      </c>
      <c r="H1761" s="47"/>
      <c r="I1761" s="46" t="s">
        <v>1587</v>
      </c>
      <c r="K1761" s="47"/>
      <c r="N1761" s="47"/>
      <c r="S1761" s="66"/>
    </row>
    <row r="1763" spans="1:19" s="46" customFormat="1" ht="90">
      <c r="A1763" s="46" t="s">
        <v>2669</v>
      </c>
      <c r="B1763" s="47"/>
      <c r="C1763" s="47"/>
      <c r="D1763" s="47" t="s">
        <v>69</v>
      </c>
      <c r="E1763" s="47" t="s">
        <v>31</v>
      </c>
      <c r="F1763" s="47"/>
      <c r="G1763" s="47" t="s">
        <v>26</v>
      </c>
      <c r="H1763" s="47"/>
      <c r="I1763" s="46" t="s">
        <v>2670</v>
      </c>
      <c r="K1763" s="47"/>
      <c r="N1763" s="47"/>
      <c r="S1763" s="66"/>
    </row>
    <row r="1765" spans="1:19" ht="75">
      <c r="A1765" s="1" t="s">
        <v>2671</v>
      </c>
      <c r="B1765" s="40">
        <v>43986</v>
      </c>
      <c r="C1765" s="14" t="s">
        <v>68</v>
      </c>
      <c r="D1765" s="14" t="s">
        <v>69</v>
      </c>
      <c r="E1765" s="14" t="s">
        <v>31</v>
      </c>
      <c r="G1765" s="14" t="s">
        <v>31</v>
      </c>
      <c r="I1765" s="5" t="s">
        <v>2672</v>
      </c>
      <c r="K1765" s="14" t="s">
        <v>2673</v>
      </c>
      <c r="L1765" s="1" t="s">
        <v>1553</v>
      </c>
      <c r="M1765" s="1" t="s">
        <v>163</v>
      </c>
      <c r="N1765" s="14" t="s">
        <v>2674</v>
      </c>
      <c r="O1765" s="1" t="s">
        <v>2675</v>
      </c>
    </row>
    <row r="1767" spans="1:19" s="39" customFormat="1" ht="90">
      <c r="A1767" s="39" t="s">
        <v>2676</v>
      </c>
      <c r="B1767" s="98"/>
      <c r="C1767" s="98"/>
      <c r="D1767" s="98" t="s">
        <v>391</v>
      </c>
      <c r="E1767" s="98"/>
      <c r="F1767" s="98"/>
      <c r="G1767" s="98" t="s">
        <v>26</v>
      </c>
      <c r="H1767" s="98"/>
      <c r="I1767" s="39" t="s">
        <v>1008</v>
      </c>
      <c r="K1767" s="98"/>
      <c r="N1767" s="98"/>
      <c r="S1767" s="99"/>
    </row>
    <row r="1769" spans="1:19" ht="150">
      <c r="A1769" s="1" t="s">
        <v>2677</v>
      </c>
      <c r="B1769" s="131">
        <v>43987</v>
      </c>
      <c r="C1769" s="14" t="s">
        <v>42</v>
      </c>
      <c r="D1769" s="14" t="s">
        <v>69</v>
      </c>
      <c r="E1769" s="14" t="s">
        <v>31</v>
      </c>
      <c r="G1769" s="14" t="s">
        <v>31</v>
      </c>
      <c r="H1769" s="18" t="s">
        <v>31</v>
      </c>
      <c r="I1769" s="1" t="s">
        <v>2678</v>
      </c>
      <c r="K1769" s="14" t="s">
        <v>2679</v>
      </c>
      <c r="L1769" s="1" t="s">
        <v>2680</v>
      </c>
      <c r="M1769" s="1" t="s">
        <v>2681</v>
      </c>
      <c r="N1769" s="14" t="s">
        <v>2682</v>
      </c>
      <c r="O1769" s="1" t="s">
        <v>2683</v>
      </c>
    </row>
    <row r="1771" spans="1:19" s="46" customFormat="1" ht="90">
      <c r="A1771" s="46" t="s">
        <v>2684</v>
      </c>
      <c r="B1771" s="47"/>
      <c r="C1771" s="47"/>
      <c r="D1771" s="47" t="s">
        <v>69</v>
      </c>
      <c r="E1771" s="47" t="s">
        <v>31</v>
      </c>
      <c r="F1771" s="47"/>
      <c r="G1771" s="47" t="s">
        <v>26</v>
      </c>
      <c r="H1771" s="47"/>
      <c r="I1771" s="46" t="s">
        <v>2685</v>
      </c>
      <c r="K1771" s="47"/>
      <c r="N1771" s="47"/>
      <c r="S1771" s="66"/>
    </row>
    <row r="1773" spans="1:19" s="46" customFormat="1" ht="195">
      <c r="A1773" s="46" t="s">
        <v>2686</v>
      </c>
      <c r="B1773" s="47"/>
      <c r="C1773" s="47"/>
      <c r="D1773" s="47" t="s">
        <v>69</v>
      </c>
      <c r="E1773" s="47" t="s">
        <v>31</v>
      </c>
      <c r="F1773" s="47"/>
      <c r="G1773" s="47" t="s">
        <v>26</v>
      </c>
      <c r="H1773" s="47"/>
      <c r="I1773" s="46" t="s">
        <v>2687</v>
      </c>
      <c r="K1773" s="47"/>
      <c r="N1773" s="47"/>
      <c r="S1773" s="66"/>
    </row>
    <row r="1775" spans="1:19" s="46" customFormat="1" ht="75">
      <c r="A1775" s="46" t="s">
        <v>2688</v>
      </c>
      <c r="B1775" s="47"/>
      <c r="C1775" s="47"/>
      <c r="D1775" s="47" t="s">
        <v>69</v>
      </c>
      <c r="E1775" s="47"/>
      <c r="F1775" s="47"/>
      <c r="G1775" s="47" t="s">
        <v>26</v>
      </c>
      <c r="H1775" s="47"/>
      <c r="I1775" s="46" t="s">
        <v>2689</v>
      </c>
      <c r="K1775" s="47"/>
      <c r="N1775" s="47"/>
      <c r="S1775" s="66"/>
    </row>
    <row r="1777" spans="1:19" s="46" customFormat="1" ht="105">
      <c r="A1777" s="46" t="s">
        <v>2690</v>
      </c>
      <c r="B1777" s="47"/>
      <c r="C1777" s="47"/>
      <c r="D1777" s="47" t="s">
        <v>69</v>
      </c>
      <c r="E1777" s="47"/>
      <c r="F1777" s="47"/>
      <c r="G1777" s="47" t="s">
        <v>26</v>
      </c>
      <c r="H1777" s="47"/>
      <c r="I1777" s="46" t="s">
        <v>2691</v>
      </c>
      <c r="K1777" s="47"/>
      <c r="N1777" s="47"/>
      <c r="S1777" s="66"/>
    </row>
    <row r="1779" spans="1:19" ht="105">
      <c r="A1779" s="1" t="s">
        <v>2692</v>
      </c>
      <c r="B1779" s="40">
        <v>43997</v>
      </c>
      <c r="C1779" s="14" t="s">
        <v>42</v>
      </c>
      <c r="D1779" s="14" t="s">
        <v>69</v>
      </c>
      <c r="E1779" s="14" t="s">
        <v>31</v>
      </c>
      <c r="G1779" s="14" t="s">
        <v>31</v>
      </c>
      <c r="I1779" s="1" t="s">
        <v>2693</v>
      </c>
      <c r="K1779" s="14" t="s">
        <v>2694</v>
      </c>
      <c r="L1779" s="1" t="s">
        <v>2695</v>
      </c>
      <c r="M1779" s="1" t="s">
        <v>2696</v>
      </c>
      <c r="N1779" s="14" t="s">
        <v>2697</v>
      </c>
      <c r="O1779" s="1" t="s">
        <v>2698</v>
      </c>
      <c r="Q1779" s="1" t="s">
        <v>2699</v>
      </c>
    </row>
    <row r="1781" spans="1:19" s="46" customFormat="1" ht="105">
      <c r="A1781" s="46" t="s">
        <v>2700</v>
      </c>
      <c r="B1781" s="47"/>
      <c r="C1781" s="47"/>
      <c r="D1781" s="47" t="s">
        <v>69</v>
      </c>
      <c r="E1781" s="47"/>
      <c r="F1781" s="47"/>
      <c r="G1781" s="47" t="s">
        <v>26</v>
      </c>
      <c r="H1781" s="47"/>
      <c r="I1781" s="46" t="s">
        <v>1010</v>
      </c>
      <c r="K1781" s="47"/>
      <c r="N1781" s="47"/>
      <c r="S1781" s="66"/>
    </row>
    <row r="1783" spans="1:19" ht="105">
      <c r="A1783" s="1" t="s">
        <v>2701</v>
      </c>
      <c r="B1783" s="40">
        <v>43997</v>
      </c>
      <c r="C1783" s="14" t="s">
        <v>42</v>
      </c>
      <c r="D1783" s="14" t="s">
        <v>69</v>
      </c>
      <c r="E1783" s="14" t="s">
        <v>31</v>
      </c>
      <c r="G1783" s="14" t="s">
        <v>31</v>
      </c>
      <c r="I1783" s="1" t="s">
        <v>2702</v>
      </c>
      <c r="K1783" s="14" t="s">
        <v>2703</v>
      </c>
      <c r="L1783" s="1" t="s">
        <v>2704</v>
      </c>
      <c r="M1783" s="1" t="s">
        <v>2705</v>
      </c>
      <c r="N1783" s="14" t="s">
        <v>2706</v>
      </c>
      <c r="O1783" s="1" t="s">
        <v>2707</v>
      </c>
    </row>
    <row r="1785" spans="1:19" s="19" customFormat="1" ht="105">
      <c r="A1785" s="19" t="s">
        <v>2708</v>
      </c>
      <c r="B1785" s="20"/>
      <c r="C1785" s="20"/>
      <c r="D1785" s="20" t="s">
        <v>69</v>
      </c>
      <c r="E1785" s="20" t="s">
        <v>31</v>
      </c>
      <c r="F1785" s="20"/>
      <c r="G1785" s="20" t="s">
        <v>26</v>
      </c>
      <c r="H1785" s="20"/>
      <c r="I1785" s="19" t="s">
        <v>2709</v>
      </c>
      <c r="K1785" s="20"/>
      <c r="N1785" s="20"/>
      <c r="S1785" s="71"/>
    </row>
    <row r="1787" spans="1:19" s="46" customFormat="1" ht="60">
      <c r="A1787" s="46" t="s">
        <v>2710</v>
      </c>
      <c r="B1787" s="47"/>
      <c r="C1787" s="47"/>
      <c r="D1787" s="47" t="s">
        <v>69</v>
      </c>
      <c r="E1787" s="47" t="s">
        <v>31</v>
      </c>
      <c r="F1787" s="47"/>
      <c r="G1787" s="47" t="s">
        <v>26</v>
      </c>
      <c r="H1787" s="47"/>
      <c r="I1787" s="46" t="s">
        <v>2711</v>
      </c>
      <c r="K1787" s="47"/>
      <c r="N1787" s="47"/>
      <c r="S1787" s="66"/>
    </row>
    <row r="1789" spans="1:19" s="46" customFormat="1" ht="105">
      <c r="A1789" s="46" t="s">
        <v>2712</v>
      </c>
      <c r="B1789" s="47"/>
      <c r="C1789" s="47"/>
      <c r="D1789" s="47" t="s">
        <v>69</v>
      </c>
      <c r="E1789" s="47" t="s">
        <v>31</v>
      </c>
      <c r="F1789" s="47"/>
      <c r="G1789" s="47" t="s">
        <v>26</v>
      </c>
      <c r="H1789" s="47"/>
      <c r="I1789" s="46" t="s">
        <v>2713</v>
      </c>
      <c r="K1789" s="47"/>
      <c r="N1789" s="47"/>
      <c r="S1789" s="66"/>
    </row>
    <row r="1791" spans="1:19" s="46" customFormat="1" ht="45">
      <c r="A1791" s="46" t="s">
        <v>2714</v>
      </c>
      <c r="B1791" s="47"/>
      <c r="C1791" s="47"/>
      <c r="D1791" s="47" t="s">
        <v>69</v>
      </c>
      <c r="E1791" s="47"/>
      <c r="F1791" s="47"/>
      <c r="G1791" s="47" t="s">
        <v>26</v>
      </c>
      <c r="H1791" s="47"/>
      <c r="I1791" s="5" t="s">
        <v>1066</v>
      </c>
      <c r="K1791" s="47"/>
      <c r="N1791" s="47"/>
      <c r="S1791" s="66"/>
    </row>
    <row r="1793" spans="1:19" ht="120">
      <c r="A1793" s="1" t="s">
        <v>2715</v>
      </c>
      <c r="B1793" s="40">
        <v>43999</v>
      </c>
      <c r="C1793" s="14" t="s">
        <v>42</v>
      </c>
      <c r="D1793" s="14" t="s">
        <v>69</v>
      </c>
      <c r="E1793" s="14" t="s">
        <v>31</v>
      </c>
      <c r="I1793" s="1" t="s">
        <v>2716</v>
      </c>
      <c r="K1793" s="14" t="s">
        <v>2717</v>
      </c>
      <c r="L1793" s="1" t="s">
        <v>2718</v>
      </c>
      <c r="M1793" s="1" t="s">
        <v>2719</v>
      </c>
      <c r="N1793" s="14" t="s">
        <v>2720</v>
      </c>
      <c r="O1793" s="1" t="s">
        <v>2721</v>
      </c>
    </row>
    <row r="1795" spans="1:19" s="46" customFormat="1" ht="90">
      <c r="A1795" s="46" t="s">
        <v>2722</v>
      </c>
      <c r="B1795" s="47"/>
      <c r="C1795" s="47"/>
      <c r="D1795" s="47" t="s">
        <v>69</v>
      </c>
      <c r="E1795" s="47"/>
      <c r="F1795" s="47"/>
      <c r="G1795" s="47" t="s">
        <v>26</v>
      </c>
      <c r="H1795" s="47"/>
      <c r="I1795" s="46" t="s">
        <v>1010</v>
      </c>
      <c r="K1795" s="47"/>
      <c r="N1795" s="47"/>
      <c r="S1795" s="66"/>
    </row>
    <row r="1797" spans="1:19" ht="60">
      <c r="A1797" s="1" t="s">
        <v>2723</v>
      </c>
      <c r="B1797" s="40">
        <v>43999</v>
      </c>
      <c r="C1797" s="14" t="s">
        <v>2724</v>
      </c>
      <c r="D1797" s="14" t="s">
        <v>69</v>
      </c>
      <c r="E1797" s="14" t="s">
        <v>31</v>
      </c>
      <c r="G1797" s="14" t="s">
        <v>31</v>
      </c>
      <c r="I1797" s="1" t="s">
        <v>2725</v>
      </c>
      <c r="K1797" s="14" t="s">
        <v>1532</v>
      </c>
      <c r="L1797" s="1" t="s">
        <v>1553</v>
      </c>
      <c r="M1797" s="1" t="s">
        <v>2726</v>
      </c>
      <c r="N1797" s="14" t="s">
        <v>2727</v>
      </c>
      <c r="O1797" s="1" t="s">
        <v>2728</v>
      </c>
    </row>
    <row r="1799" spans="1:19" s="46" customFormat="1" ht="30">
      <c r="A1799" s="46" t="s">
        <v>2729</v>
      </c>
      <c r="B1799" s="47"/>
      <c r="C1799" s="47"/>
      <c r="D1799" s="47" t="s">
        <v>69</v>
      </c>
      <c r="E1799" s="47" t="s">
        <v>31</v>
      </c>
      <c r="F1799" s="47"/>
      <c r="G1799" s="47" t="s">
        <v>26</v>
      </c>
      <c r="H1799" s="47"/>
      <c r="I1799" s="46" t="s">
        <v>2730</v>
      </c>
      <c r="K1799" s="47"/>
      <c r="N1799" s="47"/>
      <c r="S1799" s="66"/>
    </row>
    <row r="1801" spans="1:19" s="19" customFormat="1" ht="75">
      <c r="A1801" s="19" t="s">
        <v>2731</v>
      </c>
      <c r="B1801" s="20"/>
      <c r="C1801" s="20"/>
      <c r="D1801" s="20" t="s">
        <v>391</v>
      </c>
      <c r="E1801" s="20"/>
      <c r="F1801" s="20"/>
      <c r="G1801" s="20" t="s">
        <v>26</v>
      </c>
      <c r="H1801" s="20"/>
      <c r="I1801" s="19" t="s">
        <v>235</v>
      </c>
      <c r="K1801" s="20"/>
      <c r="N1801" s="20"/>
      <c r="S1801" s="71"/>
    </row>
    <row r="1803" spans="1:19" s="46" customFormat="1" ht="60">
      <c r="A1803" s="46" t="s">
        <v>2732</v>
      </c>
      <c r="B1803" s="47"/>
      <c r="C1803" s="47"/>
      <c r="D1803" s="47" t="s">
        <v>69</v>
      </c>
      <c r="E1803" s="47"/>
      <c r="F1803" s="47"/>
      <c r="G1803" s="47" t="s">
        <v>26</v>
      </c>
      <c r="H1803" s="47"/>
      <c r="I1803" s="46" t="s">
        <v>620</v>
      </c>
      <c r="K1803" s="47"/>
      <c r="N1803" s="47"/>
      <c r="S1803" s="66"/>
    </row>
    <row r="1805" spans="1:19" s="46" customFormat="1" ht="90">
      <c r="A1805" s="46" t="s">
        <v>2733</v>
      </c>
      <c r="B1805" s="47"/>
      <c r="C1805" s="47"/>
      <c r="D1805" s="47" t="s">
        <v>391</v>
      </c>
      <c r="E1805" s="47"/>
      <c r="F1805" s="47"/>
      <c r="G1805" s="47" t="s">
        <v>26</v>
      </c>
      <c r="H1805" s="47"/>
      <c r="I1805" s="46" t="s">
        <v>1156</v>
      </c>
      <c r="K1805" s="47"/>
      <c r="N1805" s="47"/>
      <c r="S1805" s="66"/>
    </row>
    <row r="1807" spans="1:19" s="46" customFormat="1" ht="75">
      <c r="A1807" s="46" t="s">
        <v>2734</v>
      </c>
      <c r="B1807" s="47"/>
      <c r="C1807" s="47"/>
      <c r="D1807" s="47" t="s">
        <v>69</v>
      </c>
      <c r="E1807" s="47"/>
      <c r="F1807" s="47"/>
      <c r="G1807" s="47" t="s">
        <v>26</v>
      </c>
      <c r="H1807" s="47"/>
      <c r="I1807" s="46" t="s">
        <v>2735</v>
      </c>
      <c r="K1807" s="47"/>
      <c r="N1807" s="47"/>
      <c r="S1807" s="66"/>
    </row>
    <row r="1809" spans="1:19" s="46" customFormat="1" ht="75">
      <c r="A1809" s="46" t="s">
        <v>2736</v>
      </c>
      <c r="B1809" s="47"/>
      <c r="C1809" s="47"/>
      <c r="D1809" s="47" t="s">
        <v>391</v>
      </c>
      <c r="E1809" s="47"/>
      <c r="F1809" s="47"/>
      <c r="G1809" s="47" t="s">
        <v>26</v>
      </c>
      <c r="H1809" s="47"/>
      <c r="I1809" s="46" t="s">
        <v>1008</v>
      </c>
      <c r="K1809" s="47"/>
      <c r="N1809" s="47"/>
      <c r="S1809" s="66"/>
    </row>
    <row r="1811" spans="1:19" s="46" customFormat="1" ht="75">
      <c r="A1811" s="46" t="s">
        <v>2737</v>
      </c>
      <c r="B1811" s="47"/>
      <c r="C1811" s="47"/>
      <c r="D1811" s="47" t="s">
        <v>69</v>
      </c>
      <c r="E1811" s="47"/>
      <c r="F1811" s="47"/>
      <c r="G1811" s="47" t="s">
        <v>26</v>
      </c>
      <c r="H1811" s="47"/>
      <c r="I1811" s="46" t="s">
        <v>2738</v>
      </c>
      <c r="K1811" s="47"/>
      <c r="N1811" s="47"/>
      <c r="S1811" s="66"/>
    </row>
    <row r="1813" spans="1:19" s="19" customFormat="1" ht="120">
      <c r="A1813" s="19" t="s">
        <v>2739</v>
      </c>
      <c r="B1813" s="20"/>
      <c r="C1813" s="20"/>
      <c r="D1813" s="47" t="s">
        <v>69</v>
      </c>
      <c r="E1813" s="47"/>
      <c r="F1813" s="47"/>
      <c r="G1813" s="47" t="s">
        <v>26</v>
      </c>
      <c r="H1813" s="20"/>
      <c r="I1813" s="19" t="s">
        <v>2740</v>
      </c>
      <c r="K1813" s="20"/>
      <c r="N1813" s="20"/>
      <c r="S1813" s="71"/>
    </row>
    <row r="1815" spans="1:19" ht="105">
      <c r="A1815" s="1" t="s">
        <v>2741</v>
      </c>
      <c r="B1815" s="40">
        <v>44000</v>
      </c>
      <c r="C1815" s="14" t="s">
        <v>68</v>
      </c>
      <c r="D1815" s="14" t="s">
        <v>69</v>
      </c>
      <c r="E1815" s="14" t="s">
        <v>31</v>
      </c>
      <c r="G1815" s="14" t="s">
        <v>31</v>
      </c>
      <c r="H1815" s="18" t="s">
        <v>31</v>
      </c>
      <c r="I1815" s="1" t="s">
        <v>2742</v>
      </c>
      <c r="K1815" s="14" t="s">
        <v>2743</v>
      </c>
      <c r="L1815" s="1" t="s">
        <v>2744</v>
      </c>
      <c r="M1815" s="1" t="s">
        <v>2745</v>
      </c>
      <c r="N1815" s="14" t="s">
        <v>2746</v>
      </c>
      <c r="O1815" s="1" t="s">
        <v>2747</v>
      </c>
    </row>
    <row r="1817" spans="1:19" s="19" customFormat="1" ht="120">
      <c r="A1817" s="19" t="s">
        <v>2748</v>
      </c>
      <c r="B1817" s="20"/>
      <c r="C1817" s="20"/>
      <c r="D1817" s="20" t="s">
        <v>69</v>
      </c>
      <c r="E1817" s="20"/>
      <c r="F1817" s="20"/>
      <c r="G1817" s="20" t="s">
        <v>26</v>
      </c>
      <c r="H1817" s="20"/>
      <c r="I1817" s="19" t="s">
        <v>2749</v>
      </c>
      <c r="K1817" s="20"/>
      <c r="N1817" s="20"/>
      <c r="S1817" s="71"/>
    </row>
    <row r="1819" spans="1:19" ht="90">
      <c r="A1819" s="1" t="s">
        <v>2750</v>
      </c>
      <c r="B1819" s="40">
        <v>44000</v>
      </c>
      <c r="C1819" s="14" t="s">
        <v>42</v>
      </c>
      <c r="D1819" s="14" t="s">
        <v>69</v>
      </c>
      <c r="E1819" s="14" t="s">
        <v>31</v>
      </c>
      <c r="G1819" s="14" t="s">
        <v>31</v>
      </c>
      <c r="I1819" s="1" t="s">
        <v>1485</v>
      </c>
      <c r="K1819" s="14" t="s">
        <v>2751</v>
      </c>
      <c r="L1819" s="1" t="s">
        <v>2752</v>
      </c>
      <c r="M1819" s="1" t="s">
        <v>2753</v>
      </c>
      <c r="N1819" s="14">
        <v>1</v>
      </c>
      <c r="O1819" s="1" t="s">
        <v>2754</v>
      </c>
      <c r="P1819" s="1" t="s">
        <v>2755</v>
      </c>
      <c r="Q1819" s="1" t="s">
        <v>2756</v>
      </c>
    </row>
    <row r="1821" spans="1:19" s="39" customFormat="1" ht="75">
      <c r="A1821" s="39" t="s">
        <v>2757</v>
      </c>
      <c r="B1821" s="98"/>
      <c r="C1821" s="98"/>
      <c r="D1821" s="98" t="s">
        <v>543</v>
      </c>
      <c r="E1821" s="98"/>
      <c r="F1821" s="98"/>
      <c r="G1821" s="98" t="s">
        <v>26</v>
      </c>
      <c r="H1821" s="98"/>
      <c r="I1821" s="39" t="s">
        <v>2758</v>
      </c>
      <c r="J1821" s="39" t="s">
        <v>471</v>
      </c>
      <c r="K1821" s="98"/>
      <c r="N1821" s="98"/>
      <c r="S1821" s="99"/>
    </row>
    <row r="1823" spans="1:19" s="46" customFormat="1" ht="45">
      <c r="A1823" s="46" t="s">
        <v>2759</v>
      </c>
      <c r="B1823" s="47"/>
      <c r="C1823" s="47"/>
      <c r="D1823" s="47" t="s">
        <v>69</v>
      </c>
      <c r="E1823" s="47"/>
      <c r="F1823" s="47"/>
      <c r="G1823" s="47" t="s">
        <v>26</v>
      </c>
      <c r="H1823" s="47"/>
      <c r="I1823" s="46" t="s">
        <v>235</v>
      </c>
      <c r="K1823" s="47"/>
      <c r="N1823" s="47"/>
      <c r="S1823" s="66"/>
    </row>
    <row r="1825" spans="1:19" ht="90">
      <c r="A1825" s="1" t="s">
        <v>2760</v>
      </c>
      <c r="B1825" s="40">
        <v>44000</v>
      </c>
      <c r="C1825" s="14" t="s">
        <v>42</v>
      </c>
      <c r="D1825" s="14" t="s">
        <v>69</v>
      </c>
      <c r="E1825" s="14" t="s">
        <v>31</v>
      </c>
      <c r="G1825" s="14" t="s">
        <v>31</v>
      </c>
      <c r="I1825" s="1" t="s">
        <v>2761</v>
      </c>
      <c r="K1825" s="14" t="s">
        <v>605</v>
      </c>
      <c r="L1825" s="1" t="s">
        <v>312</v>
      </c>
      <c r="N1825" s="14">
        <v>3</v>
      </c>
      <c r="O1825" s="1" t="s">
        <v>2762</v>
      </c>
    </row>
    <row r="1827" spans="1:19" ht="90">
      <c r="A1827" s="1" t="s">
        <v>2763</v>
      </c>
      <c r="B1827" s="40">
        <v>44000</v>
      </c>
      <c r="C1827" s="14" t="s">
        <v>42</v>
      </c>
      <c r="D1827" s="14" t="s">
        <v>69</v>
      </c>
      <c r="E1827" s="14" t="s">
        <v>31</v>
      </c>
      <c r="G1827" s="14" t="s">
        <v>31</v>
      </c>
      <c r="K1827" s="14" t="s">
        <v>1532</v>
      </c>
      <c r="L1827" s="1" t="s">
        <v>2764</v>
      </c>
      <c r="N1827" s="14">
        <v>1</v>
      </c>
      <c r="O1827" s="1" t="s">
        <v>2765</v>
      </c>
    </row>
    <row r="1829" spans="1:19" s="46" customFormat="1" ht="45">
      <c r="A1829" s="46" t="s">
        <v>2766</v>
      </c>
      <c r="B1829" s="47"/>
      <c r="C1829" s="47"/>
      <c r="D1829" s="47" t="s">
        <v>69</v>
      </c>
      <c r="E1829" s="47"/>
      <c r="F1829" s="47"/>
      <c r="G1829" s="47" t="s">
        <v>26</v>
      </c>
      <c r="H1829" s="47"/>
      <c r="I1829" s="46" t="s">
        <v>2767</v>
      </c>
      <c r="K1829" s="47"/>
      <c r="N1829" s="47"/>
      <c r="S1829" s="66"/>
    </row>
    <row r="1831" spans="1:19" s="46" customFormat="1" ht="60">
      <c r="A1831" s="46" t="s">
        <v>2768</v>
      </c>
      <c r="B1831" s="47"/>
      <c r="C1831" s="47"/>
      <c r="D1831" s="47" t="s">
        <v>69</v>
      </c>
      <c r="E1831" s="47" t="s">
        <v>31</v>
      </c>
      <c r="F1831" s="47"/>
      <c r="G1831" s="47" t="s">
        <v>26</v>
      </c>
      <c r="H1831" s="47"/>
      <c r="I1831" s="46" t="s">
        <v>2769</v>
      </c>
      <c r="K1831" s="47"/>
      <c r="N1831" s="47"/>
      <c r="S1831" s="66"/>
    </row>
    <row r="1833" spans="1:19" s="46" customFormat="1" ht="75">
      <c r="A1833" s="46" t="s">
        <v>2770</v>
      </c>
      <c r="B1833" s="47"/>
      <c r="C1833" s="47"/>
      <c r="D1833" s="47" t="s">
        <v>69</v>
      </c>
      <c r="E1833" s="47"/>
      <c r="F1833" s="47"/>
      <c r="G1833" s="47" t="s">
        <v>26</v>
      </c>
      <c r="H1833" s="47"/>
      <c r="I1833" s="46" t="s">
        <v>2771</v>
      </c>
      <c r="K1833" s="47"/>
      <c r="N1833" s="47"/>
      <c r="S1833" s="66"/>
    </row>
    <row r="1835" spans="1:19" s="46" customFormat="1" ht="75">
      <c r="A1835" s="46" t="s">
        <v>2772</v>
      </c>
      <c r="B1835" s="47"/>
      <c r="C1835" s="47"/>
      <c r="D1835" s="47" t="s">
        <v>69</v>
      </c>
      <c r="E1835" s="47"/>
      <c r="F1835" s="47"/>
      <c r="G1835" s="47" t="s">
        <v>26</v>
      </c>
      <c r="H1835" s="47"/>
      <c r="I1835" s="5" t="s">
        <v>2773</v>
      </c>
      <c r="K1835" s="47"/>
      <c r="N1835" s="47"/>
      <c r="S1835" s="66"/>
    </row>
    <row r="1837" spans="1:19" s="46" customFormat="1" ht="90">
      <c r="A1837" s="46" t="s">
        <v>2774</v>
      </c>
      <c r="B1837" s="47"/>
      <c r="C1837" s="47"/>
      <c r="D1837" s="47" t="s">
        <v>69</v>
      </c>
      <c r="E1837" s="47"/>
      <c r="F1837" s="47"/>
      <c r="G1837" s="47" t="s">
        <v>26</v>
      </c>
      <c r="H1837" s="47"/>
      <c r="I1837" s="46" t="s">
        <v>2143</v>
      </c>
      <c r="K1837" s="47"/>
      <c r="N1837" s="47"/>
      <c r="S1837" s="66"/>
    </row>
    <row r="1839" spans="1:19" s="46" customFormat="1" ht="90">
      <c r="A1839" s="46" t="s">
        <v>2775</v>
      </c>
      <c r="B1839" s="47"/>
      <c r="C1839" s="47"/>
      <c r="D1839" s="47" t="s">
        <v>69</v>
      </c>
      <c r="E1839" s="47"/>
      <c r="F1839" s="47"/>
      <c r="G1839" s="47" t="s">
        <v>26</v>
      </c>
      <c r="H1839" s="47"/>
      <c r="I1839" s="46" t="s">
        <v>2776</v>
      </c>
      <c r="K1839" s="47"/>
      <c r="N1839" s="47"/>
      <c r="S1839" s="66"/>
    </row>
    <row r="1841" spans="1:19" ht="105">
      <c r="A1841" s="1" t="s">
        <v>2777</v>
      </c>
      <c r="B1841" s="40">
        <v>44018</v>
      </c>
      <c r="C1841" s="14" t="s">
        <v>68</v>
      </c>
      <c r="D1841" s="14" t="s">
        <v>69</v>
      </c>
      <c r="E1841" s="14" t="s">
        <v>31</v>
      </c>
      <c r="G1841" s="14" t="s">
        <v>31</v>
      </c>
      <c r="H1841" s="18" t="s">
        <v>31</v>
      </c>
      <c r="I1841" s="1" t="s">
        <v>2778</v>
      </c>
      <c r="K1841" s="14" t="s">
        <v>2779</v>
      </c>
      <c r="L1841" s="1" t="s">
        <v>2780</v>
      </c>
      <c r="M1841" s="1" t="s">
        <v>2781</v>
      </c>
      <c r="N1841" s="14" t="s">
        <v>2782</v>
      </c>
      <c r="O1841" s="1" t="s">
        <v>2783</v>
      </c>
    </row>
    <row r="1843" spans="1:19" s="46" customFormat="1" ht="90">
      <c r="A1843" s="46" t="s">
        <v>2784</v>
      </c>
      <c r="B1843" s="47"/>
      <c r="C1843" s="47"/>
      <c r="D1843" s="47" t="s">
        <v>69</v>
      </c>
      <c r="E1843" s="47"/>
      <c r="F1843" s="47"/>
      <c r="G1843" s="47" t="s">
        <v>26</v>
      </c>
      <c r="H1843" s="47"/>
      <c r="I1843" s="46" t="s">
        <v>1010</v>
      </c>
      <c r="K1843" s="47"/>
      <c r="N1843" s="47"/>
      <c r="S1843" s="66"/>
    </row>
    <row r="1845" spans="1:19" s="46" customFormat="1" ht="60">
      <c r="A1845" s="46" t="s">
        <v>2785</v>
      </c>
      <c r="B1845" s="47"/>
      <c r="C1845" s="47"/>
      <c r="D1845" s="47" t="s">
        <v>69</v>
      </c>
      <c r="E1845" s="47"/>
      <c r="F1845" s="47"/>
      <c r="G1845" s="47" t="s">
        <v>26</v>
      </c>
      <c r="H1845" s="47"/>
      <c r="I1845" s="46" t="s">
        <v>2786</v>
      </c>
      <c r="K1845" s="47"/>
      <c r="N1845" s="47"/>
      <c r="S1845" s="66"/>
    </row>
    <row r="1847" spans="1:19" ht="90">
      <c r="A1847" s="1" t="s">
        <v>2787</v>
      </c>
      <c r="B1847" s="131">
        <v>44018</v>
      </c>
      <c r="C1847" s="14" t="s">
        <v>42</v>
      </c>
      <c r="D1847" s="14" t="s">
        <v>69</v>
      </c>
      <c r="E1847" s="14" t="s">
        <v>31</v>
      </c>
      <c r="G1847" s="14" t="s">
        <v>31</v>
      </c>
      <c r="H1847" s="18" t="s">
        <v>31</v>
      </c>
      <c r="I1847" s="1" t="s">
        <v>2788</v>
      </c>
      <c r="K1847" s="14" t="s">
        <v>2789</v>
      </c>
      <c r="M1847" s="1" t="s">
        <v>2790</v>
      </c>
      <c r="N1847" s="14">
        <v>15</v>
      </c>
      <c r="O1847" s="1" t="s">
        <v>2791</v>
      </c>
    </row>
    <row r="1849" spans="1:19" ht="135">
      <c r="A1849" s="1" t="s">
        <v>2792</v>
      </c>
      <c r="B1849" s="131">
        <v>44018</v>
      </c>
      <c r="C1849" s="14" t="s">
        <v>2793</v>
      </c>
      <c r="D1849" s="14" t="s">
        <v>69</v>
      </c>
      <c r="E1849" s="14" t="s">
        <v>31</v>
      </c>
      <c r="G1849" s="14" t="s">
        <v>31</v>
      </c>
      <c r="H1849" s="18" t="s">
        <v>31</v>
      </c>
      <c r="I1849" s="1" t="s">
        <v>2794</v>
      </c>
      <c r="K1849" s="14" t="s">
        <v>2795</v>
      </c>
      <c r="L1849" s="1" t="s">
        <v>2796</v>
      </c>
      <c r="M1849" s="1" t="s">
        <v>2726</v>
      </c>
      <c r="O1849" s="1" t="s">
        <v>2797</v>
      </c>
    </row>
    <row r="1851" spans="1:19" s="46" customFormat="1" ht="90">
      <c r="A1851" s="46" t="s">
        <v>2798</v>
      </c>
      <c r="B1851" s="47"/>
      <c r="C1851" s="47"/>
      <c r="D1851" s="47" t="s">
        <v>69</v>
      </c>
      <c r="E1851" s="47"/>
      <c r="F1851" s="47"/>
      <c r="G1851" s="47" t="s">
        <v>26</v>
      </c>
      <c r="H1851" s="47"/>
      <c r="I1851" s="46" t="s">
        <v>1010</v>
      </c>
      <c r="K1851" s="47"/>
      <c r="N1851" s="47"/>
      <c r="S1851" s="66"/>
    </row>
    <row r="1853" spans="1:19" s="46" customFormat="1" ht="45">
      <c r="A1853" s="46" t="s">
        <v>2799</v>
      </c>
      <c r="B1853" s="47"/>
      <c r="C1853" s="47"/>
      <c r="D1853" s="47" t="s">
        <v>69</v>
      </c>
      <c r="E1853" s="47"/>
      <c r="F1853" s="47"/>
      <c r="G1853" s="47" t="s">
        <v>26</v>
      </c>
      <c r="H1853" s="47"/>
      <c r="I1853" s="5" t="s">
        <v>2800</v>
      </c>
      <c r="K1853" s="47"/>
      <c r="N1853" s="47"/>
      <c r="S1853" s="66"/>
    </row>
    <row r="1855" spans="1:19" ht="135">
      <c r="A1855" s="1" t="s">
        <v>2801</v>
      </c>
      <c r="B1855" s="40">
        <v>44021</v>
      </c>
      <c r="D1855" s="14" t="s">
        <v>69</v>
      </c>
      <c r="G1855" s="14" t="s">
        <v>31</v>
      </c>
      <c r="H1855" s="18" t="s">
        <v>31</v>
      </c>
      <c r="I1855" s="1" t="s">
        <v>2802</v>
      </c>
      <c r="K1855" s="14" t="s">
        <v>2803</v>
      </c>
      <c r="L1855" s="1" t="s">
        <v>2804</v>
      </c>
      <c r="M1855" s="1" t="s">
        <v>2805</v>
      </c>
      <c r="N1855" s="14">
        <v>64</v>
      </c>
      <c r="O1855" s="1" t="s">
        <v>2806</v>
      </c>
      <c r="R1855" s="1" t="s">
        <v>2807</v>
      </c>
    </row>
    <row r="1857" spans="1:19" s="46" customFormat="1" ht="105">
      <c r="A1857" s="46" t="s">
        <v>2808</v>
      </c>
      <c r="B1857" s="47"/>
      <c r="C1857" s="47"/>
      <c r="D1857" s="47" t="s">
        <v>69</v>
      </c>
      <c r="E1857" s="47"/>
      <c r="F1857" s="47"/>
      <c r="G1857" s="47" t="s">
        <v>26</v>
      </c>
      <c r="H1857" s="47"/>
      <c r="I1857" s="46" t="s">
        <v>620</v>
      </c>
      <c r="K1857" s="47"/>
      <c r="N1857" s="47"/>
      <c r="S1857" s="66"/>
    </row>
    <row r="1859" spans="1:19" s="46" customFormat="1" ht="75">
      <c r="A1859" s="46" t="s">
        <v>2809</v>
      </c>
      <c r="B1859" s="47"/>
      <c r="C1859" s="47"/>
      <c r="D1859" s="47" t="s">
        <v>69</v>
      </c>
      <c r="E1859" s="47"/>
      <c r="F1859" s="47"/>
      <c r="G1859" s="47" t="s">
        <v>26</v>
      </c>
      <c r="H1859" s="47"/>
      <c r="I1859" s="46" t="s">
        <v>1010</v>
      </c>
      <c r="K1859" s="47"/>
      <c r="N1859" s="47"/>
      <c r="S1859" s="66"/>
    </row>
    <row r="1861" spans="1:19" s="46" customFormat="1" ht="105">
      <c r="A1861" s="46" t="s">
        <v>2810</v>
      </c>
      <c r="B1861" s="47"/>
      <c r="C1861" s="47"/>
      <c r="D1861" s="47" t="s">
        <v>69</v>
      </c>
      <c r="E1861" s="47"/>
      <c r="F1861" s="47"/>
      <c r="G1861" s="47" t="s">
        <v>26</v>
      </c>
      <c r="H1861" s="47"/>
      <c r="I1861" s="46" t="s">
        <v>1010</v>
      </c>
      <c r="K1861" s="47"/>
      <c r="N1861" s="47"/>
      <c r="S1861" s="66"/>
    </row>
    <row r="1863" spans="1:19" s="46" customFormat="1" ht="90">
      <c r="A1863" s="46" t="s">
        <v>2811</v>
      </c>
      <c r="B1863" s="47"/>
      <c r="C1863" s="47"/>
      <c r="D1863" s="47" t="s">
        <v>69</v>
      </c>
      <c r="E1863" s="47"/>
      <c r="F1863" s="47"/>
      <c r="G1863" s="47" t="s">
        <v>26</v>
      </c>
      <c r="H1863" s="47"/>
      <c r="I1863" s="46" t="s">
        <v>2812</v>
      </c>
      <c r="K1863" s="47"/>
      <c r="N1863" s="47"/>
      <c r="S1863" s="66"/>
    </row>
    <row r="1865" spans="1:19" ht="75">
      <c r="A1865" s="1" t="s">
        <v>2813</v>
      </c>
      <c r="B1865" s="40">
        <v>44028</v>
      </c>
      <c r="C1865" s="14" t="s">
        <v>42</v>
      </c>
      <c r="D1865" s="14" t="s">
        <v>69</v>
      </c>
      <c r="E1865" s="14" t="s">
        <v>31</v>
      </c>
      <c r="G1865" s="14" t="s">
        <v>31</v>
      </c>
      <c r="I1865" s="1" t="s">
        <v>2814</v>
      </c>
      <c r="K1865" s="14" t="s">
        <v>2815</v>
      </c>
      <c r="L1865" s="1" t="s">
        <v>2816</v>
      </c>
      <c r="M1865" s="1" t="s">
        <v>2817</v>
      </c>
      <c r="N1865" s="14">
        <v>1</v>
      </c>
      <c r="O1865" s="1">
        <v>15</v>
      </c>
      <c r="P1865" s="1" t="s">
        <v>2818</v>
      </c>
      <c r="Q1865" s="1" t="s">
        <v>2819</v>
      </c>
    </row>
    <row r="1867" spans="1:19" s="46" customFormat="1" ht="45">
      <c r="A1867" s="46" t="s">
        <v>2820</v>
      </c>
      <c r="B1867" s="47"/>
      <c r="C1867" s="47"/>
      <c r="D1867" s="47" t="s">
        <v>69</v>
      </c>
      <c r="E1867" s="47" t="s">
        <v>31</v>
      </c>
      <c r="F1867" s="47"/>
      <c r="G1867" s="47" t="s">
        <v>26</v>
      </c>
      <c r="H1867" s="47"/>
      <c r="I1867" s="46" t="s">
        <v>1010</v>
      </c>
      <c r="K1867" s="47"/>
      <c r="N1867" s="47"/>
      <c r="S1867" s="66"/>
    </row>
    <row r="1869" spans="1:19" s="46" customFormat="1" ht="90">
      <c r="A1869" s="46" t="s">
        <v>2821</v>
      </c>
      <c r="B1869" s="47"/>
      <c r="C1869" s="47"/>
      <c r="D1869" s="47" t="s">
        <v>69</v>
      </c>
      <c r="E1869" s="47" t="s">
        <v>31</v>
      </c>
      <c r="F1869" s="47"/>
      <c r="G1869" s="47" t="s">
        <v>26</v>
      </c>
      <c r="H1869" s="47"/>
      <c r="I1869" s="46" t="s">
        <v>1010</v>
      </c>
      <c r="K1869" s="47"/>
      <c r="N1869" s="47"/>
      <c r="S1869" s="66"/>
    </row>
    <row r="1871" spans="1:19" s="46" customFormat="1" ht="75">
      <c r="A1871" s="46" t="s">
        <v>2822</v>
      </c>
      <c r="B1871" s="47"/>
      <c r="C1871" s="47"/>
      <c r="D1871" s="47" t="s">
        <v>69</v>
      </c>
      <c r="E1871" s="47" t="s">
        <v>31</v>
      </c>
      <c r="F1871" s="47"/>
      <c r="G1871" s="47" t="s">
        <v>26</v>
      </c>
      <c r="H1871" s="47"/>
      <c r="I1871" s="46" t="s">
        <v>1010</v>
      </c>
      <c r="K1871" s="47"/>
      <c r="N1871" s="47"/>
      <c r="S1871" s="66"/>
    </row>
    <row r="1873" spans="1:19" ht="120">
      <c r="A1873" s="1" t="s">
        <v>2823</v>
      </c>
      <c r="B1873" s="40">
        <v>44028</v>
      </c>
      <c r="C1873" s="14" t="s">
        <v>42</v>
      </c>
      <c r="D1873" s="14" t="s">
        <v>69</v>
      </c>
      <c r="E1873" s="14" t="s">
        <v>31</v>
      </c>
      <c r="G1873" s="14" t="s">
        <v>31</v>
      </c>
      <c r="I1873" s="1" t="s">
        <v>2824</v>
      </c>
      <c r="K1873" s="14" t="s">
        <v>2825</v>
      </c>
      <c r="L1873" s="1" t="s">
        <v>949</v>
      </c>
      <c r="M1873" s="1" t="s">
        <v>2826</v>
      </c>
      <c r="N1873" s="14" t="s">
        <v>2827</v>
      </c>
      <c r="O1873" s="1" t="s">
        <v>2828</v>
      </c>
    </row>
    <row r="1875" spans="1:19" s="46" customFormat="1" ht="60">
      <c r="A1875" s="46" t="s">
        <v>2829</v>
      </c>
      <c r="B1875" s="47"/>
      <c r="C1875" s="47"/>
      <c r="D1875" s="47" t="s">
        <v>69</v>
      </c>
      <c r="E1875" s="47"/>
      <c r="F1875" s="47"/>
      <c r="G1875" s="47" t="s">
        <v>26</v>
      </c>
      <c r="H1875" s="47"/>
      <c r="I1875" s="46" t="s">
        <v>235</v>
      </c>
      <c r="K1875" s="47"/>
      <c r="N1875" s="47"/>
      <c r="S1875" s="66"/>
    </row>
    <row r="1877" spans="1:19" s="46" customFormat="1" ht="60">
      <c r="A1877" s="46" t="s">
        <v>2830</v>
      </c>
      <c r="B1877" s="47"/>
      <c r="C1877" s="47"/>
      <c r="D1877" s="47" t="s">
        <v>69</v>
      </c>
      <c r="E1877" s="47" t="s">
        <v>31</v>
      </c>
      <c r="F1877" s="47"/>
      <c r="G1877" s="47" t="s">
        <v>26</v>
      </c>
      <c r="H1877" s="47"/>
      <c r="I1877" s="46" t="s">
        <v>235</v>
      </c>
      <c r="K1877" s="47"/>
      <c r="N1877" s="47"/>
      <c r="S1877" s="66"/>
    </row>
    <row r="1879" spans="1:19" s="19" customFormat="1" ht="60">
      <c r="A1879" s="19" t="s">
        <v>2831</v>
      </c>
      <c r="B1879" s="20"/>
      <c r="C1879" s="20"/>
      <c r="D1879" s="20" t="s">
        <v>69</v>
      </c>
      <c r="E1879" s="20"/>
      <c r="F1879" s="20"/>
      <c r="G1879" s="20" t="s">
        <v>26</v>
      </c>
      <c r="H1879" s="20"/>
      <c r="I1879" s="19" t="s">
        <v>235</v>
      </c>
      <c r="K1879" s="20"/>
      <c r="N1879" s="20"/>
      <c r="S1879" s="71"/>
    </row>
    <row r="1881" spans="1:19" s="119" customFormat="1" ht="75">
      <c r="A1881" s="119" t="s">
        <v>2832</v>
      </c>
      <c r="B1881" s="164"/>
      <c r="C1881" s="164"/>
      <c r="D1881" s="164" t="s">
        <v>69</v>
      </c>
      <c r="E1881" s="164" t="s">
        <v>31</v>
      </c>
      <c r="F1881" s="164"/>
      <c r="G1881" s="164" t="s">
        <v>26</v>
      </c>
      <c r="H1881" s="164"/>
      <c r="I1881" s="119" t="s">
        <v>2833</v>
      </c>
      <c r="K1881" s="164"/>
      <c r="N1881" s="164"/>
      <c r="S1881" s="164"/>
    </row>
    <row r="1883" spans="1:19" ht="90">
      <c r="A1883" s="1" t="s">
        <v>2834</v>
      </c>
      <c r="B1883" s="14" t="s">
        <v>2835</v>
      </c>
      <c r="C1883" s="14" t="s">
        <v>42</v>
      </c>
      <c r="D1883" s="14" t="s">
        <v>69</v>
      </c>
      <c r="G1883" s="14" t="s">
        <v>31</v>
      </c>
      <c r="H1883" s="18" t="s">
        <v>26</v>
      </c>
      <c r="I1883" s="1" t="s">
        <v>2836</v>
      </c>
      <c r="J1883" s="1" t="s">
        <v>127</v>
      </c>
      <c r="K1883" s="14" t="s">
        <v>2837</v>
      </c>
      <c r="M1883" s="1" t="s">
        <v>2838</v>
      </c>
      <c r="N1883" s="14">
        <v>11</v>
      </c>
      <c r="R1883" s="1" t="s">
        <v>2839</v>
      </c>
    </row>
    <row r="1885" spans="1:19" s="46" customFormat="1" ht="105">
      <c r="A1885" s="46" t="s">
        <v>2840</v>
      </c>
      <c r="B1885" s="47"/>
      <c r="C1885" s="47"/>
      <c r="D1885" s="47" t="s">
        <v>69</v>
      </c>
      <c r="E1885" s="47"/>
      <c r="F1885" s="47"/>
      <c r="G1885" s="47" t="s">
        <v>26</v>
      </c>
      <c r="H1885" s="47"/>
      <c r="I1885" s="46" t="s">
        <v>2841</v>
      </c>
      <c r="K1885" s="47"/>
      <c r="N1885" s="47"/>
      <c r="S1885" s="66"/>
    </row>
    <row r="1887" spans="1:19" s="46" customFormat="1" ht="105">
      <c r="A1887" s="46" t="s">
        <v>2842</v>
      </c>
      <c r="B1887" s="47"/>
      <c r="C1887" s="47"/>
      <c r="D1887" s="47" t="s">
        <v>69</v>
      </c>
      <c r="E1887" s="47" t="s">
        <v>31</v>
      </c>
      <c r="F1887" s="47"/>
      <c r="G1887" s="47" t="s">
        <v>26</v>
      </c>
      <c r="H1887" s="47"/>
      <c r="I1887" s="46" t="s">
        <v>2843</v>
      </c>
      <c r="K1887" s="47"/>
      <c r="N1887" s="47"/>
      <c r="S1887" s="66"/>
    </row>
    <row r="1889" spans="1:19" s="5" customFormat="1" ht="90">
      <c r="A1889" s="5" t="s">
        <v>2844</v>
      </c>
      <c r="B1889" s="100"/>
      <c r="C1889" s="100"/>
      <c r="D1889" s="100" t="s">
        <v>69</v>
      </c>
      <c r="E1889" s="100" t="s">
        <v>31</v>
      </c>
      <c r="F1889" s="100"/>
      <c r="G1889" s="100" t="s">
        <v>26</v>
      </c>
      <c r="H1889" s="100"/>
      <c r="I1889" s="5" t="s">
        <v>2845</v>
      </c>
      <c r="K1889" s="100"/>
      <c r="N1889" s="100"/>
      <c r="S1889" s="101"/>
    </row>
    <row r="1891" spans="1:19" s="39" customFormat="1" ht="90">
      <c r="A1891" s="39" t="s">
        <v>2846</v>
      </c>
      <c r="B1891" s="47"/>
      <c r="C1891" s="98"/>
      <c r="D1891" s="98" t="s">
        <v>391</v>
      </c>
      <c r="E1891" s="98"/>
      <c r="F1891" s="98"/>
      <c r="G1891" s="98" t="s">
        <v>26</v>
      </c>
      <c r="H1891" s="98"/>
      <c r="I1891" s="39" t="s">
        <v>1008</v>
      </c>
      <c r="K1891" s="98"/>
      <c r="N1891" s="98"/>
      <c r="S1891" s="99"/>
    </row>
    <row r="1893" spans="1:19" s="46" customFormat="1" ht="90">
      <c r="A1893" s="46" t="s">
        <v>2847</v>
      </c>
      <c r="B1893" s="47"/>
      <c r="C1893" s="47"/>
      <c r="D1893" s="47" t="s">
        <v>69</v>
      </c>
      <c r="E1893" s="47"/>
      <c r="F1893" s="47"/>
      <c r="G1893" s="47" t="s">
        <v>26</v>
      </c>
      <c r="H1893" s="47"/>
      <c r="I1893" s="46" t="s">
        <v>1010</v>
      </c>
      <c r="K1893" s="47"/>
      <c r="N1893" s="47"/>
      <c r="S1893" s="66"/>
    </row>
    <row r="1895" spans="1:19" s="46" customFormat="1" ht="90">
      <c r="A1895" s="46" t="s">
        <v>2848</v>
      </c>
      <c r="B1895" s="47"/>
      <c r="C1895" s="47"/>
      <c r="D1895" s="47" t="s">
        <v>391</v>
      </c>
      <c r="E1895" s="47"/>
      <c r="F1895" s="47"/>
      <c r="G1895" s="47" t="s">
        <v>26</v>
      </c>
      <c r="H1895" s="47"/>
      <c r="I1895" s="46" t="s">
        <v>1008</v>
      </c>
      <c r="J1895" s="46" t="s">
        <v>356</v>
      </c>
      <c r="K1895" s="47"/>
      <c r="N1895" s="47"/>
      <c r="S1895" s="66"/>
    </row>
    <row r="1897" spans="1:19" s="46" customFormat="1" ht="60">
      <c r="A1897" s="46" t="s">
        <v>2849</v>
      </c>
      <c r="B1897" s="47"/>
      <c r="C1897" s="47"/>
      <c r="D1897" s="47" t="s">
        <v>69</v>
      </c>
      <c r="E1897" s="47" t="s">
        <v>31</v>
      </c>
      <c r="F1897" s="47"/>
      <c r="G1897" s="47" t="s">
        <v>26</v>
      </c>
      <c r="H1897" s="47"/>
      <c r="I1897" s="46" t="s">
        <v>2425</v>
      </c>
      <c r="K1897" s="47"/>
      <c r="N1897" s="47"/>
      <c r="S1897" s="66"/>
    </row>
    <row r="1899" spans="1:19" ht="105">
      <c r="A1899" s="1" t="s">
        <v>2850</v>
      </c>
      <c r="B1899" s="40">
        <v>44033</v>
      </c>
      <c r="C1899" s="14" t="s">
        <v>68</v>
      </c>
      <c r="D1899" s="14" t="s">
        <v>69</v>
      </c>
      <c r="E1899" s="14" t="s">
        <v>31</v>
      </c>
      <c r="G1899" s="14" t="s">
        <v>31</v>
      </c>
      <c r="H1899" s="18" t="s">
        <v>31</v>
      </c>
      <c r="I1899" s="1" t="s">
        <v>2851</v>
      </c>
      <c r="K1899" s="1" t="s">
        <v>2851</v>
      </c>
      <c r="L1899" s="1" t="s">
        <v>2852</v>
      </c>
      <c r="M1899" s="1" t="s">
        <v>2853</v>
      </c>
      <c r="N1899" s="14" t="s">
        <v>2854</v>
      </c>
      <c r="O1899" s="1" t="s">
        <v>2855</v>
      </c>
    </row>
    <row r="1901" spans="1:19" ht="105">
      <c r="A1901" s="1" t="s">
        <v>2856</v>
      </c>
      <c r="B1901" s="14" t="s">
        <v>2835</v>
      </c>
      <c r="D1901" s="14" t="s">
        <v>69</v>
      </c>
      <c r="I1901" s="1" t="s">
        <v>2857</v>
      </c>
    </row>
    <row r="1903" spans="1:19" s="46" customFormat="1" ht="135">
      <c r="A1903" s="46" t="s">
        <v>2858</v>
      </c>
      <c r="B1903" s="47"/>
      <c r="C1903" s="47"/>
      <c r="D1903" s="47" t="s">
        <v>69</v>
      </c>
      <c r="E1903" s="47" t="s">
        <v>2859</v>
      </c>
      <c r="F1903" s="47"/>
      <c r="G1903" s="47" t="s">
        <v>26</v>
      </c>
      <c r="H1903" s="47"/>
      <c r="I1903" s="46" t="s">
        <v>2860</v>
      </c>
      <c r="K1903" s="47"/>
      <c r="N1903" s="47"/>
      <c r="S1903" s="66"/>
    </row>
    <row r="1905" spans="1:19" s="46" customFormat="1" ht="135">
      <c r="A1905" s="46" t="s">
        <v>2861</v>
      </c>
      <c r="B1905" s="47"/>
      <c r="C1905" s="47"/>
      <c r="D1905" s="47" t="s">
        <v>69</v>
      </c>
      <c r="E1905" s="47" t="s">
        <v>31</v>
      </c>
      <c r="F1905" s="47"/>
      <c r="G1905" s="47" t="s">
        <v>26</v>
      </c>
      <c r="H1905" s="47"/>
      <c r="I1905" s="46" t="s">
        <v>2862</v>
      </c>
      <c r="K1905" s="47"/>
      <c r="N1905" s="47"/>
      <c r="S1905" s="66" t="s">
        <v>2863</v>
      </c>
    </row>
    <row r="1907" spans="1:19" s="60" customFormat="1" ht="75">
      <c r="A1907" s="60" t="s">
        <v>2864</v>
      </c>
      <c r="B1907" s="131">
        <v>43999</v>
      </c>
      <c r="C1907" s="61" t="s">
        <v>68</v>
      </c>
      <c r="D1907" s="61" t="s">
        <v>543</v>
      </c>
      <c r="E1907" s="61"/>
      <c r="F1907" s="61" t="s">
        <v>31</v>
      </c>
      <c r="G1907" s="61" t="s">
        <v>31</v>
      </c>
      <c r="H1907" s="61"/>
      <c r="J1907" s="60" t="s">
        <v>1400</v>
      </c>
      <c r="K1907" s="61" t="s">
        <v>2865</v>
      </c>
      <c r="L1907" s="60" t="s">
        <v>2866</v>
      </c>
      <c r="N1907" s="61">
        <v>1</v>
      </c>
      <c r="O1907" s="60" t="s">
        <v>2867</v>
      </c>
      <c r="S1907" s="74"/>
    </row>
    <row r="1909" spans="1:19" s="46" customFormat="1" ht="90">
      <c r="A1909" s="46" t="s">
        <v>2868</v>
      </c>
      <c r="B1909" s="47"/>
      <c r="C1909" s="47"/>
      <c r="D1909" s="47" t="s">
        <v>69</v>
      </c>
      <c r="E1909" s="47"/>
      <c r="F1909" s="47"/>
      <c r="G1909" s="47" t="s">
        <v>26</v>
      </c>
      <c r="H1909" s="47"/>
      <c r="I1909" s="46" t="s">
        <v>2869</v>
      </c>
      <c r="K1909" s="47"/>
      <c r="N1909" s="47"/>
      <c r="S1909" s="66"/>
    </row>
    <row r="1911" spans="1:19" s="46" customFormat="1" ht="90">
      <c r="A1911" s="46" t="s">
        <v>2870</v>
      </c>
      <c r="B1911" s="47"/>
      <c r="C1911" s="47"/>
      <c r="D1911" s="47" t="s">
        <v>69</v>
      </c>
      <c r="E1911" s="47"/>
      <c r="F1911" s="47"/>
      <c r="G1911" s="47" t="s">
        <v>26</v>
      </c>
      <c r="H1911" s="47"/>
      <c r="I1911" s="46" t="s">
        <v>2869</v>
      </c>
      <c r="K1911" s="47"/>
      <c r="N1911" s="47"/>
      <c r="S1911" s="66"/>
    </row>
    <row r="1913" spans="1:19" s="46" customFormat="1" ht="105">
      <c r="A1913" s="46" t="s">
        <v>2871</v>
      </c>
      <c r="B1913" s="47"/>
      <c r="C1913" s="47"/>
      <c r="D1913" s="47" t="s">
        <v>69</v>
      </c>
      <c r="E1913" s="47" t="s">
        <v>31</v>
      </c>
      <c r="F1913" s="47"/>
      <c r="G1913" s="47" t="s">
        <v>26</v>
      </c>
      <c r="H1913" s="47"/>
      <c r="I1913" s="46" t="s">
        <v>2872</v>
      </c>
      <c r="K1913" s="47"/>
      <c r="N1913" s="47"/>
      <c r="S1913" s="66"/>
    </row>
    <row r="1915" spans="1:19" s="5" customFormat="1" ht="75">
      <c r="A1915" s="5" t="s">
        <v>2873</v>
      </c>
      <c r="B1915" s="146">
        <v>44040</v>
      </c>
      <c r="C1915" s="100"/>
      <c r="D1915" s="100" t="s">
        <v>69</v>
      </c>
      <c r="E1915" s="100" t="s">
        <v>31</v>
      </c>
      <c r="F1915" s="100"/>
      <c r="G1915" s="100" t="s">
        <v>31</v>
      </c>
      <c r="H1915" s="100" t="s">
        <v>31</v>
      </c>
      <c r="I1915" s="5" t="s">
        <v>2874</v>
      </c>
      <c r="K1915" s="100"/>
      <c r="N1915" s="100"/>
      <c r="S1915" s="101"/>
    </row>
    <row r="1917" spans="1:19" s="46" customFormat="1" ht="75">
      <c r="A1917" s="46" t="s">
        <v>2875</v>
      </c>
      <c r="B1917" s="47"/>
      <c r="C1917" s="47"/>
      <c r="D1917" s="47" t="s">
        <v>69</v>
      </c>
      <c r="E1917" s="47"/>
      <c r="F1917" s="47"/>
      <c r="G1917" s="47" t="s">
        <v>26</v>
      </c>
      <c r="H1917" s="47"/>
      <c r="I1917" s="46" t="s">
        <v>1066</v>
      </c>
      <c r="K1917" s="47"/>
      <c r="N1917" s="47"/>
      <c r="S1917" s="66"/>
    </row>
    <row r="1919" spans="1:19" s="46" customFormat="1" ht="75">
      <c r="A1919" s="46" t="s">
        <v>2876</v>
      </c>
      <c r="B1919" s="47"/>
      <c r="C1919" s="47"/>
      <c r="D1919" s="47" t="s">
        <v>69</v>
      </c>
      <c r="E1919" s="47"/>
      <c r="F1919" s="47"/>
      <c r="G1919" s="47" t="s">
        <v>26</v>
      </c>
      <c r="H1919" s="47"/>
      <c r="I1919" s="46" t="s">
        <v>1010</v>
      </c>
      <c r="K1919" s="47"/>
      <c r="N1919" s="47"/>
      <c r="S1919" s="66"/>
    </row>
    <row r="1921" spans="1:19" s="46" customFormat="1" ht="90">
      <c r="A1921" s="46" t="s">
        <v>2877</v>
      </c>
      <c r="B1921" s="47"/>
      <c r="C1921" s="47"/>
      <c r="D1921" s="47" t="s">
        <v>69</v>
      </c>
      <c r="E1921" s="47"/>
      <c r="F1921" s="47"/>
      <c r="G1921" s="47" t="s">
        <v>26</v>
      </c>
      <c r="H1921" s="47"/>
      <c r="I1921" s="46" t="s">
        <v>1010</v>
      </c>
      <c r="K1921" s="47"/>
      <c r="N1921" s="47"/>
      <c r="S1921" s="66"/>
    </row>
    <row r="1923" spans="1:19" ht="90">
      <c r="A1923" s="1" t="s">
        <v>2878</v>
      </c>
      <c r="B1923" s="14" t="s">
        <v>2835</v>
      </c>
    </row>
    <row r="1925" spans="1:19" s="46" customFormat="1" ht="90">
      <c r="A1925" s="46" t="s">
        <v>2879</v>
      </c>
      <c r="B1925" s="47"/>
      <c r="C1925" s="47"/>
      <c r="D1925" s="47" t="s">
        <v>69</v>
      </c>
      <c r="E1925" s="47"/>
      <c r="F1925" s="47"/>
      <c r="G1925" s="47" t="s">
        <v>26</v>
      </c>
      <c r="H1925" s="47"/>
      <c r="I1925" s="46" t="s">
        <v>1010</v>
      </c>
      <c r="K1925" s="47"/>
      <c r="N1925" s="47"/>
      <c r="S1925" s="66"/>
    </row>
    <row r="1927" spans="1:19" s="10" customFormat="1" ht="60">
      <c r="A1927" s="10" t="s">
        <v>2880</v>
      </c>
      <c r="B1927" s="17"/>
      <c r="C1927" s="17"/>
      <c r="D1927" s="17" t="s">
        <v>69</v>
      </c>
      <c r="E1927" s="17" t="s">
        <v>2859</v>
      </c>
      <c r="F1927" s="17"/>
      <c r="G1927" s="17" t="s">
        <v>26</v>
      </c>
      <c r="H1927" s="17"/>
      <c r="I1927" s="10" t="s">
        <v>2881</v>
      </c>
      <c r="K1927" s="17"/>
      <c r="N1927" s="17"/>
      <c r="S1927" s="70"/>
    </row>
    <row r="1929" spans="1:19" s="46" customFormat="1" ht="90">
      <c r="A1929" s="46" t="s">
        <v>2882</v>
      </c>
      <c r="B1929" s="47"/>
      <c r="C1929" s="47"/>
      <c r="D1929" s="47" t="s">
        <v>69</v>
      </c>
      <c r="E1929" s="47"/>
      <c r="F1929" s="47"/>
      <c r="G1929" s="47" t="s">
        <v>26</v>
      </c>
      <c r="H1929" s="47"/>
      <c r="I1929" s="46" t="s">
        <v>2883</v>
      </c>
      <c r="K1929" s="47"/>
      <c r="N1929" s="47"/>
      <c r="S1929" s="66"/>
    </row>
    <row r="1931" spans="1:19" s="46" customFormat="1" ht="90">
      <c r="A1931" s="46" t="s">
        <v>2884</v>
      </c>
      <c r="B1931" s="47"/>
      <c r="C1931" s="47"/>
      <c r="D1931" s="47" t="s">
        <v>69</v>
      </c>
      <c r="E1931" s="47" t="s">
        <v>31</v>
      </c>
      <c r="F1931" s="47"/>
      <c r="G1931" s="47" t="s">
        <v>26</v>
      </c>
      <c r="H1931" s="47"/>
      <c r="I1931" s="46" t="s">
        <v>2885</v>
      </c>
      <c r="K1931" s="47"/>
      <c r="N1931" s="47"/>
      <c r="S1931" s="66"/>
    </row>
    <row r="1933" spans="1:19" s="46" customFormat="1" ht="90">
      <c r="A1933" s="46" t="s">
        <v>2886</v>
      </c>
      <c r="B1933" s="47"/>
      <c r="C1933" s="47"/>
      <c r="D1933" s="47" t="s">
        <v>69</v>
      </c>
      <c r="E1933" s="47" t="s">
        <v>31</v>
      </c>
      <c r="F1933" s="47"/>
      <c r="G1933" s="47" t="s">
        <v>26</v>
      </c>
      <c r="H1933" s="47"/>
      <c r="I1933" s="46" t="s">
        <v>2887</v>
      </c>
      <c r="K1933" s="47"/>
      <c r="N1933" s="47"/>
      <c r="S1933" s="66"/>
    </row>
    <row r="1935" spans="1:19" ht="75">
      <c r="A1935" s="1" t="s">
        <v>2888</v>
      </c>
      <c r="B1935" s="40">
        <v>44041</v>
      </c>
      <c r="C1935" s="14" t="s">
        <v>42</v>
      </c>
      <c r="D1935" s="14" t="s">
        <v>69</v>
      </c>
      <c r="E1935" s="14" t="s">
        <v>31</v>
      </c>
      <c r="G1935" s="14" t="s">
        <v>31</v>
      </c>
      <c r="H1935" s="18" t="s">
        <v>31</v>
      </c>
      <c r="I1935" s="1" t="s">
        <v>2889</v>
      </c>
      <c r="K1935" s="14" t="s">
        <v>2890</v>
      </c>
      <c r="L1935" s="1" t="s">
        <v>1553</v>
      </c>
      <c r="M1935" s="1" t="s">
        <v>2891</v>
      </c>
      <c r="N1935" s="14" t="s">
        <v>2892</v>
      </c>
      <c r="O1935" s="1" t="s">
        <v>2893</v>
      </c>
    </row>
    <row r="1937" spans="1:19" s="46" customFormat="1" ht="90">
      <c r="A1937" s="46" t="s">
        <v>2894</v>
      </c>
      <c r="B1937" s="47"/>
      <c r="C1937" s="47"/>
      <c r="D1937" s="47" t="s">
        <v>69</v>
      </c>
      <c r="E1937" s="47"/>
      <c r="F1937" s="47"/>
      <c r="G1937" s="47" t="s">
        <v>26</v>
      </c>
      <c r="H1937" s="47"/>
      <c r="I1937" s="46" t="s">
        <v>1010</v>
      </c>
      <c r="K1937" s="47"/>
      <c r="N1937" s="47"/>
      <c r="S1937" s="66"/>
    </row>
    <row r="1939" spans="1:19" ht="90">
      <c r="A1939" s="1" t="s">
        <v>2895</v>
      </c>
      <c r="B1939" s="40">
        <v>44041</v>
      </c>
      <c r="C1939" s="14" t="s">
        <v>42</v>
      </c>
      <c r="D1939" s="14" t="s">
        <v>69</v>
      </c>
      <c r="E1939" s="14" t="s">
        <v>31</v>
      </c>
      <c r="G1939" s="14" t="s">
        <v>31</v>
      </c>
      <c r="I1939" s="1" t="s">
        <v>2705</v>
      </c>
      <c r="K1939" s="14" t="s">
        <v>605</v>
      </c>
      <c r="L1939" s="1" t="s">
        <v>2764</v>
      </c>
      <c r="M1939" s="1" t="s">
        <v>2896</v>
      </c>
      <c r="N1939" s="14">
        <v>1</v>
      </c>
      <c r="O1939" s="1" t="s">
        <v>2897</v>
      </c>
    </row>
    <row r="1941" spans="1:19" ht="90">
      <c r="A1941" s="1" t="s">
        <v>2898</v>
      </c>
      <c r="B1941" s="40">
        <v>44041</v>
      </c>
      <c r="C1941" s="14" t="s">
        <v>42</v>
      </c>
      <c r="D1941" s="14" t="s">
        <v>69</v>
      </c>
      <c r="E1941" s="14" t="s">
        <v>31</v>
      </c>
      <c r="G1941" s="14" t="s">
        <v>31</v>
      </c>
      <c r="I1941" s="1" t="s">
        <v>2899</v>
      </c>
      <c r="K1941" s="14" t="s">
        <v>377</v>
      </c>
      <c r="L1941" s="1" t="s">
        <v>2900</v>
      </c>
      <c r="M1941" s="1" t="s">
        <v>2901</v>
      </c>
      <c r="N1941" s="14">
        <v>1</v>
      </c>
      <c r="O1941" s="1" t="s">
        <v>2902</v>
      </c>
      <c r="P1941" s="1" t="s">
        <v>2903</v>
      </c>
      <c r="Q1941" s="1" t="s">
        <v>2904</v>
      </c>
    </row>
    <row r="1943" spans="1:19" ht="120">
      <c r="A1943" s="1" t="s">
        <v>2905</v>
      </c>
      <c r="B1943" s="40">
        <v>44041</v>
      </c>
      <c r="C1943" s="14" t="s">
        <v>42</v>
      </c>
      <c r="D1943" s="14" t="s">
        <v>69</v>
      </c>
      <c r="E1943" s="14" t="s">
        <v>31</v>
      </c>
      <c r="G1943" s="14" t="s">
        <v>31</v>
      </c>
      <c r="I1943" s="1" t="s">
        <v>2899</v>
      </c>
      <c r="K1943" s="14" t="s">
        <v>2906</v>
      </c>
      <c r="L1943" s="1" t="s">
        <v>2900</v>
      </c>
      <c r="M1943" s="1" t="s">
        <v>378</v>
      </c>
      <c r="N1943" s="14">
        <v>1</v>
      </c>
      <c r="O1943" s="1">
        <v>6</v>
      </c>
    </row>
    <row r="1945" spans="1:19" ht="60">
      <c r="A1945" s="1" t="s">
        <v>2907</v>
      </c>
      <c r="B1945" s="40">
        <v>44041</v>
      </c>
      <c r="C1945" s="14" t="s">
        <v>42</v>
      </c>
      <c r="D1945" s="14" t="s">
        <v>69</v>
      </c>
      <c r="E1945" s="14" t="s">
        <v>31</v>
      </c>
      <c r="G1945" s="14" t="s">
        <v>31</v>
      </c>
      <c r="I1945" s="1" t="s">
        <v>2908</v>
      </c>
      <c r="K1945" s="14" t="s">
        <v>605</v>
      </c>
      <c r="L1945" s="1" t="s">
        <v>2900</v>
      </c>
      <c r="M1945" s="1" t="s">
        <v>2909</v>
      </c>
      <c r="N1945" s="14">
        <v>1</v>
      </c>
      <c r="O1945" s="1" t="s">
        <v>2910</v>
      </c>
    </row>
    <row r="1947" spans="1:19" ht="75">
      <c r="A1947" s="1" t="s">
        <v>2911</v>
      </c>
      <c r="B1947" s="40">
        <v>44041</v>
      </c>
      <c r="C1947" s="14" t="s">
        <v>42</v>
      </c>
      <c r="D1947" s="14" t="s">
        <v>69</v>
      </c>
      <c r="E1947" s="14" t="s">
        <v>31</v>
      </c>
      <c r="G1947" s="14" t="s">
        <v>31</v>
      </c>
      <c r="I1947" s="1" t="s">
        <v>2912</v>
      </c>
      <c r="K1947" s="14" t="s">
        <v>2913</v>
      </c>
      <c r="L1947" s="1" t="s">
        <v>2914</v>
      </c>
      <c r="M1947" s="1" t="s">
        <v>2915</v>
      </c>
      <c r="N1947" s="14" t="s">
        <v>2916</v>
      </c>
      <c r="O1947" s="1" t="s">
        <v>2917</v>
      </c>
    </row>
    <row r="1949" spans="1:19" ht="105">
      <c r="A1949" s="1" t="s">
        <v>2918</v>
      </c>
      <c r="B1949" s="40">
        <v>44042</v>
      </c>
      <c r="C1949" s="14" t="s">
        <v>42</v>
      </c>
      <c r="D1949" s="14" t="s">
        <v>69</v>
      </c>
      <c r="E1949" s="14" t="s">
        <v>31</v>
      </c>
      <c r="G1949" s="14" t="s">
        <v>31</v>
      </c>
      <c r="H1949" s="18" t="s">
        <v>31</v>
      </c>
      <c r="I1949" s="1" t="s">
        <v>2919</v>
      </c>
      <c r="K1949" s="14" t="s">
        <v>2913</v>
      </c>
      <c r="L1949" s="1" t="s">
        <v>1553</v>
      </c>
      <c r="N1949" s="14" t="s">
        <v>2920</v>
      </c>
      <c r="O1949" s="1" t="s">
        <v>2921</v>
      </c>
    </row>
    <row r="1951" spans="1:19" s="46" customFormat="1" ht="60">
      <c r="A1951" s="46" t="s">
        <v>2922</v>
      </c>
      <c r="B1951" s="47"/>
      <c r="C1951" s="47"/>
      <c r="D1951" s="47" t="s">
        <v>69</v>
      </c>
      <c r="E1951" s="47"/>
      <c r="F1951" s="47"/>
      <c r="G1951" s="47" t="s">
        <v>26</v>
      </c>
      <c r="H1951" s="47"/>
      <c r="I1951" s="46" t="s">
        <v>235</v>
      </c>
      <c r="K1951" s="47"/>
      <c r="N1951" s="47"/>
      <c r="S1951" s="66"/>
    </row>
    <row r="1953" spans="1:19" s="46" customFormat="1" ht="90">
      <c r="A1953" s="46" t="s">
        <v>2923</v>
      </c>
      <c r="B1953" s="47"/>
      <c r="C1953" s="47"/>
      <c r="D1953" s="47" t="s">
        <v>69</v>
      </c>
      <c r="E1953" s="47"/>
      <c r="F1953" s="47"/>
      <c r="G1953" s="47" t="s">
        <v>26</v>
      </c>
      <c r="H1953" s="47"/>
      <c r="I1953" s="46" t="s">
        <v>2924</v>
      </c>
      <c r="K1953" s="47"/>
      <c r="N1953" s="47"/>
      <c r="S1953" s="66"/>
    </row>
    <row r="1955" spans="1:19" s="46" customFormat="1" ht="90">
      <c r="A1955" s="46" t="s">
        <v>2925</v>
      </c>
      <c r="B1955" s="47"/>
      <c r="C1955" s="47"/>
      <c r="D1955" s="47" t="s">
        <v>69</v>
      </c>
      <c r="E1955" s="47"/>
      <c r="F1955" s="47"/>
      <c r="G1955" s="47" t="s">
        <v>26</v>
      </c>
      <c r="H1955" s="47"/>
      <c r="I1955" s="46" t="s">
        <v>2143</v>
      </c>
      <c r="K1955" s="47"/>
      <c r="N1955" s="47"/>
      <c r="S1955" s="66"/>
    </row>
    <row r="1957" spans="1:19" s="46" customFormat="1" ht="30">
      <c r="A1957" s="46" t="s">
        <v>2926</v>
      </c>
      <c r="B1957" s="47"/>
      <c r="C1957" s="47"/>
      <c r="D1957" s="47" t="s">
        <v>69</v>
      </c>
      <c r="E1957" s="47"/>
      <c r="F1957" s="47"/>
      <c r="G1957" s="47" t="s">
        <v>26</v>
      </c>
      <c r="H1957" s="47"/>
      <c r="I1957" s="46" t="s">
        <v>1066</v>
      </c>
      <c r="K1957" s="47"/>
      <c r="N1957" s="47"/>
      <c r="S1957" s="66"/>
    </row>
    <row r="1959" spans="1:19" s="46" customFormat="1" ht="120">
      <c r="A1959" s="46" t="s">
        <v>2927</v>
      </c>
      <c r="B1959" s="47"/>
      <c r="C1959" s="47"/>
      <c r="D1959" s="47" t="s">
        <v>69</v>
      </c>
      <c r="E1959" s="47"/>
      <c r="F1959" s="47"/>
      <c r="G1959" s="47" t="s">
        <v>26</v>
      </c>
      <c r="H1959" s="47"/>
      <c r="I1959" s="46" t="s">
        <v>2928</v>
      </c>
      <c r="K1959" s="47"/>
      <c r="N1959" s="47"/>
      <c r="S1959" s="66"/>
    </row>
    <row r="1961" spans="1:19" ht="105">
      <c r="A1961" s="1" t="s">
        <v>2929</v>
      </c>
      <c r="B1961" s="40">
        <v>44042</v>
      </c>
      <c r="C1961" s="14" t="s">
        <v>68</v>
      </c>
      <c r="D1961" s="14" t="s">
        <v>69</v>
      </c>
      <c r="E1961" s="14" t="s">
        <v>31</v>
      </c>
      <c r="G1961" s="14" t="s">
        <v>31</v>
      </c>
      <c r="H1961" s="18" t="s">
        <v>31</v>
      </c>
      <c r="I1961" s="1" t="s">
        <v>2930</v>
      </c>
      <c r="K1961" s="1" t="s">
        <v>2930</v>
      </c>
      <c r="N1961" s="14" t="s">
        <v>2931</v>
      </c>
      <c r="O1961" s="1" t="s">
        <v>2932</v>
      </c>
    </row>
    <row r="1963" spans="1:19" s="46" customFormat="1" ht="90">
      <c r="A1963" s="46" t="s">
        <v>2933</v>
      </c>
      <c r="B1963" s="47"/>
      <c r="C1963" s="47"/>
      <c r="D1963" s="47" t="s">
        <v>69</v>
      </c>
      <c r="E1963" s="47"/>
      <c r="F1963" s="47"/>
      <c r="G1963" s="47" t="s">
        <v>26</v>
      </c>
      <c r="H1963" s="47"/>
      <c r="I1963" s="46" t="s">
        <v>1010</v>
      </c>
      <c r="K1963" s="47"/>
      <c r="N1963" s="47"/>
      <c r="S1963" s="66"/>
    </row>
    <row r="1965" spans="1:19" s="46" customFormat="1" ht="120">
      <c r="A1965" s="46" t="s">
        <v>2934</v>
      </c>
      <c r="B1965" s="47"/>
      <c r="C1965" s="47"/>
      <c r="D1965" s="47" t="s">
        <v>69</v>
      </c>
      <c r="E1965" s="47"/>
      <c r="F1965" s="47"/>
      <c r="G1965" s="47" t="s">
        <v>26</v>
      </c>
      <c r="H1965" s="47"/>
      <c r="I1965" s="46" t="s">
        <v>2935</v>
      </c>
      <c r="K1965" s="47"/>
      <c r="N1965" s="47"/>
      <c r="S1965" s="66"/>
    </row>
    <row r="1967" spans="1:19" s="46" customFormat="1" ht="105">
      <c r="A1967" s="46" t="s">
        <v>2936</v>
      </c>
      <c r="B1967" s="47"/>
      <c r="C1967" s="47"/>
      <c r="D1967" s="47" t="s">
        <v>69</v>
      </c>
      <c r="E1967" s="47"/>
      <c r="F1967" s="47"/>
      <c r="G1967" s="47" t="s">
        <v>26</v>
      </c>
      <c r="H1967" s="47"/>
      <c r="I1967" s="46" t="s">
        <v>2937</v>
      </c>
      <c r="K1967" s="47"/>
      <c r="N1967" s="47"/>
      <c r="S1967" s="66"/>
    </row>
    <row r="1969" spans="1:19" s="46" customFormat="1" ht="90">
      <c r="A1969" s="46" t="s">
        <v>2938</v>
      </c>
      <c r="B1969" s="47"/>
      <c r="C1969" s="47"/>
      <c r="D1969" s="47" t="s">
        <v>391</v>
      </c>
      <c r="E1969" s="47"/>
      <c r="F1969" s="47"/>
      <c r="G1969" s="47" t="s">
        <v>26</v>
      </c>
      <c r="H1969" s="47"/>
      <c r="I1969" s="46" t="s">
        <v>1008</v>
      </c>
      <c r="K1969" s="47"/>
      <c r="N1969" s="47"/>
      <c r="S1969" s="66"/>
    </row>
    <row r="1970" spans="1:19" s="150" customFormat="1">
      <c r="B1970" s="14"/>
      <c r="C1970" s="151"/>
      <c r="D1970" s="151"/>
      <c r="E1970" s="151"/>
      <c r="F1970" s="151"/>
      <c r="G1970" s="151"/>
      <c r="H1970" s="151"/>
      <c r="K1970" s="151"/>
      <c r="N1970" s="151"/>
      <c r="S1970" s="152"/>
    </row>
    <row r="1971" spans="1:19" s="46" customFormat="1" ht="90">
      <c r="A1971" s="46" t="s">
        <v>2939</v>
      </c>
      <c r="B1971" s="47"/>
      <c r="C1971" s="47"/>
      <c r="D1971" s="47" t="s">
        <v>69</v>
      </c>
      <c r="E1971" s="47"/>
      <c r="F1971" s="47"/>
      <c r="G1971" s="47" t="s">
        <v>26</v>
      </c>
      <c r="H1971" s="47"/>
      <c r="I1971" s="46" t="s">
        <v>2940</v>
      </c>
      <c r="K1971" s="47"/>
      <c r="N1971" s="47"/>
      <c r="S1971" s="66"/>
    </row>
    <row r="1972" spans="1:19" ht="13.5" customHeight="1"/>
    <row r="1973" spans="1:19" s="46" customFormat="1" ht="90">
      <c r="A1973" s="46" t="s">
        <v>2941</v>
      </c>
      <c r="B1973" s="47"/>
      <c r="C1973" s="47"/>
      <c r="D1973" s="47" t="s">
        <v>69</v>
      </c>
      <c r="E1973" s="47"/>
      <c r="F1973" s="47"/>
      <c r="G1973" s="47" t="s">
        <v>26</v>
      </c>
      <c r="H1973" s="47"/>
      <c r="I1973" s="46" t="s">
        <v>2935</v>
      </c>
      <c r="K1973" s="47"/>
      <c r="N1973" s="47"/>
      <c r="S1973" s="66"/>
    </row>
    <row r="1975" spans="1:19" ht="105">
      <c r="A1975" s="1" t="s">
        <v>2942</v>
      </c>
      <c r="B1975" s="40">
        <v>44042</v>
      </c>
      <c r="D1975" s="14" t="s">
        <v>69</v>
      </c>
      <c r="E1975" s="14" t="s">
        <v>31</v>
      </c>
      <c r="G1975" s="14" t="s">
        <v>31</v>
      </c>
      <c r="I1975" s="1" t="s">
        <v>2943</v>
      </c>
      <c r="K1975" s="14" t="s">
        <v>2944</v>
      </c>
      <c r="L1975" s="1" t="s">
        <v>2945</v>
      </c>
      <c r="M1975" s="1" t="s">
        <v>2946</v>
      </c>
      <c r="N1975" s="14">
        <v>2</v>
      </c>
      <c r="O1975" s="1" t="s">
        <v>2947</v>
      </c>
      <c r="P1975" s="1" t="s">
        <v>2946</v>
      </c>
      <c r="Q1975" s="1" t="s">
        <v>108</v>
      </c>
    </row>
    <row r="1977" spans="1:19" s="46" customFormat="1" ht="75">
      <c r="A1977" s="46" t="s">
        <v>2948</v>
      </c>
      <c r="B1977" s="47"/>
      <c r="C1977" s="47"/>
      <c r="D1977" s="47" t="s">
        <v>69</v>
      </c>
      <c r="E1977" s="47"/>
      <c r="F1977" s="47"/>
      <c r="G1977" s="47" t="s">
        <v>26</v>
      </c>
      <c r="H1977" s="47"/>
      <c r="I1977" s="46" t="s">
        <v>1010</v>
      </c>
      <c r="K1977" s="47"/>
      <c r="N1977" s="47"/>
      <c r="S1977" s="66"/>
    </row>
    <row r="1979" spans="1:19" s="46" customFormat="1" ht="120">
      <c r="A1979" s="46" t="s">
        <v>2949</v>
      </c>
      <c r="B1979" s="47"/>
      <c r="C1979" s="47"/>
      <c r="D1979" s="47" t="s">
        <v>69</v>
      </c>
      <c r="E1979" s="47" t="s">
        <v>2859</v>
      </c>
      <c r="F1979" s="47"/>
      <c r="G1979" s="47" t="s">
        <v>26</v>
      </c>
      <c r="H1979" s="47"/>
      <c r="I1979" s="46" t="s">
        <v>2950</v>
      </c>
      <c r="K1979" s="47"/>
      <c r="N1979" s="47"/>
      <c r="S1979" s="66"/>
    </row>
    <row r="1981" spans="1:19" s="46" customFormat="1" ht="75">
      <c r="A1981" s="46" t="s">
        <v>2951</v>
      </c>
      <c r="B1981" s="47"/>
      <c r="C1981" s="47"/>
      <c r="D1981" s="47" t="s">
        <v>69</v>
      </c>
      <c r="E1981" s="47" t="s">
        <v>2859</v>
      </c>
      <c r="F1981" s="47"/>
      <c r="G1981" s="47" t="s">
        <v>26</v>
      </c>
      <c r="H1981" s="47"/>
      <c r="I1981" s="46" t="s">
        <v>1010</v>
      </c>
      <c r="K1981" s="47"/>
      <c r="N1981" s="47"/>
      <c r="S1981" s="66"/>
    </row>
    <row r="1983" spans="1:19" ht="90">
      <c r="A1983" s="1" t="s">
        <v>2952</v>
      </c>
      <c r="B1983" s="40">
        <v>44042</v>
      </c>
      <c r="C1983" s="14" t="s">
        <v>42</v>
      </c>
      <c r="D1983" s="14" t="s">
        <v>69</v>
      </c>
      <c r="E1983" s="14" t="s">
        <v>31</v>
      </c>
      <c r="G1983" s="14" t="s">
        <v>31</v>
      </c>
      <c r="I1983" s="1" t="s">
        <v>2953</v>
      </c>
      <c r="K1983" s="14" t="s">
        <v>605</v>
      </c>
      <c r="L1983" s="1" t="s">
        <v>312</v>
      </c>
      <c r="M1983" s="1" t="s">
        <v>2318</v>
      </c>
      <c r="N1983" s="14">
        <v>2</v>
      </c>
      <c r="O1983" s="1" t="s">
        <v>2954</v>
      </c>
    </row>
    <row r="1985" spans="1:19" ht="75">
      <c r="A1985" s="1" t="s">
        <v>2955</v>
      </c>
      <c r="B1985" s="40">
        <v>44046</v>
      </c>
      <c r="D1985" s="14" t="s">
        <v>69</v>
      </c>
      <c r="E1985" s="14" t="s">
        <v>31</v>
      </c>
      <c r="I1985" s="1" t="s">
        <v>2956</v>
      </c>
      <c r="K1985" s="14" t="s">
        <v>2957</v>
      </c>
      <c r="L1985" s="1" t="s">
        <v>2958</v>
      </c>
      <c r="M1985" s="1" t="s">
        <v>2959</v>
      </c>
      <c r="N1985" s="14" t="s">
        <v>2960</v>
      </c>
      <c r="O1985" s="1" t="s">
        <v>2961</v>
      </c>
    </row>
    <row r="1987" spans="1:19" s="46" customFormat="1" ht="75">
      <c r="A1987" s="46" t="s">
        <v>2962</v>
      </c>
      <c r="B1987" s="47"/>
      <c r="C1987" s="47"/>
      <c r="D1987" s="47" t="s">
        <v>69</v>
      </c>
      <c r="E1987" s="47" t="s">
        <v>31</v>
      </c>
      <c r="F1987" s="47"/>
      <c r="G1987" s="47" t="s">
        <v>26</v>
      </c>
      <c r="H1987" s="47"/>
      <c r="I1987" s="46" t="s">
        <v>2963</v>
      </c>
      <c r="K1987" s="47"/>
      <c r="N1987" s="47"/>
      <c r="S1987" s="66"/>
    </row>
    <row r="1989" spans="1:19" s="46" customFormat="1" ht="120">
      <c r="A1989" s="46" t="s">
        <v>2964</v>
      </c>
      <c r="B1989" s="47"/>
      <c r="C1989" s="47"/>
      <c r="D1989" s="47" t="s">
        <v>69</v>
      </c>
      <c r="E1989" s="47"/>
      <c r="F1989" s="47"/>
      <c r="G1989" s="47" t="s">
        <v>26</v>
      </c>
      <c r="H1989" s="47"/>
      <c r="I1989" s="46" t="s">
        <v>2935</v>
      </c>
      <c r="K1989" s="47"/>
      <c r="N1989" s="47"/>
      <c r="S1989" s="66"/>
    </row>
    <row r="1991" spans="1:19" s="46" customFormat="1" ht="120">
      <c r="A1991" s="46" t="s">
        <v>2965</v>
      </c>
      <c r="B1991" s="47"/>
      <c r="C1991" s="47"/>
      <c r="D1991" s="47" t="s">
        <v>69</v>
      </c>
      <c r="E1991" s="47"/>
      <c r="F1991" s="47"/>
      <c r="G1991" s="47" t="s">
        <v>26</v>
      </c>
      <c r="H1991" s="47"/>
      <c r="I1991" s="46" t="s">
        <v>2935</v>
      </c>
      <c r="K1991" s="47"/>
      <c r="N1991" s="47"/>
      <c r="S1991" s="66"/>
    </row>
    <row r="1993" spans="1:19" ht="90">
      <c r="A1993" s="1" t="s">
        <v>2966</v>
      </c>
      <c r="B1993" s="40">
        <v>412940</v>
      </c>
      <c r="D1993" s="14" t="s">
        <v>69</v>
      </c>
      <c r="E1993" s="14" t="s">
        <v>31</v>
      </c>
      <c r="G1993" s="14" t="s">
        <v>31</v>
      </c>
      <c r="K1993" s="14" t="s">
        <v>1148</v>
      </c>
      <c r="L1993" s="1" t="s">
        <v>2967</v>
      </c>
      <c r="M1993" s="1" t="s">
        <v>2968</v>
      </c>
      <c r="N1993" s="14">
        <v>11</v>
      </c>
      <c r="O1993" s="1" t="s">
        <v>2969</v>
      </c>
    </row>
    <row r="1995" spans="1:19" s="46" customFormat="1" ht="105">
      <c r="A1995" s="46" t="s">
        <v>2970</v>
      </c>
      <c r="B1995" s="47"/>
      <c r="C1995" s="47"/>
      <c r="D1995" s="47" t="s">
        <v>69</v>
      </c>
      <c r="E1995" s="47"/>
      <c r="F1995" s="47"/>
      <c r="G1995" s="47" t="s">
        <v>26</v>
      </c>
      <c r="H1995" s="47"/>
      <c r="I1995" s="46" t="s">
        <v>2935</v>
      </c>
      <c r="K1995" s="47"/>
      <c r="N1995" s="47"/>
      <c r="S1995" s="66"/>
    </row>
    <row r="1997" spans="1:19" s="46" customFormat="1" ht="75">
      <c r="A1997" s="46" t="s">
        <v>2971</v>
      </c>
      <c r="B1997" s="47"/>
      <c r="C1997" s="47"/>
      <c r="D1997" s="47" t="s">
        <v>69</v>
      </c>
      <c r="E1997" s="47" t="s">
        <v>2859</v>
      </c>
      <c r="F1997" s="47"/>
      <c r="G1997" s="47" t="s">
        <v>26</v>
      </c>
      <c r="H1997" s="47"/>
      <c r="I1997" s="46" t="s">
        <v>2935</v>
      </c>
      <c r="K1997" s="47"/>
      <c r="N1997" s="47"/>
      <c r="S1997" s="66"/>
    </row>
    <row r="1999" spans="1:19" ht="75">
      <c r="A1999" s="1" t="s">
        <v>2972</v>
      </c>
      <c r="B1999" s="40">
        <v>44046</v>
      </c>
      <c r="D1999" s="14" t="s">
        <v>69</v>
      </c>
      <c r="E1999" s="14" t="s">
        <v>31</v>
      </c>
      <c r="G1999" s="14" t="s">
        <v>31</v>
      </c>
      <c r="I1999" s="1" t="s">
        <v>2973</v>
      </c>
      <c r="K1999" s="14" t="s">
        <v>2974</v>
      </c>
      <c r="L1999" s="1" t="s">
        <v>2975</v>
      </c>
      <c r="N1999" s="14">
        <v>26</v>
      </c>
      <c r="O1999" s="1" t="s">
        <v>2976</v>
      </c>
    </row>
    <row r="2001" spans="1:19" s="46" customFormat="1" ht="75">
      <c r="A2001" s="46" t="s">
        <v>2977</v>
      </c>
      <c r="B2001" s="47"/>
      <c r="C2001" s="47"/>
      <c r="D2001" s="47" t="s">
        <v>69</v>
      </c>
      <c r="E2001" s="47"/>
      <c r="F2001" s="47"/>
      <c r="G2001" s="47" t="s">
        <v>26</v>
      </c>
      <c r="H2001" s="47"/>
      <c r="I2001" s="46" t="s">
        <v>2935</v>
      </c>
      <c r="K2001" s="47"/>
      <c r="N2001" s="47"/>
      <c r="S2001" s="66"/>
    </row>
    <row r="2003" spans="1:19" s="46" customFormat="1" ht="75">
      <c r="A2003" s="46" t="s">
        <v>2978</v>
      </c>
      <c r="B2003" s="47"/>
      <c r="C2003" s="47"/>
      <c r="D2003" s="47" t="s">
        <v>69</v>
      </c>
      <c r="E2003" s="47"/>
      <c r="F2003" s="47"/>
      <c r="G2003" s="47" t="s">
        <v>26</v>
      </c>
      <c r="H2003" s="47"/>
      <c r="I2003" s="46" t="s">
        <v>2935</v>
      </c>
      <c r="K2003" s="47"/>
      <c r="N2003" s="47"/>
      <c r="S2003" s="66"/>
    </row>
    <row r="2005" spans="1:19" s="46" customFormat="1" ht="75">
      <c r="A2005" s="46" t="s">
        <v>2979</v>
      </c>
      <c r="B2005" s="47"/>
      <c r="C2005" s="47"/>
      <c r="D2005" s="47" t="s">
        <v>69</v>
      </c>
      <c r="E2005" s="47"/>
      <c r="F2005" s="47"/>
      <c r="G2005" s="47" t="s">
        <v>26</v>
      </c>
      <c r="H2005" s="47"/>
      <c r="I2005" s="46" t="s">
        <v>2935</v>
      </c>
      <c r="K2005" s="47"/>
      <c r="N2005" s="47"/>
      <c r="S2005" s="66"/>
    </row>
    <row r="2007" spans="1:19" s="46" customFormat="1" ht="120">
      <c r="A2007" s="46" t="s">
        <v>2980</v>
      </c>
      <c r="B2007" s="47"/>
      <c r="C2007" s="47"/>
      <c r="D2007" s="47" t="s">
        <v>69</v>
      </c>
      <c r="E2007" s="47"/>
      <c r="F2007" s="47"/>
      <c r="G2007" s="47" t="s">
        <v>26</v>
      </c>
      <c r="H2007" s="47"/>
      <c r="I2007" s="46" t="s">
        <v>2935</v>
      </c>
      <c r="K2007" s="47"/>
      <c r="N2007" s="47"/>
      <c r="S2007" s="66"/>
    </row>
    <row r="2009" spans="1:19" s="39" customFormat="1" ht="75">
      <c r="A2009" s="39" t="s">
        <v>2981</v>
      </c>
      <c r="B2009" s="47"/>
      <c r="C2009" s="98"/>
      <c r="D2009" s="98" t="s">
        <v>543</v>
      </c>
      <c r="E2009" s="98"/>
      <c r="F2009" s="98" t="s">
        <v>31</v>
      </c>
      <c r="G2009" s="98" t="s">
        <v>26</v>
      </c>
      <c r="H2009" s="98"/>
      <c r="I2009" s="39" t="s">
        <v>2439</v>
      </c>
      <c r="J2009" s="39" t="s">
        <v>471</v>
      </c>
      <c r="K2009" s="98"/>
      <c r="N2009" s="98"/>
      <c r="S2009" s="99"/>
    </row>
    <row r="2011" spans="1:19" s="46" customFormat="1" ht="75">
      <c r="A2011" s="46" t="s">
        <v>2982</v>
      </c>
      <c r="B2011" s="47"/>
      <c r="C2011" s="47"/>
      <c r="D2011" s="47" t="s">
        <v>69</v>
      </c>
      <c r="E2011" s="47"/>
      <c r="F2011" s="47"/>
      <c r="G2011" s="47" t="s">
        <v>26</v>
      </c>
      <c r="H2011" s="47"/>
      <c r="I2011" s="46" t="s">
        <v>2983</v>
      </c>
      <c r="K2011" s="47"/>
      <c r="N2011" s="47"/>
      <c r="S2011" s="66"/>
    </row>
    <row r="2013" spans="1:19" s="19" customFormat="1" ht="60">
      <c r="A2013" s="19" t="s">
        <v>2984</v>
      </c>
      <c r="B2013" s="20"/>
      <c r="C2013" s="20"/>
      <c r="D2013" s="20" t="s">
        <v>543</v>
      </c>
      <c r="E2013" s="20"/>
      <c r="F2013" s="20"/>
      <c r="G2013" s="20" t="s">
        <v>26</v>
      </c>
      <c r="H2013" s="20"/>
      <c r="I2013" s="19" t="s">
        <v>235</v>
      </c>
      <c r="K2013" s="20"/>
      <c r="N2013" s="20"/>
      <c r="S2013" s="71"/>
    </row>
    <row r="2015" spans="1:19" ht="120">
      <c r="A2015" s="1" t="s">
        <v>2985</v>
      </c>
      <c r="D2015" s="14" t="s">
        <v>69</v>
      </c>
      <c r="E2015" s="14" t="s">
        <v>31</v>
      </c>
      <c r="I2015" s="1" t="s">
        <v>2986</v>
      </c>
      <c r="K2015" s="14" t="s">
        <v>2987</v>
      </c>
      <c r="L2015" s="1" t="s">
        <v>1553</v>
      </c>
      <c r="M2015" s="1" t="s">
        <v>2988</v>
      </c>
      <c r="N2015" s="14">
        <v>3</v>
      </c>
      <c r="O2015" s="1" t="s">
        <v>2989</v>
      </c>
    </row>
    <row r="2017" spans="1:19" s="46" customFormat="1" ht="120">
      <c r="A2017" s="46" t="s">
        <v>2990</v>
      </c>
      <c r="B2017" s="47"/>
      <c r="C2017" s="47"/>
      <c r="D2017" s="47" t="s">
        <v>69</v>
      </c>
      <c r="E2017" s="47"/>
      <c r="F2017" s="47"/>
      <c r="G2017" s="47" t="s">
        <v>26</v>
      </c>
      <c r="H2017" s="47"/>
      <c r="I2017" s="46" t="s">
        <v>2991</v>
      </c>
      <c r="K2017" s="47"/>
      <c r="N2017" s="47"/>
      <c r="S2017" s="66"/>
    </row>
    <row r="2019" spans="1:19" s="46" customFormat="1" ht="120">
      <c r="A2019" s="46" t="s">
        <v>2992</v>
      </c>
      <c r="B2019" s="47"/>
      <c r="C2019" s="47"/>
      <c r="D2019" s="47" t="s">
        <v>69</v>
      </c>
      <c r="E2019" s="47" t="s">
        <v>2859</v>
      </c>
      <c r="F2019" s="47"/>
      <c r="G2019" s="47" t="s">
        <v>26</v>
      </c>
      <c r="H2019" s="47"/>
      <c r="I2019" s="5" t="s">
        <v>2993</v>
      </c>
      <c r="K2019" s="47"/>
      <c r="N2019" s="47"/>
      <c r="S2019" s="66"/>
    </row>
    <row r="2021" spans="1:19" s="46" customFormat="1" ht="90">
      <c r="A2021" s="46" t="s">
        <v>2994</v>
      </c>
      <c r="B2021" s="47"/>
      <c r="C2021" s="47"/>
      <c r="D2021" s="47" t="s">
        <v>69</v>
      </c>
      <c r="E2021" s="47" t="s">
        <v>2859</v>
      </c>
      <c r="F2021" s="47"/>
      <c r="G2021" s="47" t="s">
        <v>26</v>
      </c>
      <c r="H2021" s="47"/>
      <c r="I2021" s="46" t="s">
        <v>2995</v>
      </c>
      <c r="K2021" s="47"/>
      <c r="N2021" s="47"/>
      <c r="S2021" s="66"/>
    </row>
    <row r="2023" spans="1:19" ht="120">
      <c r="A2023" s="1" t="s">
        <v>2996</v>
      </c>
      <c r="B2023" s="40">
        <v>44046</v>
      </c>
      <c r="C2023" s="14" t="s">
        <v>2997</v>
      </c>
      <c r="D2023" s="14" t="s">
        <v>69</v>
      </c>
      <c r="E2023" s="14" t="s">
        <v>31</v>
      </c>
      <c r="G2023" s="14" t="s">
        <v>31</v>
      </c>
      <c r="I2023" s="1" t="s">
        <v>2998</v>
      </c>
      <c r="K2023" s="14" t="s">
        <v>2999</v>
      </c>
      <c r="L2023" s="1" t="s">
        <v>312</v>
      </c>
      <c r="N2023" s="14">
        <v>1</v>
      </c>
      <c r="O2023" s="1" t="s">
        <v>3000</v>
      </c>
    </row>
    <row r="2025" spans="1:19" s="46" customFormat="1" ht="105">
      <c r="A2025" s="46" t="s">
        <v>3001</v>
      </c>
      <c r="B2025" s="118"/>
      <c r="C2025" s="47" t="s">
        <v>42</v>
      </c>
      <c r="D2025" s="47" t="s">
        <v>69</v>
      </c>
      <c r="E2025" s="47"/>
      <c r="F2025" s="47"/>
      <c r="G2025" s="47" t="s">
        <v>31</v>
      </c>
      <c r="H2025" s="47" t="s">
        <v>31</v>
      </c>
      <c r="I2025" s="5" t="s">
        <v>3002</v>
      </c>
      <c r="K2025" s="47" t="s">
        <v>377</v>
      </c>
      <c r="L2025" s="46" t="s">
        <v>3003</v>
      </c>
      <c r="N2025" s="47">
        <v>4</v>
      </c>
      <c r="S2025" s="66"/>
    </row>
    <row r="2027" spans="1:19" s="46" customFormat="1" ht="180">
      <c r="A2027" s="46" t="s">
        <v>3004</v>
      </c>
      <c r="B2027" s="47"/>
      <c r="C2027" s="47"/>
      <c r="D2027" s="47" t="s">
        <v>69</v>
      </c>
      <c r="E2027" s="47" t="s">
        <v>2859</v>
      </c>
      <c r="F2027" s="47"/>
      <c r="G2027" s="47"/>
      <c r="H2027" s="47"/>
      <c r="I2027" s="46" t="s">
        <v>3005</v>
      </c>
      <c r="K2027" s="47"/>
      <c r="N2027" s="47"/>
      <c r="S2027" s="66"/>
    </row>
    <row r="2029" spans="1:19" ht="90">
      <c r="A2029" s="1" t="s">
        <v>3006</v>
      </c>
      <c r="B2029" s="40">
        <v>43999</v>
      </c>
      <c r="C2029" s="14" t="s">
        <v>68</v>
      </c>
      <c r="D2029" s="14" t="s">
        <v>543</v>
      </c>
      <c r="F2029" s="14" t="s">
        <v>31</v>
      </c>
      <c r="G2029" s="14" t="s">
        <v>31</v>
      </c>
      <c r="K2029" s="14" t="s">
        <v>3007</v>
      </c>
      <c r="L2029" s="1" t="s">
        <v>3008</v>
      </c>
      <c r="N2029" s="14">
        <v>5</v>
      </c>
      <c r="O2029" s="1" t="s">
        <v>3009</v>
      </c>
    </row>
    <row r="2031" spans="1:19" ht="90">
      <c r="A2031" s="1" t="s">
        <v>3010</v>
      </c>
      <c r="B2031" s="40">
        <v>43999</v>
      </c>
      <c r="C2031" s="14" t="s">
        <v>68</v>
      </c>
      <c r="D2031" s="14" t="s">
        <v>543</v>
      </c>
      <c r="F2031" s="14" t="s">
        <v>31</v>
      </c>
      <c r="G2031" s="14" t="s">
        <v>31</v>
      </c>
      <c r="K2031" s="14" t="s">
        <v>3011</v>
      </c>
      <c r="L2031" s="1" t="s">
        <v>3012</v>
      </c>
      <c r="N2031" s="14">
        <v>30</v>
      </c>
      <c r="O2031" s="1" t="s">
        <v>3013</v>
      </c>
    </row>
    <row r="2033" spans="1:19" s="39" customFormat="1" ht="90">
      <c r="A2033" s="39" t="s">
        <v>3014</v>
      </c>
      <c r="B2033" s="98"/>
      <c r="C2033" s="98"/>
      <c r="D2033" s="98" t="s">
        <v>543</v>
      </c>
      <c r="E2033" s="98"/>
      <c r="F2033" s="98" t="s">
        <v>31</v>
      </c>
      <c r="G2033" s="98" t="s">
        <v>26</v>
      </c>
      <c r="H2033" s="98"/>
      <c r="I2033" s="39" t="s">
        <v>3015</v>
      </c>
      <c r="K2033" s="98"/>
      <c r="N2033" s="98"/>
      <c r="S2033" s="99"/>
    </row>
    <row r="2035" spans="1:19" s="39" customFormat="1" ht="45">
      <c r="A2035" s="39" t="s">
        <v>3016</v>
      </c>
      <c r="B2035" s="98"/>
      <c r="C2035" s="98"/>
      <c r="D2035" s="98" t="s">
        <v>543</v>
      </c>
      <c r="E2035" s="98"/>
      <c r="F2035" s="98"/>
      <c r="G2035" s="98" t="s">
        <v>26</v>
      </c>
      <c r="H2035" s="98"/>
      <c r="I2035" s="39" t="s">
        <v>235</v>
      </c>
      <c r="J2035" s="39" t="s">
        <v>356</v>
      </c>
      <c r="K2035" s="98"/>
      <c r="N2035" s="98"/>
      <c r="S2035" s="99"/>
    </row>
    <row r="2037" spans="1:19" s="39" customFormat="1" ht="60">
      <c r="A2037" s="39" t="s">
        <v>3017</v>
      </c>
      <c r="B2037" s="98"/>
      <c r="C2037" s="98"/>
      <c r="D2037" s="98" t="s">
        <v>543</v>
      </c>
      <c r="E2037" s="98"/>
      <c r="F2037" s="98" t="s">
        <v>31</v>
      </c>
      <c r="G2037" s="98" t="s">
        <v>26</v>
      </c>
      <c r="H2037" s="98"/>
      <c r="I2037" s="39" t="s">
        <v>235</v>
      </c>
      <c r="J2037" s="39" t="s">
        <v>356</v>
      </c>
      <c r="K2037" s="98"/>
      <c r="N2037" s="98"/>
      <c r="S2037" s="99"/>
    </row>
    <row r="2039" spans="1:19" s="39" customFormat="1" ht="60">
      <c r="A2039" s="39" t="s">
        <v>3018</v>
      </c>
      <c r="B2039" s="98"/>
      <c r="C2039" s="98"/>
      <c r="D2039" s="98" t="s">
        <v>543</v>
      </c>
      <c r="E2039" s="98"/>
      <c r="F2039" s="98" t="s">
        <v>31</v>
      </c>
      <c r="G2039" s="98" t="s">
        <v>26</v>
      </c>
      <c r="H2039" s="98"/>
      <c r="I2039" s="39" t="s">
        <v>235</v>
      </c>
      <c r="K2039" s="98"/>
      <c r="N2039" s="98"/>
      <c r="S2039" s="99"/>
    </row>
    <row r="2041" spans="1:19" ht="105">
      <c r="A2041" s="1" t="s">
        <v>3019</v>
      </c>
      <c r="B2041" s="40">
        <v>43999</v>
      </c>
      <c r="C2041" s="14" t="s">
        <v>42</v>
      </c>
      <c r="D2041" s="14" t="s">
        <v>543</v>
      </c>
      <c r="F2041" s="14" t="s">
        <v>31</v>
      </c>
      <c r="G2041" s="14" t="s">
        <v>31</v>
      </c>
      <c r="K2041" s="14" t="s">
        <v>3020</v>
      </c>
      <c r="L2041" s="1" t="s">
        <v>3021</v>
      </c>
      <c r="N2041" s="14">
        <v>15</v>
      </c>
      <c r="O2041" s="1" t="s">
        <v>3022</v>
      </c>
    </row>
    <row r="2043" spans="1:19" s="39" customFormat="1" ht="105">
      <c r="A2043" s="39" t="s">
        <v>3023</v>
      </c>
      <c r="B2043" s="98"/>
      <c r="C2043" s="98"/>
      <c r="D2043" s="98" t="s">
        <v>543</v>
      </c>
      <c r="E2043" s="98"/>
      <c r="F2043" s="98" t="s">
        <v>31</v>
      </c>
      <c r="G2043" s="98" t="s">
        <v>26</v>
      </c>
      <c r="H2043" s="98"/>
      <c r="I2043" s="39" t="s">
        <v>3024</v>
      </c>
      <c r="K2043" s="98"/>
      <c r="N2043" s="98"/>
      <c r="S2043" s="99"/>
    </row>
    <row r="2045" spans="1:19" s="39" customFormat="1" ht="90">
      <c r="A2045" s="39" t="s">
        <v>3025</v>
      </c>
      <c r="B2045" s="98"/>
      <c r="C2045" s="98"/>
      <c r="D2045" s="98" t="s">
        <v>543</v>
      </c>
      <c r="E2045" s="98"/>
      <c r="F2045" s="98" t="s">
        <v>31</v>
      </c>
      <c r="G2045" s="98" t="s">
        <v>26</v>
      </c>
      <c r="H2045" s="98"/>
      <c r="I2045" s="39" t="s">
        <v>1094</v>
      </c>
      <c r="K2045" s="98"/>
      <c r="N2045" s="98"/>
      <c r="S2045" s="99"/>
    </row>
    <row r="2047" spans="1:19" s="39" customFormat="1" ht="75">
      <c r="A2047" s="39" t="s">
        <v>3026</v>
      </c>
      <c r="B2047" s="98"/>
      <c r="C2047" s="98"/>
      <c r="D2047" s="98" t="s">
        <v>543</v>
      </c>
      <c r="E2047" s="98"/>
      <c r="F2047" s="98" t="s">
        <v>31</v>
      </c>
      <c r="G2047" s="98" t="s">
        <v>26</v>
      </c>
      <c r="H2047" s="98"/>
      <c r="I2047" s="39" t="s">
        <v>235</v>
      </c>
      <c r="K2047" s="98"/>
      <c r="N2047" s="98"/>
      <c r="S2047" s="99"/>
    </row>
    <row r="2049" spans="1:19" ht="105">
      <c r="A2049" s="1" t="s">
        <v>3027</v>
      </c>
      <c r="B2049" s="40">
        <v>43999</v>
      </c>
      <c r="C2049" s="14" t="s">
        <v>42</v>
      </c>
      <c r="D2049" s="14" t="s">
        <v>543</v>
      </c>
      <c r="F2049" s="14" t="s">
        <v>31</v>
      </c>
      <c r="G2049" s="14" t="s">
        <v>31</v>
      </c>
      <c r="K2049" s="14" t="s">
        <v>605</v>
      </c>
      <c r="L2049" s="1" t="s">
        <v>3028</v>
      </c>
      <c r="M2049" s="1" t="s">
        <v>3029</v>
      </c>
      <c r="N2049" s="14" t="s">
        <v>3030</v>
      </c>
      <c r="O2049" s="1" t="s">
        <v>1870</v>
      </c>
    </row>
    <row r="2051" spans="1:19" ht="105">
      <c r="A2051" s="1" t="s">
        <v>3031</v>
      </c>
      <c r="B2051" s="40">
        <v>43993</v>
      </c>
      <c r="C2051" s="14" t="s">
        <v>42</v>
      </c>
      <c r="D2051" s="14" t="s">
        <v>543</v>
      </c>
      <c r="F2051" s="14" t="s">
        <v>31</v>
      </c>
      <c r="G2051" s="14" t="s">
        <v>31</v>
      </c>
      <c r="K2051" s="14" t="s">
        <v>605</v>
      </c>
      <c r="L2051" s="1" t="s">
        <v>3032</v>
      </c>
      <c r="M2051" s="1" t="s">
        <v>3033</v>
      </c>
      <c r="N2051" s="14">
        <v>31</v>
      </c>
      <c r="O2051" s="1" t="s">
        <v>3034</v>
      </c>
    </row>
    <row r="2053" spans="1:19" s="39" customFormat="1" ht="75">
      <c r="A2053" s="39" t="s">
        <v>3035</v>
      </c>
      <c r="B2053" s="98"/>
      <c r="C2053" s="98"/>
      <c r="D2053" s="98" t="s">
        <v>543</v>
      </c>
      <c r="E2053" s="98"/>
      <c r="F2053" s="98" t="s">
        <v>31</v>
      </c>
      <c r="G2053" s="98" t="s">
        <v>26</v>
      </c>
      <c r="H2053" s="98"/>
      <c r="I2053" s="39" t="s">
        <v>1094</v>
      </c>
      <c r="K2053" s="98"/>
      <c r="N2053" s="98"/>
      <c r="S2053" s="99"/>
    </row>
    <row r="2055" spans="1:19" s="39" customFormat="1" ht="90">
      <c r="A2055" s="39" t="s">
        <v>3036</v>
      </c>
      <c r="B2055" s="98"/>
      <c r="C2055" s="98"/>
      <c r="D2055" s="98" t="s">
        <v>543</v>
      </c>
      <c r="E2055" s="98"/>
      <c r="F2055" s="98" t="s">
        <v>31</v>
      </c>
      <c r="G2055" s="98" t="s">
        <v>26</v>
      </c>
      <c r="H2055" s="98"/>
      <c r="I2055" s="39" t="s">
        <v>3037</v>
      </c>
      <c r="K2055" s="98"/>
      <c r="N2055" s="98"/>
      <c r="S2055" s="99"/>
    </row>
    <row r="2057" spans="1:19" ht="105">
      <c r="A2057" s="1" t="s">
        <v>3038</v>
      </c>
      <c r="B2057" s="40">
        <v>43993</v>
      </c>
      <c r="C2057" s="14" t="s">
        <v>42</v>
      </c>
      <c r="D2057" s="14" t="s">
        <v>543</v>
      </c>
      <c r="F2057" s="14" t="s">
        <v>31</v>
      </c>
      <c r="G2057" s="14" t="s">
        <v>31</v>
      </c>
      <c r="K2057" s="14" t="s">
        <v>605</v>
      </c>
      <c r="L2057" s="1" t="s">
        <v>3039</v>
      </c>
      <c r="N2057" s="14">
        <v>10</v>
      </c>
      <c r="O2057" s="1" t="s">
        <v>3040</v>
      </c>
    </row>
    <row r="2059" spans="1:19" ht="105">
      <c r="A2059" s="1" t="s">
        <v>3041</v>
      </c>
      <c r="B2059" s="40">
        <v>43993</v>
      </c>
      <c r="C2059" s="14" t="s">
        <v>68</v>
      </c>
      <c r="D2059" s="14" t="s">
        <v>543</v>
      </c>
      <c r="F2059" s="14" t="s">
        <v>31</v>
      </c>
      <c r="G2059" s="14" t="s">
        <v>31</v>
      </c>
      <c r="K2059" s="14" t="s">
        <v>3042</v>
      </c>
      <c r="L2059" s="1" t="s">
        <v>3043</v>
      </c>
      <c r="N2059" s="14" t="s">
        <v>3044</v>
      </c>
      <c r="O2059" s="1" t="s">
        <v>3045</v>
      </c>
    </row>
    <row r="2061" spans="1:19" ht="105">
      <c r="A2061" s="1" t="s">
        <v>3046</v>
      </c>
      <c r="B2061" s="40">
        <v>43993</v>
      </c>
      <c r="C2061" s="14" t="s">
        <v>68</v>
      </c>
      <c r="D2061" s="14" t="s">
        <v>543</v>
      </c>
      <c r="F2061" s="14" t="s">
        <v>31</v>
      </c>
      <c r="G2061" s="14" t="s">
        <v>31</v>
      </c>
      <c r="K2061" s="14" t="s">
        <v>3047</v>
      </c>
      <c r="L2061" s="1" t="s">
        <v>3048</v>
      </c>
      <c r="M2061" s="1" t="s">
        <v>3049</v>
      </c>
      <c r="N2061" s="14">
        <v>15</v>
      </c>
      <c r="O2061" s="1" t="s">
        <v>3050</v>
      </c>
    </row>
    <row r="2063" spans="1:19" ht="90">
      <c r="A2063" s="1" t="s">
        <v>3051</v>
      </c>
      <c r="B2063" s="40">
        <v>43993</v>
      </c>
      <c r="C2063" s="14" t="s">
        <v>42</v>
      </c>
      <c r="D2063" s="14" t="s">
        <v>543</v>
      </c>
      <c r="F2063" s="14" t="s">
        <v>31</v>
      </c>
      <c r="G2063" s="14" t="s">
        <v>31</v>
      </c>
      <c r="K2063" s="14" t="s">
        <v>605</v>
      </c>
      <c r="L2063" s="1" t="s">
        <v>1838</v>
      </c>
      <c r="M2063" s="1" t="s">
        <v>3052</v>
      </c>
      <c r="N2063" s="14">
        <v>1</v>
      </c>
      <c r="O2063" s="1" t="s">
        <v>3053</v>
      </c>
    </row>
    <row r="2065" spans="1:19" ht="105">
      <c r="A2065" s="1" t="s">
        <v>3054</v>
      </c>
      <c r="B2065" s="40">
        <v>43993</v>
      </c>
      <c r="C2065" s="14" t="s">
        <v>68</v>
      </c>
      <c r="D2065" s="14" t="s">
        <v>543</v>
      </c>
      <c r="F2065" s="14" t="s">
        <v>31</v>
      </c>
      <c r="G2065" s="14" t="s">
        <v>31</v>
      </c>
      <c r="K2065" s="14" t="s">
        <v>3055</v>
      </c>
      <c r="L2065" s="1" t="s">
        <v>3056</v>
      </c>
      <c r="M2065" s="1" t="s">
        <v>3057</v>
      </c>
      <c r="N2065" s="14">
        <v>50</v>
      </c>
      <c r="O2065" s="1" t="s">
        <v>3058</v>
      </c>
    </row>
    <row r="2067" spans="1:19" s="39" customFormat="1" ht="120">
      <c r="A2067" s="39" t="s">
        <v>3059</v>
      </c>
      <c r="B2067" s="98"/>
      <c r="C2067" s="98"/>
      <c r="D2067" s="98" t="s">
        <v>543</v>
      </c>
      <c r="E2067" s="98"/>
      <c r="F2067" s="98" t="s">
        <v>31</v>
      </c>
      <c r="G2067" s="98" t="s">
        <v>26</v>
      </c>
      <c r="H2067" s="98"/>
      <c r="I2067" s="39" t="s">
        <v>1094</v>
      </c>
      <c r="K2067" s="98"/>
      <c r="N2067" s="98"/>
      <c r="S2067" s="99"/>
    </row>
    <row r="2069" spans="1:19" s="39" customFormat="1" ht="45">
      <c r="A2069" s="39" t="s">
        <v>3060</v>
      </c>
      <c r="B2069" s="98"/>
      <c r="C2069" s="98"/>
      <c r="D2069" s="98" t="s">
        <v>543</v>
      </c>
      <c r="E2069" s="98"/>
      <c r="F2069" s="98" t="s">
        <v>31</v>
      </c>
      <c r="G2069" s="98" t="s">
        <v>26</v>
      </c>
      <c r="H2069" s="98"/>
      <c r="I2069" s="39" t="s">
        <v>2439</v>
      </c>
      <c r="K2069" s="98"/>
      <c r="N2069" s="98"/>
      <c r="S2069" s="99"/>
    </row>
    <row r="2071" spans="1:19" s="39" customFormat="1" ht="105">
      <c r="A2071" s="39" t="s">
        <v>3061</v>
      </c>
      <c r="B2071" s="98"/>
      <c r="C2071" s="98"/>
      <c r="D2071" s="98" t="s">
        <v>543</v>
      </c>
      <c r="E2071" s="98"/>
      <c r="F2071" s="98" t="s">
        <v>31</v>
      </c>
      <c r="G2071" s="98" t="s">
        <v>26</v>
      </c>
      <c r="H2071" s="98"/>
      <c r="I2071" s="39" t="s">
        <v>3062</v>
      </c>
      <c r="K2071" s="98"/>
      <c r="N2071" s="98"/>
      <c r="S2071" s="99"/>
    </row>
    <row r="2073" spans="1:19" s="39" customFormat="1" ht="75">
      <c r="A2073" s="39" t="s">
        <v>3063</v>
      </c>
      <c r="B2073" s="98"/>
      <c r="C2073" s="98"/>
      <c r="D2073" s="98" t="s">
        <v>543</v>
      </c>
      <c r="E2073" s="98"/>
      <c r="F2073" s="98" t="s">
        <v>31</v>
      </c>
      <c r="G2073" s="98" t="s">
        <v>26</v>
      </c>
      <c r="H2073" s="98"/>
      <c r="I2073" s="39" t="s">
        <v>3064</v>
      </c>
      <c r="K2073" s="98"/>
      <c r="N2073" s="98"/>
      <c r="S2073" s="99"/>
    </row>
    <row r="2075" spans="1:19" s="39" customFormat="1" ht="90">
      <c r="A2075" s="39" t="s">
        <v>3065</v>
      </c>
      <c r="B2075" s="98"/>
      <c r="C2075" s="98"/>
      <c r="D2075" s="98" t="s">
        <v>543</v>
      </c>
      <c r="E2075" s="98"/>
      <c r="F2075" s="98" t="s">
        <v>31</v>
      </c>
      <c r="G2075" s="98" t="s">
        <v>26</v>
      </c>
      <c r="H2075" s="98"/>
      <c r="I2075" s="39" t="s">
        <v>1094</v>
      </c>
      <c r="K2075" s="98"/>
      <c r="N2075" s="98"/>
      <c r="S2075" s="99"/>
    </row>
    <row r="2077" spans="1:19" s="39" customFormat="1" ht="45">
      <c r="A2077" s="39" t="s">
        <v>3066</v>
      </c>
      <c r="B2077" s="98"/>
      <c r="C2077" s="98"/>
      <c r="D2077" s="98" t="s">
        <v>543</v>
      </c>
      <c r="E2077" s="98"/>
      <c r="F2077" s="98" t="s">
        <v>31</v>
      </c>
      <c r="G2077" s="98"/>
      <c r="H2077" s="98"/>
      <c r="I2077" s="39" t="s">
        <v>3067</v>
      </c>
      <c r="K2077" s="98"/>
      <c r="N2077" s="98"/>
      <c r="S2077" s="99"/>
    </row>
    <row r="2079" spans="1:19" s="39" customFormat="1" ht="75">
      <c r="A2079" s="39" t="s">
        <v>3068</v>
      </c>
      <c r="B2079" s="98"/>
      <c r="C2079" s="98"/>
      <c r="D2079" s="98" t="s">
        <v>543</v>
      </c>
      <c r="E2079" s="98"/>
      <c r="F2079" s="98" t="s">
        <v>31</v>
      </c>
      <c r="G2079" s="98" t="s">
        <v>26</v>
      </c>
      <c r="H2079" s="98"/>
      <c r="I2079" s="39" t="s">
        <v>1094</v>
      </c>
      <c r="K2079" s="98"/>
      <c r="N2079" s="98"/>
      <c r="S2079" s="99"/>
    </row>
    <row r="2081" spans="1:19" ht="60">
      <c r="A2081" s="1" t="s">
        <v>3069</v>
      </c>
      <c r="B2081" s="40">
        <v>43979</v>
      </c>
      <c r="C2081" s="14" t="s">
        <v>42</v>
      </c>
      <c r="D2081" s="14" t="s">
        <v>543</v>
      </c>
      <c r="F2081" s="14" t="s">
        <v>31</v>
      </c>
      <c r="G2081" s="14" t="s">
        <v>31</v>
      </c>
      <c r="K2081" s="14" t="s">
        <v>605</v>
      </c>
      <c r="L2081" s="1" t="s">
        <v>3070</v>
      </c>
      <c r="N2081" s="14">
        <v>75</v>
      </c>
      <c r="O2081" s="1" t="s">
        <v>3071</v>
      </c>
    </row>
    <row r="2083" spans="1:19" s="39" customFormat="1" ht="75">
      <c r="A2083" s="39" t="s">
        <v>3072</v>
      </c>
      <c r="B2083" s="98"/>
      <c r="C2083" s="98"/>
      <c r="D2083" s="98" t="s">
        <v>543</v>
      </c>
      <c r="E2083" s="98"/>
      <c r="F2083" s="98" t="s">
        <v>31</v>
      </c>
      <c r="G2083" s="98" t="s">
        <v>26</v>
      </c>
      <c r="H2083" s="98"/>
      <c r="I2083" s="39" t="s">
        <v>1094</v>
      </c>
      <c r="K2083" s="98"/>
      <c r="N2083" s="98"/>
      <c r="S2083" s="99"/>
    </row>
    <row r="2084" spans="1:19" s="150" customFormat="1">
      <c r="C2084" s="151"/>
      <c r="D2084" s="151">
        <v>1071</v>
      </c>
      <c r="E2084" s="151"/>
      <c r="F2084" s="151"/>
      <c r="G2084" s="151"/>
      <c r="H2084" s="151"/>
      <c r="K2084" s="151"/>
      <c r="N2084" s="151"/>
      <c r="S2084" s="152"/>
    </row>
    <row r="2085" spans="1:19" ht="120">
      <c r="A2085" s="1" t="s">
        <v>3073</v>
      </c>
      <c r="B2085" s="40">
        <v>43979</v>
      </c>
      <c r="C2085" s="14" t="s">
        <v>68</v>
      </c>
      <c r="D2085" s="14" t="s">
        <v>543</v>
      </c>
      <c r="F2085" s="14" t="s">
        <v>31</v>
      </c>
      <c r="G2085" s="14" t="s">
        <v>31</v>
      </c>
      <c r="K2085" s="14" t="s">
        <v>3074</v>
      </c>
      <c r="L2085" s="1" t="s">
        <v>3075</v>
      </c>
      <c r="N2085" s="14">
        <v>58</v>
      </c>
      <c r="O2085" s="1" t="s">
        <v>3076</v>
      </c>
    </row>
    <row r="2087" spans="1:19" s="39" customFormat="1" ht="90">
      <c r="A2087" s="39" t="s">
        <v>3077</v>
      </c>
      <c r="B2087" s="98"/>
      <c r="C2087" s="98"/>
      <c r="D2087" s="98" t="s">
        <v>543</v>
      </c>
      <c r="E2087" s="98"/>
      <c r="F2087" s="98" t="s">
        <v>31</v>
      </c>
      <c r="G2087" s="98" t="s">
        <v>26</v>
      </c>
      <c r="H2087" s="98"/>
      <c r="I2087" s="39" t="s">
        <v>1879</v>
      </c>
      <c r="K2087" s="98"/>
      <c r="N2087" s="98"/>
      <c r="S2087" s="99"/>
    </row>
    <row r="2089" spans="1:19" s="19" customFormat="1" ht="90">
      <c r="A2089" s="19" t="s">
        <v>3078</v>
      </c>
      <c r="B2089" s="20"/>
      <c r="C2089" s="20"/>
      <c r="D2089" s="20" t="s">
        <v>543</v>
      </c>
      <c r="E2089" s="20"/>
      <c r="F2089" s="20" t="s">
        <v>31</v>
      </c>
      <c r="G2089" s="20" t="s">
        <v>26</v>
      </c>
      <c r="H2089" s="20"/>
      <c r="I2089" s="19" t="s">
        <v>3079</v>
      </c>
      <c r="K2089" s="20"/>
      <c r="N2089" s="20"/>
      <c r="S2089" s="71"/>
    </row>
    <row r="2091" spans="1:19" s="39" customFormat="1" ht="105">
      <c r="A2091" s="39" t="s">
        <v>3080</v>
      </c>
      <c r="B2091" s="98"/>
      <c r="C2091" s="98"/>
      <c r="D2091" s="98" t="s">
        <v>543</v>
      </c>
      <c r="E2091" s="98"/>
      <c r="F2091" s="98" t="s">
        <v>31</v>
      </c>
      <c r="G2091" s="98" t="s">
        <v>26</v>
      </c>
      <c r="H2091" s="98"/>
      <c r="I2091" s="39" t="s">
        <v>1879</v>
      </c>
      <c r="K2091" s="98"/>
      <c r="N2091" s="98"/>
      <c r="S2091" s="99"/>
    </row>
    <row r="2093" spans="1:19" s="39" customFormat="1" ht="75">
      <c r="A2093" s="39" t="s">
        <v>3081</v>
      </c>
      <c r="B2093" s="98"/>
      <c r="C2093" s="98"/>
      <c r="D2093" s="98" t="s">
        <v>543</v>
      </c>
      <c r="E2093" s="98"/>
      <c r="F2093" s="98" t="s">
        <v>31</v>
      </c>
      <c r="G2093" s="98" t="s">
        <v>26</v>
      </c>
      <c r="H2093" s="98"/>
      <c r="I2093" s="39" t="s">
        <v>3082</v>
      </c>
      <c r="K2093" s="98"/>
      <c r="N2093" s="98"/>
      <c r="S2093" s="99"/>
    </row>
    <row r="2095" spans="1:19" s="19" customFormat="1" ht="60">
      <c r="A2095" s="19" t="s">
        <v>3083</v>
      </c>
      <c r="B2095" s="20"/>
      <c r="C2095" s="20"/>
      <c r="D2095" s="20" t="s">
        <v>543</v>
      </c>
      <c r="E2095" s="20"/>
      <c r="F2095" s="20" t="s">
        <v>31</v>
      </c>
      <c r="G2095" s="20" t="s">
        <v>26</v>
      </c>
      <c r="H2095" s="20"/>
      <c r="I2095" s="19" t="s">
        <v>3084</v>
      </c>
      <c r="K2095" s="20"/>
      <c r="N2095" s="20"/>
      <c r="S2095" s="71"/>
    </row>
    <row r="2097" spans="1:19" s="39" customFormat="1" ht="90">
      <c r="A2097" s="39" t="s">
        <v>3085</v>
      </c>
      <c r="B2097" s="98"/>
      <c r="C2097" s="98"/>
      <c r="D2097" s="98" t="s">
        <v>543</v>
      </c>
      <c r="E2097" s="98"/>
      <c r="F2097" s="98" t="s">
        <v>31</v>
      </c>
      <c r="G2097" s="98" t="s">
        <v>26</v>
      </c>
      <c r="H2097" s="98"/>
      <c r="I2097" s="39" t="s">
        <v>3086</v>
      </c>
      <c r="K2097" s="98"/>
      <c r="N2097" s="98"/>
      <c r="S2097" s="99"/>
    </row>
    <row r="2099" spans="1:19" s="19" customFormat="1" ht="45">
      <c r="A2099" s="19" t="s">
        <v>3087</v>
      </c>
      <c r="B2099" s="20"/>
      <c r="C2099" s="20"/>
      <c r="D2099" s="20" t="s">
        <v>543</v>
      </c>
      <c r="E2099" s="20"/>
      <c r="F2099" s="20" t="s">
        <v>31</v>
      </c>
      <c r="G2099" s="20" t="s">
        <v>26</v>
      </c>
      <c r="H2099" s="20"/>
      <c r="I2099" s="19" t="s">
        <v>3084</v>
      </c>
      <c r="K2099" s="20"/>
      <c r="N2099" s="20"/>
      <c r="S2099" s="71"/>
    </row>
    <row r="2101" spans="1:19" s="39" customFormat="1" ht="150">
      <c r="A2101" s="39" t="s">
        <v>3088</v>
      </c>
      <c r="B2101" s="98"/>
      <c r="C2101" s="98"/>
      <c r="D2101" s="98" t="s">
        <v>543</v>
      </c>
      <c r="E2101" s="98"/>
      <c r="F2101" s="98" t="s">
        <v>31</v>
      </c>
      <c r="G2101" s="98" t="s">
        <v>26</v>
      </c>
      <c r="H2101" s="98"/>
      <c r="I2101" s="39" t="s">
        <v>2077</v>
      </c>
      <c r="K2101" s="98"/>
      <c r="N2101" s="98"/>
      <c r="S2101" s="99"/>
    </row>
    <row r="2103" spans="1:19" s="39" customFormat="1" ht="60">
      <c r="A2103" s="39" t="s">
        <v>3089</v>
      </c>
      <c r="B2103" s="98"/>
      <c r="C2103" s="98"/>
      <c r="D2103" s="98" t="s">
        <v>543</v>
      </c>
      <c r="E2103" s="98"/>
      <c r="F2103" s="98"/>
      <c r="G2103" s="98"/>
      <c r="H2103" s="98"/>
      <c r="I2103" s="39" t="s">
        <v>3090</v>
      </c>
      <c r="K2103" s="98"/>
      <c r="N2103" s="98"/>
      <c r="S2103" s="99"/>
    </row>
    <row r="2105" spans="1:19" s="39" customFormat="1" ht="105">
      <c r="A2105" s="39" t="s">
        <v>3091</v>
      </c>
      <c r="B2105" s="98"/>
      <c r="C2105" s="98"/>
      <c r="D2105" s="98" t="s">
        <v>543</v>
      </c>
      <c r="E2105" s="98"/>
      <c r="F2105" s="98" t="s">
        <v>31</v>
      </c>
      <c r="G2105" s="98" t="s">
        <v>26</v>
      </c>
      <c r="H2105" s="98"/>
      <c r="I2105" s="39" t="s">
        <v>3092</v>
      </c>
      <c r="K2105" s="98"/>
      <c r="N2105" s="98"/>
      <c r="S2105" s="99"/>
    </row>
    <row r="2107" spans="1:19" ht="90">
      <c r="A2107" s="1" t="s">
        <v>3093</v>
      </c>
      <c r="B2107" s="40">
        <v>43979</v>
      </c>
      <c r="C2107" s="14" t="s">
        <v>68</v>
      </c>
      <c r="D2107" s="14" t="s">
        <v>543</v>
      </c>
      <c r="F2107" s="14" t="s">
        <v>31</v>
      </c>
      <c r="G2107" s="14" t="s">
        <v>26</v>
      </c>
      <c r="K2107" s="14" t="s">
        <v>3094</v>
      </c>
      <c r="L2107" s="1" t="s">
        <v>3095</v>
      </c>
      <c r="N2107" s="14">
        <v>13</v>
      </c>
      <c r="O2107" s="1" t="s">
        <v>3096</v>
      </c>
    </row>
    <row r="2108" spans="1:19" s="150" customFormat="1">
      <c r="C2108" s="151"/>
      <c r="D2108" s="151">
        <v>1083</v>
      </c>
      <c r="E2108" s="151"/>
      <c r="F2108" s="151"/>
      <c r="G2108" s="151"/>
      <c r="H2108" s="151"/>
      <c r="K2108" s="151"/>
      <c r="N2108" s="151"/>
      <c r="S2108" s="152"/>
    </row>
    <row r="2109" spans="1:19" s="39" customFormat="1" ht="90">
      <c r="A2109" s="39" t="s">
        <v>3097</v>
      </c>
      <c r="B2109" s="98"/>
      <c r="C2109" s="98"/>
      <c r="D2109" s="98" t="s">
        <v>543</v>
      </c>
      <c r="E2109" s="98"/>
      <c r="F2109" s="98" t="s">
        <v>31</v>
      </c>
      <c r="G2109" s="98" t="s">
        <v>26</v>
      </c>
      <c r="H2109" s="98"/>
      <c r="I2109" s="39" t="s">
        <v>3098</v>
      </c>
      <c r="K2109" s="98"/>
      <c r="N2109" s="98"/>
      <c r="S2109" s="99"/>
    </row>
    <row r="2111" spans="1:19" ht="120">
      <c r="A2111" s="1" t="s">
        <v>3099</v>
      </c>
      <c r="B2111" s="40">
        <v>43979</v>
      </c>
      <c r="C2111" s="14" t="s">
        <v>68</v>
      </c>
      <c r="D2111" s="14" t="s">
        <v>543</v>
      </c>
      <c r="F2111" s="14" t="s">
        <v>31</v>
      </c>
      <c r="G2111" s="14" t="s">
        <v>26</v>
      </c>
      <c r="K2111" s="14" t="s">
        <v>2482</v>
      </c>
      <c r="L2111" s="1" t="s">
        <v>312</v>
      </c>
      <c r="N2111" s="14">
        <v>1</v>
      </c>
      <c r="O2111" s="1" t="s">
        <v>3100</v>
      </c>
    </row>
    <row r="2113" spans="1:19" s="39" customFormat="1" ht="105">
      <c r="A2113" s="39" t="s">
        <v>3101</v>
      </c>
      <c r="B2113" s="98"/>
      <c r="C2113" s="98"/>
      <c r="D2113" s="98" t="s">
        <v>543</v>
      </c>
      <c r="E2113" s="98"/>
      <c r="F2113" s="98"/>
      <c r="G2113" s="98"/>
      <c r="H2113" s="98"/>
      <c r="I2113" s="39" t="s">
        <v>3102</v>
      </c>
      <c r="K2113" s="98"/>
      <c r="N2113" s="98"/>
      <c r="S2113" s="99"/>
    </row>
    <row r="2115" spans="1:19" s="19" customFormat="1" ht="60">
      <c r="A2115" s="19" t="s">
        <v>3103</v>
      </c>
      <c r="B2115" s="20"/>
      <c r="C2115" s="20"/>
      <c r="D2115" s="20" t="s">
        <v>543</v>
      </c>
      <c r="E2115" s="20"/>
      <c r="F2115" s="20" t="s">
        <v>31</v>
      </c>
      <c r="G2115" s="20" t="s">
        <v>26</v>
      </c>
      <c r="H2115" s="20"/>
      <c r="I2115" s="19" t="s">
        <v>3104</v>
      </c>
      <c r="K2115" s="20"/>
      <c r="N2115" s="20"/>
      <c r="S2115" s="71"/>
    </row>
    <row r="2117" spans="1:19" s="39" customFormat="1" ht="90">
      <c r="A2117" s="39" t="s">
        <v>3105</v>
      </c>
      <c r="B2117" s="98"/>
      <c r="C2117" s="98"/>
      <c r="D2117" s="98" t="s">
        <v>543</v>
      </c>
      <c r="E2117" s="98"/>
      <c r="F2117" s="98"/>
      <c r="G2117" s="98"/>
      <c r="H2117" s="98"/>
      <c r="I2117" s="39" t="s">
        <v>3106</v>
      </c>
      <c r="K2117" s="98"/>
      <c r="N2117" s="98"/>
      <c r="S2117" s="99"/>
    </row>
    <row r="2119" spans="1:19" s="39" customFormat="1" ht="90">
      <c r="A2119" s="39" t="s">
        <v>3107</v>
      </c>
      <c r="B2119" s="98"/>
      <c r="C2119" s="98"/>
      <c r="D2119" s="98" t="s">
        <v>543</v>
      </c>
      <c r="E2119" s="98"/>
      <c r="F2119" s="98" t="s">
        <v>31</v>
      </c>
      <c r="G2119" s="98" t="s">
        <v>26</v>
      </c>
      <c r="H2119" s="98"/>
      <c r="I2119" s="39" t="s">
        <v>2384</v>
      </c>
      <c r="K2119" s="98"/>
      <c r="N2119" s="98"/>
      <c r="S2119" s="99"/>
    </row>
    <row r="2121" spans="1:19" s="39" customFormat="1" ht="105">
      <c r="A2121" s="39" t="s">
        <v>3108</v>
      </c>
      <c r="B2121" s="98"/>
      <c r="C2121" s="98"/>
      <c r="D2121" s="98" t="s">
        <v>543</v>
      </c>
      <c r="E2121" s="98"/>
      <c r="F2121" s="98" t="s">
        <v>31</v>
      </c>
      <c r="G2121" s="98" t="s">
        <v>26</v>
      </c>
      <c r="H2121" s="98"/>
      <c r="I2121" s="39" t="s">
        <v>3109</v>
      </c>
      <c r="K2121" s="98"/>
      <c r="N2121" s="98"/>
      <c r="S2121" s="99"/>
    </row>
    <row r="2123" spans="1:19" s="39" customFormat="1" ht="90">
      <c r="A2123" s="39" t="s">
        <v>3110</v>
      </c>
      <c r="B2123" s="98"/>
      <c r="C2123" s="98"/>
      <c r="D2123" s="98" t="s">
        <v>543</v>
      </c>
      <c r="E2123" s="98"/>
      <c r="F2123" s="98" t="s">
        <v>31</v>
      </c>
      <c r="G2123" s="98" t="s">
        <v>26</v>
      </c>
      <c r="H2123" s="98"/>
      <c r="I2123" s="39" t="s">
        <v>2384</v>
      </c>
      <c r="K2123" s="98"/>
      <c r="N2123" s="98"/>
      <c r="S2123" s="99"/>
    </row>
    <row r="2125" spans="1:19" s="39" customFormat="1" ht="105">
      <c r="A2125" s="39" t="s">
        <v>3111</v>
      </c>
      <c r="B2125" s="98"/>
      <c r="C2125" s="98"/>
      <c r="D2125" s="98" t="s">
        <v>543</v>
      </c>
      <c r="E2125" s="98"/>
      <c r="F2125" s="98" t="s">
        <v>31</v>
      </c>
      <c r="G2125" s="98" t="s">
        <v>26</v>
      </c>
      <c r="H2125" s="98"/>
      <c r="I2125" s="39" t="s">
        <v>3112</v>
      </c>
      <c r="K2125" s="98"/>
      <c r="N2125" s="98"/>
      <c r="S2125" s="99"/>
    </row>
    <row r="2127" spans="1:19" s="39" customFormat="1" ht="105">
      <c r="A2127" s="39" t="s">
        <v>3113</v>
      </c>
      <c r="B2127" s="98"/>
      <c r="C2127" s="98"/>
      <c r="D2127" s="98" t="s">
        <v>543</v>
      </c>
      <c r="E2127" s="98"/>
      <c r="F2127" s="98" t="s">
        <v>31</v>
      </c>
      <c r="G2127" s="98" t="s">
        <v>26</v>
      </c>
      <c r="H2127" s="98"/>
      <c r="I2127" s="39" t="s">
        <v>2077</v>
      </c>
      <c r="K2127" s="98"/>
      <c r="N2127" s="98"/>
      <c r="S2127" s="99"/>
    </row>
    <row r="2129" spans="1:19" s="39" customFormat="1" ht="60">
      <c r="A2129" s="39" t="s">
        <v>3114</v>
      </c>
      <c r="B2129" s="98"/>
      <c r="C2129" s="98"/>
      <c r="D2129" s="98" t="s">
        <v>543</v>
      </c>
      <c r="E2129" s="98"/>
      <c r="F2129" s="98" t="s">
        <v>31</v>
      </c>
      <c r="G2129" s="98" t="s">
        <v>26</v>
      </c>
      <c r="H2129" s="98"/>
      <c r="I2129" s="39" t="s">
        <v>1094</v>
      </c>
      <c r="K2129" s="98"/>
      <c r="N2129" s="98"/>
      <c r="S2129" s="99"/>
    </row>
    <row r="2131" spans="1:19" s="39" customFormat="1" ht="105">
      <c r="A2131" s="39" t="s">
        <v>3115</v>
      </c>
      <c r="B2131" s="98"/>
      <c r="C2131" s="98"/>
      <c r="D2131" s="98" t="s">
        <v>543</v>
      </c>
      <c r="E2131" s="98"/>
      <c r="F2131" s="98" t="s">
        <v>31</v>
      </c>
      <c r="G2131" s="98" t="s">
        <v>26</v>
      </c>
      <c r="H2131" s="98"/>
      <c r="I2131" s="39" t="s">
        <v>2077</v>
      </c>
      <c r="K2131" s="98"/>
      <c r="N2131" s="98"/>
      <c r="S2131" s="99"/>
    </row>
    <row r="2133" spans="1:19" s="39" customFormat="1" ht="105">
      <c r="A2133" s="39" t="s">
        <v>3116</v>
      </c>
      <c r="B2133" s="98"/>
      <c r="C2133" s="98"/>
      <c r="D2133" s="98" t="s">
        <v>543</v>
      </c>
      <c r="E2133" s="98"/>
      <c r="F2133" s="98" t="s">
        <v>31</v>
      </c>
      <c r="G2133" s="98" t="s">
        <v>26</v>
      </c>
      <c r="H2133" s="98"/>
      <c r="I2133" s="39" t="s">
        <v>2077</v>
      </c>
      <c r="K2133" s="98"/>
      <c r="N2133" s="98"/>
      <c r="S2133" s="99"/>
    </row>
    <row r="2135" spans="1:19" s="39" customFormat="1" ht="75">
      <c r="A2135" s="39" t="s">
        <v>3117</v>
      </c>
      <c r="B2135" s="98"/>
      <c r="C2135" s="98"/>
      <c r="D2135" s="98" t="s">
        <v>543</v>
      </c>
      <c r="E2135" s="98"/>
      <c r="F2135" s="98" t="s">
        <v>31</v>
      </c>
      <c r="G2135" s="98" t="s">
        <v>26</v>
      </c>
      <c r="H2135" s="98"/>
      <c r="I2135" s="39" t="s">
        <v>3118</v>
      </c>
      <c r="K2135" s="98"/>
      <c r="N2135" s="98"/>
      <c r="S2135" s="99"/>
    </row>
    <row r="2137" spans="1:19" s="39" customFormat="1" ht="75">
      <c r="A2137" s="39" t="s">
        <v>3119</v>
      </c>
      <c r="B2137" s="98"/>
      <c r="C2137" s="98"/>
      <c r="D2137" s="98" t="s">
        <v>543</v>
      </c>
      <c r="E2137" s="98"/>
      <c r="F2137" s="98" t="s">
        <v>31</v>
      </c>
      <c r="G2137" s="98" t="s">
        <v>26</v>
      </c>
      <c r="H2137" s="98"/>
      <c r="I2137" s="39" t="s">
        <v>1094</v>
      </c>
      <c r="K2137" s="98"/>
      <c r="N2137" s="98"/>
      <c r="S2137" s="99"/>
    </row>
    <row r="2139" spans="1:19" s="39" customFormat="1" ht="90">
      <c r="A2139" s="39" t="s">
        <v>3120</v>
      </c>
      <c r="B2139" s="98"/>
      <c r="C2139" s="98"/>
      <c r="D2139" s="98" t="s">
        <v>543</v>
      </c>
      <c r="E2139" s="98"/>
      <c r="F2139" s="98" t="s">
        <v>31</v>
      </c>
      <c r="G2139" s="98" t="s">
        <v>26</v>
      </c>
      <c r="H2139" s="98"/>
      <c r="I2139" s="39" t="s">
        <v>1094</v>
      </c>
      <c r="K2139" s="98"/>
      <c r="N2139" s="98"/>
      <c r="S2139" s="99"/>
    </row>
    <row r="2141" spans="1:19" s="39" customFormat="1" ht="120">
      <c r="A2141" s="39" t="s">
        <v>3121</v>
      </c>
      <c r="B2141" s="98"/>
      <c r="C2141" s="98"/>
      <c r="D2141" s="98" t="s">
        <v>543</v>
      </c>
      <c r="E2141" s="98"/>
      <c r="F2141" s="98" t="s">
        <v>31</v>
      </c>
      <c r="G2141" s="98" t="s">
        <v>26</v>
      </c>
      <c r="H2141" s="98"/>
      <c r="I2141" s="39" t="s">
        <v>1879</v>
      </c>
      <c r="K2141" s="98"/>
      <c r="N2141" s="98"/>
      <c r="S2141" s="99"/>
    </row>
    <row r="2143" spans="1:19" s="39" customFormat="1" ht="105">
      <c r="A2143" s="39" t="s">
        <v>3122</v>
      </c>
      <c r="B2143" s="98"/>
      <c r="C2143" s="98"/>
      <c r="D2143" s="98" t="s">
        <v>543</v>
      </c>
      <c r="E2143" s="98"/>
      <c r="F2143" s="98" t="s">
        <v>31</v>
      </c>
      <c r="G2143" s="98" t="s">
        <v>26</v>
      </c>
      <c r="H2143" s="98"/>
      <c r="I2143" s="39" t="s">
        <v>1879</v>
      </c>
      <c r="K2143" s="98"/>
      <c r="N2143" s="98"/>
      <c r="S2143" s="99"/>
    </row>
    <row r="2145" spans="1:19" s="39" customFormat="1" ht="45">
      <c r="A2145" s="39" t="s">
        <v>3123</v>
      </c>
      <c r="B2145" s="98"/>
      <c r="C2145" s="98"/>
      <c r="D2145" s="98" t="s">
        <v>543</v>
      </c>
      <c r="E2145" s="98"/>
      <c r="F2145" s="98" t="s">
        <v>31</v>
      </c>
      <c r="G2145" s="98" t="s">
        <v>26</v>
      </c>
      <c r="H2145" s="98"/>
      <c r="I2145" s="39" t="s">
        <v>3124</v>
      </c>
      <c r="K2145" s="98"/>
      <c r="N2145" s="98"/>
      <c r="S2145" s="99"/>
    </row>
    <row r="2147" spans="1:19" ht="90">
      <c r="A2147" s="1" t="s">
        <v>3125</v>
      </c>
      <c r="B2147" s="40">
        <v>43979</v>
      </c>
      <c r="C2147" s="14" t="s">
        <v>3126</v>
      </c>
      <c r="D2147" s="14" t="s">
        <v>543</v>
      </c>
      <c r="F2147" s="14" t="s">
        <v>31</v>
      </c>
      <c r="G2147" s="14" t="s">
        <v>26</v>
      </c>
      <c r="K2147" s="14" t="s">
        <v>3127</v>
      </c>
      <c r="L2147" s="1" t="s">
        <v>3128</v>
      </c>
      <c r="M2147" s="1" t="s">
        <v>3129</v>
      </c>
      <c r="N2147" s="14">
        <v>17</v>
      </c>
      <c r="O2147" s="1" t="s">
        <v>3130</v>
      </c>
    </row>
    <row r="2149" spans="1:19" s="39" customFormat="1" ht="75">
      <c r="A2149" s="39" t="s">
        <v>3131</v>
      </c>
      <c r="B2149" s="98"/>
      <c r="C2149" s="98"/>
      <c r="D2149" s="98" t="s">
        <v>543</v>
      </c>
      <c r="E2149" s="98"/>
      <c r="F2149" s="98" t="s">
        <v>31</v>
      </c>
      <c r="G2149" s="98" t="s">
        <v>26</v>
      </c>
      <c r="H2149" s="98"/>
      <c r="I2149" s="39" t="s">
        <v>1094</v>
      </c>
      <c r="K2149" s="98"/>
      <c r="N2149" s="98"/>
      <c r="S2149" s="99"/>
    </row>
    <row r="2151" spans="1:19" s="39" customFormat="1" ht="45">
      <c r="A2151" s="39" t="s">
        <v>3132</v>
      </c>
      <c r="B2151" s="98"/>
      <c r="C2151" s="98"/>
      <c r="D2151" s="98" t="s">
        <v>543</v>
      </c>
      <c r="E2151" s="98"/>
      <c r="F2151" s="98"/>
      <c r="G2151" s="98" t="s">
        <v>26</v>
      </c>
      <c r="H2151" s="98"/>
      <c r="I2151" s="39" t="s">
        <v>235</v>
      </c>
      <c r="J2151" s="39" t="s">
        <v>471</v>
      </c>
      <c r="K2151" s="98"/>
      <c r="N2151" s="98"/>
      <c r="S2151" s="99"/>
    </row>
    <row r="2153" spans="1:19" s="39" customFormat="1" ht="60">
      <c r="A2153" s="39" t="s">
        <v>3133</v>
      </c>
      <c r="B2153" s="98"/>
      <c r="C2153" s="98"/>
      <c r="D2153" s="98" t="s">
        <v>543</v>
      </c>
      <c r="E2153" s="98"/>
      <c r="F2153" s="98" t="s">
        <v>31</v>
      </c>
      <c r="G2153" s="98" t="s">
        <v>26</v>
      </c>
      <c r="H2153" s="98"/>
      <c r="I2153" s="39" t="s">
        <v>3134</v>
      </c>
      <c r="K2153" s="98"/>
      <c r="N2153" s="98"/>
      <c r="S2153" s="99"/>
    </row>
    <row r="2155" spans="1:19" s="39" customFormat="1" ht="120">
      <c r="A2155" s="39" t="s">
        <v>3135</v>
      </c>
      <c r="B2155" s="98"/>
      <c r="C2155" s="98"/>
      <c r="D2155" s="98" t="s">
        <v>543</v>
      </c>
      <c r="E2155" s="98"/>
      <c r="F2155" s="98" t="s">
        <v>31</v>
      </c>
      <c r="G2155" s="98" t="s">
        <v>26</v>
      </c>
      <c r="H2155" s="98"/>
      <c r="I2155" s="39" t="s">
        <v>1094</v>
      </c>
      <c r="K2155" s="98"/>
      <c r="N2155" s="98"/>
      <c r="S2155" s="99"/>
    </row>
    <row r="2157" spans="1:19" s="39" customFormat="1" ht="120">
      <c r="A2157" s="39" t="s">
        <v>3136</v>
      </c>
      <c r="B2157" s="98"/>
      <c r="C2157" s="98"/>
      <c r="D2157" s="98" t="s">
        <v>543</v>
      </c>
      <c r="E2157" s="98"/>
      <c r="F2157" s="98" t="s">
        <v>31</v>
      </c>
      <c r="G2157" s="98" t="s">
        <v>26</v>
      </c>
      <c r="H2157" s="98"/>
      <c r="I2157" s="39" t="s">
        <v>1094</v>
      </c>
      <c r="K2157" s="98"/>
      <c r="N2157" s="98"/>
      <c r="S2157" s="99"/>
    </row>
    <row r="2159" spans="1:19" s="39" customFormat="1" ht="105">
      <c r="A2159" s="39" t="s">
        <v>3137</v>
      </c>
      <c r="B2159" s="98"/>
      <c r="C2159" s="98"/>
      <c r="D2159" s="98" t="s">
        <v>543</v>
      </c>
      <c r="E2159" s="98"/>
      <c r="F2159" s="98" t="s">
        <v>31</v>
      </c>
      <c r="G2159" s="98" t="s">
        <v>26</v>
      </c>
      <c r="H2159" s="98"/>
      <c r="I2159" s="39" t="s">
        <v>3138</v>
      </c>
      <c r="K2159" s="98"/>
      <c r="N2159" s="98"/>
      <c r="S2159" s="99"/>
    </row>
    <row r="2161" spans="1:19" s="19" customFormat="1" ht="60">
      <c r="A2161" s="19" t="s">
        <v>3139</v>
      </c>
      <c r="B2161" s="20"/>
      <c r="C2161" s="20"/>
      <c r="D2161" s="20" t="s">
        <v>543</v>
      </c>
      <c r="E2161" s="20"/>
      <c r="F2161" s="20" t="s">
        <v>31</v>
      </c>
      <c r="G2161" s="20" t="s">
        <v>26</v>
      </c>
      <c r="H2161" s="20"/>
      <c r="I2161" s="19" t="s">
        <v>3140</v>
      </c>
      <c r="K2161" s="20"/>
      <c r="N2161" s="20"/>
      <c r="S2161" s="71"/>
    </row>
    <row r="2163" spans="1:19" s="39" customFormat="1" ht="120">
      <c r="A2163" s="39" t="s">
        <v>3141</v>
      </c>
      <c r="B2163" s="98"/>
      <c r="C2163" s="98"/>
      <c r="D2163" s="98" t="s">
        <v>543</v>
      </c>
      <c r="E2163" s="98"/>
      <c r="F2163" s="98" t="s">
        <v>31</v>
      </c>
      <c r="G2163" s="98" t="s">
        <v>26</v>
      </c>
      <c r="H2163" s="98"/>
      <c r="I2163" s="39" t="s">
        <v>1879</v>
      </c>
      <c r="K2163" s="98"/>
      <c r="N2163" s="98"/>
      <c r="S2163" s="99"/>
    </row>
    <row r="2164" spans="1:19" s="150" customFormat="1">
      <c r="B2164" s="151">
        <v>1111</v>
      </c>
      <c r="C2164" s="151"/>
      <c r="D2164" s="151"/>
      <c r="E2164" s="151"/>
      <c r="F2164" s="151"/>
      <c r="G2164" s="151"/>
      <c r="H2164" s="151"/>
      <c r="K2164" s="151"/>
      <c r="N2164" s="151"/>
      <c r="S2164" s="152"/>
    </row>
    <row r="2165" spans="1:19" s="39" customFormat="1" ht="120">
      <c r="A2165" s="39" t="s">
        <v>3142</v>
      </c>
      <c r="B2165" s="98"/>
      <c r="C2165" s="98"/>
      <c r="D2165" s="98" t="s">
        <v>543</v>
      </c>
      <c r="E2165" s="98"/>
      <c r="F2165" s="98" t="s">
        <v>31</v>
      </c>
      <c r="G2165" s="98" t="s">
        <v>26</v>
      </c>
      <c r="H2165" s="98"/>
      <c r="I2165" s="39" t="s">
        <v>3143</v>
      </c>
      <c r="K2165" s="98"/>
      <c r="N2165" s="98"/>
      <c r="S2165" s="99"/>
    </row>
    <row r="2167" spans="1:19" s="39" customFormat="1" ht="75">
      <c r="A2167" s="39" t="s">
        <v>3144</v>
      </c>
      <c r="B2167" s="98"/>
      <c r="C2167" s="98"/>
      <c r="D2167" s="98" t="s">
        <v>543</v>
      </c>
      <c r="E2167" s="98"/>
      <c r="F2167" s="98" t="s">
        <v>31</v>
      </c>
      <c r="G2167" s="98" t="s">
        <v>26</v>
      </c>
      <c r="H2167" s="98"/>
      <c r="I2167" s="39" t="s">
        <v>1879</v>
      </c>
      <c r="K2167" s="98"/>
      <c r="N2167" s="98"/>
      <c r="S2167" s="99"/>
    </row>
    <row r="2169" spans="1:19" ht="105">
      <c r="A2169" s="1" t="s">
        <v>3145</v>
      </c>
      <c r="B2169" s="40">
        <v>43978</v>
      </c>
      <c r="C2169" s="14" t="s">
        <v>42</v>
      </c>
      <c r="D2169" s="14" t="s">
        <v>543</v>
      </c>
      <c r="F2169" s="14" t="s">
        <v>31</v>
      </c>
      <c r="G2169" s="14" t="s">
        <v>31</v>
      </c>
      <c r="I2169" s="5" t="s">
        <v>3146</v>
      </c>
      <c r="K2169" s="14" t="s">
        <v>3147</v>
      </c>
      <c r="L2169" s="1" t="s">
        <v>3148</v>
      </c>
      <c r="N2169" s="14">
        <v>84</v>
      </c>
      <c r="O2169" s="1" t="s">
        <v>3149</v>
      </c>
    </row>
    <row r="2171" spans="1:19" s="39" customFormat="1" ht="60">
      <c r="A2171" s="39" t="s">
        <v>3150</v>
      </c>
      <c r="B2171" s="98"/>
      <c r="C2171" s="98"/>
      <c r="D2171" s="98" t="s">
        <v>543</v>
      </c>
      <c r="E2171" s="98"/>
      <c r="F2171" s="98" t="s">
        <v>31</v>
      </c>
      <c r="G2171" s="98" t="s">
        <v>26</v>
      </c>
      <c r="H2171" s="98"/>
      <c r="I2171" s="39" t="s">
        <v>3151</v>
      </c>
      <c r="K2171" s="98"/>
      <c r="N2171" s="98"/>
      <c r="S2171" s="99"/>
    </row>
    <row r="2173" spans="1:19" s="39" customFormat="1" ht="105">
      <c r="A2173" s="39" t="s">
        <v>3152</v>
      </c>
      <c r="B2173" s="98"/>
      <c r="C2173" s="98"/>
      <c r="D2173" s="98" t="s">
        <v>543</v>
      </c>
      <c r="E2173" s="98"/>
      <c r="F2173" s="98" t="s">
        <v>31</v>
      </c>
      <c r="G2173" s="98" t="s">
        <v>26</v>
      </c>
      <c r="H2173" s="98"/>
      <c r="I2173" s="39" t="s">
        <v>1879</v>
      </c>
      <c r="K2173" s="98"/>
      <c r="N2173" s="98"/>
      <c r="S2173" s="99"/>
    </row>
    <row r="2175" spans="1:19" ht="75">
      <c r="A2175" s="1" t="s">
        <v>3153</v>
      </c>
      <c r="B2175" s="40">
        <v>43978</v>
      </c>
      <c r="C2175" s="14" t="s">
        <v>68</v>
      </c>
      <c r="D2175" s="14" t="s">
        <v>543</v>
      </c>
      <c r="F2175" s="14" t="s">
        <v>31</v>
      </c>
      <c r="G2175" s="14" t="s">
        <v>31</v>
      </c>
      <c r="K2175" s="14" t="s">
        <v>3154</v>
      </c>
      <c r="L2175" s="1" t="s">
        <v>3155</v>
      </c>
      <c r="N2175" s="14">
        <v>8</v>
      </c>
      <c r="O2175" s="1" t="s">
        <v>3156</v>
      </c>
    </row>
    <row r="2177" spans="1:19" s="39" customFormat="1" ht="90">
      <c r="A2177" s="39" t="s">
        <v>3157</v>
      </c>
      <c r="B2177" s="98"/>
      <c r="C2177" s="98"/>
      <c r="D2177" s="98" t="s">
        <v>543</v>
      </c>
      <c r="E2177" s="98"/>
      <c r="F2177" s="98" t="s">
        <v>31</v>
      </c>
      <c r="G2177" s="98" t="s">
        <v>26</v>
      </c>
      <c r="H2177" s="98"/>
      <c r="I2177" s="39" t="s">
        <v>3158</v>
      </c>
      <c r="K2177" s="98"/>
      <c r="N2177" s="98"/>
      <c r="S2177" s="99"/>
    </row>
    <row r="2179" spans="1:19" s="39" customFormat="1" ht="90">
      <c r="A2179" s="39" t="s">
        <v>3159</v>
      </c>
      <c r="B2179" s="98"/>
      <c r="C2179" s="98"/>
      <c r="D2179" s="98" t="s">
        <v>543</v>
      </c>
      <c r="E2179" s="98"/>
      <c r="F2179" s="98" t="s">
        <v>31</v>
      </c>
      <c r="G2179" s="98" t="s">
        <v>26</v>
      </c>
      <c r="H2179" s="98"/>
      <c r="I2179" s="39" t="s">
        <v>3160</v>
      </c>
      <c r="K2179" s="98"/>
      <c r="N2179" s="98"/>
      <c r="S2179" s="99"/>
    </row>
    <row r="2181" spans="1:19" ht="105">
      <c r="A2181" s="1" t="s">
        <v>3161</v>
      </c>
      <c r="B2181" s="40">
        <v>43978</v>
      </c>
      <c r="C2181" s="14" t="s">
        <v>68</v>
      </c>
      <c r="D2181" s="14" t="s">
        <v>543</v>
      </c>
      <c r="F2181" s="14" t="s">
        <v>31</v>
      </c>
      <c r="G2181" s="14" t="s">
        <v>31</v>
      </c>
      <c r="K2181" s="14" t="s">
        <v>3162</v>
      </c>
      <c r="L2181" s="1" t="s">
        <v>3163</v>
      </c>
      <c r="N2181" s="14">
        <v>6</v>
      </c>
      <c r="O2181" s="1" t="s">
        <v>3164</v>
      </c>
    </row>
    <row r="2183" spans="1:19" s="39" customFormat="1" ht="90">
      <c r="A2183" s="39" t="s">
        <v>3165</v>
      </c>
      <c r="B2183" s="98"/>
      <c r="C2183" s="98"/>
      <c r="D2183" s="98" t="s">
        <v>543</v>
      </c>
      <c r="E2183" s="98"/>
      <c r="F2183" s="98" t="s">
        <v>31</v>
      </c>
      <c r="G2183" s="98" t="s">
        <v>26</v>
      </c>
      <c r="H2183" s="98"/>
      <c r="I2183" s="39" t="s">
        <v>3166</v>
      </c>
      <c r="K2183" s="98"/>
      <c r="N2183" s="98"/>
      <c r="S2183" s="99"/>
    </row>
    <row r="2185" spans="1:19" s="39" customFormat="1" ht="75">
      <c r="A2185" s="39" t="s">
        <v>3167</v>
      </c>
      <c r="B2185" s="98"/>
      <c r="C2185" s="98"/>
      <c r="D2185" s="98" t="s">
        <v>543</v>
      </c>
      <c r="E2185" s="98"/>
      <c r="F2185" s="98" t="s">
        <v>31</v>
      </c>
      <c r="G2185" s="98" t="s">
        <v>26</v>
      </c>
      <c r="H2185" s="98"/>
      <c r="I2185" s="39" t="s">
        <v>1879</v>
      </c>
      <c r="K2185" s="98"/>
      <c r="N2185" s="98"/>
      <c r="S2185" s="99"/>
    </row>
    <row r="2187" spans="1:19" s="39" customFormat="1" ht="90">
      <c r="A2187" s="39" t="s">
        <v>3168</v>
      </c>
      <c r="B2187" s="98"/>
      <c r="C2187" s="98"/>
      <c r="D2187" s="98" t="s">
        <v>543</v>
      </c>
      <c r="E2187" s="98"/>
      <c r="F2187" s="98" t="s">
        <v>31</v>
      </c>
      <c r="G2187" s="98" t="s">
        <v>26</v>
      </c>
      <c r="H2187" s="98"/>
      <c r="I2187" s="39" t="s">
        <v>1879</v>
      </c>
      <c r="K2187" s="98"/>
      <c r="N2187" s="98"/>
      <c r="S2187" s="99"/>
    </row>
    <row r="2189" spans="1:19" s="39" customFormat="1" ht="105">
      <c r="A2189" s="39" t="s">
        <v>3169</v>
      </c>
      <c r="B2189" s="98"/>
      <c r="C2189" s="98"/>
      <c r="D2189" s="98" t="s">
        <v>543</v>
      </c>
      <c r="E2189" s="98"/>
      <c r="F2189" s="98" t="s">
        <v>31</v>
      </c>
      <c r="G2189" s="98" t="s">
        <v>26</v>
      </c>
      <c r="H2189" s="98"/>
      <c r="I2189" s="39" t="s">
        <v>1879</v>
      </c>
      <c r="K2189" s="98"/>
      <c r="N2189" s="98"/>
      <c r="S2189" s="99"/>
    </row>
    <row r="2191" spans="1:19" ht="60">
      <c r="A2191" s="1" t="s">
        <v>3170</v>
      </c>
      <c r="B2191" s="40">
        <v>43978</v>
      </c>
      <c r="C2191" s="14" t="s">
        <v>42</v>
      </c>
      <c r="D2191" s="14" t="s">
        <v>543</v>
      </c>
      <c r="F2191" s="14" t="s">
        <v>31</v>
      </c>
      <c r="G2191" s="14" t="s">
        <v>31</v>
      </c>
      <c r="K2191" s="14" t="s">
        <v>605</v>
      </c>
      <c r="L2191" s="1" t="s">
        <v>2505</v>
      </c>
      <c r="N2191" s="14">
        <v>5</v>
      </c>
      <c r="O2191" s="1" t="s">
        <v>3171</v>
      </c>
    </row>
    <row r="2193" spans="1:19" s="39" customFormat="1" ht="90">
      <c r="A2193" s="39" t="s">
        <v>3172</v>
      </c>
      <c r="B2193" s="98"/>
      <c r="C2193" s="98"/>
      <c r="D2193" s="98" t="s">
        <v>543</v>
      </c>
      <c r="E2193" s="98"/>
      <c r="F2193" s="98" t="s">
        <v>31</v>
      </c>
      <c r="G2193" s="98" t="s">
        <v>26</v>
      </c>
      <c r="H2193" s="98"/>
      <c r="I2193" s="39" t="s">
        <v>1879</v>
      </c>
      <c r="K2193" s="98"/>
      <c r="N2193" s="98"/>
      <c r="S2193" s="99"/>
    </row>
    <row r="2195" spans="1:19" ht="105">
      <c r="A2195" s="1" t="s">
        <v>3173</v>
      </c>
      <c r="B2195" s="40">
        <v>43978</v>
      </c>
      <c r="C2195" s="14" t="s">
        <v>42</v>
      </c>
      <c r="D2195" s="14" t="s">
        <v>543</v>
      </c>
      <c r="F2195" s="14" t="s">
        <v>31</v>
      </c>
      <c r="G2195" s="14" t="s">
        <v>31</v>
      </c>
      <c r="K2195" s="14" t="s">
        <v>2482</v>
      </c>
      <c r="L2195" s="1" t="s">
        <v>3174</v>
      </c>
      <c r="N2195" s="14">
        <v>123</v>
      </c>
      <c r="O2195" s="1" t="s">
        <v>3175</v>
      </c>
    </row>
    <row r="2197" spans="1:19" s="39" customFormat="1" ht="120">
      <c r="A2197" s="39" t="s">
        <v>3176</v>
      </c>
      <c r="B2197" s="98"/>
      <c r="C2197" s="98"/>
      <c r="D2197" s="98" t="s">
        <v>543</v>
      </c>
      <c r="E2197" s="98"/>
      <c r="F2197" s="98" t="s">
        <v>31</v>
      </c>
      <c r="G2197" s="98" t="s">
        <v>26</v>
      </c>
      <c r="H2197" s="98"/>
      <c r="I2197" s="39" t="s">
        <v>1879</v>
      </c>
      <c r="K2197" s="98"/>
      <c r="N2197" s="98"/>
      <c r="S2197" s="99"/>
    </row>
    <row r="2199" spans="1:19" s="19" customFormat="1" ht="45">
      <c r="A2199" s="19" t="s">
        <v>3177</v>
      </c>
      <c r="B2199" s="20"/>
      <c r="C2199" s="20"/>
      <c r="D2199" s="20" t="s">
        <v>543</v>
      </c>
      <c r="E2199" s="20"/>
      <c r="F2199" s="20" t="s">
        <v>31</v>
      </c>
      <c r="G2199" s="20" t="s">
        <v>26</v>
      </c>
      <c r="H2199" s="20"/>
      <c r="I2199" s="19" t="s">
        <v>3178</v>
      </c>
      <c r="K2199" s="20"/>
      <c r="N2199" s="20"/>
      <c r="S2199" s="71"/>
    </row>
    <row r="2201" spans="1:19" s="39" customFormat="1" ht="90">
      <c r="A2201" s="39" t="s">
        <v>3179</v>
      </c>
      <c r="B2201" s="98"/>
      <c r="C2201" s="98"/>
      <c r="D2201" s="98" t="s">
        <v>543</v>
      </c>
      <c r="E2201" s="98"/>
      <c r="F2201" s="98" t="s">
        <v>31</v>
      </c>
      <c r="G2201" s="98" t="s">
        <v>26</v>
      </c>
      <c r="H2201" s="98"/>
      <c r="I2201" s="39" t="s">
        <v>3180</v>
      </c>
      <c r="K2201" s="98"/>
      <c r="N2201" s="98"/>
      <c r="S2201" s="99"/>
    </row>
    <row r="2203" spans="1:19" s="39" customFormat="1" ht="120">
      <c r="A2203" s="39" t="s">
        <v>3181</v>
      </c>
      <c r="B2203" s="98"/>
      <c r="C2203" s="98"/>
      <c r="D2203" s="98" t="s">
        <v>543</v>
      </c>
      <c r="E2203" s="98"/>
      <c r="F2203" s="98" t="s">
        <v>31</v>
      </c>
      <c r="G2203" s="98" t="s">
        <v>26</v>
      </c>
      <c r="H2203" s="98"/>
      <c r="I2203" s="39" t="s">
        <v>1879</v>
      </c>
      <c r="K2203" s="98"/>
      <c r="N2203" s="98"/>
      <c r="S2203" s="99"/>
    </row>
    <row r="2205" spans="1:19" s="39" customFormat="1" ht="60">
      <c r="A2205" s="39" t="s">
        <v>3182</v>
      </c>
      <c r="B2205" s="98"/>
      <c r="C2205" s="98"/>
      <c r="D2205" s="98" t="s">
        <v>543</v>
      </c>
      <c r="E2205" s="98"/>
      <c r="F2205" s="98" t="s">
        <v>31</v>
      </c>
      <c r="G2205" s="98" t="s">
        <v>26</v>
      </c>
      <c r="H2205" s="98"/>
      <c r="I2205" s="39" t="s">
        <v>3183</v>
      </c>
      <c r="K2205" s="98"/>
      <c r="N2205" s="98"/>
      <c r="S2205" s="99"/>
    </row>
    <row r="2207" spans="1:19" s="19" customFormat="1" ht="90">
      <c r="A2207" s="19" t="s">
        <v>3184</v>
      </c>
      <c r="B2207" s="20"/>
      <c r="C2207" s="20"/>
      <c r="D2207" s="20" t="s">
        <v>543</v>
      </c>
      <c r="E2207" s="20"/>
      <c r="F2207" s="20" t="s">
        <v>31</v>
      </c>
      <c r="G2207" s="20" t="s">
        <v>26</v>
      </c>
      <c r="H2207" s="20"/>
      <c r="I2207" s="19" t="s">
        <v>3185</v>
      </c>
      <c r="K2207" s="20"/>
      <c r="N2207" s="20"/>
      <c r="S2207" s="71"/>
    </row>
    <row r="2209" spans="1:19" ht="120">
      <c r="A2209" s="1" t="s">
        <v>3186</v>
      </c>
      <c r="B2209" s="40">
        <v>43978</v>
      </c>
      <c r="C2209" s="14" t="s">
        <v>68</v>
      </c>
      <c r="D2209" s="14" t="s">
        <v>543</v>
      </c>
      <c r="F2209" s="14" t="s">
        <v>31</v>
      </c>
      <c r="G2209" s="14" t="s">
        <v>31</v>
      </c>
      <c r="K2209" s="14" t="s">
        <v>3187</v>
      </c>
      <c r="L2209" s="1" t="s">
        <v>312</v>
      </c>
      <c r="N2209" s="14">
        <v>1</v>
      </c>
      <c r="O2209" s="1" t="s">
        <v>3188</v>
      </c>
    </row>
    <row r="2211" spans="1:19" s="39" customFormat="1" ht="90">
      <c r="A2211" s="39" t="s">
        <v>3189</v>
      </c>
      <c r="B2211" s="98"/>
      <c r="C2211" s="98"/>
      <c r="D2211" s="98" t="s">
        <v>543</v>
      </c>
      <c r="E2211" s="98"/>
      <c r="F2211" s="98"/>
      <c r="G2211" s="98"/>
      <c r="H2211" s="98"/>
      <c r="I2211" s="39" t="s">
        <v>3190</v>
      </c>
      <c r="K2211" s="98"/>
      <c r="N2211" s="98"/>
      <c r="S2211" s="99"/>
    </row>
    <row r="2213" spans="1:19" ht="105">
      <c r="A2213" s="1" t="s">
        <v>3191</v>
      </c>
      <c r="B2213" s="40">
        <v>43978</v>
      </c>
      <c r="C2213" s="14" t="s">
        <v>42</v>
      </c>
      <c r="D2213" s="14" t="s">
        <v>543</v>
      </c>
      <c r="F2213" s="14" t="s">
        <v>31</v>
      </c>
      <c r="G2213" s="14" t="s">
        <v>31</v>
      </c>
      <c r="I2213" s="14"/>
      <c r="K2213" s="14" t="s">
        <v>3192</v>
      </c>
      <c r="L2213" s="1" t="s">
        <v>3193</v>
      </c>
      <c r="N2213" s="14">
        <v>34</v>
      </c>
      <c r="O2213" s="1" t="s">
        <v>3194</v>
      </c>
    </row>
    <row r="2215" spans="1:19" s="39" customFormat="1" ht="60">
      <c r="A2215" s="39" t="s">
        <v>3195</v>
      </c>
      <c r="B2215" s="98"/>
      <c r="C2215" s="98"/>
      <c r="D2215" s="98" t="s">
        <v>543</v>
      </c>
      <c r="E2215" s="98"/>
      <c r="F2215" s="98" t="s">
        <v>31</v>
      </c>
      <c r="G2215" s="98" t="s">
        <v>26</v>
      </c>
      <c r="H2215" s="98"/>
      <c r="I2215" s="39" t="s">
        <v>3196</v>
      </c>
      <c r="K2215" s="98"/>
      <c r="N2215" s="98"/>
      <c r="S2215" s="99"/>
    </row>
    <row r="2217" spans="1:19" s="39" customFormat="1" ht="90">
      <c r="A2217" s="39" t="s">
        <v>3197</v>
      </c>
      <c r="B2217" s="98"/>
      <c r="C2217" s="98"/>
      <c r="D2217" s="98" t="s">
        <v>543</v>
      </c>
      <c r="E2217" s="98"/>
      <c r="F2217" s="98" t="s">
        <v>31</v>
      </c>
      <c r="G2217" s="98" t="s">
        <v>26</v>
      </c>
      <c r="H2217" s="98"/>
      <c r="I2217" s="39" t="s">
        <v>3198</v>
      </c>
      <c r="K2217" s="98"/>
      <c r="N2217" s="98"/>
      <c r="S2217" s="99"/>
    </row>
    <row r="2219" spans="1:19" ht="75">
      <c r="A2219" s="1" t="s">
        <v>3199</v>
      </c>
      <c r="B2219" s="40">
        <v>43978</v>
      </c>
      <c r="C2219" s="14" t="s">
        <v>42</v>
      </c>
      <c r="D2219" s="14" t="s">
        <v>543</v>
      </c>
      <c r="F2219" s="14" t="s">
        <v>31</v>
      </c>
      <c r="G2219" s="14" t="s">
        <v>31</v>
      </c>
      <c r="K2219" s="14" t="s">
        <v>3200</v>
      </c>
      <c r="L2219" s="1" t="s">
        <v>312</v>
      </c>
      <c r="N2219" s="14">
        <v>1</v>
      </c>
      <c r="O2219" s="1" t="s">
        <v>1960</v>
      </c>
    </row>
    <row r="2221" spans="1:19" s="39" customFormat="1" ht="105">
      <c r="A2221" s="39" t="s">
        <v>3201</v>
      </c>
      <c r="B2221" s="98"/>
      <c r="C2221" s="98"/>
      <c r="D2221" s="98" t="s">
        <v>543</v>
      </c>
      <c r="E2221" s="98"/>
      <c r="F2221" s="98" t="s">
        <v>31</v>
      </c>
      <c r="G2221" s="98" t="s">
        <v>26</v>
      </c>
      <c r="H2221" s="98"/>
      <c r="I2221" s="39" t="s">
        <v>3202</v>
      </c>
      <c r="K2221" s="98"/>
      <c r="N2221" s="98"/>
      <c r="S2221" s="99"/>
    </row>
    <row r="2223" spans="1:19" s="39" customFormat="1" ht="90">
      <c r="A2223" s="39" t="s">
        <v>3203</v>
      </c>
      <c r="B2223" s="98"/>
      <c r="C2223" s="98"/>
      <c r="D2223" s="98" t="s">
        <v>543</v>
      </c>
      <c r="E2223" s="98"/>
      <c r="F2223" s="98" t="s">
        <v>31</v>
      </c>
      <c r="G2223" s="98" t="s">
        <v>26</v>
      </c>
      <c r="H2223" s="98"/>
      <c r="I2223" s="39" t="s">
        <v>3204</v>
      </c>
      <c r="K2223" s="98"/>
      <c r="N2223" s="98"/>
      <c r="S2223" s="99"/>
    </row>
    <row r="2225" spans="1:19" s="39" customFormat="1" ht="105">
      <c r="A2225" s="39" t="s">
        <v>3205</v>
      </c>
      <c r="B2225" s="98"/>
      <c r="C2225" s="98"/>
      <c r="D2225" s="98" t="s">
        <v>543</v>
      </c>
      <c r="E2225" s="98"/>
      <c r="F2225" s="98" t="s">
        <v>31</v>
      </c>
      <c r="G2225" s="98" t="s">
        <v>26</v>
      </c>
      <c r="H2225" s="98"/>
      <c r="I2225" s="39" t="s">
        <v>1809</v>
      </c>
      <c r="K2225" s="98"/>
      <c r="N2225" s="98"/>
      <c r="S2225" s="99"/>
    </row>
    <row r="2227" spans="1:19" s="60" customFormat="1" ht="60">
      <c r="A2227" s="60" t="s">
        <v>3206</v>
      </c>
      <c r="B2227" s="131">
        <v>43999</v>
      </c>
      <c r="C2227" s="61"/>
      <c r="D2227" s="61" t="s">
        <v>543</v>
      </c>
      <c r="E2227" s="61"/>
      <c r="F2227" s="61" t="s">
        <v>31</v>
      </c>
      <c r="G2227" s="61" t="s">
        <v>31</v>
      </c>
      <c r="H2227" s="61"/>
      <c r="I2227" s="60" t="s">
        <v>3207</v>
      </c>
      <c r="J2227" s="60" t="s">
        <v>1400</v>
      </c>
      <c r="K2227" s="61" t="s">
        <v>3208</v>
      </c>
      <c r="L2227" s="60" t="s">
        <v>1838</v>
      </c>
      <c r="N2227" s="61">
        <v>1</v>
      </c>
      <c r="O2227" s="60" t="s">
        <v>3209</v>
      </c>
      <c r="S2227" s="74"/>
    </row>
    <row r="2229" spans="1:19" s="39" customFormat="1" ht="90">
      <c r="A2229" s="39" t="s">
        <v>3210</v>
      </c>
      <c r="B2229" s="98"/>
      <c r="C2229" s="98"/>
      <c r="D2229" s="98" t="s">
        <v>543</v>
      </c>
      <c r="E2229" s="98"/>
      <c r="F2229" s="98" t="s">
        <v>31</v>
      </c>
      <c r="G2229" s="98" t="s">
        <v>26</v>
      </c>
      <c r="H2229" s="98"/>
      <c r="I2229" s="39" t="s">
        <v>3211</v>
      </c>
      <c r="K2229" s="98"/>
      <c r="N2229" s="98"/>
      <c r="S2229" s="99"/>
    </row>
    <row r="2231" spans="1:19" s="39" customFormat="1" ht="60">
      <c r="A2231" s="39" t="s">
        <v>3212</v>
      </c>
      <c r="B2231" s="98"/>
      <c r="C2231" s="98"/>
      <c r="D2231" s="98" t="s">
        <v>543</v>
      </c>
      <c r="E2231" s="98"/>
      <c r="F2231" s="98" t="s">
        <v>31</v>
      </c>
      <c r="G2231" s="98" t="s">
        <v>26</v>
      </c>
      <c r="H2231" s="98"/>
      <c r="I2231" s="39" t="s">
        <v>3213</v>
      </c>
      <c r="K2231" s="98"/>
      <c r="N2231" s="98"/>
      <c r="S2231" s="99"/>
    </row>
    <row r="2233" spans="1:19" s="39" customFormat="1" ht="45">
      <c r="A2233" s="39" t="s">
        <v>3214</v>
      </c>
      <c r="B2233" s="98"/>
      <c r="C2233" s="98"/>
      <c r="D2233" s="98" t="s">
        <v>543</v>
      </c>
      <c r="E2233" s="98"/>
      <c r="F2233" s="98" t="s">
        <v>31</v>
      </c>
      <c r="G2233" s="98" t="s">
        <v>26</v>
      </c>
      <c r="H2233" s="98"/>
      <c r="I2233" s="39" t="s">
        <v>3215</v>
      </c>
      <c r="K2233" s="98"/>
      <c r="N2233" s="98"/>
      <c r="S2233" s="99"/>
    </row>
    <row r="2235" spans="1:19" s="19" customFormat="1" ht="45">
      <c r="A2235" s="19" t="s">
        <v>3216</v>
      </c>
      <c r="B2235" s="20"/>
      <c r="C2235" s="20"/>
      <c r="D2235" s="20" t="s">
        <v>543</v>
      </c>
      <c r="E2235" s="20"/>
      <c r="F2235" s="20" t="s">
        <v>31</v>
      </c>
      <c r="G2235" s="20" t="s">
        <v>26</v>
      </c>
      <c r="H2235" s="20"/>
      <c r="I2235" s="19" t="s">
        <v>3178</v>
      </c>
      <c r="K2235" s="20"/>
      <c r="N2235" s="20"/>
      <c r="S2235" s="71"/>
    </row>
    <row r="2237" spans="1:19" s="39" customFormat="1" ht="90">
      <c r="A2237" s="39" t="s">
        <v>3217</v>
      </c>
      <c r="B2237" s="98"/>
      <c r="C2237" s="98"/>
      <c r="D2237" s="98" t="s">
        <v>543</v>
      </c>
      <c r="E2237" s="98"/>
      <c r="F2237" s="98" t="s">
        <v>31</v>
      </c>
      <c r="G2237" s="98" t="s">
        <v>26</v>
      </c>
      <c r="H2237" s="98"/>
      <c r="I2237" s="5" t="s">
        <v>3218</v>
      </c>
      <c r="K2237" s="98"/>
      <c r="N2237" s="98"/>
      <c r="S2237" s="99"/>
    </row>
    <row r="2239" spans="1:19" s="39" customFormat="1" ht="75">
      <c r="A2239" s="39" t="s">
        <v>3219</v>
      </c>
      <c r="B2239" s="98"/>
      <c r="C2239" s="98"/>
      <c r="D2239" s="98" t="s">
        <v>543</v>
      </c>
      <c r="E2239" s="98"/>
      <c r="F2239" s="98" t="s">
        <v>31</v>
      </c>
      <c r="G2239" s="98" t="s">
        <v>26</v>
      </c>
      <c r="H2239" s="98"/>
      <c r="I2239" s="39" t="s">
        <v>3220</v>
      </c>
      <c r="K2239" s="98"/>
      <c r="N2239" s="98"/>
      <c r="S2239" s="99"/>
    </row>
    <row r="2241" spans="1:19" s="39" customFormat="1" ht="105">
      <c r="A2241" s="39" t="s">
        <v>3221</v>
      </c>
      <c r="B2241" s="129"/>
      <c r="C2241" s="98" t="s">
        <v>68</v>
      </c>
      <c r="D2241" s="98" t="s">
        <v>543</v>
      </c>
      <c r="E2241" s="98"/>
      <c r="F2241" s="98" t="s">
        <v>31</v>
      </c>
      <c r="G2241" s="98" t="s">
        <v>26</v>
      </c>
      <c r="H2241" s="98"/>
      <c r="I2241" s="100" t="s">
        <v>3222</v>
      </c>
      <c r="K2241" s="98" t="s">
        <v>3223</v>
      </c>
      <c r="L2241" s="39" t="s">
        <v>3224</v>
      </c>
      <c r="N2241" s="98">
        <v>7</v>
      </c>
      <c r="O2241" s="39" t="s">
        <v>3225</v>
      </c>
      <c r="S2241" s="99"/>
    </row>
    <row r="2243" spans="1:19" s="39" customFormat="1" ht="90">
      <c r="A2243" s="39" t="s">
        <v>3226</v>
      </c>
      <c r="B2243" s="98"/>
      <c r="C2243" s="98"/>
      <c r="D2243" s="98" t="s">
        <v>543</v>
      </c>
      <c r="E2243" s="98"/>
      <c r="F2243" s="98" t="s">
        <v>31</v>
      </c>
      <c r="G2243" s="98" t="s">
        <v>26</v>
      </c>
      <c r="H2243" s="98"/>
      <c r="I2243" s="39" t="s">
        <v>1094</v>
      </c>
      <c r="K2243" s="98"/>
      <c r="N2243" s="98"/>
      <c r="S2243" s="99"/>
    </row>
    <row r="2245" spans="1:19" s="39" customFormat="1" ht="90">
      <c r="A2245" s="39" t="s">
        <v>3227</v>
      </c>
      <c r="B2245" s="98"/>
      <c r="C2245" s="98"/>
      <c r="D2245" s="98" t="s">
        <v>543</v>
      </c>
      <c r="E2245" s="98"/>
      <c r="F2245" s="98" t="s">
        <v>31</v>
      </c>
      <c r="G2245" s="98" t="s">
        <v>26</v>
      </c>
      <c r="H2245" s="98"/>
      <c r="I2245" s="39" t="s">
        <v>3228</v>
      </c>
      <c r="K2245" s="98"/>
      <c r="N2245" s="98"/>
      <c r="S2245" s="99"/>
    </row>
    <row r="2247" spans="1:19" ht="90">
      <c r="A2247" s="1" t="s">
        <v>3229</v>
      </c>
      <c r="B2247" s="40">
        <v>43977</v>
      </c>
      <c r="C2247" s="14" t="s">
        <v>68</v>
      </c>
      <c r="D2247" s="14" t="s">
        <v>543</v>
      </c>
      <c r="F2247" s="14" t="s">
        <v>31</v>
      </c>
      <c r="G2247" s="14" t="s">
        <v>31</v>
      </c>
      <c r="I2247" s="100" t="s">
        <v>3230</v>
      </c>
      <c r="K2247" s="14" t="s">
        <v>3231</v>
      </c>
      <c r="N2247" s="14">
        <v>16</v>
      </c>
      <c r="O2247" s="1" t="s">
        <v>3232</v>
      </c>
    </row>
    <row r="2249" spans="1:19" s="39" customFormat="1" ht="60">
      <c r="A2249" s="39" t="s">
        <v>3233</v>
      </c>
      <c r="B2249" s="98"/>
      <c r="C2249" s="98"/>
      <c r="D2249" s="98" t="s">
        <v>543</v>
      </c>
      <c r="E2249" s="98"/>
      <c r="F2249" s="98" t="s">
        <v>31</v>
      </c>
      <c r="G2249" s="98"/>
      <c r="H2249" s="98"/>
      <c r="I2249" s="39" t="s">
        <v>3234</v>
      </c>
      <c r="K2249" s="98"/>
      <c r="N2249" s="98"/>
      <c r="S2249" s="99"/>
    </row>
    <row r="2251" spans="1:19" ht="45">
      <c r="A2251" s="1" t="s">
        <v>3235</v>
      </c>
      <c r="B2251" s="40">
        <v>43977</v>
      </c>
      <c r="C2251" s="14" t="s">
        <v>42</v>
      </c>
      <c r="D2251" s="14" t="s">
        <v>543</v>
      </c>
      <c r="F2251" s="14" t="s">
        <v>31</v>
      </c>
      <c r="G2251" s="14" t="s">
        <v>31</v>
      </c>
      <c r="I2251" s="1" t="s">
        <v>3236</v>
      </c>
      <c r="K2251" s="14" t="s">
        <v>3237</v>
      </c>
      <c r="L2251" s="1" t="s">
        <v>3238</v>
      </c>
      <c r="N2251" s="14">
        <v>1</v>
      </c>
      <c r="O2251" s="1" t="s">
        <v>3239</v>
      </c>
    </row>
    <row r="2253" spans="1:19" ht="75">
      <c r="A2253" s="1" t="s">
        <v>3240</v>
      </c>
      <c r="B2253" s="40">
        <v>43977</v>
      </c>
      <c r="C2253" s="14" t="s">
        <v>68</v>
      </c>
      <c r="D2253" s="14" t="s">
        <v>543</v>
      </c>
      <c r="F2253" s="14" t="s">
        <v>31</v>
      </c>
      <c r="G2253" s="14" t="s">
        <v>31</v>
      </c>
      <c r="K2253" s="14" t="s">
        <v>3241</v>
      </c>
      <c r="L2253" s="1" t="s">
        <v>3163</v>
      </c>
      <c r="N2253" s="14">
        <v>14</v>
      </c>
      <c r="O2253" s="1" t="s">
        <v>3242</v>
      </c>
    </row>
    <row r="2255" spans="1:19" s="39" customFormat="1" ht="60">
      <c r="A2255" s="39" t="s">
        <v>3243</v>
      </c>
      <c r="B2255" s="98"/>
      <c r="C2255" s="98"/>
      <c r="D2255" s="98" t="s">
        <v>543</v>
      </c>
      <c r="E2255" s="98"/>
      <c r="F2255" s="98" t="s">
        <v>31</v>
      </c>
      <c r="G2255" s="98" t="s">
        <v>26</v>
      </c>
      <c r="H2255" s="98"/>
      <c r="I2255" s="39" t="s">
        <v>1094</v>
      </c>
      <c r="K2255" s="98"/>
      <c r="N2255" s="98"/>
      <c r="S2255" s="99"/>
    </row>
    <row r="2256" spans="1:19" s="150" customFormat="1">
      <c r="B2256" s="151">
        <v>1157</v>
      </c>
      <c r="C2256" s="151"/>
      <c r="D2256" s="151"/>
      <c r="E2256" s="151"/>
      <c r="F2256" s="151"/>
      <c r="G2256" s="151"/>
      <c r="H2256" s="151"/>
      <c r="K2256" s="151"/>
      <c r="N2256" s="151"/>
      <c r="S2256" s="152"/>
    </row>
    <row r="2257" spans="1:19" s="39" customFormat="1" ht="90">
      <c r="A2257" s="39" t="s">
        <v>3244</v>
      </c>
      <c r="B2257" s="98"/>
      <c r="C2257" s="98"/>
      <c r="D2257" s="98" t="s">
        <v>543</v>
      </c>
      <c r="E2257" s="98"/>
      <c r="F2257" s="98" t="s">
        <v>31</v>
      </c>
      <c r="G2257" s="98" t="s">
        <v>26</v>
      </c>
      <c r="H2257" s="98"/>
      <c r="I2257" s="39" t="s">
        <v>3245</v>
      </c>
      <c r="K2257" s="98"/>
      <c r="N2257" s="98"/>
      <c r="S2257" s="99"/>
    </row>
    <row r="2258" spans="1:19" s="150" customFormat="1">
      <c r="B2258" s="151">
        <v>1158</v>
      </c>
      <c r="C2258" s="151"/>
      <c r="D2258" s="151"/>
      <c r="E2258" s="151"/>
      <c r="F2258" s="151"/>
      <c r="G2258" s="151"/>
      <c r="H2258" s="151"/>
      <c r="K2258" s="151"/>
      <c r="N2258" s="151"/>
      <c r="S2258" s="152"/>
    </row>
    <row r="2259" spans="1:19" s="39" customFormat="1" ht="75">
      <c r="A2259" s="39" t="s">
        <v>3246</v>
      </c>
      <c r="B2259" s="98"/>
      <c r="C2259" s="98"/>
      <c r="D2259" s="98" t="s">
        <v>543</v>
      </c>
      <c r="E2259" s="98"/>
      <c r="F2259" s="98" t="s">
        <v>31</v>
      </c>
      <c r="G2259" s="98" t="s">
        <v>26</v>
      </c>
      <c r="H2259" s="98"/>
      <c r="I2259" s="39" t="s">
        <v>1094</v>
      </c>
      <c r="K2259" s="98"/>
      <c r="N2259" s="98"/>
      <c r="S2259" s="99"/>
    </row>
    <row r="2261" spans="1:19" ht="120">
      <c r="A2261" s="1" t="s">
        <v>3247</v>
      </c>
      <c r="B2261" s="40">
        <v>43977</v>
      </c>
      <c r="C2261" s="14" t="s">
        <v>42</v>
      </c>
      <c r="D2261" s="14" t="s">
        <v>543</v>
      </c>
      <c r="F2261" s="14" t="s">
        <v>31</v>
      </c>
      <c r="G2261" s="14" t="s">
        <v>31</v>
      </c>
      <c r="K2261" s="14" t="s">
        <v>2433</v>
      </c>
      <c r="L2261" s="1" t="s">
        <v>3248</v>
      </c>
      <c r="N2261" s="14">
        <v>1</v>
      </c>
      <c r="O2261" s="1" t="s">
        <v>3249</v>
      </c>
    </row>
    <row r="2263" spans="1:19" s="39" customFormat="1" ht="75">
      <c r="A2263" s="39" t="s">
        <v>3250</v>
      </c>
      <c r="B2263" s="98"/>
      <c r="C2263" s="98"/>
      <c r="D2263" s="98" t="s">
        <v>543</v>
      </c>
      <c r="E2263" s="98"/>
      <c r="F2263" s="98"/>
      <c r="G2263" s="98"/>
      <c r="H2263" s="98"/>
      <c r="I2263" s="39" t="s">
        <v>3251</v>
      </c>
      <c r="K2263" s="98"/>
      <c r="N2263" s="98"/>
      <c r="S2263" s="99"/>
    </row>
    <row r="2265" spans="1:19" s="39" customFormat="1" ht="75">
      <c r="A2265" s="39" t="s">
        <v>3252</v>
      </c>
      <c r="B2265" s="98"/>
      <c r="C2265" s="98"/>
      <c r="D2265" s="98" t="s">
        <v>543</v>
      </c>
      <c r="E2265" s="98"/>
      <c r="F2265" s="98" t="s">
        <v>31</v>
      </c>
      <c r="G2265" s="98"/>
      <c r="H2265" s="98"/>
      <c r="I2265" s="39" t="s">
        <v>1094</v>
      </c>
      <c r="K2265" s="98"/>
      <c r="N2265" s="98"/>
      <c r="S2265" s="99"/>
    </row>
    <row r="2267" spans="1:19" ht="75">
      <c r="A2267" s="1" t="s">
        <v>3253</v>
      </c>
      <c r="B2267" s="40">
        <v>43977</v>
      </c>
      <c r="C2267" s="14" t="s">
        <v>42</v>
      </c>
      <c r="D2267" s="14" t="s">
        <v>543</v>
      </c>
      <c r="F2267" s="14" t="s">
        <v>31</v>
      </c>
      <c r="G2267" s="14" t="s">
        <v>31</v>
      </c>
      <c r="K2267" s="14" t="s">
        <v>995</v>
      </c>
      <c r="L2267" s="1" t="s">
        <v>3254</v>
      </c>
      <c r="N2267" s="14">
        <v>20</v>
      </c>
      <c r="O2267" s="1" t="s">
        <v>1135</v>
      </c>
    </row>
    <row r="2269" spans="1:19" ht="105">
      <c r="A2269" s="1" t="s">
        <v>3255</v>
      </c>
      <c r="B2269" s="40">
        <v>43977</v>
      </c>
      <c r="C2269" s="14" t="s">
        <v>68</v>
      </c>
      <c r="D2269" s="14" t="s">
        <v>543</v>
      </c>
      <c r="F2269" s="14" t="s">
        <v>31</v>
      </c>
      <c r="G2269" s="14" t="s">
        <v>31</v>
      </c>
      <c r="K2269" s="14" t="s">
        <v>3256</v>
      </c>
      <c r="L2269" s="1" t="s">
        <v>3257</v>
      </c>
      <c r="N2269" s="14">
        <v>10</v>
      </c>
      <c r="O2269" s="1" t="s">
        <v>3258</v>
      </c>
    </row>
    <row r="2271" spans="1:19" ht="75">
      <c r="A2271" s="1" t="s">
        <v>3259</v>
      </c>
      <c r="B2271" s="40">
        <v>43977</v>
      </c>
      <c r="C2271" s="14" t="s">
        <v>42</v>
      </c>
      <c r="D2271" s="14" t="s">
        <v>543</v>
      </c>
      <c r="F2271" s="14" t="s">
        <v>31</v>
      </c>
      <c r="G2271" s="14" t="s">
        <v>31</v>
      </c>
      <c r="K2271" s="14" t="s">
        <v>3260</v>
      </c>
      <c r="L2271" s="1" t="s">
        <v>3261</v>
      </c>
      <c r="N2271" s="14">
        <v>11</v>
      </c>
      <c r="O2271" s="1" t="s">
        <v>3262</v>
      </c>
    </row>
    <row r="2273" spans="1:19" s="39" customFormat="1" ht="105">
      <c r="A2273" s="39" t="s">
        <v>3263</v>
      </c>
      <c r="B2273" s="98"/>
      <c r="C2273" s="98"/>
      <c r="D2273" s="98" t="s">
        <v>543</v>
      </c>
      <c r="E2273" s="98"/>
      <c r="F2273" s="98" t="s">
        <v>31</v>
      </c>
      <c r="G2273" s="98"/>
      <c r="H2273" s="98"/>
      <c r="I2273" s="39" t="s">
        <v>3264</v>
      </c>
      <c r="K2273" s="98"/>
      <c r="N2273" s="98"/>
      <c r="S2273" s="99"/>
    </row>
    <row r="2275" spans="1:19" ht="75">
      <c r="A2275" s="1" t="s">
        <v>3265</v>
      </c>
      <c r="B2275" s="40">
        <v>43611</v>
      </c>
      <c r="C2275" s="14" t="s">
        <v>42</v>
      </c>
      <c r="D2275" s="14" t="s">
        <v>543</v>
      </c>
      <c r="F2275" s="14" t="s">
        <v>31</v>
      </c>
      <c r="G2275" s="14" t="s">
        <v>31</v>
      </c>
      <c r="K2275" s="14" t="s">
        <v>2482</v>
      </c>
      <c r="L2275" s="1" t="s">
        <v>2434</v>
      </c>
      <c r="N2275" s="14">
        <v>2</v>
      </c>
      <c r="O2275" s="1" t="s">
        <v>3266</v>
      </c>
    </row>
    <row r="2277" spans="1:19" s="39" customFormat="1" ht="90">
      <c r="A2277" s="39" t="s">
        <v>3267</v>
      </c>
      <c r="B2277" s="98"/>
      <c r="C2277" s="98"/>
      <c r="D2277" s="98" t="s">
        <v>543</v>
      </c>
      <c r="E2277" s="98"/>
      <c r="F2277" s="98" t="s">
        <v>31</v>
      </c>
      <c r="G2277" s="98"/>
      <c r="H2277" s="98"/>
      <c r="I2277" s="39" t="s">
        <v>1094</v>
      </c>
      <c r="K2277" s="98"/>
      <c r="N2277" s="98"/>
      <c r="S2277" s="99"/>
    </row>
    <row r="2279" spans="1:19" ht="90">
      <c r="A2279" s="1" t="s">
        <v>3268</v>
      </c>
      <c r="B2279" s="40">
        <v>43611</v>
      </c>
      <c r="C2279" s="14" t="s">
        <v>42</v>
      </c>
      <c r="D2279" s="14" t="s">
        <v>543</v>
      </c>
      <c r="F2279" s="14" t="s">
        <v>31</v>
      </c>
      <c r="G2279" s="14" t="s">
        <v>31</v>
      </c>
      <c r="K2279" s="14" t="s">
        <v>3269</v>
      </c>
      <c r="L2279" s="1" t="s">
        <v>3270</v>
      </c>
      <c r="N2279" s="14">
        <v>13</v>
      </c>
      <c r="O2279" s="1" t="s">
        <v>3271</v>
      </c>
    </row>
    <row r="2281" spans="1:19" ht="255">
      <c r="A2281" s="1" t="s">
        <v>3272</v>
      </c>
      <c r="B2281" s="40">
        <v>43970</v>
      </c>
      <c r="C2281" s="14" t="s">
        <v>68</v>
      </c>
      <c r="D2281" s="14" t="s">
        <v>543</v>
      </c>
      <c r="F2281" s="14" t="s">
        <v>31</v>
      </c>
      <c r="G2281" s="14" t="s">
        <v>31</v>
      </c>
      <c r="I2281" s="5" t="s">
        <v>3273</v>
      </c>
      <c r="K2281" s="14" t="s">
        <v>3274</v>
      </c>
      <c r="L2281" s="1" t="s">
        <v>3275</v>
      </c>
      <c r="N2281" s="14">
        <v>43</v>
      </c>
      <c r="O2281" s="1" t="s">
        <v>3276</v>
      </c>
    </row>
    <row r="2283" spans="1:19" s="39" customFormat="1" ht="120">
      <c r="A2283" s="39" t="s">
        <v>3277</v>
      </c>
      <c r="B2283" s="98"/>
      <c r="C2283" s="98"/>
      <c r="D2283" s="98" t="s">
        <v>543</v>
      </c>
      <c r="E2283" s="98"/>
      <c r="F2283" s="98" t="s">
        <v>31</v>
      </c>
      <c r="G2283" s="98" t="s">
        <v>26</v>
      </c>
      <c r="H2283" s="98"/>
      <c r="I2283" s="39" t="s">
        <v>2077</v>
      </c>
      <c r="K2283" s="98"/>
      <c r="N2283" s="98"/>
      <c r="S2283" s="99"/>
    </row>
    <row r="2285" spans="1:19" s="60" customFormat="1" ht="90">
      <c r="A2285" s="60" t="s">
        <v>3278</v>
      </c>
      <c r="B2285" s="131">
        <v>43969</v>
      </c>
      <c r="C2285" s="61" t="s">
        <v>42</v>
      </c>
      <c r="D2285" s="61" t="s">
        <v>543</v>
      </c>
      <c r="E2285" s="61"/>
      <c r="F2285" s="61" t="s">
        <v>31</v>
      </c>
      <c r="G2285" s="61" t="s">
        <v>31</v>
      </c>
      <c r="H2285" s="61"/>
      <c r="K2285" s="61" t="s">
        <v>3279</v>
      </c>
      <c r="L2285" s="60" t="s">
        <v>3280</v>
      </c>
      <c r="N2285" s="61">
        <v>29</v>
      </c>
      <c r="O2285" s="60" t="s">
        <v>3281</v>
      </c>
      <c r="S2285" s="74"/>
    </row>
    <row r="2286" spans="1:19" s="150" customFormat="1">
      <c r="C2286" s="151"/>
      <c r="D2286" s="151">
        <v>1172</v>
      </c>
      <c r="E2286" s="151"/>
      <c r="F2286" s="151"/>
      <c r="G2286" s="151"/>
      <c r="H2286" s="151"/>
      <c r="K2286" s="151"/>
      <c r="N2286" s="151"/>
      <c r="S2286" s="152"/>
    </row>
    <row r="2287" spans="1:19" s="39" customFormat="1" ht="105">
      <c r="A2287" s="39" t="s">
        <v>3282</v>
      </c>
      <c r="B2287" s="98"/>
      <c r="C2287" s="98"/>
      <c r="D2287" s="98" t="s">
        <v>543</v>
      </c>
      <c r="E2287" s="98"/>
      <c r="F2287" s="98" t="s">
        <v>31</v>
      </c>
      <c r="G2287" s="98" t="s">
        <v>26</v>
      </c>
      <c r="H2287" s="98"/>
      <c r="I2287" s="39" t="s">
        <v>3283</v>
      </c>
      <c r="K2287" s="98"/>
      <c r="N2287" s="98"/>
      <c r="S2287" s="99"/>
    </row>
    <row r="2289" spans="1:19" s="39" customFormat="1" ht="105">
      <c r="A2289" s="39" t="s">
        <v>3284</v>
      </c>
      <c r="B2289" s="98"/>
      <c r="C2289" s="98"/>
      <c r="D2289" s="98" t="s">
        <v>543</v>
      </c>
      <c r="E2289" s="98"/>
      <c r="F2289" s="98" t="s">
        <v>31</v>
      </c>
      <c r="G2289" s="98" t="s">
        <v>26</v>
      </c>
      <c r="H2289" s="98"/>
      <c r="I2289" s="39" t="s">
        <v>3285</v>
      </c>
      <c r="K2289" s="98"/>
      <c r="N2289" s="98"/>
      <c r="S2289" s="99"/>
    </row>
    <row r="2291" spans="1:19" s="39" customFormat="1" ht="90">
      <c r="A2291" s="39" t="s">
        <v>3286</v>
      </c>
      <c r="B2291" s="98"/>
      <c r="C2291" s="98"/>
      <c r="D2291" s="98" t="s">
        <v>543</v>
      </c>
      <c r="E2291" s="98"/>
      <c r="F2291" s="98" t="s">
        <v>31</v>
      </c>
      <c r="G2291" s="98" t="s">
        <v>26</v>
      </c>
      <c r="H2291" s="98"/>
      <c r="I2291" s="39" t="s">
        <v>3287</v>
      </c>
      <c r="K2291" s="98"/>
      <c r="N2291" s="98"/>
      <c r="S2291" s="99"/>
    </row>
    <row r="2293" spans="1:19" s="39" customFormat="1" ht="90">
      <c r="A2293" s="39" t="s">
        <v>3288</v>
      </c>
      <c r="B2293" s="98"/>
      <c r="C2293" s="98"/>
      <c r="D2293" s="98" t="s">
        <v>543</v>
      </c>
      <c r="E2293" s="98"/>
      <c r="F2293" s="98" t="s">
        <v>31</v>
      </c>
      <c r="G2293" s="98" t="s">
        <v>26</v>
      </c>
      <c r="H2293" s="98"/>
      <c r="I2293" s="39" t="s">
        <v>3287</v>
      </c>
      <c r="K2293" s="98"/>
      <c r="N2293" s="98"/>
      <c r="S2293" s="99"/>
    </row>
    <row r="2295" spans="1:19" s="39" customFormat="1" ht="90">
      <c r="A2295" s="39" t="s">
        <v>3289</v>
      </c>
      <c r="B2295" s="129"/>
      <c r="C2295" s="98"/>
      <c r="D2295" s="98" t="s">
        <v>543</v>
      </c>
      <c r="E2295" s="98"/>
      <c r="F2295" s="98" t="s">
        <v>31</v>
      </c>
      <c r="G2295" s="98" t="s">
        <v>26</v>
      </c>
      <c r="H2295" s="98"/>
      <c r="I2295" s="39" t="s">
        <v>3290</v>
      </c>
      <c r="K2295" s="98" t="s">
        <v>567</v>
      </c>
      <c r="L2295" s="39" t="s">
        <v>3291</v>
      </c>
      <c r="N2295" s="98">
        <v>15</v>
      </c>
      <c r="O2295" s="39" t="s">
        <v>3292</v>
      </c>
      <c r="S2295" s="99"/>
    </row>
    <row r="2297" spans="1:19" ht="90">
      <c r="A2297" s="1" t="s">
        <v>3293</v>
      </c>
      <c r="B2297" s="40">
        <v>43969</v>
      </c>
      <c r="C2297" s="14" t="s">
        <v>42</v>
      </c>
      <c r="D2297" s="14" t="s">
        <v>543</v>
      </c>
      <c r="F2297" s="14" t="s">
        <v>31</v>
      </c>
      <c r="G2297" s="14" t="s">
        <v>31</v>
      </c>
      <c r="K2297" s="14" t="s">
        <v>3294</v>
      </c>
      <c r="L2297" s="1" t="s">
        <v>3295</v>
      </c>
      <c r="N2297" s="14">
        <v>2</v>
      </c>
      <c r="O2297" s="1" t="s">
        <v>3296</v>
      </c>
    </row>
    <row r="2299" spans="1:19" s="39" customFormat="1" ht="90">
      <c r="A2299" s="39" t="s">
        <v>3297</v>
      </c>
      <c r="B2299" s="98"/>
      <c r="C2299" s="98"/>
      <c r="D2299" s="98" t="s">
        <v>543</v>
      </c>
      <c r="E2299" s="98"/>
      <c r="F2299" s="98" t="s">
        <v>31</v>
      </c>
      <c r="G2299" s="98" t="s">
        <v>26</v>
      </c>
      <c r="H2299" s="98"/>
      <c r="I2299" s="39" t="s">
        <v>1094</v>
      </c>
      <c r="K2299" s="98"/>
      <c r="N2299" s="98"/>
      <c r="S2299" s="99"/>
    </row>
    <row r="2301" spans="1:19" s="39" customFormat="1" ht="60">
      <c r="A2301" s="39" t="s">
        <v>3298</v>
      </c>
      <c r="B2301" s="98"/>
      <c r="C2301" s="98"/>
      <c r="D2301" s="98" t="s">
        <v>543</v>
      </c>
      <c r="E2301" s="98"/>
      <c r="F2301" s="98" t="s">
        <v>31</v>
      </c>
      <c r="G2301" s="98" t="s">
        <v>26</v>
      </c>
      <c r="H2301" s="98"/>
      <c r="I2301" s="39" t="s">
        <v>3299</v>
      </c>
      <c r="K2301" s="98"/>
      <c r="N2301" s="98"/>
      <c r="S2301" s="99"/>
    </row>
    <row r="2303" spans="1:19" s="39" customFormat="1" ht="45">
      <c r="A2303" s="39" t="s">
        <v>3300</v>
      </c>
      <c r="B2303" s="98"/>
      <c r="C2303" s="98"/>
      <c r="D2303" s="98" t="s">
        <v>543</v>
      </c>
      <c r="E2303" s="98"/>
      <c r="F2303" s="98" t="s">
        <v>31</v>
      </c>
      <c r="G2303" s="98" t="s">
        <v>26</v>
      </c>
      <c r="H2303" s="98"/>
      <c r="I2303" s="39" t="s">
        <v>3301</v>
      </c>
      <c r="K2303" s="98"/>
      <c r="N2303" s="98"/>
      <c r="S2303" s="99"/>
    </row>
    <row r="2305" spans="1:19" s="39" customFormat="1" ht="90">
      <c r="A2305" s="39" t="s">
        <v>3302</v>
      </c>
      <c r="B2305" s="98"/>
      <c r="C2305" s="98"/>
      <c r="D2305" s="98" t="s">
        <v>543</v>
      </c>
      <c r="E2305" s="98"/>
      <c r="F2305" s="98"/>
      <c r="G2305" s="98" t="s">
        <v>26</v>
      </c>
      <c r="H2305" s="98"/>
      <c r="I2305" s="39" t="s">
        <v>3303</v>
      </c>
      <c r="K2305" s="98"/>
      <c r="N2305" s="98"/>
      <c r="S2305" s="99"/>
    </row>
    <row r="2306" spans="1:19" s="150" customFormat="1">
      <c r="A2306" s="150">
        <f>COUNTA(A2:A2305)</f>
        <v>1182</v>
      </c>
      <c r="B2306" s="151"/>
      <c r="C2306" s="151"/>
      <c r="D2306" s="151"/>
      <c r="E2306" s="151"/>
      <c r="F2306" s="151"/>
      <c r="G2306" s="151"/>
      <c r="H2306" s="151"/>
      <c r="K2306" s="151"/>
      <c r="N2306" s="151"/>
      <c r="S2306" s="152"/>
    </row>
    <row r="2307" spans="1:19" ht="110.25">
      <c r="A2307" s="157" t="s">
        <v>3304</v>
      </c>
      <c r="B2307" s="14" t="s">
        <v>3305</v>
      </c>
      <c r="C2307" s="14" t="s">
        <v>42</v>
      </c>
      <c r="D2307" s="14" t="s">
        <v>543</v>
      </c>
      <c r="F2307" s="14" t="s">
        <v>31</v>
      </c>
      <c r="G2307" s="14" t="s">
        <v>31</v>
      </c>
      <c r="K2307" s="14" t="s">
        <v>3306</v>
      </c>
      <c r="L2307" s="1" t="s">
        <v>1838</v>
      </c>
      <c r="N2307" s="14">
        <v>1</v>
      </c>
      <c r="O2307" s="1" t="s">
        <v>3307</v>
      </c>
    </row>
    <row r="2308" spans="1:19" ht="78.75">
      <c r="A2308" s="160" t="s">
        <v>3308</v>
      </c>
      <c r="B2308" s="14" t="s">
        <v>3305</v>
      </c>
      <c r="C2308" s="14" t="s">
        <v>42</v>
      </c>
      <c r="D2308" s="14" t="s">
        <v>543</v>
      </c>
      <c r="F2308" s="14" t="s">
        <v>31</v>
      </c>
      <c r="G2308" s="14" t="s">
        <v>31</v>
      </c>
      <c r="K2308" s="14" t="s">
        <v>3309</v>
      </c>
      <c r="L2308" s="1" t="s">
        <v>1838</v>
      </c>
      <c r="N2308" s="14">
        <v>1</v>
      </c>
      <c r="O2308" s="1" t="s">
        <v>1933</v>
      </c>
    </row>
    <row r="2309" spans="1:19" ht="78.75">
      <c r="A2309" s="9" t="s">
        <v>3310</v>
      </c>
      <c r="B2309" s="14" t="s">
        <v>3305</v>
      </c>
      <c r="C2309" s="14" t="s">
        <v>42</v>
      </c>
      <c r="D2309" s="14" t="s">
        <v>543</v>
      </c>
      <c r="F2309" s="14" t="s">
        <v>31</v>
      </c>
      <c r="G2309" s="14" t="s">
        <v>31</v>
      </c>
      <c r="K2309" s="14" t="s">
        <v>3311</v>
      </c>
      <c r="L2309" s="1" t="s">
        <v>1838</v>
      </c>
      <c r="N2309" s="14">
        <v>1</v>
      </c>
      <c r="O2309" s="1" t="s">
        <v>3312</v>
      </c>
    </row>
    <row r="2310" spans="1:19">
      <c r="A2310" s="1">
        <f>COUNTA(A3:A2309)</f>
        <v>1186</v>
      </c>
      <c r="E2310" s="14">
        <f>COUNTA(E3:E2309)</f>
        <v>381</v>
      </c>
      <c r="F2310" s="14">
        <f>COUNTA(F3:F2309)</f>
        <v>618</v>
      </c>
    </row>
    <row r="2311" spans="1:19" ht="150">
      <c r="E2311" s="14" t="s">
        <v>3313</v>
      </c>
      <c r="F2311" s="14" t="s">
        <v>3313</v>
      </c>
    </row>
    <row r="2314" spans="1:19">
      <c r="B2314" s="14" t="s">
        <v>3314</v>
      </c>
      <c r="C2314" s="14">
        <f>COUNTA(A3:A2309)</f>
        <v>1186</v>
      </c>
    </row>
    <row r="2315" spans="1:19">
      <c r="B2315" s="14" t="s">
        <v>3315</v>
      </c>
      <c r="F2315" s="14">
        <f>1186+37</f>
        <v>1223</v>
      </c>
    </row>
    <row r="2316" spans="1:19">
      <c r="B2316" s="14" t="s">
        <v>3316</v>
      </c>
      <c r="C2316" s="14">
        <f>COUNTA(B2:B2309)-COUNTIF(B2:B2309, "n")</f>
        <v>313</v>
      </c>
    </row>
    <row r="2318" spans="1:19">
      <c r="B2318" s="163"/>
    </row>
    <row r="2319" spans="1:19">
      <c r="B2319" s="163"/>
    </row>
  </sheetData>
  <dataConsolidate/>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
  <sheetViews>
    <sheetView workbookViewId="0">
      <selection activeCell="E24" sqref="B18:E24"/>
    </sheetView>
  </sheetViews>
  <sheetFormatPr defaultColWidth="8.875" defaultRowHeight="15.75"/>
  <cols>
    <col min="1" max="1" width="46" customWidth="1"/>
  </cols>
  <sheetData>
    <row r="1" spans="1:15">
      <c r="A1" s="4" t="s">
        <v>3317</v>
      </c>
      <c r="B1">
        <f>COUNTA('Screening and Data Table'!A2:A5001) -1</f>
        <v>1186</v>
      </c>
    </row>
    <row r="3" spans="1:15">
      <c r="A3" t="s">
        <v>3318</v>
      </c>
      <c r="B3">
        <f>COUNTA('Screening and Data Table'!D2:D5001)</f>
        <v>1189</v>
      </c>
    </row>
    <row r="4" spans="1:15">
      <c r="A4" s="4" t="s">
        <v>3319</v>
      </c>
      <c r="B4" s="173">
        <f>COUNTIF('Screening and Data Table'!G2:G5001, "y")</f>
        <v>331</v>
      </c>
      <c r="C4" s="173"/>
      <c r="D4" s="173">
        <f>COUNTIF('Screening and Data Table'!G2:G5001, "Y")</f>
        <v>331</v>
      </c>
      <c r="E4" s="173"/>
      <c r="F4" t="s">
        <v>3320</v>
      </c>
      <c r="J4">
        <f>COUNTIF('Screening and Data Table'!G:G, "n")</f>
        <v>755</v>
      </c>
      <c r="L4" t="s">
        <v>3321</v>
      </c>
      <c r="N4" t="str">
        <f>IF(J4+B4=B3, "Automated: Yes adds up", "Automated: no, not counting inclusion criteria correctly")</f>
        <v>Automated: no, not counting inclusion criteria correctly</v>
      </c>
    </row>
    <row r="5" spans="1:15" ht="18" customHeight="1">
      <c r="A5" s="41" t="s">
        <v>3322</v>
      </c>
      <c r="B5" s="174">
        <f>COUNTIF('Screening and Data Table'!H2:H5001, "y")</f>
        <v>107</v>
      </c>
      <c r="C5" s="174"/>
      <c r="F5" t="s">
        <v>3323</v>
      </c>
      <c r="N5" s="75">
        <f>J4+B4</f>
        <v>1086</v>
      </c>
      <c r="O5" s="75" t="s">
        <v>3324</v>
      </c>
    </row>
    <row r="6" spans="1:15">
      <c r="A6" s="42" t="s">
        <v>3325</v>
      </c>
      <c r="B6" s="174">
        <f>B4-B5</f>
        <v>224</v>
      </c>
      <c r="C6" s="174"/>
      <c r="N6" s="75">
        <f>262-N5</f>
        <v>-824</v>
      </c>
      <c r="O6" s="75"/>
    </row>
    <row r="7" spans="1:15">
      <c r="A7" t="s">
        <v>3326</v>
      </c>
      <c r="B7">
        <f>calculations!R6</f>
        <v>61</v>
      </c>
    </row>
    <row r="8" spans="1:15">
      <c r="A8" s="82" t="s">
        <v>3325</v>
      </c>
      <c r="B8" s="172">
        <f>COUNTA('Screening and Data Table'!B2:B3001)</f>
        <v>328</v>
      </c>
      <c r="C8" s="172"/>
    </row>
    <row r="9" spans="1:15">
      <c r="A9" s="83"/>
      <c r="B9" s="175"/>
      <c r="C9" s="172"/>
      <c r="D9" s="84"/>
      <c r="E9" s="83"/>
    </row>
    <row r="10" spans="1:15">
      <c r="A10" s="83"/>
      <c r="B10" s="172"/>
      <c r="C10" s="172"/>
      <c r="D10" s="85"/>
      <c r="E10" s="83"/>
    </row>
    <row r="11" spans="1:15">
      <c r="A11" s="83"/>
      <c r="B11" s="83"/>
      <c r="C11" s="83"/>
      <c r="D11" s="83"/>
      <c r="E11" s="83"/>
    </row>
    <row r="14" spans="1:15">
      <c r="A14" s="4"/>
    </row>
  </sheetData>
  <mergeCells count="7">
    <mergeCell ref="B10:C10"/>
    <mergeCell ref="B4:C4"/>
    <mergeCell ref="B5:C5"/>
    <mergeCell ref="B6:C6"/>
    <mergeCell ref="D4:E4"/>
    <mergeCell ref="B8:C8"/>
    <mergeCell ref="B9:C9"/>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4"/>
  <sheetViews>
    <sheetView zoomScale="85" zoomScaleNormal="85" workbookViewId="0">
      <pane ySplit="2" topLeftCell="A66" activePane="bottomLeft" state="frozen"/>
      <selection pane="bottomLeft" activeCell="D22" sqref="D22"/>
    </sheetView>
  </sheetViews>
  <sheetFormatPr defaultColWidth="8.875" defaultRowHeight="15.75"/>
  <cols>
    <col min="1" max="1" width="14" style="11" bestFit="1" customWidth="1"/>
    <col min="2" max="2" width="58.625" customWidth="1"/>
    <col min="3" max="3" width="36.125" customWidth="1"/>
    <col min="4" max="4" width="99.625" customWidth="1"/>
    <col min="5" max="5" width="11.125" style="11" customWidth="1"/>
    <col min="6" max="6" width="19.125" customWidth="1"/>
    <col min="7" max="7" width="24.625" customWidth="1"/>
    <col min="8" max="8" width="21.625" customWidth="1"/>
  </cols>
  <sheetData>
    <row r="1" spans="1:8">
      <c r="A1" s="12" t="s">
        <v>3327</v>
      </c>
      <c r="B1" t="s">
        <v>3328</v>
      </c>
      <c r="E1" s="171"/>
    </row>
    <row r="2" spans="1:8" s="4" customFormat="1">
      <c r="A2" s="12" t="s">
        <v>3329</v>
      </c>
      <c r="B2" s="4" t="s">
        <v>3330</v>
      </c>
      <c r="C2" s="4" t="s">
        <v>3331</v>
      </c>
      <c r="D2" s="4" t="s">
        <v>3332</v>
      </c>
      <c r="E2" s="12" t="s">
        <v>3333</v>
      </c>
      <c r="F2" s="4" t="s">
        <v>3334</v>
      </c>
      <c r="G2" s="4" t="s">
        <v>3335</v>
      </c>
      <c r="H2" s="4" t="s">
        <v>3336</v>
      </c>
    </row>
    <row r="3" spans="1:8">
      <c r="A3" s="171">
        <v>1</v>
      </c>
      <c r="B3" s="8" t="s">
        <v>3337</v>
      </c>
      <c r="C3" t="s">
        <v>3338</v>
      </c>
      <c r="D3" t="s">
        <v>3339</v>
      </c>
      <c r="E3" s="171">
        <v>2005</v>
      </c>
    </row>
    <row r="4" spans="1:8">
      <c r="A4" s="171">
        <f>A3+1</f>
        <v>2</v>
      </c>
      <c r="B4" s="8" t="s">
        <v>3340</v>
      </c>
      <c r="C4" t="s">
        <v>3341</v>
      </c>
      <c r="D4" t="s">
        <v>3342</v>
      </c>
      <c r="E4" s="171">
        <v>2000</v>
      </c>
    </row>
    <row r="5" spans="1:8">
      <c r="A5" s="171">
        <f t="shared" ref="A5:A9" si="0">A4+1</f>
        <v>3</v>
      </c>
      <c r="B5" s="8" t="s">
        <v>3343</v>
      </c>
      <c r="C5" t="s">
        <v>3344</v>
      </c>
      <c r="D5" s="9" t="s">
        <v>3345</v>
      </c>
      <c r="E5" s="171">
        <v>2002</v>
      </c>
    </row>
    <row r="6" spans="1:8">
      <c r="A6" s="171">
        <f t="shared" si="0"/>
        <v>4</v>
      </c>
      <c r="B6" s="8" t="s">
        <v>3346</v>
      </c>
      <c r="C6" t="s">
        <v>3347</v>
      </c>
      <c r="D6" t="s">
        <v>3348</v>
      </c>
      <c r="E6" s="171">
        <v>2000</v>
      </c>
      <c r="F6" t="s">
        <v>3349</v>
      </c>
    </row>
    <row r="7" spans="1:8">
      <c r="A7" s="171">
        <f t="shared" si="0"/>
        <v>5</v>
      </c>
      <c r="B7" t="s">
        <v>3350</v>
      </c>
      <c r="C7" t="s">
        <v>3351</v>
      </c>
      <c r="D7" t="s">
        <v>3352</v>
      </c>
      <c r="E7" s="171">
        <v>1929</v>
      </c>
    </row>
    <row r="8" spans="1:8">
      <c r="A8" s="171">
        <f t="shared" si="0"/>
        <v>6</v>
      </c>
      <c r="B8" s="8" t="s">
        <v>3353</v>
      </c>
      <c r="C8" t="s">
        <v>3354</v>
      </c>
      <c r="D8" t="s">
        <v>3355</v>
      </c>
      <c r="E8" s="171">
        <v>1994</v>
      </c>
      <c r="G8" t="s">
        <v>3356</v>
      </c>
    </row>
    <row r="9" spans="1:8">
      <c r="A9" s="171">
        <f t="shared" si="0"/>
        <v>7</v>
      </c>
      <c r="B9" t="s">
        <v>2228</v>
      </c>
      <c r="C9" t="s">
        <v>3357</v>
      </c>
      <c r="D9" t="s">
        <v>3358</v>
      </c>
      <c r="E9" s="171">
        <v>2009</v>
      </c>
      <c r="F9" t="s">
        <v>3359</v>
      </c>
    </row>
    <row r="10" spans="1:8">
      <c r="A10" s="171">
        <v>8</v>
      </c>
      <c r="B10" t="s">
        <v>2228</v>
      </c>
      <c r="C10" t="s">
        <v>3360</v>
      </c>
      <c r="D10" t="s">
        <v>2228</v>
      </c>
      <c r="E10" s="171">
        <v>2009</v>
      </c>
      <c r="F10" t="s">
        <v>3361</v>
      </c>
      <c r="G10" t="s">
        <v>3362</v>
      </c>
    </row>
    <row r="11" spans="1:8">
      <c r="A11" s="171">
        <v>9</v>
      </c>
      <c r="B11" t="s">
        <v>2228</v>
      </c>
      <c r="C11" t="s">
        <v>3363</v>
      </c>
      <c r="D11" t="s">
        <v>2228</v>
      </c>
      <c r="E11" s="171">
        <v>2009</v>
      </c>
      <c r="F11" t="s">
        <v>3364</v>
      </c>
      <c r="G11" t="s">
        <v>3362</v>
      </c>
    </row>
    <row r="13" spans="1:8">
      <c r="A13" s="171"/>
      <c r="C13" s="4" t="s">
        <v>3365</v>
      </c>
      <c r="E13" s="171"/>
    </row>
    <row r="14" spans="1:8">
      <c r="A14" s="171"/>
      <c r="C14" s="4" t="s">
        <v>3366</v>
      </c>
      <c r="E14" s="171"/>
    </row>
    <row r="15" spans="1:8">
      <c r="A15" s="171"/>
      <c r="C15" s="4" t="s">
        <v>3367</v>
      </c>
      <c r="E15" s="171"/>
    </row>
    <row r="16" spans="1:8">
      <c r="A16" s="171"/>
      <c r="C16" s="4" t="s">
        <v>3368</v>
      </c>
      <c r="E16" s="171"/>
    </row>
    <row r="17" spans="3:3">
      <c r="C17" s="4" t="s">
        <v>3347</v>
      </c>
    </row>
    <row r="18" spans="3:3">
      <c r="C18" s="4" t="s">
        <v>3369</v>
      </c>
    </row>
    <row r="19" spans="3:3">
      <c r="C19" s="4" t="s">
        <v>3370</v>
      </c>
    </row>
    <row r="20" spans="3:3">
      <c r="C20" s="4" t="s">
        <v>3371</v>
      </c>
    </row>
    <row r="21" spans="3:3">
      <c r="C21" t="s">
        <v>3341</v>
      </c>
    </row>
    <row r="22" spans="3:3">
      <c r="C22" t="s">
        <v>3372</v>
      </c>
    </row>
    <row r="23" spans="3:3">
      <c r="C23" t="s">
        <v>3373</v>
      </c>
    </row>
    <row r="24" spans="3:3">
      <c r="C24" t="s">
        <v>3374</v>
      </c>
    </row>
    <row r="25" spans="3:3">
      <c r="C25" t="s">
        <v>3375</v>
      </c>
    </row>
    <row r="26" spans="3:3">
      <c r="C26" t="s">
        <v>3376</v>
      </c>
    </row>
    <row r="27" spans="3:3">
      <c r="C27" t="s">
        <v>3377</v>
      </c>
    </row>
    <row r="28" spans="3:3">
      <c r="C28" t="s">
        <v>3378</v>
      </c>
    </row>
    <row r="29" spans="3:3">
      <c r="C29" t="s">
        <v>3379</v>
      </c>
    </row>
    <row r="30" spans="3:3">
      <c r="C30" t="s">
        <v>3380</v>
      </c>
    </row>
    <row r="31" spans="3:3">
      <c r="C31" t="s">
        <v>3357</v>
      </c>
    </row>
    <row r="32" spans="3:3">
      <c r="C32" t="s">
        <v>3381</v>
      </c>
    </row>
    <row r="33" spans="1:7">
      <c r="A33" s="171"/>
      <c r="E33" s="171"/>
    </row>
    <row r="34" spans="1:7">
      <c r="A34" s="171">
        <v>10</v>
      </c>
      <c r="B34" s="8" t="s">
        <v>3382</v>
      </c>
      <c r="C34" t="s">
        <v>3383</v>
      </c>
      <c r="D34" t="s">
        <v>3384</v>
      </c>
      <c r="E34" s="171"/>
      <c r="F34" t="s">
        <v>3385</v>
      </c>
      <c r="G34" t="s">
        <v>3386</v>
      </c>
    </row>
    <row r="35" spans="1:7">
      <c r="A35" s="171"/>
      <c r="E35" s="171"/>
      <c r="G35" t="s">
        <v>3387</v>
      </c>
    </row>
    <row r="36" spans="1:7">
      <c r="A36" s="171"/>
      <c r="E36" s="171"/>
      <c r="G36" t="s">
        <v>3388</v>
      </c>
    </row>
    <row r="37" spans="1:7">
      <c r="A37" s="171"/>
      <c r="E37" s="171"/>
      <c r="G37" t="s">
        <v>3389</v>
      </c>
    </row>
    <row r="39" spans="1:7">
      <c r="A39" s="171">
        <v>11</v>
      </c>
      <c r="B39" s="8" t="s">
        <v>3390</v>
      </c>
      <c r="C39" t="s">
        <v>3391</v>
      </c>
      <c r="D39" t="s">
        <v>3392</v>
      </c>
      <c r="E39" s="171">
        <v>1996</v>
      </c>
      <c r="G39" t="s">
        <v>3393</v>
      </c>
    </row>
    <row r="40" spans="1:7">
      <c r="A40" s="171">
        <v>12</v>
      </c>
      <c r="B40" s="8" t="s">
        <v>3394</v>
      </c>
      <c r="C40" t="s">
        <v>3395</v>
      </c>
      <c r="D40" t="s">
        <v>3396</v>
      </c>
      <c r="E40" s="171">
        <v>1973</v>
      </c>
      <c r="F40" t="s">
        <v>3397</v>
      </c>
      <c r="G40" t="s">
        <v>3398</v>
      </c>
    </row>
    <row r="41" spans="1:7">
      <c r="A41" s="171">
        <v>13</v>
      </c>
      <c r="B41" t="s">
        <v>2228</v>
      </c>
      <c r="C41" t="s">
        <v>3399</v>
      </c>
      <c r="D41" t="s">
        <v>3400</v>
      </c>
      <c r="E41" s="171">
        <v>1976</v>
      </c>
      <c r="G41" t="s">
        <v>3398</v>
      </c>
    </row>
    <row r="42" spans="1:7">
      <c r="A42" s="171">
        <v>14</v>
      </c>
      <c r="B42" t="s">
        <v>2228</v>
      </c>
      <c r="C42" t="s">
        <v>3401</v>
      </c>
      <c r="E42" s="171">
        <v>1998</v>
      </c>
      <c r="G42" t="s">
        <v>3398</v>
      </c>
    </row>
    <row r="43" spans="1:7">
      <c r="A43" s="171">
        <v>15</v>
      </c>
      <c r="B43" t="s">
        <v>2228</v>
      </c>
      <c r="C43" t="s">
        <v>3402</v>
      </c>
      <c r="E43" s="171">
        <v>2006</v>
      </c>
      <c r="G43" t="s">
        <v>3398</v>
      </c>
    </row>
    <row r="44" spans="1:7">
      <c r="A44" s="171">
        <v>16</v>
      </c>
      <c r="B44" t="s">
        <v>2228</v>
      </c>
      <c r="C44" t="s">
        <v>3403</v>
      </c>
      <c r="E44" s="171">
        <v>1997</v>
      </c>
      <c r="G44" t="s">
        <v>3398</v>
      </c>
    </row>
    <row r="45" spans="1:7">
      <c r="A45" s="171">
        <v>17</v>
      </c>
      <c r="B45" t="s">
        <v>2228</v>
      </c>
      <c r="C45" t="s">
        <v>3404</v>
      </c>
      <c r="D45" t="s">
        <v>3405</v>
      </c>
      <c r="E45" s="171">
        <v>1995</v>
      </c>
      <c r="F45" t="s">
        <v>3406</v>
      </c>
      <c r="G45" t="s">
        <v>3407</v>
      </c>
    </row>
    <row r="46" spans="1:7">
      <c r="A46" s="171">
        <v>18</v>
      </c>
      <c r="B46" t="s">
        <v>2228</v>
      </c>
      <c r="C46" t="s">
        <v>3408</v>
      </c>
      <c r="E46" s="171">
        <v>1988</v>
      </c>
      <c r="F46" t="s">
        <v>3409</v>
      </c>
      <c r="G46" t="s">
        <v>3410</v>
      </c>
    </row>
    <row r="47" spans="1:7">
      <c r="A47" s="171">
        <v>19</v>
      </c>
      <c r="B47" t="s">
        <v>2228</v>
      </c>
      <c r="C47" t="s">
        <v>3411</v>
      </c>
      <c r="D47" t="s">
        <v>3412</v>
      </c>
      <c r="E47" s="171">
        <v>1970</v>
      </c>
      <c r="F47" t="s">
        <v>3413</v>
      </c>
      <c r="G47" t="s">
        <v>3414</v>
      </c>
    </row>
    <row r="49" spans="1:8">
      <c r="A49" s="171">
        <v>20</v>
      </c>
      <c r="C49" t="s">
        <v>3415</v>
      </c>
      <c r="D49" t="s">
        <v>3416</v>
      </c>
      <c r="E49" s="171">
        <v>2014</v>
      </c>
      <c r="G49" t="s">
        <v>3417</v>
      </c>
      <c r="H49" t="s">
        <v>3418</v>
      </c>
    </row>
    <row r="50" spans="1:8">
      <c r="A50" s="171">
        <v>21</v>
      </c>
      <c r="C50" t="s">
        <v>3419</v>
      </c>
      <c r="E50" s="171">
        <v>1996</v>
      </c>
      <c r="F50" t="s">
        <v>3420</v>
      </c>
      <c r="G50" s="102" t="s">
        <v>3421</v>
      </c>
    </row>
    <row r="51" spans="1:8" s="102" customFormat="1">
      <c r="A51" s="171">
        <v>22</v>
      </c>
      <c r="C51" s="102" t="s">
        <v>3422</v>
      </c>
      <c r="E51" s="171">
        <v>1977</v>
      </c>
      <c r="F51" s="102" t="s">
        <v>3423</v>
      </c>
      <c r="G51" s="102" t="s">
        <v>3421</v>
      </c>
    </row>
    <row r="52" spans="1:8">
      <c r="A52" s="171">
        <v>23</v>
      </c>
      <c r="D52" t="s">
        <v>3424</v>
      </c>
      <c r="E52" s="171">
        <v>2019</v>
      </c>
      <c r="G52" s="102" t="s">
        <v>3425</v>
      </c>
    </row>
    <row r="53" spans="1:8" ht="45">
      <c r="A53" s="171">
        <v>24</v>
      </c>
      <c r="B53" s="156" t="s">
        <v>3426</v>
      </c>
      <c r="C53" t="s">
        <v>3427</v>
      </c>
      <c r="E53" s="171"/>
    </row>
    <row r="54" spans="1:8" s="162" customFormat="1" ht="60">
      <c r="A54" s="161">
        <v>24</v>
      </c>
      <c r="B54" s="158" t="s">
        <v>3428</v>
      </c>
      <c r="C54" s="162" t="s">
        <v>3429</v>
      </c>
      <c r="E54" s="161"/>
    </row>
    <row r="55" spans="1:8" s="162" customFormat="1" ht="66.75" customHeight="1">
      <c r="A55" s="161">
        <v>25</v>
      </c>
      <c r="B55" s="159" t="s">
        <v>3430</v>
      </c>
      <c r="C55" s="162" t="s">
        <v>3429</v>
      </c>
      <c r="E55" s="161"/>
    </row>
    <row r="56" spans="1:8" ht="31.5">
      <c r="A56" s="171">
        <v>26</v>
      </c>
      <c r="B56" s="89" t="s">
        <v>3308</v>
      </c>
      <c r="C56" t="s">
        <v>3427</v>
      </c>
      <c r="E56" s="171"/>
    </row>
    <row r="57" spans="1:8" ht="47.25">
      <c r="A57" s="171">
        <v>27</v>
      </c>
      <c r="B57" s="9" t="s">
        <v>3310</v>
      </c>
      <c r="C57" t="s">
        <v>3427</v>
      </c>
      <c r="E57" s="171"/>
    </row>
    <row r="58" spans="1:8" s="162" customFormat="1" ht="47.25">
      <c r="A58" s="161">
        <v>28</v>
      </c>
      <c r="B58" s="159" t="s">
        <v>3431</v>
      </c>
      <c r="C58" s="162" t="s">
        <v>3432</v>
      </c>
      <c r="E58" s="161"/>
    </row>
    <row r="59" spans="1:8" ht="126">
      <c r="A59" s="171">
        <f>A58+1</f>
        <v>29</v>
      </c>
      <c r="C59" t="s">
        <v>3433</v>
      </c>
      <c r="D59" t="s">
        <v>3434</v>
      </c>
      <c r="E59" s="171">
        <v>-2008</v>
      </c>
      <c r="F59" t="s">
        <v>3435</v>
      </c>
      <c r="G59" s="165" t="s">
        <v>3436</v>
      </c>
    </row>
    <row r="60" spans="1:8" ht="126">
      <c r="A60" s="171">
        <f t="shared" ref="A60" si="1">A59+1</f>
        <v>30</v>
      </c>
      <c r="E60" s="171"/>
      <c r="F60" s="9" t="s">
        <v>3437</v>
      </c>
      <c r="G60" t="s">
        <v>2844</v>
      </c>
    </row>
    <row r="61" spans="1:8">
      <c r="A61" s="171"/>
      <c r="E61" s="171"/>
    </row>
    <row r="62" spans="1:8">
      <c r="A62" s="171">
        <f>A60+1</f>
        <v>31</v>
      </c>
      <c r="B62" s="8" t="s">
        <v>3438</v>
      </c>
      <c r="C62" t="s">
        <v>3439</v>
      </c>
      <c r="D62" t="s">
        <v>3440</v>
      </c>
      <c r="E62" s="171">
        <v>2016</v>
      </c>
      <c r="F62" t="s">
        <v>3441</v>
      </c>
      <c r="G62" t="s">
        <v>3442</v>
      </c>
    </row>
    <row r="63" spans="1:8" s="168" customFormat="1" ht="90">
      <c r="A63" s="166">
        <f>A62+1</f>
        <v>32</v>
      </c>
      <c r="B63" s="167" t="s">
        <v>3443</v>
      </c>
      <c r="C63" s="168" t="s">
        <v>3444</v>
      </c>
      <c r="E63" s="166">
        <v>1954</v>
      </c>
      <c r="F63" s="168" t="s">
        <v>3445</v>
      </c>
      <c r="G63" s="5" t="s">
        <v>2873</v>
      </c>
      <c r="H63" s="168" t="s">
        <v>3446</v>
      </c>
    </row>
    <row r="64" spans="1:8" s="168" customFormat="1" ht="90">
      <c r="A64" s="166">
        <f>A63+1</f>
        <v>33</v>
      </c>
      <c r="B64" s="167" t="s">
        <v>3447</v>
      </c>
      <c r="C64" s="168" t="s">
        <v>3448</v>
      </c>
      <c r="E64" s="166">
        <v>1996</v>
      </c>
      <c r="F64" s="168" t="s">
        <v>3449</v>
      </c>
      <c r="G64" s="5" t="s">
        <v>2873</v>
      </c>
      <c r="H64" s="168" t="s">
        <v>3450</v>
      </c>
    </row>
    <row r="65" spans="1:8" s="168" customFormat="1" ht="90">
      <c r="A65" s="166">
        <f>A64+1</f>
        <v>34</v>
      </c>
      <c r="B65" s="167" t="s">
        <v>3451</v>
      </c>
      <c r="E65" s="166"/>
      <c r="F65" s="168" t="s">
        <v>3452</v>
      </c>
      <c r="G65" s="5" t="s">
        <v>2873</v>
      </c>
      <c r="H65" s="168" t="s">
        <v>3450</v>
      </c>
    </row>
    <row r="66" spans="1:8" s="168" customFormat="1" ht="90">
      <c r="A66" s="166">
        <f>A65+1</f>
        <v>35</v>
      </c>
      <c r="B66" s="167" t="s">
        <v>3453</v>
      </c>
      <c r="E66" s="166"/>
      <c r="F66" s="168" t="s">
        <v>3452</v>
      </c>
      <c r="G66" s="5" t="s">
        <v>2873</v>
      </c>
      <c r="H66" s="168" t="s">
        <v>3450</v>
      </c>
    </row>
    <row r="67" spans="1:8" s="168" customFormat="1" ht="94.5">
      <c r="A67" s="166">
        <f>A66+1</f>
        <v>36</v>
      </c>
      <c r="B67" s="167" t="s">
        <v>3454</v>
      </c>
      <c r="E67" s="166"/>
      <c r="F67" s="168" t="s">
        <v>3452</v>
      </c>
      <c r="G67" s="5" t="s">
        <v>2873</v>
      </c>
      <c r="H67" s="168" t="s">
        <v>3450</v>
      </c>
    </row>
    <row r="68" spans="1:8" ht="110.25">
      <c r="A68" s="166">
        <f>A67+1</f>
        <v>37</v>
      </c>
      <c r="B68" s="169" t="s">
        <v>3455</v>
      </c>
      <c r="C68" s="168"/>
      <c r="D68" s="168"/>
      <c r="E68" s="166"/>
      <c r="F68" s="168" t="s">
        <v>3452</v>
      </c>
      <c r="G68" s="5" t="s">
        <v>2873</v>
      </c>
      <c r="H68" s="168" t="s">
        <v>3450</v>
      </c>
    </row>
    <row r="69" spans="1:8" ht="90">
      <c r="A69" s="171">
        <f>A68+1</f>
        <v>38</v>
      </c>
      <c r="B69" s="9" t="s">
        <v>3456</v>
      </c>
      <c r="E69" s="171"/>
      <c r="F69" t="s">
        <v>3457</v>
      </c>
      <c r="G69" s="1" t="s">
        <v>2911</v>
      </c>
    </row>
    <row r="70" spans="1:8">
      <c r="A70" s="171">
        <f>A69+1</f>
        <v>39</v>
      </c>
      <c r="E70" s="171"/>
    </row>
    <row r="71" spans="1:8">
      <c r="A71" s="171">
        <f>A70+1</f>
        <v>40</v>
      </c>
      <c r="E71" s="171"/>
    </row>
    <row r="72" spans="1:8">
      <c r="A72" s="171">
        <f>A71+1</f>
        <v>41</v>
      </c>
      <c r="E72" s="171"/>
    </row>
    <row r="73" spans="1:8">
      <c r="A73" s="171">
        <f>A72+1</f>
        <v>42</v>
      </c>
      <c r="E73" s="171"/>
    </row>
    <row r="74" spans="1:8">
      <c r="A74" s="171">
        <f>A73+1</f>
        <v>43</v>
      </c>
      <c r="E74" s="171"/>
    </row>
  </sheetData>
  <hyperlinks>
    <hyperlink ref="B3" r:id="rId1" xr:uid="{00000000-0004-0000-0200-000000000000}"/>
    <hyperlink ref="B4" r:id="rId2" xr:uid="{00000000-0004-0000-0200-000001000000}"/>
    <hyperlink ref="B5" r:id="rId3" xr:uid="{00000000-0004-0000-0200-000002000000}"/>
    <hyperlink ref="B6" r:id="rId4" xr:uid="{00000000-0004-0000-0200-000003000000}"/>
    <hyperlink ref="B8" r:id="rId5" xr:uid="{00000000-0004-0000-0200-000004000000}"/>
    <hyperlink ref="B34" r:id="rId6" location="aHR0cHM6Ly9vbmxpbmVsaWJyYXJ5LndpbGV5LmNvbS9kb2kvcGRmLzEwLjExMTEvai4xNTI4LTExNTcuMTk4Ni50YjA1NzM4LnhAQEA1" xr:uid="{00000000-0004-0000-0200-000005000000}"/>
    <hyperlink ref="B39" r:id="rId7" display="https://watermark.silverchair.com/119-1-17.pdf?token=AQECAHi208BE49Ooan9kkhW_Ercy7Dm3ZL_9Cf3qfKAc485ysgAAAl4wggJaBgkqhkiG9w0BBwagggJLMIICRwIBADCCAkAGCSqGSIb3DQEHATAeBglghkgBZQMEAS4wEQQMHlnI5fWLBTuk1pToAgEQgIICEUaxf4sMKZzoTENE3IJ4KwYpGsRi45JwS7Nwd9EkqxRElvIMIVnYgI3SW7u8Ag1whrQvSuCCwVAv6OlLRA5WuT6bneIIviK_Dgds7g97alM_A7HdnGMGCSFpvZZodqOxL7SFI5M7h7DhjzQxn7_UmIcMsDI90sH4jHjR7WWXNIbkNNgO14xz4RDFiL-1QwMxr2E2T-r6_OCpTT8MjZWnB_88nc3fe2XZNNVnoTjMuONW02gwJTrOigSID-UA5kQrVGXParh5mym9kZY4VU2bM8TXO6f85mWCvu5U9ohP6bZ3r8bE5740UjYwVhmuX1_iVSUnADgKO7XXxak9GlQwYYW7JOKbHYZHpZgmfAQFsIF7F6UifdPTCZbHfvyZYWUZz4QTzvYtrR7itrnIGb5QMnCTiBxPajkCpO5OgvxOsgy5QFiO3Gk2_W29BFSydYB4sXmuYn3UXlpcJ49RC-Wiugw90h0ZnEiQbxZ0t2qU1G--n5WX8sOOruxJ_EzMmwI9mFYeoTajOzbUW73gQg_ArQMU-O6HAQ7AXuX3vOdVjokJkx4bHDvL3BplEBkDRqWQOPKKNA-F7n6-ZsjY-nnmmnwe51dh1EyqGugyMaLNwNkYo0Rs4LsVxWEeevD5W_6Uo1nTj7uawWgzZ_BaOtLrb45ACa7EbR9BsHcWlOdS5fH_BTlfJZ-EIwIn5ZBS9C_OfnM" xr:uid="{00000000-0004-0000-0200-000006000000}"/>
    <hyperlink ref="B40" r:id="rId8" xr:uid="{00000000-0004-0000-0200-000007000000}"/>
    <hyperlink ref="G59" r:id="rId9" display="https://onlinelibrary.wiley.com/doi/full/10.1111/j.1528-1167.2011.03100.x" xr:uid="{CD628631-9383-4FE9-94D6-B9B6A69FB149}"/>
    <hyperlink ref="B62" r:id="rId10" xr:uid="{D879102C-DF6D-41DB-A10D-6C77C7134670}"/>
  </hyperlinks>
  <pageMargins left="0.7" right="0.7" top="0.75" bottom="0.75" header="0.3" footer="0.3"/>
  <legacy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380"/>
  <sheetViews>
    <sheetView workbookViewId="0">
      <selection activeCell="I17" sqref="I17"/>
    </sheetView>
  </sheetViews>
  <sheetFormatPr defaultColWidth="8.875" defaultRowHeight="15.75"/>
  <cols>
    <col min="1" max="1" width="18.625" customWidth="1"/>
    <col min="2" max="2" width="17.5" customWidth="1"/>
    <col min="4" max="4" width="25.625" bestFit="1" customWidth="1"/>
    <col min="8" max="8" width="19.625" customWidth="1"/>
    <col min="9" max="9" width="16.375" customWidth="1"/>
    <col min="10" max="10" width="16.875" customWidth="1"/>
  </cols>
  <sheetData>
    <row r="1" spans="1:18">
      <c r="A1" t="s">
        <v>3458</v>
      </c>
      <c r="B1" t="s">
        <v>3459</v>
      </c>
      <c r="D1" t="s">
        <v>3460</v>
      </c>
      <c r="H1" t="s">
        <v>3461</v>
      </c>
      <c r="I1" t="s">
        <v>3459</v>
      </c>
    </row>
    <row r="2" spans="1:18">
      <c r="A2">
        <f>IF('Screening and Data Table'!G2="y", 1, 0)</f>
        <v>0</v>
      </c>
      <c r="B2">
        <f>IF('Screening and Data Table'!H2="y", 1, 0)</f>
        <v>0</v>
      </c>
      <c r="D2">
        <f>IF(A2*B2=1, 1,0)</f>
        <v>0</v>
      </c>
      <c r="H2">
        <f>SUM(A2:A2000)</f>
        <v>293</v>
      </c>
      <c r="I2">
        <f>SUM(B2:B2000)</f>
        <v>106</v>
      </c>
    </row>
    <row r="3" spans="1:18">
      <c r="A3">
        <f>IF('Screening and Data Table'!G3="y", 1, 0)</f>
        <v>1</v>
      </c>
      <c r="B3">
        <f>IF('Screening and Data Table'!H3="y", 1, 0)</f>
        <v>0</v>
      </c>
      <c r="D3">
        <f t="shared" ref="D3:D66" si="0">IF(A3*B3=1, 1,0)</f>
        <v>0</v>
      </c>
    </row>
    <row r="4" spans="1:18">
      <c r="A4">
        <f>IF('Screening and Data Table'!G4="y", 1, 0)</f>
        <v>1</v>
      </c>
      <c r="B4">
        <f>IF('Screening and Data Table'!H4="y", 1, 0)</f>
        <v>0</v>
      </c>
      <c r="D4">
        <f t="shared" si="0"/>
        <v>0</v>
      </c>
    </row>
    <row r="5" spans="1:18">
      <c r="A5">
        <f>IF('Screening and Data Table'!G5="y", 1, 0)</f>
        <v>1</v>
      </c>
      <c r="B5">
        <f>IF('Screening and Data Table'!H5="y", 1, 0)</f>
        <v>1</v>
      </c>
      <c r="D5">
        <f t="shared" si="0"/>
        <v>1</v>
      </c>
    </row>
    <row r="6" spans="1:18">
      <c r="A6">
        <f>IF('Screening and Data Table'!G6="y", 1, 0)</f>
        <v>0</v>
      </c>
      <c r="B6">
        <f>IF('Screening and Data Table'!H6="y", 1, 0)</f>
        <v>0</v>
      </c>
      <c r="D6">
        <f t="shared" si="0"/>
        <v>0</v>
      </c>
      <c r="H6" t="s">
        <v>3462</v>
      </c>
      <c r="I6">
        <f>H2</f>
        <v>293</v>
      </c>
      <c r="J6" t="s">
        <v>3463</v>
      </c>
      <c r="Q6" t="s">
        <v>3464</v>
      </c>
      <c r="R6">
        <f>SUM(D2:D2000)</f>
        <v>61</v>
      </c>
    </row>
    <row r="7" spans="1:18">
      <c r="A7">
        <f>IF('Screening and Data Table'!G7="y", 1, 0)</f>
        <v>1</v>
      </c>
      <c r="B7">
        <f>IF('Screening and Data Table'!H7="y", 1, 0)</f>
        <v>1</v>
      </c>
      <c r="D7">
        <f t="shared" si="0"/>
        <v>1</v>
      </c>
    </row>
    <row r="8" spans="1:18">
      <c r="A8">
        <f>IF('Screening and Data Table'!G8="y", 1, 0)</f>
        <v>1</v>
      </c>
      <c r="B8">
        <f>IF('Screening and Data Table'!H8="y", 1, 0)</f>
        <v>0</v>
      </c>
      <c r="D8">
        <f t="shared" si="0"/>
        <v>0</v>
      </c>
    </row>
    <row r="9" spans="1:18">
      <c r="A9">
        <f>IF('Screening and Data Table'!G9="y", 1, 0)</f>
        <v>0</v>
      </c>
      <c r="B9">
        <f>IF('Screening and Data Table'!H9="y", 1, 0)</f>
        <v>0</v>
      </c>
      <c r="D9">
        <f t="shared" si="0"/>
        <v>0</v>
      </c>
      <c r="J9">
        <f>I6-R6</f>
        <v>232</v>
      </c>
    </row>
    <row r="10" spans="1:18">
      <c r="A10">
        <f>IF('Screening and Data Table'!G10="y", 1, 0)</f>
        <v>1</v>
      </c>
      <c r="B10">
        <f>IF('Screening and Data Table'!H10="y", 1, 0)</f>
        <v>0</v>
      </c>
      <c r="D10">
        <f t="shared" si="0"/>
        <v>0</v>
      </c>
    </row>
    <row r="11" spans="1:18">
      <c r="A11">
        <f>IF('Screening and Data Table'!G11="y", 1, 0)</f>
        <v>0</v>
      </c>
      <c r="B11">
        <f>IF('Screening and Data Table'!H11="y", 1, 0)</f>
        <v>0</v>
      </c>
      <c r="D11">
        <f t="shared" si="0"/>
        <v>0</v>
      </c>
    </row>
    <row r="12" spans="1:18">
      <c r="A12">
        <f>IF('Screening and Data Table'!G12="y", 1, 0)</f>
        <v>1</v>
      </c>
      <c r="B12">
        <f>IF('Screening and Data Table'!H12="y", 1, 0)</f>
        <v>0</v>
      </c>
      <c r="D12">
        <f t="shared" si="0"/>
        <v>0</v>
      </c>
    </row>
    <row r="13" spans="1:18">
      <c r="A13">
        <f>IF('Screening and Data Table'!G13="y", 1, 0)</f>
        <v>0</v>
      </c>
      <c r="B13">
        <f>IF('Screening and Data Table'!H13="y", 1, 0)</f>
        <v>0</v>
      </c>
      <c r="D13">
        <f t="shared" si="0"/>
        <v>0</v>
      </c>
    </row>
    <row r="14" spans="1:18">
      <c r="A14">
        <f>IF('Screening and Data Table'!G14="y", 1, 0)</f>
        <v>0</v>
      </c>
      <c r="B14">
        <f>IF('Screening and Data Table'!H14="y", 1, 0)</f>
        <v>0</v>
      </c>
      <c r="D14">
        <f t="shared" si="0"/>
        <v>0</v>
      </c>
    </row>
    <row r="15" spans="1:18">
      <c r="A15">
        <f>IF('Screening and Data Table'!G15="y", 1, 0)</f>
        <v>1</v>
      </c>
      <c r="B15">
        <f>IF('Screening and Data Table'!H15="y", 1, 0)</f>
        <v>1</v>
      </c>
      <c r="D15">
        <f t="shared" si="0"/>
        <v>1</v>
      </c>
      <c r="H15" s="170">
        <v>44046</v>
      </c>
    </row>
    <row r="16" spans="1:18">
      <c r="A16">
        <f>IF('Screening and Data Table'!G16="y", 1, 0)</f>
        <v>0</v>
      </c>
      <c r="B16">
        <f>IF('Screening and Data Table'!H16="y", 1, 0)</f>
        <v>0</v>
      </c>
      <c r="D16">
        <f t="shared" si="0"/>
        <v>0</v>
      </c>
      <c r="H16" t="s">
        <v>3465</v>
      </c>
      <c r="I16">
        <f ca="1">COUNTA('Screening and Data Table'!B2:'Screening and Data Table'!B2309)-COUNTIF('Screening and Data Table'!B2:'Screening and Data Table'!B2309, "n")</f>
        <v>313</v>
      </c>
    </row>
    <row r="17" spans="1:8">
      <c r="A17">
        <f>IF('Screening and Data Table'!G17="y", 1, 0)</f>
        <v>1</v>
      </c>
      <c r="B17">
        <f>IF('Screening and Data Table'!H17="y", 1, 0)</f>
        <v>0</v>
      </c>
      <c r="D17">
        <f t="shared" si="0"/>
        <v>0</v>
      </c>
      <c r="H17" t="s">
        <v>3466</v>
      </c>
    </row>
    <row r="18" spans="1:8">
      <c r="A18">
        <f>IF('Screening and Data Table'!G18="y", 1, 0)</f>
        <v>0</v>
      </c>
      <c r="B18">
        <f>IF('Screening and Data Table'!H18="y", 1, 0)</f>
        <v>0</v>
      </c>
      <c r="D18">
        <f t="shared" si="0"/>
        <v>0</v>
      </c>
    </row>
    <row r="19" spans="1:8">
      <c r="A19">
        <f>IF('Screening and Data Table'!G19="y", 1, 0)</f>
        <v>1</v>
      </c>
      <c r="B19">
        <f>IF('Screening and Data Table'!H19="y", 1, 0)</f>
        <v>0</v>
      </c>
      <c r="D19">
        <f t="shared" si="0"/>
        <v>0</v>
      </c>
    </row>
    <row r="20" spans="1:8">
      <c r="A20">
        <f>IF('Screening and Data Table'!G20="y", 1, 0)</f>
        <v>1</v>
      </c>
      <c r="B20">
        <f>IF('Screening and Data Table'!H20="y", 1, 0)</f>
        <v>0</v>
      </c>
      <c r="D20">
        <f t="shared" si="0"/>
        <v>0</v>
      </c>
    </row>
    <row r="21" spans="1:8">
      <c r="A21">
        <f>IF('Screening and Data Table'!G21="y", 1, 0)</f>
        <v>1</v>
      </c>
      <c r="B21">
        <f>IF('Screening and Data Table'!H21="y", 1, 0)</f>
        <v>1</v>
      </c>
      <c r="D21">
        <f t="shared" si="0"/>
        <v>1</v>
      </c>
    </row>
    <row r="22" spans="1:8">
      <c r="A22">
        <f>IF('Screening and Data Table'!G22="y", 1, 0)</f>
        <v>0</v>
      </c>
      <c r="B22">
        <f>IF('Screening and Data Table'!H22="y", 1, 0)</f>
        <v>0</v>
      </c>
      <c r="D22">
        <f t="shared" si="0"/>
        <v>0</v>
      </c>
    </row>
    <row r="23" spans="1:8">
      <c r="A23">
        <f>IF('Screening and Data Table'!G23="y", 1, 0)</f>
        <v>0</v>
      </c>
      <c r="B23">
        <f>IF('Screening and Data Table'!H23="y", 1, 0)</f>
        <v>0</v>
      </c>
      <c r="D23">
        <f t="shared" si="0"/>
        <v>0</v>
      </c>
    </row>
    <row r="24" spans="1:8">
      <c r="A24">
        <f>IF('Screening and Data Table'!G24="y", 1, 0)</f>
        <v>1</v>
      </c>
      <c r="B24">
        <f>IF('Screening and Data Table'!H24="y", 1, 0)</f>
        <v>1</v>
      </c>
      <c r="D24">
        <f t="shared" si="0"/>
        <v>1</v>
      </c>
    </row>
    <row r="25" spans="1:8">
      <c r="A25">
        <f>IF('Screening and Data Table'!G25="y", 1, 0)</f>
        <v>1</v>
      </c>
      <c r="B25">
        <f>IF('Screening and Data Table'!H25="y", 1, 0)</f>
        <v>1</v>
      </c>
      <c r="D25">
        <f t="shared" si="0"/>
        <v>1</v>
      </c>
    </row>
    <row r="26" spans="1:8">
      <c r="A26">
        <f>IF('Screening and Data Table'!G26="y", 1, 0)</f>
        <v>0</v>
      </c>
      <c r="B26">
        <f>IF('Screening and Data Table'!H26="y", 1, 0)</f>
        <v>1</v>
      </c>
      <c r="D26">
        <f t="shared" si="0"/>
        <v>0</v>
      </c>
    </row>
    <row r="27" spans="1:8">
      <c r="A27">
        <f>IF('Screening and Data Table'!G27="y", 1, 0)</f>
        <v>1</v>
      </c>
      <c r="B27">
        <f>IF('Screening and Data Table'!H27="y", 1, 0)</f>
        <v>0</v>
      </c>
      <c r="D27">
        <f t="shared" si="0"/>
        <v>0</v>
      </c>
    </row>
    <row r="28" spans="1:8">
      <c r="A28">
        <f>IF('Screening and Data Table'!G28="y", 1, 0)</f>
        <v>0</v>
      </c>
      <c r="B28">
        <f>IF('Screening and Data Table'!H28="y", 1, 0)</f>
        <v>0</v>
      </c>
      <c r="D28">
        <f t="shared" si="0"/>
        <v>0</v>
      </c>
    </row>
    <row r="29" spans="1:8">
      <c r="A29">
        <f>IF('Screening and Data Table'!G29="y", 1, 0)</f>
        <v>0</v>
      </c>
      <c r="B29">
        <f>IF('Screening and Data Table'!H29="y", 1, 0)</f>
        <v>0</v>
      </c>
      <c r="D29">
        <f t="shared" si="0"/>
        <v>0</v>
      </c>
    </row>
    <row r="30" spans="1:8">
      <c r="A30">
        <f>IF('Screening and Data Table'!G30="y", 1, 0)</f>
        <v>1</v>
      </c>
      <c r="B30">
        <f>IF('Screening and Data Table'!H30="y", 1, 0)</f>
        <v>1</v>
      </c>
      <c r="D30">
        <f t="shared" si="0"/>
        <v>1</v>
      </c>
    </row>
    <row r="31" spans="1:8">
      <c r="A31">
        <f>IF('Screening and Data Table'!G31="y", 1, 0)</f>
        <v>1</v>
      </c>
      <c r="B31">
        <f>IF('Screening and Data Table'!H31="y", 1, 0)</f>
        <v>1</v>
      </c>
      <c r="D31">
        <f t="shared" si="0"/>
        <v>1</v>
      </c>
    </row>
    <row r="32" spans="1:8">
      <c r="A32">
        <f>IF('Screening and Data Table'!G32="y", 1, 0)</f>
        <v>1</v>
      </c>
      <c r="B32">
        <f>IF('Screening and Data Table'!H32="y", 1, 0)</f>
        <v>1</v>
      </c>
      <c r="D32">
        <f t="shared" si="0"/>
        <v>1</v>
      </c>
    </row>
    <row r="33" spans="1:4">
      <c r="A33">
        <f>IF('Screening and Data Table'!G33="y", 1, 0)</f>
        <v>1</v>
      </c>
      <c r="B33">
        <f>IF('Screening and Data Table'!H33="y", 1, 0)</f>
        <v>0</v>
      </c>
      <c r="D33">
        <f t="shared" si="0"/>
        <v>0</v>
      </c>
    </row>
    <row r="34" spans="1:4">
      <c r="A34">
        <f>IF('Screening and Data Table'!G34="y", 1, 0)</f>
        <v>1</v>
      </c>
      <c r="B34">
        <f>IF('Screening and Data Table'!H34="y", 1, 0)</f>
        <v>1</v>
      </c>
      <c r="D34">
        <f t="shared" si="0"/>
        <v>1</v>
      </c>
    </row>
    <row r="35" spans="1:4">
      <c r="A35">
        <f>IF('Screening and Data Table'!G35="y", 1, 0)</f>
        <v>1</v>
      </c>
      <c r="B35">
        <f>IF('Screening and Data Table'!H35="y", 1, 0)</f>
        <v>1</v>
      </c>
      <c r="D35">
        <f t="shared" si="0"/>
        <v>1</v>
      </c>
    </row>
    <row r="36" spans="1:4">
      <c r="A36">
        <f>IF('Screening and Data Table'!G36="y", 1, 0)</f>
        <v>1</v>
      </c>
      <c r="B36">
        <f>IF('Screening and Data Table'!H36="y", 1, 0)</f>
        <v>0</v>
      </c>
      <c r="D36">
        <f t="shared" si="0"/>
        <v>0</v>
      </c>
    </row>
    <row r="37" spans="1:4">
      <c r="A37">
        <f>IF('Screening and Data Table'!G37="y", 1, 0)</f>
        <v>0</v>
      </c>
      <c r="B37">
        <f>IF('Screening and Data Table'!H37="y", 1, 0)</f>
        <v>0</v>
      </c>
      <c r="D37">
        <f t="shared" si="0"/>
        <v>0</v>
      </c>
    </row>
    <row r="38" spans="1:4">
      <c r="A38">
        <f>IF('Screening and Data Table'!G38="y", 1, 0)</f>
        <v>0</v>
      </c>
      <c r="B38">
        <f>IF('Screening and Data Table'!H38="y", 1, 0)</f>
        <v>0</v>
      </c>
      <c r="D38">
        <f t="shared" si="0"/>
        <v>0</v>
      </c>
    </row>
    <row r="39" spans="1:4">
      <c r="A39">
        <f>IF('Screening and Data Table'!G39="y", 1, 0)</f>
        <v>1</v>
      </c>
      <c r="B39">
        <f>IF('Screening and Data Table'!H39="y", 1, 0)</f>
        <v>0</v>
      </c>
      <c r="D39">
        <f t="shared" si="0"/>
        <v>0</v>
      </c>
    </row>
    <row r="40" spans="1:4">
      <c r="A40">
        <f>IF('Screening and Data Table'!G40="y", 1, 0)</f>
        <v>0</v>
      </c>
      <c r="B40">
        <f>IF('Screening and Data Table'!H40="y", 1, 0)</f>
        <v>0</v>
      </c>
      <c r="D40">
        <f t="shared" si="0"/>
        <v>0</v>
      </c>
    </row>
    <row r="41" spans="1:4">
      <c r="A41">
        <f>IF('Screening and Data Table'!G41="y", 1, 0)</f>
        <v>0</v>
      </c>
      <c r="B41">
        <f>IF('Screening and Data Table'!H41="y", 1, 0)</f>
        <v>0</v>
      </c>
      <c r="D41">
        <f t="shared" si="0"/>
        <v>0</v>
      </c>
    </row>
    <row r="42" spans="1:4">
      <c r="A42">
        <f>IF('Screening and Data Table'!G42="y", 1, 0)</f>
        <v>0</v>
      </c>
      <c r="B42">
        <f>IF('Screening and Data Table'!H42="y", 1, 0)</f>
        <v>0</v>
      </c>
      <c r="D42">
        <f t="shared" si="0"/>
        <v>0</v>
      </c>
    </row>
    <row r="43" spans="1:4">
      <c r="A43">
        <f>IF('Screening and Data Table'!G43="y", 1, 0)</f>
        <v>0</v>
      </c>
      <c r="B43">
        <f>IF('Screening and Data Table'!H43="y", 1, 0)</f>
        <v>0</v>
      </c>
      <c r="D43">
        <f t="shared" si="0"/>
        <v>0</v>
      </c>
    </row>
    <row r="44" spans="1:4">
      <c r="A44">
        <f>IF('Screening and Data Table'!G44="y", 1, 0)</f>
        <v>1</v>
      </c>
      <c r="B44">
        <f>IF('Screening and Data Table'!H44="y", 1, 0)</f>
        <v>1</v>
      </c>
      <c r="D44">
        <f t="shared" si="0"/>
        <v>1</v>
      </c>
    </row>
    <row r="45" spans="1:4">
      <c r="A45">
        <f>IF('Screening and Data Table'!G45="y", 1, 0)</f>
        <v>0</v>
      </c>
      <c r="B45">
        <f>IF('Screening and Data Table'!H45="y", 1, 0)</f>
        <v>0</v>
      </c>
      <c r="D45">
        <f t="shared" si="0"/>
        <v>0</v>
      </c>
    </row>
    <row r="46" spans="1:4">
      <c r="A46">
        <f>IF('Screening and Data Table'!G46="y", 1, 0)</f>
        <v>0</v>
      </c>
      <c r="B46">
        <f>IF('Screening and Data Table'!H46="y", 1, 0)</f>
        <v>0</v>
      </c>
      <c r="D46">
        <f t="shared" si="0"/>
        <v>0</v>
      </c>
    </row>
    <row r="47" spans="1:4">
      <c r="A47">
        <f>IF('Screening and Data Table'!G47="y", 1, 0)</f>
        <v>0</v>
      </c>
      <c r="B47">
        <f>IF('Screening and Data Table'!H47="y", 1, 0)</f>
        <v>0</v>
      </c>
      <c r="D47">
        <f t="shared" si="0"/>
        <v>0</v>
      </c>
    </row>
    <row r="48" spans="1:4">
      <c r="A48">
        <f>IF('Screening and Data Table'!G48="y", 1, 0)</f>
        <v>1</v>
      </c>
      <c r="B48">
        <f>IF('Screening and Data Table'!H48="y", 1, 0)</f>
        <v>1</v>
      </c>
      <c r="D48">
        <f t="shared" si="0"/>
        <v>1</v>
      </c>
    </row>
    <row r="49" spans="1:4">
      <c r="A49">
        <f>IF('Screening and Data Table'!G49="y", 1, 0)</f>
        <v>1</v>
      </c>
      <c r="B49">
        <f>IF('Screening and Data Table'!H49="y", 1, 0)</f>
        <v>1</v>
      </c>
      <c r="D49">
        <f t="shared" si="0"/>
        <v>1</v>
      </c>
    </row>
    <row r="50" spans="1:4">
      <c r="A50">
        <f>IF('Screening and Data Table'!G50="y", 1, 0)</f>
        <v>0</v>
      </c>
      <c r="B50">
        <f>IF('Screening and Data Table'!H50="y", 1, 0)</f>
        <v>1</v>
      </c>
      <c r="D50">
        <f t="shared" si="0"/>
        <v>0</v>
      </c>
    </row>
    <row r="51" spans="1:4">
      <c r="A51">
        <f>IF('Screening and Data Table'!G51="y", 1, 0)</f>
        <v>1</v>
      </c>
      <c r="B51">
        <f>IF('Screening and Data Table'!H51="y", 1, 0)</f>
        <v>0</v>
      </c>
      <c r="D51">
        <f t="shared" si="0"/>
        <v>0</v>
      </c>
    </row>
    <row r="52" spans="1:4">
      <c r="A52">
        <f>IF('Screening and Data Table'!G52="y", 1, 0)</f>
        <v>0</v>
      </c>
      <c r="B52">
        <f>IF('Screening and Data Table'!H52="y", 1, 0)</f>
        <v>1</v>
      </c>
      <c r="D52">
        <f t="shared" si="0"/>
        <v>0</v>
      </c>
    </row>
    <row r="53" spans="1:4">
      <c r="A53">
        <f>IF('Screening and Data Table'!G53="y", 1, 0)</f>
        <v>1</v>
      </c>
      <c r="B53">
        <f>IF('Screening and Data Table'!H53="y", 1, 0)</f>
        <v>0</v>
      </c>
      <c r="D53">
        <f t="shared" si="0"/>
        <v>0</v>
      </c>
    </row>
    <row r="54" spans="1:4">
      <c r="A54">
        <f>IF('Screening and Data Table'!G54="y", 1, 0)</f>
        <v>0</v>
      </c>
      <c r="B54">
        <f>IF('Screening and Data Table'!H54="y", 1, 0)</f>
        <v>0</v>
      </c>
      <c r="D54">
        <f t="shared" si="0"/>
        <v>0</v>
      </c>
    </row>
    <row r="55" spans="1:4">
      <c r="A55">
        <f>IF('Screening and Data Table'!G55="y", 1, 0)</f>
        <v>0</v>
      </c>
      <c r="B55">
        <f>IF('Screening and Data Table'!H55="y", 1, 0)</f>
        <v>0</v>
      </c>
      <c r="D55">
        <f t="shared" si="0"/>
        <v>0</v>
      </c>
    </row>
    <row r="56" spans="1:4">
      <c r="A56">
        <f>IF('Screening and Data Table'!G56="y", 1, 0)</f>
        <v>0</v>
      </c>
      <c r="B56">
        <f>IF('Screening and Data Table'!H56="y", 1, 0)</f>
        <v>0</v>
      </c>
      <c r="D56">
        <f t="shared" si="0"/>
        <v>0</v>
      </c>
    </row>
    <row r="57" spans="1:4">
      <c r="A57">
        <f>IF('Screening and Data Table'!G57="y", 1, 0)</f>
        <v>0</v>
      </c>
      <c r="B57">
        <f>IF('Screening and Data Table'!H57="y", 1, 0)</f>
        <v>0</v>
      </c>
      <c r="D57">
        <f t="shared" si="0"/>
        <v>0</v>
      </c>
    </row>
    <row r="58" spans="1:4">
      <c r="A58">
        <f>IF('Screening and Data Table'!G58="y", 1, 0)</f>
        <v>0</v>
      </c>
      <c r="B58">
        <f>IF('Screening and Data Table'!H58="y", 1, 0)</f>
        <v>0</v>
      </c>
      <c r="D58">
        <f t="shared" si="0"/>
        <v>0</v>
      </c>
    </row>
    <row r="59" spans="1:4">
      <c r="A59">
        <f>IF('Screening and Data Table'!G59="y", 1, 0)</f>
        <v>0</v>
      </c>
      <c r="B59">
        <f>IF('Screening and Data Table'!H59="y", 1, 0)</f>
        <v>0</v>
      </c>
      <c r="D59">
        <f t="shared" si="0"/>
        <v>0</v>
      </c>
    </row>
    <row r="60" spans="1:4">
      <c r="A60">
        <f>IF('Screening and Data Table'!G60="y", 1, 0)</f>
        <v>1</v>
      </c>
      <c r="B60">
        <f>IF('Screening and Data Table'!H60="y", 1, 0)</f>
        <v>0</v>
      </c>
      <c r="D60">
        <f t="shared" si="0"/>
        <v>0</v>
      </c>
    </row>
    <row r="61" spans="1:4">
      <c r="A61">
        <f>IF('Screening and Data Table'!G61="y", 1, 0)</f>
        <v>0</v>
      </c>
      <c r="B61">
        <f>IF('Screening and Data Table'!H61="y", 1, 0)</f>
        <v>0</v>
      </c>
      <c r="D61">
        <f t="shared" si="0"/>
        <v>0</v>
      </c>
    </row>
    <row r="62" spans="1:4">
      <c r="A62">
        <f>IF('Screening and Data Table'!G62="y", 1, 0)</f>
        <v>1</v>
      </c>
      <c r="B62">
        <f>IF('Screening and Data Table'!H62="y", 1, 0)</f>
        <v>0</v>
      </c>
      <c r="D62">
        <f t="shared" si="0"/>
        <v>0</v>
      </c>
    </row>
    <row r="63" spans="1:4">
      <c r="A63">
        <f>IF('Screening and Data Table'!G63="y", 1, 0)</f>
        <v>0</v>
      </c>
      <c r="B63">
        <f>IF('Screening and Data Table'!H63="y", 1, 0)</f>
        <v>0</v>
      </c>
      <c r="D63">
        <f t="shared" si="0"/>
        <v>0</v>
      </c>
    </row>
    <row r="64" spans="1:4">
      <c r="A64">
        <f>IF('Screening and Data Table'!G64="y", 1, 0)</f>
        <v>0</v>
      </c>
      <c r="B64">
        <f>IF('Screening and Data Table'!H64="y", 1, 0)</f>
        <v>1</v>
      </c>
      <c r="D64">
        <f t="shared" si="0"/>
        <v>0</v>
      </c>
    </row>
    <row r="65" spans="1:4">
      <c r="A65">
        <f>IF('Screening and Data Table'!G65="y", 1, 0)</f>
        <v>0</v>
      </c>
      <c r="B65">
        <f>IF('Screening and Data Table'!H65="y", 1, 0)</f>
        <v>0</v>
      </c>
      <c r="D65">
        <f t="shared" si="0"/>
        <v>0</v>
      </c>
    </row>
    <row r="66" spans="1:4">
      <c r="A66">
        <f>IF('Screening and Data Table'!G66="y", 1, 0)</f>
        <v>0</v>
      </c>
      <c r="B66">
        <f>IF('Screening and Data Table'!H66="y", 1, 0)</f>
        <v>1</v>
      </c>
      <c r="D66">
        <f t="shared" si="0"/>
        <v>0</v>
      </c>
    </row>
    <row r="67" spans="1:4">
      <c r="A67">
        <f>IF('Screening and Data Table'!G67="y", 1, 0)</f>
        <v>0</v>
      </c>
      <c r="B67">
        <f>IF('Screening and Data Table'!H67="y", 1, 0)</f>
        <v>0</v>
      </c>
      <c r="D67">
        <f t="shared" ref="D67:D130" si="1">IF(A67*B67=1, 1,0)</f>
        <v>0</v>
      </c>
    </row>
    <row r="68" spans="1:4">
      <c r="A68">
        <f>IF('Screening and Data Table'!G68="y", 1, 0)</f>
        <v>0</v>
      </c>
      <c r="B68">
        <f>IF('Screening and Data Table'!H68="y", 1, 0)</f>
        <v>1</v>
      </c>
      <c r="D68">
        <f t="shared" si="1"/>
        <v>0</v>
      </c>
    </row>
    <row r="69" spans="1:4">
      <c r="A69">
        <f>IF('Screening and Data Table'!G69="y", 1, 0)</f>
        <v>0</v>
      </c>
      <c r="B69">
        <f>IF('Screening and Data Table'!H69="y", 1, 0)</f>
        <v>0</v>
      </c>
      <c r="D69">
        <f t="shared" si="1"/>
        <v>0</v>
      </c>
    </row>
    <row r="70" spans="1:4">
      <c r="A70">
        <f>IF('Screening and Data Table'!G70="y", 1, 0)</f>
        <v>0</v>
      </c>
      <c r="B70">
        <f>IF('Screening and Data Table'!H70="y", 1, 0)</f>
        <v>0</v>
      </c>
      <c r="D70">
        <f t="shared" si="1"/>
        <v>0</v>
      </c>
    </row>
    <row r="71" spans="1:4">
      <c r="A71">
        <f>IF('Screening and Data Table'!G71="y", 1, 0)</f>
        <v>0</v>
      </c>
      <c r="B71">
        <f>IF('Screening and Data Table'!H71="y", 1, 0)</f>
        <v>0</v>
      </c>
      <c r="D71">
        <f t="shared" si="1"/>
        <v>0</v>
      </c>
    </row>
    <row r="72" spans="1:4">
      <c r="A72">
        <f>IF('Screening and Data Table'!G72="y", 1, 0)</f>
        <v>0</v>
      </c>
      <c r="B72">
        <f>IF('Screening and Data Table'!H72="y", 1, 0)</f>
        <v>0</v>
      </c>
      <c r="D72">
        <f t="shared" si="1"/>
        <v>0</v>
      </c>
    </row>
    <row r="73" spans="1:4">
      <c r="A73">
        <f>IF('Screening and Data Table'!G73="y", 1, 0)</f>
        <v>0</v>
      </c>
      <c r="B73">
        <f>IF('Screening and Data Table'!H73="y", 1, 0)</f>
        <v>0</v>
      </c>
      <c r="D73">
        <f t="shared" si="1"/>
        <v>0</v>
      </c>
    </row>
    <row r="74" spans="1:4">
      <c r="A74">
        <f>IF('Screening and Data Table'!G74="y", 1, 0)</f>
        <v>0</v>
      </c>
      <c r="B74">
        <f>IF('Screening and Data Table'!H74="y", 1, 0)</f>
        <v>0</v>
      </c>
      <c r="D74">
        <f t="shared" si="1"/>
        <v>0</v>
      </c>
    </row>
    <row r="75" spans="1:4">
      <c r="A75">
        <f>IF('Screening and Data Table'!G75="y", 1, 0)</f>
        <v>0</v>
      </c>
      <c r="B75">
        <f>IF('Screening and Data Table'!H75="y", 1, 0)</f>
        <v>0</v>
      </c>
      <c r="D75">
        <f t="shared" si="1"/>
        <v>0</v>
      </c>
    </row>
    <row r="76" spans="1:4">
      <c r="A76">
        <f>IF('Screening and Data Table'!G76="y", 1, 0)</f>
        <v>0</v>
      </c>
      <c r="B76">
        <f>IF('Screening and Data Table'!H76="y", 1, 0)</f>
        <v>0</v>
      </c>
      <c r="D76">
        <f t="shared" si="1"/>
        <v>0</v>
      </c>
    </row>
    <row r="77" spans="1:4">
      <c r="A77">
        <f>IF('Screening and Data Table'!G77="y", 1, 0)</f>
        <v>0</v>
      </c>
      <c r="B77">
        <f>IF('Screening and Data Table'!H77="y", 1, 0)</f>
        <v>0</v>
      </c>
      <c r="D77">
        <f t="shared" si="1"/>
        <v>0</v>
      </c>
    </row>
    <row r="78" spans="1:4">
      <c r="A78">
        <f>IF('Screening and Data Table'!G78="y", 1, 0)</f>
        <v>0</v>
      </c>
      <c r="B78">
        <f>IF('Screening and Data Table'!H78="y", 1, 0)</f>
        <v>0</v>
      </c>
      <c r="D78">
        <f t="shared" si="1"/>
        <v>0</v>
      </c>
    </row>
    <row r="79" spans="1:4">
      <c r="A79">
        <f>IF('Screening and Data Table'!G79="y", 1, 0)</f>
        <v>0</v>
      </c>
      <c r="B79">
        <f>IF('Screening and Data Table'!H79="y", 1, 0)</f>
        <v>0</v>
      </c>
      <c r="D79">
        <f t="shared" si="1"/>
        <v>0</v>
      </c>
    </row>
    <row r="80" spans="1:4">
      <c r="A80">
        <f>IF('Screening and Data Table'!G80="y", 1, 0)</f>
        <v>0</v>
      </c>
      <c r="B80">
        <f>IF('Screening and Data Table'!H80="y", 1, 0)</f>
        <v>0</v>
      </c>
      <c r="D80">
        <f t="shared" si="1"/>
        <v>0</v>
      </c>
    </row>
    <row r="81" spans="1:4">
      <c r="A81">
        <f>IF('Screening and Data Table'!G81="y", 1, 0)</f>
        <v>0</v>
      </c>
      <c r="B81">
        <f>IF('Screening and Data Table'!H81="y", 1, 0)</f>
        <v>0</v>
      </c>
      <c r="D81">
        <f t="shared" si="1"/>
        <v>0</v>
      </c>
    </row>
    <row r="82" spans="1:4">
      <c r="A82">
        <f>IF('Screening and Data Table'!G82="y", 1, 0)</f>
        <v>0</v>
      </c>
      <c r="B82">
        <f>IF('Screening and Data Table'!H82="y", 1, 0)</f>
        <v>0</v>
      </c>
      <c r="D82">
        <f t="shared" si="1"/>
        <v>0</v>
      </c>
    </row>
    <row r="83" spans="1:4">
      <c r="A83">
        <f>IF('Screening and Data Table'!G83="y", 1, 0)</f>
        <v>0</v>
      </c>
      <c r="B83">
        <f>IF('Screening and Data Table'!H83="y", 1, 0)</f>
        <v>0</v>
      </c>
      <c r="D83">
        <f t="shared" si="1"/>
        <v>0</v>
      </c>
    </row>
    <row r="84" spans="1:4">
      <c r="A84">
        <f>IF('Screening and Data Table'!G84="y", 1, 0)</f>
        <v>1</v>
      </c>
      <c r="B84">
        <f>IF('Screening and Data Table'!H84="y", 1, 0)</f>
        <v>0</v>
      </c>
      <c r="D84">
        <f t="shared" si="1"/>
        <v>0</v>
      </c>
    </row>
    <row r="85" spans="1:4">
      <c r="A85">
        <f>IF('Screening and Data Table'!G85="y", 1, 0)</f>
        <v>0</v>
      </c>
      <c r="B85">
        <f>IF('Screening and Data Table'!H85="y", 1, 0)</f>
        <v>0</v>
      </c>
      <c r="D85">
        <f t="shared" si="1"/>
        <v>0</v>
      </c>
    </row>
    <row r="86" spans="1:4">
      <c r="A86">
        <f>IF('Screening and Data Table'!G86="y", 1, 0)</f>
        <v>1</v>
      </c>
      <c r="B86">
        <f>IF('Screening and Data Table'!H86="y", 1, 0)</f>
        <v>0</v>
      </c>
      <c r="D86">
        <f t="shared" si="1"/>
        <v>0</v>
      </c>
    </row>
    <row r="87" spans="1:4">
      <c r="A87">
        <f>IF('Screening and Data Table'!G87="y", 1, 0)</f>
        <v>0</v>
      </c>
      <c r="B87">
        <f>IF('Screening and Data Table'!H87="y", 1, 0)</f>
        <v>0</v>
      </c>
      <c r="D87">
        <f t="shared" si="1"/>
        <v>0</v>
      </c>
    </row>
    <row r="88" spans="1:4">
      <c r="A88">
        <f>IF('Screening and Data Table'!G88="y", 1, 0)</f>
        <v>0</v>
      </c>
      <c r="B88">
        <f>IF('Screening and Data Table'!H88="y", 1, 0)</f>
        <v>1</v>
      </c>
      <c r="D88">
        <f t="shared" si="1"/>
        <v>0</v>
      </c>
    </row>
    <row r="89" spans="1:4">
      <c r="A89">
        <f>IF('Screening and Data Table'!G89="y", 1, 0)</f>
        <v>0</v>
      </c>
      <c r="B89">
        <f>IF('Screening and Data Table'!H89="y", 1, 0)</f>
        <v>0</v>
      </c>
      <c r="D89">
        <f t="shared" si="1"/>
        <v>0</v>
      </c>
    </row>
    <row r="90" spans="1:4">
      <c r="A90">
        <f>IF('Screening and Data Table'!G90="y", 1, 0)</f>
        <v>0</v>
      </c>
      <c r="B90">
        <f>IF('Screening and Data Table'!H90="y", 1, 0)</f>
        <v>1</v>
      </c>
      <c r="D90">
        <f t="shared" si="1"/>
        <v>0</v>
      </c>
    </row>
    <row r="91" spans="1:4">
      <c r="A91">
        <f>IF('Screening and Data Table'!G91="y", 1, 0)</f>
        <v>0</v>
      </c>
      <c r="B91">
        <f>IF('Screening and Data Table'!H91="y", 1, 0)</f>
        <v>0</v>
      </c>
      <c r="D91">
        <f t="shared" si="1"/>
        <v>0</v>
      </c>
    </row>
    <row r="92" spans="1:4">
      <c r="A92">
        <f>IF('Screening and Data Table'!G92="y", 1, 0)</f>
        <v>0</v>
      </c>
      <c r="B92">
        <f>IF('Screening and Data Table'!H92="y", 1, 0)</f>
        <v>1</v>
      </c>
      <c r="D92">
        <f t="shared" si="1"/>
        <v>0</v>
      </c>
    </row>
    <row r="93" spans="1:4">
      <c r="A93">
        <f>IF('Screening and Data Table'!G93="y", 1, 0)</f>
        <v>0</v>
      </c>
      <c r="B93">
        <f>IF('Screening and Data Table'!H93="y", 1, 0)</f>
        <v>0</v>
      </c>
      <c r="D93">
        <f t="shared" si="1"/>
        <v>0</v>
      </c>
    </row>
    <row r="94" spans="1:4">
      <c r="A94">
        <f>IF('Screening and Data Table'!G94="y", 1, 0)</f>
        <v>0</v>
      </c>
      <c r="B94">
        <f>IF('Screening and Data Table'!H94="y", 1, 0)</f>
        <v>0</v>
      </c>
      <c r="D94">
        <f t="shared" si="1"/>
        <v>0</v>
      </c>
    </row>
    <row r="95" spans="1:4">
      <c r="A95">
        <f>IF('Screening and Data Table'!G95="y", 1, 0)</f>
        <v>0</v>
      </c>
      <c r="B95">
        <f>IF('Screening and Data Table'!H95="y", 1, 0)</f>
        <v>0</v>
      </c>
      <c r="D95">
        <f t="shared" si="1"/>
        <v>0</v>
      </c>
    </row>
    <row r="96" spans="1:4">
      <c r="A96">
        <f>IF('Screening and Data Table'!G96="y", 1, 0)</f>
        <v>0</v>
      </c>
      <c r="B96">
        <f>IF('Screening and Data Table'!H96="y", 1, 0)</f>
        <v>1</v>
      </c>
      <c r="D96">
        <f t="shared" si="1"/>
        <v>0</v>
      </c>
    </row>
    <row r="97" spans="1:4">
      <c r="A97">
        <f>IF('Screening and Data Table'!G97="y", 1, 0)</f>
        <v>0</v>
      </c>
      <c r="B97">
        <f>IF('Screening and Data Table'!H97="y", 1, 0)</f>
        <v>0</v>
      </c>
      <c r="D97">
        <f t="shared" si="1"/>
        <v>0</v>
      </c>
    </row>
    <row r="98" spans="1:4">
      <c r="A98">
        <f>IF('Screening and Data Table'!G98="y", 1, 0)</f>
        <v>1</v>
      </c>
      <c r="B98">
        <f>IF('Screening and Data Table'!H98="y", 1, 0)</f>
        <v>0</v>
      </c>
      <c r="D98">
        <f t="shared" si="1"/>
        <v>0</v>
      </c>
    </row>
    <row r="99" spans="1:4">
      <c r="A99">
        <f>IF('Screening and Data Table'!G99="y", 1, 0)</f>
        <v>0</v>
      </c>
      <c r="B99">
        <f>IF('Screening and Data Table'!H99="y", 1, 0)</f>
        <v>0</v>
      </c>
      <c r="D99">
        <f t="shared" si="1"/>
        <v>0</v>
      </c>
    </row>
    <row r="100" spans="1:4">
      <c r="A100">
        <f>IF('Screening and Data Table'!G100="y", 1, 0)</f>
        <v>1</v>
      </c>
      <c r="B100">
        <f>IF('Screening and Data Table'!H100="y", 1, 0)</f>
        <v>0</v>
      </c>
      <c r="D100">
        <f t="shared" si="1"/>
        <v>0</v>
      </c>
    </row>
    <row r="101" spans="1:4">
      <c r="A101">
        <f>IF('Screening and Data Table'!G101="y", 1, 0)</f>
        <v>0</v>
      </c>
      <c r="B101">
        <f>IF('Screening and Data Table'!H101="y", 1, 0)</f>
        <v>0</v>
      </c>
      <c r="D101">
        <f t="shared" si="1"/>
        <v>0</v>
      </c>
    </row>
    <row r="102" spans="1:4">
      <c r="A102">
        <f>IF('Screening and Data Table'!G102="y", 1, 0)</f>
        <v>0</v>
      </c>
      <c r="B102">
        <f>IF('Screening and Data Table'!H102="y", 1, 0)</f>
        <v>0</v>
      </c>
      <c r="D102">
        <f t="shared" si="1"/>
        <v>0</v>
      </c>
    </row>
    <row r="103" spans="1:4">
      <c r="A103">
        <f>IF('Screening and Data Table'!G103="y", 1, 0)</f>
        <v>0</v>
      </c>
      <c r="B103">
        <f>IF('Screening and Data Table'!H103="y", 1, 0)</f>
        <v>0</v>
      </c>
      <c r="D103">
        <f t="shared" si="1"/>
        <v>0</v>
      </c>
    </row>
    <row r="104" spans="1:4">
      <c r="A104">
        <f>IF('Screening and Data Table'!G104="y", 1, 0)</f>
        <v>1</v>
      </c>
      <c r="B104">
        <f>IF('Screening and Data Table'!H104="y", 1, 0)</f>
        <v>0</v>
      </c>
      <c r="D104">
        <f t="shared" si="1"/>
        <v>0</v>
      </c>
    </row>
    <row r="105" spans="1:4">
      <c r="A105">
        <f>IF('Screening and Data Table'!G105="y", 1, 0)</f>
        <v>0</v>
      </c>
      <c r="B105">
        <f>IF('Screening and Data Table'!H105="y", 1, 0)</f>
        <v>0</v>
      </c>
      <c r="D105">
        <f t="shared" si="1"/>
        <v>0</v>
      </c>
    </row>
    <row r="106" spans="1:4">
      <c r="A106">
        <f>IF('Screening and Data Table'!G106="y", 1, 0)</f>
        <v>0</v>
      </c>
      <c r="B106">
        <f>IF('Screening and Data Table'!H106="y", 1, 0)</f>
        <v>0</v>
      </c>
      <c r="D106">
        <f t="shared" si="1"/>
        <v>0</v>
      </c>
    </row>
    <row r="107" spans="1:4">
      <c r="A107">
        <f>IF('Screening and Data Table'!G107="y", 1, 0)</f>
        <v>0</v>
      </c>
      <c r="B107">
        <f>IF('Screening and Data Table'!H107="y", 1, 0)</f>
        <v>0</v>
      </c>
      <c r="D107">
        <f t="shared" si="1"/>
        <v>0</v>
      </c>
    </row>
    <row r="108" spans="1:4">
      <c r="A108">
        <f>IF('Screening and Data Table'!G108="y", 1, 0)</f>
        <v>0</v>
      </c>
      <c r="B108">
        <f>IF('Screening and Data Table'!H108="y", 1, 0)</f>
        <v>0</v>
      </c>
      <c r="D108">
        <f t="shared" si="1"/>
        <v>0</v>
      </c>
    </row>
    <row r="109" spans="1:4">
      <c r="A109">
        <f>IF('Screening and Data Table'!G109="y", 1, 0)</f>
        <v>0</v>
      </c>
      <c r="B109">
        <f>IF('Screening and Data Table'!H109="y", 1, 0)</f>
        <v>0</v>
      </c>
      <c r="D109">
        <f t="shared" si="1"/>
        <v>0</v>
      </c>
    </row>
    <row r="110" spans="1:4">
      <c r="A110">
        <f>IF('Screening and Data Table'!G110="y", 1, 0)</f>
        <v>0</v>
      </c>
      <c r="B110">
        <f>IF('Screening and Data Table'!H110="y", 1, 0)</f>
        <v>0</v>
      </c>
      <c r="D110">
        <f t="shared" si="1"/>
        <v>0</v>
      </c>
    </row>
    <row r="111" spans="1:4">
      <c r="A111">
        <f>IF('Screening and Data Table'!G111="y", 1, 0)</f>
        <v>0</v>
      </c>
      <c r="B111">
        <f>IF('Screening and Data Table'!H111="y", 1, 0)</f>
        <v>0</v>
      </c>
      <c r="D111">
        <f t="shared" si="1"/>
        <v>0</v>
      </c>
    </row>
    <row r="112" spans="1:4">
      <c r="A112">
        <f>IF('Screening and Data Table'!G112="y", 1, 0)</f>
        <v>1</v>
      </c>
      <c r="B112">
        <f>IF('Screening and Data Table'!H112="y", 1, 0)</f>
        <v>1</v>
      </c>
      <c r="D112">
        <f t="shared" si="1"/>
        <v>1</v>
      </c>
    </row>
    <row r="113" spans="1:4">
      <c r="A113">
        <f>IF('Screening and Data Table'!G113="y", 1, 0)</f>
        <v>0</v>
      </c>
      <c r="B113">
        <f>IF('Screening and Data Table'!H113="y", 1, 0)</f>
        <v>0</v>
      </c>
      <c r="D113">
        <f t="shared" si="1"/>
        <v>0</v>
      </c>
    </row>
    <row r="114" spans="1:4">
      <c r="A114">
        <f>IF('Screening and Data Table'!G114="y", 1, 0)</f>
        <v>0</v>
      </c>
      <c r="B114">
        <f>IF('Screening and Data Table'!H114="y", 1, 0)</f>
        <v>0</v>
      </c>
      <c r="D114">
        <f t="shared" si="1"/>
        <v>0</v>
      </c>
    </row>
    <row r="115" spans="1:4">
      <c r="A115">
        <f>IF('Screening and Data Table'!G115="y", 1, 0)</f>
        <v>0</v>
      </c>
      <c r="B115">
        <f>IF('Screening and Data Table'!H115="y", 1, 0)</f>
        <v>0</v>
      </c>
      <c r="D115">
        <f t="shared" si="1"/>
        <v>0</v>
      </c>
    </row>
    <row r="116" spans="1:4">
      <c r="A116">
        <f>IF('Screening and Data Table'!G116="y", 1, 0)</f>
        <v>0</v>
      </c>
      <c r="B116">
        <f>IF('Screening and Data Table'!H116="y", 1, 0)</f>
        <v>0</v>
      </c>
      <c r="D116">
        <f t="shared" si="1"/>
        <v>0</v>
      </c>
    </row>
    <row r="117" spans="1:4">
      <c r="A117">
        <f>IF('Screening and Data Table'!G117="y", 1, 0)</f>
        <v>0</v>
      </c>
      <c r="B117">
        <f>IF('Screening and Data Table'!H117="y", 1, 0)</f>
        <v>0</v>
      </c>
      <c r="D117">
        <f t="shared" si="1"/>
        <v>0</v>
      </c>
    </row>
    <row r="118" spans="1:4">
      <c r="A118">
        <f>IF('Screening and Data Table'!G118="y", 1, 0)</f>
        <v>0</v>
      </c>
      <c r="B118">
        <f>IF('Screening and Data Table'!H118="y", 1, 0)</f>
        <v>0</v>
      </c>
      <c r="D118">
        <f t="shared" si="1"/>
        <v>0</v>
      </c>
    </row>
    <row r="119" spans="1:4">
      <c r="A119">
        <f>IF('Screening and Data Table'!G119="y", 1, 0)</f>
        <v>0</v>
      </c>
      <c r="B119">
        <f>IF('Screening and Data Table'!H119="y", 1, 0)</f>
        <v>0</v>
      </c>
      <c r="D119">
        <f t="shared" si="1"/>
        <v>0</v>
      </c>
    </row>
    <row r="120" spans="1:4">
      <c r="A120">
        <f>IF('Screening and Data Table'!G120="y", 1, 0)</f>
        <v>1</v>
      </c>
      <c r="B120">
        <f>IF('Screening and Data Table'!H120="y", 1, 0)</f>
        <v>1</v>
      </c>
      <c r="D120">
        <f t="shared" si="1"/>
        <v>1</v>
      </c>
    </row>
    <row r="121" spans="1:4">
      <c r="A121">
        <f>IF('Screening and Data Table'!G121="y", 1, 0)</f>
        <v>0</v>
      </c>
      <c r="B121">
        <f>IF('Screening and Data Table'!H121="y", 1, 0)</f>
        <v>0</v>
      </c>
      <c r="D121">
        <f t="shared" si="1"/>
        <v>0</v>
      </c>
    </row>
    <row r="122" spans="1:4">
      <c r="A122">
        <f>IF('Screening and Data Table'!G122="y", 1, 0)</f>
        <v>0</v>
      </c>
      <c r="B122">
        <f>IF('Screening and Data Table'!H122="y", 1, 0)</f>
        <v>0</v>
      </c>
      <c r="D122">
        <f t="shared" si="1"/>
        <v>0</v>
      </c>
    </row>
    <row r="123" spans="1:4">
      <c r="A123">
        <f>IF('Screening and Data Table'!G123="y", 1, 0)</f>
        <v>0</v>
      </c>
      <c r="B123">
        <f>IF('Screening and Data Table'!H123="y", 1, 0)</f>
        <v>0</v>
      </c>
      <c r="D123">
        <f t="shared" si="1"/>
        <v>0</v>
      </c>
    </row>
    <row r="124" spans="1:4">
      <c r="A124">
        <f>IF('Screening and Data Table'!G124="y", 1, 0)</f>
        <v>0</v>
      </c>
      <c r="B124">
        <f>IF('Screening and Data Table'!H124="y", 1, 0)</f>
        <v>0</v>
      </c>
      <c r="D124">
        <f t="shared" si="1"/>
        <v>0</v>
      </c>
    </row>
    <row r="125" spans="1:4">
      <c r="A125">
        <f>IF('Screening and Data Table'!G125="y", 1, 0)</f>
        <v>0</v>
      </c>
      <c r="B125">
        <f>IF('Screening and Data Table'!H125="y", 1, 0)</f>
        <v>0</v>
      </c>
      <c r="D125">
        <f t="shared" si="1"/>
        <v>0</v>
      </c>
    </row>
    <row r="126" spans="1:4">
      <c r="A126">
        <f>IF('Screening and Data Table'!G126="y", 1, 0)</f>
        <v>1</v>
      </c>
      <c r="B126">
        <f>IF('Screening and Data Table'!H126="y", 1, 0)</f>
        <v>1</v>
      </c>
      <c r="D126">
        <f t="shared" si="1"/>
        <v>1</v>
      </c>
    </row>
    <row r="127" spans="1:4">
      <c r="A127">
        <f>IF('Screening and Data Table'!G127="y", 1, 0)</f>
        <v>0</v>
      </c>
      <c r="B127">
        <f>IF('Screening and Data Table'!H127="y", 1, 0)</f>
        <v>0</v>
      </c>
      <c r="D127">
        <f t="shared" si="1"/>
        <v>0</v>
      </c>
    </row>
    <row r="128" spans="1:4">
      <c r="A128">
        <f>IF('Screening and Data Table'!G128="y", 1, 0)</f>
        <v>0</v>
      </c>
      <c r="B128">
        <f>IF('Screening and Data Table'!H128="y", 1, 0)</f>
        <v>1</v>
      </c>
      <c r="D128">
        <f t="shared" si="1"/>
        <v>0</v>
      </c>
    </row>
    <row r="129" spans="1:4">
      <c r="A129">
        <f>IF('Screening and Data Table'!G129="y", 1, 0)</f>
        <v>0</v>
      </c>
      <c r="B129">
        <f>IF('Screening and Data Table'!H129="y", 1, 0)</f>
        <v>0</v>
      </c>
      <c r="D129">
        <f t="shared" si="1"/>
        <v>0</v>
      </c>
    </row>
    <row r="130" spans="1:4">
      <c r="A130">
        <f>IF('Screening and Data Table'!G130="y", 1, 0)</f>
        <v>1</v>
      </c>
      <c r="B130">
        <f>IF('Screening and Data Table'!H130="y", 1, 0)</f>
        <v>1</v>
      </c>
      <c r="D130">
        <f t="shared" si="1"/>
        <v>1</v>
      </c>
    </row>
    <row r="131" spans="1:4">
      <c r="A131">
        <f>IF('Screening and Data Table'!G131="y", 1, 0)</f>
        <v>0</v>
      </c>
      <c r="B131">
        <f>IF('Screening and Data Table'!H131="y", 1, 0)</f>
        <v>0</v>
      </c>
      <c r="D131">
        <f t="shared" ref="D131:D194" si="2">IF(A131*B131=1, 1,0)</f>
        <v>0</v>
      </c>
    </row>
    <row r="132" spans="1:4">
      <c r="A132">
        <f>IF('Screening and Data Table'!G132="y", 1, 0)</f>
        <v>0</v>
      </c>
      <c r="B132">
        <f>IF('Screening and Data Table'!H132="y", 1, 0)</f>
        <v>0</v>
      </c>
      <c r="D132">
        <f t="shared" si="2"/>
        <v>0</v>
      </c>
    </row>
    <row r="133" spans="1:4">
      <c r="A133">
        <f>IF('Screening and Data Table'!G133="y", 1, 0)</f>
        <v>0</v>
      </c>
      <c r="B133">
        <f>IF('Screening and Data Table'!H133="y", 1, 0)</f>
        <v>0</v>
      </c>
      <c r="D133">
        <f t="shared" si="2"/>
        <v>0</v>
      </c>
    </row>
    <row r="134" spans="1:4">
      <c r="A134">
        <f>IF('Screening and Data Table'!G134="y", 1, 0)</f>
        <v>1</v>
      </c>
      <c r="B134">
        <f>IF('Screening and Data Table'!H134="y", 1, 0)</f>
        <v>1</v>
      </c>
      <c r="D134">
        <f t="shared" si="2"/>
        <v>1</v>
      </c>
    </row>
    <row r="135" spans="1:4">
      <c r="A135">
        <f>IF('Screening and Data Table'!G135="y", 1, 0)</f>
        <v>0</v>
      </c>
      <c r="B135">
        <f>IF('Screening and Data Table'!H135="y", 1, 0)</f>
        <v>0</v>
      </c>
      <c r="D135">
        <f t="shared" si="2"/>
        <v>0</v>
      </c>
    </row>
    <row r="136" spans="1:4">
      <c r="A136">
        <f>IF('Screening and Data Table'!G136="y", 1, 0)</f>
        <v>1</v>
      </c>
      <c r="B136">
        <f>IF('Screening and Data Table'!H136="y", 1, 0)</f>
        <v>1</v>
      </c>
      <c r="D136">
        <f t="shared" si="2"/>
        <v>1</v>
      </c>
    </row>
    <row r="137" spans="1:4">
      <c r="A137">
        <f>IF('Screening and Data Table'!G137="y", 1, 0)</f>
        <v>0</v>
      </c>
      <c r="B137">
        <f>IF('Screening and Data Table'!H137="y", 1, 0)</f>
        <v>0</v>
      </c>
      <c r="D137">
        <f t="shared" si="2"/>
        <v>0</v>
      </c>
    </row>
    <row r="138" spans="1:4">
      <c r="A138">
        <f>IF('Screening and Data Table'!G138="y", 1, 0)</f>
        <v>0</v>
      </c>
      <c r="B138">
        <f>IF('Screening and Data Table'!H138="y", 1, 0)</f>
        <v>0</v>
      </c>
      <c r="D138">
        <f t="shared" si="2"/>
        <v>0</v>
      </c>
    </row>
    <row r="139" spans="1:4">
      <c r="A139">
        <f>IF('Screening and Data Table'!G139="y", 1, 0)</f>
        <v>0</v>
      </c>
      <c r="B139">
        <f>IF('Screening and Data Table'!H139="y", 1, 0)</f>
        <v>0</v>
      </c>
      <c r="D139">
        <f t="shared" si="2"/>
        <v>0</v>
      </c>
    </row>
    <row r="140" spans="1:4">
      <c r="A140">
        <f>IF('Screening and Data Table'!G140="y", 1, 0)</f>
        <v>0</v>
      </c>
      <c r="B140">
        <f>IF('Screening and Data Table'!H140="y", 1, 0)</f>
        <v>0</v>
      </c>
      <c r="D140">
        <f t="shared" si="2"/>
        <v>0</v>
      </c>
    </row>
    <row r="141" spans="1:4">
      <c r="A141">
        <f>IF('Screening and Data Table'!G141="y", 1, 0)</f>
        <v>0</v>
      </c>
      <c r="B141">
        <f>IF('Screening and Data Table'!H141="y", 1, 0)</f>
        <v>0</v>
      </c>
      <c r="D141">
        <f t="shared" si="2"/>
        <v>0</v>
      </c>
    </row>
    <row r="142" spans="1:4">
      <c r="A142">
        <f>IF('Screening and Data Table'!G142="y", 1, 0)</f>
        <v>0</v>
      </c>
      <c r="B142">
        <f>IF('Screening and Data Table'!H142="y", 1, 0)</f>
        <v>1</v>
      </c>
      <c r="D142">
        <f t="shared" si="2"/>
        <v>0</v>
      </c>
    </row>
    <row r="143" spans="1:4">
      <c r="A143">
        <f>IF('Screening and Data Table'!G143="y", 1, 0)</f>
        <v>0</v>
      </c>
      <c r="B143">
        <f>IF('Screening and Data Table'!H143="y", 1, 0)</f>
        <v>0</v>
      </c>
      <c r="D143">
        <f t="shared" si="2"/>
        <v>0</v>
      </c>
    </row>
    <row r="144" spans="1:4">
      <c r="A144">
        <f>IF('Screening and Data Table'!G144="y", 1, 0)</f>
        <v>0</v>
      </c>
      <c r="B144">
        <f>IF('Screening and Data Table'!H144="y", 1, 0)</f>
        <v>1</v>
      </c>
      <c r="D144">
        <f t="shared" si="2"/>
        <v>0</v>
      </c>
    </row>
    <row r="145" spans="1:4">
      <c r="A145">
        <f>IF('Screening and Data Table'!G145="y", 1, 0)</f>
        <v>0</v>
      </c>
      <c r="B145">
        <f>IF('Screening and Data Table'!H145="y", 1, 0)</f>
        <v>0</v>
      </c>
      <c r="D145">
        <f t="shared" si="2"/>
        <v>0</v>
      </c>
    </row>
    <row r="146" spans="1:4">
      <c r="A146">
        <f>IF('Screening and Data Table'!G146="y", 1, 0)</f>
        <v>0</v>
      </c>
      <c r="B146">
        <f>IF('Screening and Data Table'!H146="y", 1, 0)</f>
        <v>1</v>
      </c>
      <c r="D146">
        <f t="shared" si="2"/>
        <v>0</v>
      </c>
    </row>
    <row r="147" spans="1:4">
      <c r="A147">
        <f>IF('Screening and Data Table'!G147="y", 1, 0)</f>
        <v>0</v>
      </c>
      <c r="B147">
        <f>IF('Screening and Data Table'!H147="y", 1, 0)</f>
        <v>0</v>
      </c>
      <c r="D147">
        <f t="shared" si="2"/>
        <v>0</v>
      </c>
    </row>
    <row r="148" spans="1:4">
      <c r="A148">
        <f>IF('Screening and Data Table'!G148="y", 1, 0)</f>
        <v>1</v>
      </c>
      <c r="B148">
        <f>IF('Screening and Data Table'!H148="y", 1, 0)</f>
        <v>1</v>
      </c>
      <c r="D148">
        <f t="shared" si="2"/>
        <v>1</v>
      </c>
    </row>
    <row r="149" spans="1:4">
      <c r="A149">
        <f>IF('Screening and Data Table'!G149="y", 1, 0)</f>
        <v>0</v>
      </c>
      <c r="B149">
        <f>IF('Screening and Data Table'!H149="y", 1, 0)</f>
        <v>0</v>
      </c>
      <c r="D149">
        <f t="shared" si="2"/>
        <v>0</v>
      </c>
    </row>
    <row r="150" spans="1:4">
      <c r="A150">
        <f>IF('Screening and Data Table'!G150="y", 1, 0)</f>
        <v>0</v>
      </c>
      <c r="B150">
        <f>IF('Screening and Data Table'!H150="y", 1, 0)</f>
        <v>1</v>
      </c>
      <c r="D150">
        <f t="shared" si="2"/>
        <v>0</v>
      </c>
    </row>
    <row r="151" spans="1:4">
      <c r="A151">
        <f>IF('Screening and Data Table'!G151="y", 1, 0)</f>
        <v>0</v>
      </c>
      <c r="B151">
        <f>IF('Screening and Data Table'!H151="y", 1, 0)</f>
        <v>0</v>
      </c>
      <c r="D151">
        <f t="shared" si="2"/>
        <v>0</v>
      </c>
    </row>
    <row r="152" spans="1:4">
      <c r="A152">
        <f>IF('Screening and Data Table'!G152="y", 1, 0)</f>
        <v>1</v>
      </c>
      <c r="B152">
        <f>IF('Screening and Data Table'!H152="y", 1, 0)</f>
        <v>1</v>
      </c>
      <c r="D152">
        <f t="shared" si="2"/>
        <v>1</v>
      </c>
    </row>
    <row r="153" spans="1:4">
      <c r="A153">
        <f>IF('Screening and Data Table'!G153="y", 1, 0)</f>
        <v>0</v>
      </c>
      <c r="B153">
        <f>IF('Screening and Data Table'!H153="y", 1, 0)</f>
        <v>0</v>
      </c>
      <c r="D153">
        <f t="shared" si="2"/>
        <v>0</v>
      </c>
    </row>
    <row r="154" spans="1:4">
      <c r="A154">
        <f>IF('Screening and Data Table'!G154="y", 1, 0)</f>
        <v>1</v>
      </c>
      <c r="B154">
        <f>IF('Screening and Data Table'!H154="y", 1, 0)</f>
        <v>0</v>
      </c>
      <c r="D154">
        <f t="shared" si="2"/>
        <v>0</v>
      </c>
    </row>
    <row r="155" spans="1:4">
      <c r="A155">
        <f>IF('Screening and Data Table'!G155="y", 1, 0)</f>
        <v>0</v>
      </c>
      <c r="B155">
        <f>IF('Screening and Data Table'!H155="y", 1, 0)</f>
        <v>0</v>
      </c>
      <c r="D155">
        <f t="shared" si="2"/>
        <v>0</v>
      </c>
    </row>
    <row r="156" spans="1:4">
      <c r="A156">
        <f>IF('Screening and Data Table'!G156="y", 1, 0)</f>
        <v>1</v>
      </c>
      <c r="B156">
        <f>IF('Screening and Data Table'!H156="y", 1, 0)</f>
        <v>0</v>
      </c>
      <c r="D156">
        <f t="shared" si="2"/>
        <v>0</v>
      </c>
    </row>
    <row r="157" spans="1:4">
      <c r="A157">
        <f>IF('Screening and Data Table'!G157="y", 1, 0)</f>
        <v>0</v>
      </c>
      <c r="B157">
        <f>IF('Screening and Data Table'!H157="y", 1, 0)</f>
        <v>0</v>
      </c>
      <c r="D157">
        <f t="shared" si="2"/>
        <v>0</v>
      </c>
    </row>
    <row r="158" spans="1:4">
      <c r="A158">
        <f>IF('Screening and Data Table'!G158="y", 1, 0)</f>
        <v>0</v>
      </c>
      <c r="B158">
        <f>IF('Screening and Data Table'!H158="y", 1, 0)</f>
        <v>0</v>
      </c>
      <c r="D158">
        <f t="shared" si="2"/>
        <v>0</v>
      </c>
    </row>
    <row r="159" spans="1:4">
      <c r="A159">
        <f>IF('Screening and Data Table'!G159="y", 1, 0)</f>
        <v>0</v>
      </c>
      <c r="B159">
        <f>IF('Screening and Data Table'!H159="y", 1, 0)</f>
        <v>0</v>
      </c>
      <c r="D159">
        <f t="shared" si="2"/>
        <v>0</v>
      </c>
    </row>
    <row r="160" spans="1:4">
      <c r="A160">
        <f>IF('Screening and Data Table'!G160="y", 1, 0)</f>
        <v>1</v>
      </c>
      <c r="B160">
        <f>IF('Screening and Data Table'!H160="y", 1, 0)</f>
        <v>1</v>
      </c>
      <c r="D160">
        <f t="shared" si="2"/>
        <v>1</v>
      </c>
    </row>
    <row r="161" spans="1:4">
      <c r="A161">
        <f>IF('Screening and Data Table'!G161="y", 1, 0)</f>
        <v>0</v>
      </c>
      <c r="B161">
        <f>IF('Screening and Data Table'!H161="y", 1, 0)</f>
        <v>0</v>
      </c>
      <c r="D161">
        <f t="shared" si="2"/>
        <v>0</v>
      </c>
    </row>
    <row r="162" spans="1:4">
      <c r="A162">
        <f>IF('Screening and Data Table'!G162="y", 1, 0)</f>
        <v>0</v>
      </c>
      <c r="B162">
        <f>IF('Screening and Data Table'!H162="y", 1, 0)</f>
        <v>0</v>
      </c>
      <c r="D162">
        <f t="shared" si="2"/>
        <v>0</v>
      </c>
    </row>
    <row r="163" spans="1:4">
      <c r="A163">
        <f>IF('Screening and Data Table'!G163="y", 1, 0)</f>
        <v>0</v>
      </c>
      <c r="B163">
        <f>IF('Screening and Data Table'!H163="y", 1, 0)</f>
        <v>0</v>
      </c>
      <c r="D163">
        <f t="shared" si="2"/>
        <v>0</v>
      </c>
    </row>
    <row r="164" spans="1:4">
      <c r="A164">
        <f>IF('Screening and Data Table'!G164="y", 1, 0)</f>
        <v>1</v>
      </c>
      <c r="B164">
        <f>IF('Screening and Data Table'!H164="y", 1, 0)</f>
        <v>1</v>
      </c>
      <c r="D164">
        <f t="shared" si="2"/>
        <v>1</v>
      </c>
    </row>
    <row r="165" spans="1:4">
      <c r="A165">
        <f>IF('Screening and Data Table'!G165="y", 1, 0)</f>
        <v>0</v>
      </c>
      <c r="B165">
        <f>IF('Screening and Data Table'!H165="y", 1, 0)</f>
        <v>0</v>
      </c>
      <c r="D165">
        <f t="shared" si="2"/>
        <v>0</v>
      </c>
    </row>
    <row r="166" spans="1:4">
      <c r="A166">
        <f>IF('Screening and Data Table'!G166="y", 1, 0)</f>
        <v>0</v>
      </c>
      <c r="B166">
        <f>IF('Screening and Data Table'!H166="y", 1, 0)</f>
        <v>0</v>
      </c>
      <c r="D166">
        <f t="shared" si="2"/>
        <v>0</v>
      </c>
    </row>
    <row r="167" spans="1:4">
      <c r="A167">
        <f>IF('Screening and Data Table'!G167="y", 1, 0)</f>
        <v>0</v>
      </c>
      <c r="B167">
        <f>IF('Screening and Data Table'!H167="y", 1, 0)</f>
        <v>0</v>
      </c>
      <c r="D167">
        <f t="shared" si="2"/>
        <v>0</v>
      </c>
    </row>
    <row r="168" spans="1:4">
      <c r="A168">
        <f>IF('Screening and Data Table'!G168="y", 1, 0)</f>
        <v>0</v>
      </c>
      <c r="B168">
        <f>IF('Screening and Data Table'!H168="y", 1, 0)</f>
        <v>0</v>
      </c>
      <c r="D168">
        <f t="shared" si="2"/>
        <v>0</v>
      </c>
    </row>
    <row r="169" spans="1:4">
      <c r="A169">
        <f>IF('Screening and Data Table'!G169="y", 1, 0)</f>
        <v>0</v>
      </c>
      <c r="B169">
        <f>IF('Screening and Data Table'!H169="y", 1, 0)</f>
        <v>0</v>
      </c>
      <c r="D169">
        <f t="shared" si="2"/>
        <v>0</v>
      </c>
    </row>
    <row r="170" spans="1:4">
      <c r="A170">
        <f>IF('Screening and Data Table'!G170="y", 1, 0)</f>
        <v>1</v>
      </c>
      <c r="B170">
        <f>IF('Screening and Data Table'!H170="y", 1, 0)</f>
        <v>0</v>
      </c>
      <c r="D170">
        <f t="shared" si="2"/>
        <v>0</v>
      </c>
    </row>
    <row r="171" spans="1:4">
      <c r="A171">
        <f>IF('Screening and Data Table'!G171="y", 1, 0)</f>
        <v>0</v>
      </c>
      <c r="B171">
        <f>IF('Screening and Data Table'!H171="y", 1, 0)</f>
        <v>0</v>
      </c>
      <c r="D171">
        <f t="shared" si="2"/>
        <v>0</v>
      </c>
    </row>
    <row r="172" spans="1:4">
      <c r="A172">
        <f>IF('Screening and Data Table'!G172="y", 1, 0)</f>
        <v>0</v>
      </c>
      <c r="B172">
        <f>IF('Screening and Data Table'!H172="y", 1, 0)</f>
        <v>0</v>
      </c>
      <c r="D172">
        <f t="shared" si="2"/>
        <v>0</v>
      </c>
    </row>
    <row r="173" spans="1:4">
      <c r="A173">
        <f>IF('Screening and Data Table'!G173="y", 1, 0)</f>
        <v>0</v>
      </c>
      <c r="B173">
        <f>IF('Screening and Data Table'!H173="y", 1, 0)</f>
        <v>0</v>
      </c>
      <c r="D173">
        <f t="shared" si="2"/>
        <v>0</v>
      </c>
    </row>
    <row r="174" spans="1:4">
      <c r="A174">
        <f>IF('Screening and Data Table'!G174="y", 1, 0)</f>
        <v>0</v>
      </c>
      <c r="B174">
        <f>IF('Screening and Data Table'!H174="y", 1, 0)</f>
        <v>0</v>
      </c>
      <c r="D174">
        <f t="shared" si="2"/>
        <v>0</v>
      </c>
    </row>
    <row r="175" spans="1:4">
      <c r="A175">
        <f>IF('Screening and Data Table'!G175="y", 1, 0)</f>
        <v>0</v>
      </c>
      <c r="B175">
        <f>IF('Screening and Data Table'!H175="y", 1, 0)</f>
        <v>0</v>
      </c>
      <c r="D175">
        <f t="shared" si="2"/>
        <v>0</v>
      </c>
    </row>
    <row r="176" spans="1:4">
      <c r="A176">
        <f>IF('Screening and Data Table'!G176="y", 1, 0)</f>
        <v>0</v>
      </c>
      <c r="B176">
        <f>IF('Screening and Data Table'!H176="y", 1, 0)</f>
        <v>0</v>
      </c>
      <c r="D176">
        <f t="shared" si="2"/>
        <v>0</v>
      </c>
    </row>
    <row r="177" spans="1:4">
      <c r="A177">
        <f>IF('Screening and Data Table'!G177="y", 1, 0)</f>
        <v>0</v>
      </c>
      <c r="B177">
        <f>IF('Screening and Data Table'!H177="y", 1, 0)</f>
        <v>0</v>
      </c>
      <c r="D177">
        <f t="shared" si="2"/>
        <v>0</v>
      </c>
    </row>
    <row r="178" spans="1:4">
      <c r="A178">
        <f>IF('Screening and Data Table'!G178="y", 1, 0)</f>
        <v>1</v>
      </c>
      <c r="B178">
        <f>IF('Screening and Data Table'!H178="y", 1, 0)</f>
        <v>0</v>
      </c>
      <c r="D178">
        <f t="shared" si="2"/>
        <v>0</v>
      </c>
    </row>
    <row r="179" spans="1:4">
      <c r="A179">
        <f>IF('Screening and Data Table'!G179="y", 1, 0)</f>
        <v>0</v>
      </c>
      <c r="B179">
        <f>IF('Screening and Data Table'!H179="y", 1, 0)</f>
        <v>0</v>
      </c>
      <c r="D179">
        <f t="shared" si="2"/>
        <v>0</v>
      </c>
    </row>
    <row r="180" spans="1:4">
      <c r="A180">
        <f>IF('Screening and Data Table'!G180="y", 1, 0)</f>
        <v>1</v>
      </c>
      <c r="B180">
        <f>IF('Screening and Data Table'!H180="y", 1, 0)</f>
        <v>0</v>
      </c>
      <c r="D180">
        <f t="shared" si="2"/>
        <v>0</v>
      </c>
    </row>
    <row r="181" spans="1:4">
      <c r="A181">
        <f>IF('Screening and Data Table'!G181="y", 1, 0)</f>
        <v>0</v>
      </c>
      <c r="B181">
        <f>IF('Screening and Data Table'!H181="y", 1, 0)</f>
        <v>0</v>
      </c>
      <c r="D181">
        <f t="shared" si="2"/>
        <v>0</v>
      </c>
    </row>
    <row r="182" spans="1:4">
      <c r="A182">
        <f>IF('Screening and Data Table'!G182="y", 1, 0)</f>
        <v>0</v>
      </c>
      <c r="B182">
        <f>IF('Screening and Data Table'!H182="y", 1, 0)</f>
        <v>0</v>
      </c>
      <c r="D182">
        <f t="shared" si="2"/>
        <v>0</v>
      </c>
    </row>
    <row r="183" spans="1:4">
      <c r="A183">
        <f>IF('Screening and Data Table'!G183="y", 1, 0)</f>
        <v>0</v>
      </c>
      <c r="B183">
        <f>IF('Screening and Data Table'!H183="y", 1, 0)</f>
        <v>0</v>
      </c>
      <c r="D183">
        <f t="shared" si="2"/>
        <v>0</v>
      </c>
    </row>
    <row r="184" spans="1:4">
      <c r="A184">
        <f>IF('Screening and Data Table'!G184="y", 1, 0)</f>
        <v>0</v>
      </c>
      <c r="B184">
        <f>IF('Screening and Data Table'!H184="y", 1, 0)</f>
        <v>0</v>
      </c>
      <c r="D184">
        <f t="shared" si="2"/>
        <v>0</v>
      </c>
    </row>
    <row r="185" spans="1:4">
      <c r="A185">
        <f>IF('Screening and Data Table'!G185="y", 1, 0)</f>
        <v>0</v>
      </c>
      <c r="B185">
        <f>IF('Screening and Data Table'!H185="y", 1, 0)</f>
        <v>0</v>
      </c>
      <c r="D185">
        <f t="shared" si="2"/>
        <v>0</v>
      </c>
    </row>
    <row r="186" spans="1:4">
      <c r="A186">
        <f>IF('Screening and Data Table'!G186="y", 1, 0)</f>
        <v>0</v>
      </c>
      <c r="B186">
        <f>IF('Screening and Data Table'!H186="y", 1, 0)</f>
        <v>0</v>
      </c>
      <c r="D186">
        <f t="shared" si="2"/>
        <v>0</v>
      </c>
    </row>
    <row r="187" spans="1:4">
      <c r="A187">
        <f>IF('Screening and Data Table'!G187="y", 1, 0)</f>
        <v>0</v>
      </c>
      <c r="B187">
        <f>IF('Screening and Data Table'!H187="y", 1, 0)</f>
        <v>0</v>
      </c>
      <c r="D187">
        <f t="shared" si="2"/>
        <v>0</v>
      </c>
    </row>
    <row r="188" spans="1:4">
      <c r="A188">
        <f>IF('Screening and Data Table'!G188="y", 1, 0)</f>
        <v>1</v>
      </c>
      <c r="B188">
        <f>IF('Screening and Data Table'!H188="y", 1, 0)</f>
        <v>0</v>
      </c>
      <c r="D188">
        <f t="shared" si="2"/>
        <v>0</v>
      </c>
    </row>
    <row r="189" spans="1:4">
      <c r="A189">
        <f>IF('Screening and Data Table'!G189="y", 1, 0)</f>
        <v>0</v>
      </c>
      <c r="B189">
        <f>IF('Screening and Data Table'!H189="y", 1, 0)</f>
        <v>0</v>
      </c>
      <c r="D189">
        <f t="shared" si="2"/>
        <v>0</v>
      </c>
    </row>
    <row r="190" spans="1:4">
      <c r="A190">
        <f>IF('Screening and Data Table'!G190="y", 1, 0)</f>
        <v>0</v>
      </c>
      <c r="B190">
        <f>IF('Screening and Data Table'!H190="y", 1, 0)</f>
        <v>0</v>
      </c>
      <c r="D190">
        <f t="shared" si="2"/>
        <v>0</v>
      </c>
    </row>
    <row r="191" spans="1:4">
      <c r="A191">
        <f>IF('Screening and Data Table'!G191="y", 1, 0)</f>
        <v>0</v>
      </c>
      <c r="B191">
        <f>IF('Screening and Data Table'!H191="y", 1, 0)</f>
        <v>0</v>
      </c>
      <c r="D191">
        <f t="shared" si="2"/>
        <v>0</v>
      </c>
    </row>
    <row r="192" spans="1:4">
      <c r="A192">
        <f>IF('Screening and Data Table'!G192="y", 1, 0)</f>
        <v>0</v>
      </c>
      <c r="B192">
        <f>IF('Screening and Data Table'!H192="y", 1, 0)</f>
        <v>0</v>
      </c>
      <c r="D192">
        <f t="shared" si="2"/>
        <v>0</v>
      </c>
    </row>
    <row r="193" spans="1:4">
      <c r="A193">
        <f>IF('Screening and Data Table'!G193="y", 1, 0)</f>
        <v>0</v>
      </c>
      <c r="B193">
        <f>IF('Screening and Data Table'!H193="y", 1, 0)</f>
        <v>0</v>
      </c>
      <c r="D193">
        <f t="shared" si="2"/>
        <v>0</v>
      </c>
    </row>
    <row r="194" spans="1:4">
      <c r="A194">
        <f>IF('Screening and Data Table'!G194="y", 1, 0)</f>
        <v>0</v>
      </c>
      <c r="B194">
        <f>IF('Screening and Data Table'!H194="y", 1, 0)</f>
        <v>0</v>
      </c>
      <c r="D194">
        <f t="shared" si="2"/>
        <v>0</v>
      </c>
    </row>
    <row r="195" spans="1:4">
      <c r="A195">
        <f>IF('Screening and Data Table'!G195="y", 1, 0)</f>
        <v>0</v>
      </c>
      <c r="B195">
        <f>IF('Screening and Data Table'!H195="y", 1, 0)</f>
        <v>0</v>
      </c>
      <c r="D195">
        <f t="shared" ref="D195:D258" si="3">IF(A195*B195=1, 1,0)</f>
        <v>0</v>
      </c>
    </row>
    <row r="196" spans="1:4">
      <c r="A196">
        <f>IF('Screening and Data Table'!G196="y", 1, 0)</f>
        <v>1</v>
      </c>
      <c r="B196">
        <f>IF('Screening and Data Table'!H196="y", 1, 0)</f>
        <v>0</v>
      </c>
      <c r="D196">
        <f t="shared" si="3"/>
        <v>0</v>
      </c>
    </row>
    <row r="197" spans="1:4">
      <c r="A197">
        <f>IF('Screening and Data Table'!G197="y", 1, 0)</f>
        <v>0</v>
      </c>
      <c r="B197">
        <f>IF('Screening and Data Table'!H197="y", 1, 0)</f>
        <v>0</v>
      </c>
      <c r="D197">
        <f t="shared" si="3"/>
        <v>0</v>
      </c>
    </row>
    <row r="198" spans="1:4">
      <c r="A198">
        <f>IF('Screening and Data Table'!G198="y", 1, 0)</f>
        <v>1</v>
      </c>
      <c r="B198">
        <f>IF('Screening and Data Table'!H198="y", 1, 0)</f>
        <v>0</v>
      </c>
      <c r="D198">
        <f t="shared" si="3"/>
        <v>0</v>
      </c>
    </row>
    <row r="199" spans="1:4">
      <c r="A199">
        <f>IF('Screening and Data Table'!G199="y", 1, 0)</f>
        <v>0</v>
      </c>
      <c r="B199">
        <f>IF('Screening and Data Table'!H199="y", 1, 0)</f>
        <v>0</v>
      </c>
      <c r="D199">
        <f t="shared" si="3"/>
        <v>0</v>
      </c>
    </row>
    <row r="200" spans="1:4">
      <c r="A200">
        <f>IF('Screening and Data Table'!G200="y", 1, 0)</f>
        <v>1</v>
      </c>
      <c r="B200">
        <f>IF('Screening and Data Table'!H200="y", 1, 0)</f>
        <v>0</v>
      </c>
      <c r="D200">
        <f t="shared" si="3"/>
        <v>0</v>
      </c>
    </row>
    <row r="201" spans="1:4">
      <c r="A201">
        <f>IF('Screening and Data Table'!G201="y", 1, 0)</f>
        <v>0</v>
      </c>
      <c r="B201">
        <f>IF('Screening and Data Table'!H201="y", 1, 0)</f>
        <v>0</v>
      </c>
      <c r="D201">
        <f t="shared" si="3"/>
        <v>0</v>
      </c>
    </row>
    <row r="202" spans="1:4">
      <c r="A202">
        <f>IF('Screening and Data Table'!G202="y", 1, 0)</f>
        <v>0</v>
      </c>
      <c r="B202">
        <f>IF('Screening and Data Table'!H202="y", 1, 0)</f>
        <v>0</v>
      </c>
      <c r="D202">
        <f t="shared" si="3"/>
        <v>0</v>
      </c>
    </row>
    <row r="203" spans="1:4">
      <c r="A203">
        <f>IF('Screening and Data Table'!G203="y", 1, 0)</f>
        <v>0</v>
      </c>
      <c r="B203">
        <f>IF('Screening and Data Table'!H203="y", 1, 0)</f>
        <v>0</v>
      </c>
      <c r="D203">
        <f t="shared" si="3"/>
        <v>0</v>
      </c>
    </row>
    <row r="204" spans="1:4">
      <c r="A204">
        <f>IF('Screening and Data Table'!G204="y", 1, 0)</f>
        <v>0</v>
      </c>
      <c r="B204">
        <f>IF('Screening and Data Table'!H204="y", 1, 0)</f>
        <v>0</v>
      </c>
      <c r="D204">
        <f t="shared" si="3"/>
        <v>0</v>
      </c>
    </row>
    <row r="205" spans="1:4">
      <c r="A205">
        <f>IF('Screening and Data Table'!G205="y", 1, 0)</f>
        <v>0</v>
      </c>
      <c r="B205">
        <f>IF('Screening and Data Table'!H205="y", 1, 0)</f>
        <v>0</v>
      </c>
      <c r="D205">
        <f t="shared" si="3"/>
        <v>0</v>
      </c>
    </row>
    <row r="206" spans="1:4">
      <c r="A206">
        <f>IF('Screening and Data Table'!G206="y", 1, 0)</f>
        <v>0</v>
      </c>
      <c r="B206">
        <f>IF('Screening and Data Table'!H206="y", 1, 0)</f>
        <v>0</v>
      </c>
      <c r="D206">
        <f t="shared" si="3"/>
        <v>0</v>
      </c>
    </row>
    <row r="207" spans="1:4">
      <c r="A207">
        <f>IF('Screening and Data Table'!G207="y", 1, 0)</f>
        <v>0</v>
      </c>
      <c r="B207">
        <f>IF('Screening and Data Table'!H207="y", 1, 0)</f>
        <v>0</v>
      </c>
      <c r="D207">
        <f t="shared" si="3"/>
        <v>0</v>
      </c>
    </row>
    <row r="208" spans="1:4">
      <c r="A208">
        <f>IF('Screening and Data Table'!G208="y", 1, 0)</f>
        <v>1</v>
      </c>
      <c r="B208">
        <f>IF('Screening and Data Table'!H208="y", 1, 0)</f>
        <v>0</v>
      </c>
      <c r="D208">
        <f t="shared" si="3"/>
        <v>0</v>
      </c>
    </row>
    <row r="209" spans="1:4">
      <c r="A209">
        <f>IF('Screening and Data Table'!G209="y", 1, 0)</f>
        <v>0</v>
      </c>
      <c r="B209">
        <f>IF('Screening and Data Table'!H209="y", 1, 0)</f>
        <v>0</v>
      </c>
      <c r="D209">
        <f t="shared" si="3"/>
        <v>0</v>
      </c>
    </row>
    <row r="210" spans="1:4">
      <c r="A210">
        <f>IF('Screening and Data Table'!G210="y", 1, 0)</f>
        <v>1</v>
      </c>
      <c r="B210">
        <f>IF('Screening and Data Table'!H210="y", 1, 0)</f>
        <v>1</v>
      </c>
      <c r="D210">
        <f t="shared" si="3"/>
        <v>1</v>
      </c>
    </row>
    <row r="211" spans="1:4">
      <c r="A211">
        <f>IF('Screening and Data Table'!G211="y", 1, 0)</f>
        <v>0</v>
      </c>
      <c r="B211">
        <f>IF('Screening and Data Table'!H211="y", 1, 0)</f>
        <v>0</v>
      </c>
      <c r="D211">
        <f t="shared" si="3"/>
        <v>0</v>
      </c>
    </row>
    <row r="212" spans="1:4">
      <c r="A212">
        <f>IF('Screening and Data Table'!G212="y", 1, 0)</f>
        <v>0</v>
      </c>
      <c r="B212">
        <f>IF('Screening and Data Table'!H212="y", 1, 0)</f>
        <v>0</v>
      </c>
      <c r="D212">
        <f t="shared" si="3"/>
        <v>0</v>
      </c>
    </row>
    <row r="213" spans="1:4">
      <c r="A213">
        <f>IF('Screening and Data Table'!G213="y", 1, 0)</f>
        <v>0</v>
      </c>
      <c r="B213">
        <f>IF('Screening and Data Table'!H213="y", 1, 0)</f>
        <v>0</v>
      </c>
      <c r="D213">
        <f t="shared" si="3"/>
        <v>0</v>
      </c>
    </row>
    <row r="214" spans="1:4">
      <c r="A214">
        <f>IF('Screening and Data Table'!G214="y", 1, 0)</f>
        <v>1</v>
      </c>
      <c r="B214">
        <f>IF('Screening and Data Table'!H214="y", 1, 0)</f>
        <v>0</v>
      </c>
      <c r="D214">
        <f t="shared" si="3"/>
        <v>0</v>
      </c>
    </row>
    <row r="215" spans="1:4">
      <c r="A215">
        <f>IF('Screening and Data Table'!G215="y", 1, 0)</f>
        <v>0</v>
      </c>
      <c r="B215">
        <f>IF('Screening and Data Table'!H215="y", 1, 0)</f>
        <v>0</v>
      </c>
      <c r="D215">
        <f t="shared" si="3"/>
        <v>0</v>
      </c>
    </row>
    <row r="216" spans="1:4">
      <c r="A216">
        <f>IF('Screening and Data Table'!G216="y", 1, 0)</f>
        <v>0</v>
      </c>
      <c r="B216">
        <f>IF('Screening and Data Table'!H216="y", 1, 0)</f>
        <v>0</v>
      </c>
      <c r="D216">
        <f t="shared" si="3"/>
        <v>0</v>
      </c>
    </row>
    <row r="217" spans="1:4">
      <c r="A217">
        <f>IF('Screening and Data Table'!G217="y", 1, 0)</f>
        <v>0</v>
      </c>
      <c r="B217">
        <f>IF('Screening and Data Table'!H217="y", 1, 0)</f>
        <v>0</v>
      </c>
      <c r="D217">
        <f t="shared" si="3"/>
        <v>0</v>
      </c>
    </row>
    <row r="218" spans="1:4">
      <c r="A218">
        <f>IF('Screening and Data Table'!G218="y", 1, 0)</f>
        <v>1</v>
      </c>
      <c r="B218">
        <f>IF('Screening and Data Table'!H218="y", 1, 0)</f>
        <v>0</v>
      </c>
      <c r="D218">
        <f t="shared" si="3"/>
        <v>0</v>
      </c>
    </row>
    <row r="219" spans="1:4">
      <c r="A219">
        <f>IF('Screening and Data Table'!G219="y", 1, 0)</f>
        <v>0</v>
      </c>
      <c r="B219">
        <f>IF('Screening and Data Table'!H219="y", 1, 0)</f>
        <v>0</v>
      </c>
      <c r="D219">
        <f t="shared" si="3"/>
        <v>0</v>
      </c>
    </row>
    <row r="220" spans="1:4">
      <c r="A220">
        <f>IF('Screening and Data Table'!G220="y", 1, 0)</f>
        <v>0</v>
      </c>
      <c r="B220">
        <f>IF('Screening and Data Table'!H220="y", 1, 0)</f>
        <v>0</v>
      </c>
      <c r="D220">
        <f t="shared" si="3"/>
        <v>0</v>
      </c>
    </row>
    <row r="221" spans="1:4">
      <c r="A221">
        <f>IF('Screening and Data Table'!G221="y", 1, 0)</f>
        <v>0</v>
      </c>
      <c r="B221">
        <f>IF('Screening and Data Table'!H221="y", 1, 0)</f>
        <v>0</v>
      </c>
      <c r="D221">
        <f t="shared" si="3"/>
        <v>0</v>
      </c>
    </row>
    <row r="222" spans="1:4">
      <c r="A222">
        <f>IF('Screening and Data Table'!G222="y", 1, 0)</f>
        <v>0</v>
      </c>
      <c r="B222">
        <f>IF('Screening and Data Table'!H222="y", 1, 0)</f>
        <v>1</v>
      </c>
      <c r="D222">
        <f t="shared" si="3"/>
        <v>0</v>
      </c>
    </row>
    <row r="223" spans="1:4">
      <c r="A223">
        <f>IF('Screening and Data Table'!G223="y", 1, 0)</f>
        <v>0</v>
      </c>
      <c r="B223">
        <f>IF('Screening and Data Table'!H223="y", 1, 0)</f>
        <v>0</v>
      </c>
      <c r="D223">
        <f t="shared" si="3"/>
        <v>0</v>
      </c>
    </row>
    <row r="224" spans="1:4">
      <c r="A224">
        <f>IF('Screening and Data Table'!G224="y", 1, 0)</f>
        <v>0</v>
      </c>
      <c r="B224">
        <f>IF('Screening and Data Table'!H224="y", 1, 0)</f>
        <v>0</v>
      </c>
      <c r="D224">
        <f t="shared" si="3"/>
        <v>0</v>
      </c>
    </row>
    <row r="225" spans="1:4">
      <c r="A225">
        <f>IF('Screening and Data Table'!G225="y", 1, 0)</f>
        <v>0</v>
      </c>
      <c r="B225">
        <f>IF('Screening and Data Table'!H225="y", 1, 0)</f>
        <v>0</v>
      </c>
      <c r="D225">
        <f t="shared" si="3"/>
        <v>0</v>
      </c>
    </row>
    <row r="226" spans="1:4">
      <c r="A226">
        <f>IF('Screening and Data Table'!G226="y", 1, 0)</f>
        <v>1</v>
      </c>
      <c r="B226">
        <f>IF('Screening and Data Table'!H226="y", 1, 0)</f>
        <v>1</v>
      </c>
      <c r="D226">
        <f t="shared" si="3"/>
        <v>1</v>
      </c>
    </row>
    <row r="227" spans="1:4">
      <c r="A227">
        <f>IF('Screening and Data Table'!G227="y", 1, 0)</f>
        <v>0</v>
      </c>
      <c r="B227">
        <f>IF('Screening and Data Table'!H227="y", 1, 0)</f>
        <v>0</v>
      </c>
      <c r="D227">
        <f t="shared" si="3"/>
        <v>0</v>
      </c>
    </row>
    <row r="228" spans="1:4">
      <c r="A228">
        <f>IF('Screening and Data Table'!G228="y", 1, 0)</f>
        <v>0</v>
      </c>
      <c r="B228">
        <f>IF('Screening and Data Table'!H228="y", 1, 0)</f>
        <v>0</v>
      </c>
      <c r="D228">
        <f t="shared" si="3"/>
        <v>0</v>
      </c>
    </row>
    <row r="229" spans="1:4">
      <c r="A229">
        <f>IF('Screening and Data Table'!G229="y", 1, 0)</f>
        <v>0</v>
      </c>
      <c r="B229">
        <f>IF('Screening and Data Table'!H229="y", 1, 0)</f>
        <v>0</v>
      </c>
      <c r="D229">
        <f t="shared" si="3"/>
        <v>0</v>
      </c>
    </row>
    <row r="230" spans="1:4">
      <c r="A230">
        <f>IF('Screening and Data Table'!G230="y", 1, 0)</f>
        <v>0</v>
      </c>
      <c r="B230">
        <f>IF('Screening and Data Table'!H230="y", 1, 0)</f>
        <v>1</v>
      </c>
      <c r="D230">
        <f t="shared" si="3"/>
        <v>0</v>
      </c>
    </row>
    <row r="231" spans="1:4">
      <c r="A231">
        <f>IF('Screening and Data Table'!G231="y", 1, 0)</f>
        <v>0</v>
      </c>
      <c r="B231">
        <f>IF('Screening and Data Table'!H231="y", 1, 0)</f>
        <v>0</v>
      </c>
      <c r="D231">
        <f t="shared" si="3"/>
        <v>0</v>
      </c>
    </row>
    <row r="232" spans="1:4">
      <c r="A232">
        <f>IF('Screening and Data Table'!G232="y", 1, 0)</f>
        <v>0</v>
      </c>
      <c r="B232">
        <f>IF('Screening and Data Table'!H232="y", 1, 0)</f>
        <v>1</v>
      </c>
      <c r="D232">
        <f t="shared" si="3"/>
        <v>0</v>
      </c>
    </row>
    <row r="233" spans="1:4">
      <c r="A233">
        <f>IF('Screening and Data Table'!G233="y", 1, 0)</f>
        <v>0</v>
      </c>
      <c r="B233">
        <f>IF('Screening and Data Table'!H233="y", 1, 0)</f>
        <v>0</v>
      </c>
      <c r="D233">
        <f t="shared" si="3"/>
        <v>0</v>
      </c>
    </row>
    <row r="234" spans="1:4">
      <c r="A234">
        <f>IF('Screening and Data Table'!G234="y", 1, 0)</f>
        <v>1</v>
      </c>
      <c r="B234">
        <f>IF('Screening and Data Table'!H234="y", 1, 0)</f>
        <v>0</v>
      </c>
      <c r="D234">
        <f t="shared" si="3"/>
        <v>0</v>
      </c>
    </row>
    <row r="235" spans="1:4">
      <c r="A235">
        <f>IF('Screening and Data Table'!G235="y", 1, 0)</f>
        <v>0</v>
      </c>
      <c r="B235">
        <f>IF('Screening and Data Table'!H235="y", 1, 0)</f>
        <v>0</v>
      </c>
      <c r="D235">
        <f t="shared" si="3"/>
        <v>0</v>
      </c>
    </row>
    <row r="236" spans="1:4">
      <c r="A236">
        <f>IF('Screening and Data Table'!G236="y", 1, 0)</f>
        <v>0</v>
      </c>
      <c r="B236">
        <f>IF('Screening and Data Table'!H236="y", 1, 0)</f>
        <v>0</v>
      </c>
      <c r="D236">
        <f t="shared" si="3"/>
        <v>0</v>
      </c>
    </row>
    <row r="237" spans="1:4">
      <c r="A237">
        <f>IF('Screening and Data Table'!G237="y", 1, 0)</f>
        <v>0</v>
      </c>
      <c r="B237">
        <f>IF('Screening and Data Table'!H237="y", 1, 0)</f>
        <v>0</v>
      </c>
      <c r="D237">
        <f t="shared" si="3"/>
        <v>0</v>
      </c>
    </row>
    <row r="238" spans="1:4">
      <c r="A238">
        <f>IF('Screening and Data Table'!G238="y", 1, 0)</f>
        <v>0</v>
      </c>
      <c r="B238">
        <f>IF('Screening and Data Table'!H238="y", 1, 0)</f>
        <v>0</v>
      </c>
      <c r="D238">
        <f t="shared" si="3"/>
        <v>0</v>
      </c>
    </row>
    <row r="239" spans="1:4">
      <c r="A239">
        <f>IF('Screening and Data Table'!G239="y", 1, 0)</f>
        <v>0</v>
      </c>
      <c r="B239">
        <f>IF('Screening and Data Table'!H239="y", 1, 0)</f>
        <v>0</v>
      </c>
      <c r="D239">
        <f t="shared" si="3"/>
        <v>0</v>
      </c>
    </row>
    <row r="240" spans="1:4">
      <c r="A240">
        <f>IF('Screening and Data Table'!G240="y", 1, 0)</f>
        <v>0</v>
      </c>
      <c r="B240">
        <f>IF('Screening and Data Table'!H240="y", 1, 0)</f>
        <v>0</v>
      </c>
      <c r="D240">
        <f t="shared" si="3"/>
        <v>0</v>
      </c>
    </row>
    <row r="241" spans="1:4">
      <c r="A241">
        <f>IF('Screening and Data Table'!G241="y", 1, 0)</f>
        <v>0</v>
      </c>
      <c r="B241">
        <f>IF('Screening and Data Table'!H241="y", 1, 0)</f>
        <v>0</v>
      </c>
      <c r="D241">
        <f t="shared" si="3"/>
        <v>0</v>
      </c>
    </row>
    <row r="242" spans="1:4">
      <c r="A242">
        <f>IF('Screening and Data Table'!G242="y", 1, 0)</f>
        <v>0</v>
      </c>
      <c r="B242">
        <f>IF('Screening and Data Table'!H242="y", 1, 0)</f>
        <v>1</v>
      </c>
      <c r="D242">
        <f t="shared" si="3"/>
        <v>0</v>
      </c>
    </row>
    <row r="243" spans="1:4">
      <c r="A243">
        <f>IF('Screening and Data Table'!G243="y", 1, 0)</f>
        <v>0</v>
      </c>
      <c r="B243">
        <f>IF('Screening and Data Table'!H243="y", 1, 0)</f>
        <v>0</v>
      </c>
      <c r="D243">
        <f t="shared" si="3"/>
        <v>0</v>
      </c>
    </row>
    <row r="244" spans="1:4">
      <c r="A244">
        <f>IF('Screening and Data Table'!G244="y", 1, 0)</f>
        <v>1</v>
      </c>
      <c r="B244">
        <f>IF('Screening and Data Table'!H244="y", 1, 0)</f>
        <v>0</v>
      </c>
      <c r="D244">
        <f t="shared" si="3"/>
        <v>0</v>
      </c>
    </row>
    <row r="245" spans="1:4">
      <c r="A245">
        <f>IF('Screening and Data Table'!G245="y", 1, 0)</f>
        <v>0</v>
      </c>
      <c r="B245">
        <f>IF('Screening and Data Table'!H245="y", 1, 0)</f>
        <v>0</v>
      </c>
      <c r="D245">
        <f t="shared" si="3"/>
        <v>0</v>
      </c>
    </row>
    <row r="246" spans="1:4">
      <c r="A246">
        <f>IF('Screening and Data Table'!G246="y", 1, 0)</f>
        <v>0</v>
      </c>
      <c r="B246">
        <f>IF('Screening and Data Table'!H246="y", 1, 0)</f>
        <v>0</v>
      </c>
      <c r="D246">
        <f t="shared" si="3"/>
        <v>0</v>
      </c>
    </row>
    <row r="247" spans="1:4">
      <c r="A247">
        <f>IF('Screening and Data Table'!G247="y", 1, 0)</f>
        <v>0</v>
      </c>
      <c r="B247">
        <f>IF('Screening and Data Table'!H247="y", 1, 0)</f>
        <v>0</v>
      </c>
      <c r="D247">
        <f t="shared" si="3"/>
        <v>0</v>
      </c>
    </row>
    <row r="248" spans="1:4">
      <c r="A248">
        <f>IF('Screening and Data Table'!G248="y", 1, 0)</f>
        <v>0</v>
      </c>
      <c r="B248">
        <f>IF('Screening and Data Table'!H248="y", 1, 0)</f>
        <v>0</v>
      </c>
      <c r="D248">
        <f t="shared" si="3"/>
        <v>0</v>
      </c>
    </row>
    <row r="249" spans="1:4">
      <c r="A249">
        <f>IF('Screening and Data Table'!G249="y", 1, 0)</f>
        <v>0</v>
      </c>
      <c r="B249">
        <f>IF('Screening and Data Table'!H249="y", 1, 0)</f>
        <v>0</v>
      </c>
      <c r="D249">
        <f t="shared" si="3"/>
        <v>0</v>
      </c>
    </row>
    <row r="250" spans="1:4">
      <c r="A250">
        <f>IF('Screening and Data Table'!G250="y", 1, 0)</f>
        <v>0</v>
      </c>
      <c r="B250">
        <f>IF('Screening and Data Table'!H250="y", 1, 0)</f>
        <v>1</v>
      </c>
      <c r="D250">
        <f t="shared" si="3"/>
        <v>0</v>
      </c>
    </row>
    <row r="251" spans="1:4">
      <c r="A251">
        <f>IF('Screening and Data Table'!G251="y", 1, 0)</f>
        <v>0</v>
      </c>
      <c r="B251">
        <f>IF('Screening and Data Table'!H251="y", 1, 0)</f>
        <v>0</v>
      </c>
      <c r="D251">
        <f t="shared" si="3"/>
        <v>0</v>
      </c>
    </row>
    <row r="252" spans="1:4">
      <c r="A252">
        <f>IF('Screening and Data Table'!G252="y", 1, 0)</f>
        <v>0</v>
      </c>
      <c r="B252">
        <f>IF('Screening and Data Table'!H252="y", 1, 0)</f>
        <v>1</v>
      </c>
      <c r="D252">
        <f t="shared" si="3"/>
        <v>0</v>
      </c>
    </row>
    <row r="253" spans="1:4">
      <c r="A253">
        <f>IF('Screening and Data Table'!G253="y", 1, 0)</f>
        <v>0</v>
      </c>
      <c r="B253">
        <f>IF('Screening and Data Table'!H253="y", 1, 0)</f>
        <v>0</v>
      </c>
      <c r="D253">
        <f t="shared" si="3"/>
        <v>0</v>
      </c>
    </row>
    <row r="254" spans="1:4">
      <c r="A254">
        <f>IF('Screening and Data Table'!G254="y", 1, 0)</f>
        <v>1</v>
      </c>
      <c r="B254">
        <f>IF('Screening and Data Table'!H254="y", 1, 0)</f>
        <v>1</v>
      </c>
      <c r="D254">
        <f t="shared" si="3"/>
        <v>1</v>
      </c>
    </row>
    <row r="255" spans="1:4">
      <c r="A255">
        <f>IF('Screening and Data Table'!G255="y", 1, 0)</f>
        <v>0</v>
      </c>
      <c r="B255">
        <f>IF('Screening and Data Table'!H255="y", 1, 0)</f>
        <v>0</v>
      </c>
      <c r="D255">
        <f t="shared" si="3"/>
        <v>0</v>
      </c>
    </row>
    <row r="256" spans="1:4">
      <c r="A256">
        <f>IF('Screening and Data Table'!G256="y", 1, 0)</f>
        <v>0</v>
      </c>
      <c r="B256">
        <f>IF('Screening and Data Table'!H256="y", 1, 0)</f>
        <v>0</v>
      </c>
      <c r="D256">
        <f t="shared" si="3"/>
        <v>0</v>
      </c>
    </row>
    <row r="257" spans="1:4">
      <c r="A257">
        <f>IF('Screening and Data Table'!G257="y", 1, 0)</f>
        <v>0</v>
      </c>
      <c r="B257">
        <f>IF('Screening and Data Table'!H257="y", 1, 0)</f>
        <v>0</v>
      </c>
      <c r="D257">
        <f t="shared" si="3"/>
        <v>0</v>
      </c>
    </row>
    <row r="258" spans="1:4">
      <c r="A258">
        <f>IF('Screening and Data Table'!G258="y", 1, 0)</f>
        <v>0</v>
      </c>
      <c r="B258">
        <f>IF('Screening and Data Table'!H258="y", 1, 0)</f>
        <v>1</v>
      </c>
      <c r="D258">
        <f t="shared" si="3"/>
        <v>0</v>
      </c>
    </row>
    <row r="259" spans="1:4">
      <c r="A259">
        <f>IF('Screening and Data Table'!G259="y", 1, 0)</f>
        <v>0</v>
      </c>
      <c r="B259">
        <f>IF('Screening and Data Table'!H259="y", 1, 0)</f>
        <v>0</v>
      </c>
      <c r="D259">
        <f t="shared" ref="D259:D322" si="4">IF(A259*B259=1, 1,0)</f>
        <v>0</v>
      </c>
    </row>
    <row r="260" spans="1:4">
      <c r="A260">
        <f>IF('Screening and Data Table'!G260="y", 1, 0)</f>
        <v>0</v>
      </c>
      <c r="B260">
        <f>IF('Screening and Data Table'!H260="y", 1, 0)</f>
        <v>1</v>
      </c>
      <c r="D260">
        <f t="shared" si="4"/>
        <v>0</v>
      </c>
    </row>
    <row r="261" spans="1:4">
      <c r="A261">
        <f>IF('Screening and Data Table'!G261="y", 1, 0)</f>
        <v>0</v>
      </c>
      <c r="B261">
        <f>IF('Screening and Data Table'!H261="y", 1, 0)</f>
        <v>0</v>
      </c>
      <c r="D261">
        <f t="shared" si="4"/>
        <v>0</v>
      </c>
    </row>
    <row r="262" spans="1:4">
      <c r="A262">
        <f>IF('Screening and Data Table'!G262="y", 1, 0)</f>
        <v>0</v>
      </c>
      <c r="B262">
        <f>IF('Screening and Data Table'!H262="y", 1, 0)</f>
        <v>0</v>
      </c>
      <c r="D262">
        <f t="shared" si="4"/>
        <v>0</v>
      </c>
    </row>
    <row r="263" spans="1:4">
      <c r="A263">
        <f>IF('Screening and Data Table'!G263="y", 1, 0)</f>
        <v>0</v>
      </c>
      <c r="B263">
        <f>IF('Screening and Data Table'!H263="y", 1, 0)</f>
        <v>0</v>
      </c>
      <c r="D263">
        <f t="shared" si="4"/>
        <v>0</v>
      </c>
    </row>
    <row r="264" spans="1:4">
      <c r="A264">
        <f>IF('Screening and Data Table'!G264="y", 1, 0)</f>
        <v>0</v>
      </c>
      <c r="B264">
        <f>IF('Screening and Data Table'!H264="y", 1, 0)</f>
        <v>0</v>
      </c>
      <c r="D264">
        <f t="shared" si="4"/>
        <v>0</v>
      </c>
    </row>
    <row r="265" spans="1:4">
      <c r="A265">
        <f>IF('Screening and Data Table'!G265="y", 1, 0)</f>
        <v>0</v>
      </c>
      <c r="B265">
        <f>IF('Screening and Data Table'!H265="y", 1, 0)</f>
        <v>0</v>
      </c>
      <c r="D265">
        <f t="shared" si="4"/>
        <v>0</v>
      </c>
    </row>
    <row r="266" spans="1:4">
      <c r="A266">
        <f>IF('Screening and Data Table'!G266="y", 1, 0)</f>
        <v>1</v>
      </c>
      <c r="B266">
        <f>IF('Screening and Data Table'!H266="y", 1, 0)</f>
        <v>0</v>
      </c>
      <c r="D266">
        <f t="shared" si="4"/>
        <v>0</v>
      </c>
    </row>
    <row r="267" spans="1:4">
      <c r="A267">
        <f>IF('Screening and Data Table'!G267="y", 1, 0)</f>
        <v>0</v>
      </c>
      <c r="B267">
        <f>IF('Screening and Data Table'!H267="y", 1, 0)</f>
        <v>0</v>
      </c>
      <c r="D267">
        <f t="shared" si="4"/>
        <v>0</v>
      </c>
    </row>
    <row r="268" spans="1:4">
      <c r="A268">
        <f>IF('Screening and Data Table'!G268="y", 1, 0)</f>
        <v>0</v>
      </c>
      <c r="B268">
        <f>IF('Screening and Data Table'!H268="y", 1, 0)</f>
        <v>0</v>
      </c>
      <c r="D268">
        <f t="shared" si="4"/>
        <v>0</v>
      </c>
    </row>
    <row r="269" spans="1:4">
      <c r="A269">
        <f>IF('Screening and Data Table'!G269="y", 1, 0)</f>
        <v>0</v>
      </c>
      <c r="B269">
        <f>IF('Screening and Data Table'!H269="y", 1, 0)</f>
        <v>0</v>
      </c>
      <c r="D269">
        <f t="shared" si="4"/>
        <v>0</v>
      </c>
    </row>
    <row r="270" spans="1:4">
      <c r="A270">
        <f>IF('Screening and Data Table'!G270="y", 1, 0)</f>
        <v>1</v>
      </c>
      <c r="B270">
        <f>IF('Screening and Data Table'!H270="y", 1, 0)</f>
        <v>0</v>
      </c>
      <c r="D270">
        <f t="shared" si="4"/>
        <v>0</v>
      </c>
    </row>
    <row r="271" spans="1:4">
      <c r="A271">
        <f>IF('Screening and Data Table'!G271="y", 1, 0)</f>
        <v>0</v>
      </c>
      <c r="B271">
        <f>IF('Screening and Data Table'!H271="y", 1, 0)</f>
        <v>0</v>
      </c>
      <c r="D271">
        <f t="shared" si="4"/>
        <v>0</v>
      </c>
    </row>
    <row r="272" spans="1:4">
      <c r="A272">
        <f>IF('Screening and Data Table'!G272="y", 1, 0)</f>
        <v>1</v>
      </c>
      <c r="B272">
        <f>IF('Screening and Data Table'!H272="y", 1, 0)</f>
        <v>1</v>
      </c>
      <c r="D272">
        <f t="shared" si="4"/>
        <v>1</v>
      </c>
    </row>
    <row r="273" spans="1:4">
      <c r="A273">
        <f>IF('Screening and Data Table'!G273="y", 1, 0)</f>
        <v>0</v>
      </c>
      <c r="B273">
        <f>IF('Screening and Data Table'!H273="y", 1, 0)</f>
        <v>0</v>
      </c>
      <c r="D273">
        <f t="shared" si="4"/>
        <v>0</v>
      </c>
    </row>
    <row r="274" spans="1:4">
      <c r="A274">
        <f>IF('Screening and Data Table'!G274="y", 1, 0)</f>
        <v>0</v>
      </c>
      <c r="B274">
        <f>IF('Screening and Data Table'!H274="y", 1, 0)</f>
        <v>1</v>
      </c>
      <c r="D274">
        <f t="shared" si="4"/>
        <v>0</v>
      </c>
    </row>
    <row r="275" spans="1:4">
      <c r="A275">
        <f>IF('Screening and Data Table'!G275="y", 1, 0)</f>
        <v>0</v>
      </c>
      <c r="B275">
        <f>IF('Screening and Data Table'!H275="y", 1, 0)</f>
        <v>0</v>
      </c>
      <c r="D275">
        <f t="shared" si="4"/>
        <v>0</v>
      </c>
    </row>
    <row r="276" spans="1:4">
      <c r="A276">
        <f>IF('Screening and Data Table'!G276="y", 1, 0)</f>
        <v>0</v>
      </c>
      <c r="B276">
        <f>IF('Screening and Data Table'!H276="y", 1, 0)</f>
        <v>1</v>
      </c>
      <c r="D276">
        <f t="shared" si="4"/>
        <v>0</v>
      </c>
    </row>
    <row r="277" spans="1:4">
      <c r="A277">
        <f>IF('Screening and Data Table'!G277="y", 1, 0)</f>
        <v>0</v>
      </c>
      <c r="B277">
        <f>IF('Screening and Data Table'!H277="y", 1, 0)</f>
        <v>0</v>
      </c>
      <c r="D277">
        <f t="shared" si="4"/>
        <v>0</v>
      </c>
    </row>
    <row r="278" spans="1:4">
      <c r="A278">
        <f>IF('Screening and Data Table'!G278="y", 1, 0)</f>
        <v>0</v>
      </c>
      <c r="B278">
        <f>IF('Screening and Data Table'!H278="y", 1, 0)</f>
        <v>0</v>
      </c>
      <c r="D278">
        <f t="shared" si="4"/>
        <v>0</v>
      </c>
    </row>
    <row r="279" spans="1:4">
      <c r="A279">
        <f>IF('Screening and Data Table'!G279="y", 1, 0)</f>
        <v>0</v>
      </c>
      <c r="B279">
        <f>IF('Screening and Data Table'!H279="y", 1, 0)</f>
        <v>0</v>
      </c>
      <c r="D279">
        <f t="shared" si="4"/>
        <v>0</v>
      </c>
    </row>
    <row r="280" spans="1:4">
      <c r="A280">
        <f>IF('Screening and Data Table'!G280="y", 1, 0)</f>
        <v>0</v>
      </c>
      <c r="B280">
        <f>IF('Screening and Data Table'!H280="y", 1, 0)</f>
        <v>0</v>
      </c>
      <c r="D280">
        <f t="shared" si="4"/>
        <v>0</v>
      </c>
    </row>
    <row r="281" spans="1:4">
      <c r="A281">
        <f>IF('Screening and Data Table'!G281="y", 1, 0)</f>
        <v>0</v>
      </c>
      <c r="B281">
        <f>IF('Screening and Data Table'!H281="y", 1, 0)</f>
        <v>0</v>
      </c>
      <c r="D281">
        <f t="shared" si="4"/>
        <v>0</v>
      </c>
    </row>
    <row r="282" spans="1:4">
      <c r="A282">
        <f>IF('Screening and Data Table'!G282="y", 1, 0)</f>
        <v>0</v>
      </c>
      <c r="B282">
        <f>IF('Screening and Data Table'!H282="y", 1, 0)</f>
        <v>0</v>
      </c>
      <c r="D282">
        <f t="shared" si="4"/>
        <v>0</v>
      </c>
    </row>
    <row r="283" spans="1:4">
      <c r="A283">
        <f>IF('Screening and Data Table'!G283="y", 1, 0)</f>
        <v>0</v>
      </c>
      <c r="B283">
        <f>IF('Screening and Data Table'!H283="y", 1, 0)</f>
        <v>0</v>
      </c>
      <c r="D283">
        <f t="shared" si="4"/>
        <v>0</v>
      </c>
    </row>
    <row r="284" spans="1:4">
      <c r="A284">
        <f>IF('Screening and Data Table'!G284="y", 1, 0)</f>
        <v>0</v>
      </c>
      <c r="B284">
        <f>IF('Screening and Data Table'!H284="y", 1, 0)</f>
        <v>0</v>
      </c>
      <c r="D284">
        <f t="shared" si="4"/>
        <v>0</v>
      </c>
    </row>
    <row r="285" spans="1:4">
      <c r="A285">
        <f>IF('Screening and Data Table'!G285="y", 1, 0)</f>
        <v>0</v>
      </c>
      <c r="B285">
        <f>IF('Screening and Data Table'!H285="y", 1, 0)</f>
        <v>0</v>
      </c>
      <c r="D285">
        <f t="shared" si="4"/>
        <v>0</v>
      </c>
    </row>
    <row r="286" spans="1:4">
      <c r="A286">
        <f>IF('Screening and Data Table'!G286="y", 1, 0)</f>
        <v>1</v>
      </c>
      <c r="B286">
        <f>IF('Screening and Data Table'!H286="y", 1, 0)</f>
        <v>0</v>
      </c>
      <c r="D286">
        <f t="shared" si="4"/>
        <v>0</v>
      </c>
    </row>
    <row r="287" spans="1:4">
      <c r="A287">
        <f>IF('Screening and Data Table'!G287="y", 1, 0)</f>
        <v>0</v>
      </c>
      <c r="B287">
        <f>IF('Screening and Data Table'!H287="y", 1, 0)</f>
        <v>0</v>
      </c>
      <c r="D287">
        <f t="shared" si="4"/>
        <v>0</v>
      </c>
    </row>
    <row r="288" spans="1:4">
      <c r="A288">
        <f>IF('Screening and Data Table'!G288="y", 1, 0)</f>
        <v>0</v>
      </c>
      <c r="B288">
        <f>IF('Screening and Data Table'!H288="y", 1, 0)</f>
        <v>0</v>
      </c>
      <c r="D288">
        <f t="shared" si="4"/>
        <v>0</v>
      </c>
    </row>
    <row r="289" spans="1:4">
      <c r="A289">
        <f>IF('Screening and Data Table'!G289="y", 1, 0)</f>
        <v>0</v>
      </c>
      <c r="B289">
        <f>IF('Screening and Data Table'!H289="y", 1, 0)</f>
        <v>0</v>
      </c>
      <c r="D289">
        <f t="shared" si="4"/>
        <v>0</v>
      </c>
    </row>
    <row r="290" spans="1:4">
      <c r="A290">
        <f>IF('Screening and Data Table'!G290="y", 1, 0)</f>
        <v>0</v>
      </c>
      <c r="B290">
        <f>IF('Screening and Data Table'!H290="y", 1, 0)</f>
        <v>0</v>
      </c>
      <c r="D290">
        <f t="shared" si="4"/>
        <v>0</v>
      </c>
    </row>
    <row r="291" spans="1:4">
      <c r="A291">
        <f>IF('Screening and Data Table'!G291="y", 1, 0)</f>
        <v>0</v>
      </c>
      <c r="B291">
        <f>IF('Screening and Data Table'!H291="y", 1, 0)</f>
        <v>0</v>
      </c>
      <c r="D291">
        <f t="shared" si="4"/>
        <v>0</v>
      </c>
    </row>
    <row r="292" spans="1:4">
      <c r="A292">
        <f>IF('Screening and Data Table'!G292="y", 1, 0)</f>
        <v>1</v>
      </c>
      <c r="B292">
        <f>IF('Screening and Data Table'!H292="y", 1, 0)</f>
        <v>0</v>
      </c>
      <c r="D292">
        <f t="shared" si="4"/>
        <v>0</v>
      </c>
    </row>
    <row r="293" spans="1:4">
      <c r="A293">
        <f>IF('Screening and Data Table'!G293="y", 1, 0)</f>
        <v>0</v>
      </c>
      <c r="B293">
        <f>IF('Screening and Data Table'!H293="y", 1, 0)</f>
        <v>0</v>
      </c>
      <c r="D293">
        <f t="shared" si="4"/>
        <v>0</v>
      </c>
    </row>
    <row r="294" spans="1:4">
      <c r="A294">
        <f>IF('Screening and Data Table'!G294="y", 1, 0)</f>
        <v>0</v>
      </c>
      <c r="B294">
        <f>IF('Screening and Data Table'!H294="y", 1, 0)</f>
        <v>0</v>
      </c>
      <c r="D294">
        <f t="shared" si="4"/>
        <v>0</v>
      </c>
    </row>
    <row r="295" spans="1:4">
      <c r="A295">
        <f>IF('Screening and Data Table'!G295="y", 1, 0)</f>
        <v>0</v>
      </c>
      <c r="B295">
        <f>IF('Screening and Data Table'!H295="y", 1, 0)</f>
        <v>0</v>
      </c>
      <c r="D295">
        <f t="shared" si="4"/>
        <v>0</v>
      </c>
    </row>
    <row r="296" spans="1:4">
      <c r="A296">
        <f>IF('Screening and Data Table'!G296="y", 1, 0)</f>
        <v>1</v>
      </c>
      <c r="B296">
        <f>IF('Screening and Data Table'!H296="y", 1, 0)</f>
        <v>1</v>
      </c>
      <c r="D296">
        <f t="shared" si="4"/>
        <v>1</v>
      </c>
    </row>
    <row r="297" spans="1:4">
      <c r="A297">
        <f>IF('Screening and Data Table'!G297="y", 1, 0)</f>
        <v>0</v>
      </c>
      <c r="B297">
        <f>IF('Screening and Data Table'!H297="y", 1, 0)</f>
        <v>0</v>
      </c>
      <c r="D297">
        <f t="shared" si="4"/>
        <v>0</v>
      </c>
    </row>
    <row r="298" spans="1:4">
      <c r="A298">
        <f>IF('Screening and Data Table'!G298="y", 1, 0)</f>
        <v>0</v>
      </c>
      <c r="B298">
        <f>IF('Screening and Data Table'!H298="y", 1, 0)</f>
        <v>0</v>
      </c>
      <c r="D298">
        <f t="shared" si="4"/>
        <v>0</v>
      </c>
    </row>
    <row r="299" spans="1:4">
      <c r="A299">
        <f>IF('Screening and Data Table'!G299="y", 1, 0)</f>
        <v>0</v>
      </c>
      <c r="B299">
        <f>IF('Screening and Data Table'!H299="y", 1, 0)</f>
        <v>0</v>
      </c>
      <c r="D299">
        <f t="shared" si="4"/>
        <v>0</v>
      </c>
    </row>
    <row r="300" spans="1:4">
      <c r="A300">
        <f>IF('Screening and Data Table'!G300="y", 1, 0)</f>
        <v>0</v>
      </c>
      <c r="B300">
        <f>IF('Screening and Data Table'!H300="y", 1, 0)</f>
        <v>0</v>
      </c>
      <c r="D300">
        <f t="shared" si="4"/>
        <v>0</v>
      </c>
    </row>
    <row r="301" spans="1:4">
      <c r="A301">
        <f>IF('Screening and Data Table'!G301="y", 1, 0)</f>
        <v>0</v>
      </c>
      <c r="B301">
        <f>IF('Screening and Data Table'!H301="y", 1, 0)</f>
        <v>0</v>
      </c>
      <c r="D301">
        <f t="shared" si="4"/>
        <v>0</v>
      </c>
    </row>
    <row r="302" spans="1:4">
      <c r="A302">
        <f>IF('Screening and Data Table'!G302="y", 1, 0)</f>
        <v>1</v>
      </c>
      <c r="B302">
        <f>IF('Screening and Data Table'!H302="y", 1, 0)</f>
        <v>1</v>
      </c>
      <c r="D302">
        <f t="shared" si="4"/>
        <v>1</v>
      </c>
    </row>
    <row r="303" spans="1:4">
      <c r="A303">
        <f>IF('Screening and Data Table'!G303="y", 1, 0)</f>
        <v>0</v>
      </c>
      <c r="B303">
        <f>IF('Screening and Data Table'!H303="y", 1, 0)</f>
        <v>0</v>
      </c>
      <c r="D303">
        <f t="shared" si="4"/>
        <v>0</v>
      </c>
    </row>
    <row r="304" spans="1:4">
      <c r="A304">
        <f>IF('Screening and Data Table'!G304="y", 1, 0)</f>
        <v>1</v>
      </c>
      <c r="B304">
        <f>IF('Screening and Data Table'!H304="y", 1, 0)</f>
        <v>0</v>
      </c>
      <c r="D304">
        <f t="shared" si="4"/>
        <v>0</v>
      </c>
    </row>
    <row r="305" spans="1:4">
      <c r="A305">
        <f>IF('Screening and Data Table'!G305="y", 1, 0)</f>
        <v>0</v>
      </c>
      <c r="B305">
        <f>IF('Screening and Data Table'!H305="y", 1, 0)</f>
        <v>0</v>
      </c>
      <c r="D305">
        <f t="shared" si="4"/>
        <v>0</v>
      </c>
    </row>
    <row r="306" spans="1:4">
      <c r="A306">
        <f>IF('Screening and Data Table'!G306="y", 1, 0)</f>
        <v>0</v>
      </c>
      <c r="B306">
        <f>IF('Screening and Data Table'!H306="y", 1, 0)</f>
        <v>0</v>
      </c>
      <c r="D306">
        <f t="shared" si="4"/>
        <v>0</v>
      </c>
    </row>
    <row r="307" spans="1:4">
      <c r="A307">
        <f>IF('Screening and Data Table'!G307="y", 1, 0)</f>
        <v>0</v>
      </c>
      <c r="B307">
        <f>IF('Screening and Data Table'!H307="y", 1, 0)</f>
        <v>0</v>
      </c>
      <c r="D307">
        <f t="shared" si="4"/>
        <v>0</v>
      </c>
    </row>
    <row r="308" spans="1:4">
      <c r="A308">
        <f>IF('Screening and Data Table'!G308="y", 1, 0)</f>
        <v>0</v>
      </c>
      <c r="B308">
        <f>IF('Screening and Data Table'!H308="y", 1, 0)</f>
        <v>0</v>
      </c>
      <c r="D308">
        <f t="shared" si="4"/>
        <v>0</v>
      </c>
    </row>
    <row r="309" spans="1:4">
      <c r="A309">
        <f>IF('Screening and Data Table'!G309="y", 1, 0)</f>
        <v>0</v>
      </c>
      <c r="B309">
        <f>IF('Screening and Data Table'!H309="y", 1, 0)</f>
        <v>0</v>
      </c>
      <c r="D309">
        <f t="shared" si="4"/>
        <v>0</v>
      </c>
    </row>
    <row r="310" spans="1:4">
      <c r="A310">
        <f>IF('Screening and Data Table'!G310="y", 1, 0)</f>
        <v>0</v>
      </c>
      <c r="B310">
        <f>IF('Screening and Data Table'!H310="y", 1, 0)</f>
        <v>0</v>
      </c>
      <c r="D310">
        <f t="shared" si="4"/>
        <v>0</v>
      </c>
    </row>
    <row r="311" spans="1:4">
      <c r="A311">
        <f>IF('Screening and Data Table'!G311="y", 1, 0)</f>
        <v>0</v>
      </c>
      <c r="B311">
        <f>IF('Screening and Data Table'!H311="y", 1, 0)</f>
        <v>0</v>
      </c>
      <c r="D311">
        <f t="shared" si="4"/>
        <v>0</v>
      </c>
    </row>
    <row r="312" spans="1:4">
      <c r="A312">
        <f>IF('Screening and Data Table'!G312="y", 1, 0)</f>
        <v>0</v>
      </c>
      <c r="B312">
        <f>IF('Screening and Data Table'!H312="y", 1, 0)</f>
        <v>0</v>
      </c>
      <c r="D312">
        <f t="shared" si="4"/>
        <v>0</v>
      </c>
    </row>
    <row r="313" spans="1:4">
      <c r="A313">
        <f>IF('Screening and Data Table'!G313="y", 1, 0)</f>
        <v>0</v>
      </c>
      <c r="B313">
        <f>IF('Screening and Data Table'!H313="y", 1, 0)</f>
        <v>0</v>
      </c>
      <c r="D313">
        <f t="shared" si="4"/>
        <v>0</v>
      </c>
    </row>
    <row r="314" spans="1:4">
      <c r="A314">
        <f>IF('Screening and Data Table'!G314="y", 1, 0)</f>
        <v>0</v>
      </c>
      <c r="B314">
        <f>IF('Screening and Data Table'!H314="y", 1, 0)</f>
        <v>0</v>
      </c>
      <c r="D314">
        <f t="shared" si="4"/>
        <v>0</v>
      </c>
    </row>
    <row r="315" spans="1:4">
      <c r="A315">
        <f>IF('Screening and Data Table'!G315="y", 1, 0)</f>
        <v>0</v>
      </c>
      <c r="B315">
        <f>IF('Screening and Data Table'!H315="y", 1, 0)</f>
        <v>0</v>
      </c>
      <c r="D315">
        <f t="shared" si="4"/>
        <v>0</v>
      </c>
    </row>
    <row r="316" spans="1:4">
      <c r="A316">
        <f>IF('Screening and Data Table'!G316="y", 1, 0)</f>
        <v>0</v>
      </c>
      <c r="B316">
        <f>IF('Screening and Data Table'!H316="y", 1, 0)</f>
        <v>0</v>
      </c>
      <c r="D316">
        <f t="shared" si="4"/>
        <v>0</v>
      </c>
    </row>
    <row r="317" spans="1:4">
      <c r="A317">
        <f>IF('Screening and Data Table'!G317="y", 1, 0)</f>
        <v>0</v>
      </c>
      <c r="B317">
        <f>IF('Screening and Data Table'!H317="y", 1, 0)</f>
        <v>0</v>
      </c>
      <c r="D317">
        <f t="shared" si="4"/>
        <v>0</v>
      </c>
    </row>
    <row r="318" spans="1:4">
      <c r="A318">
        <f>IF('Screening and Data Table'!G318="y", 1, 0)</f>
        <v>0</v>
      </c>
      <c r="B318">
        <f>IF('Screening and Data Table'!H318="y", 1, 0)</f>
        <v>0</v>
      </c>
      <c r="D318">
        <f t="shared" si="4"/>
        <v>0</v>
      </c>
    </row>
    <row r="319" spans="1:4">
      <c r="A319">
        <f>IF('Screening and Data Table'!G319="y", 1, 0)</f>
        <v>0</v>
      </c>
      <c r="B319">
        <f>IF('Screening and Data Table'!H319="y", 1, 0)</f>
        <v>0</v>
      </c>
      <c r="D319">
        <f t="shared" si="4"/>
        <v>0</v>
      </c>
    </row>
    <row r="320" spans="1:4">
      <c r="A320">
        <f>IF('Screening and Data Table'!G320="y", 1, 0)</f>
        <v>1</v>
      </c>
      <c r="B320">
        <f>IF('Screening and Data Table'!H320="y", 1, 0)</f>
        <v>0</v>
      </c>
      <c r="D320">
        <f t="shared" si="4"/>
        <v>0</v>
      </c>
    </row>
    <row r="321" spans="1:4">
      <c r="A321">
        <f>IF('Screening and Data Table'!G321="y", 1, 0)</f>
        <v>0</v>
      </c>
      <c r="B321">
        <f>IF('Screening and Data Table'!H321="y", 1, 0)</f>
        <v>0</v>
      </c>
      <c r="D321">
        <f t="shared" si="4"/>
        <v>0</v>
      </c>
    </row>
    <row r="322" spans="1:4">
      <c r="A322">
        <f>IF('Screening and Data Table'!G322="y", 1, 0)</f>
        <v>0</v>
      </c>
      <c r="B322">
        <f>IF('Screening and Data Table'!H322="y", 1, 0)</f>
        <v>0</v>
      </c>
      <c r="D322">
        <f t="shared" si="4"/>
        <v>0</v>
      </c>
    </row>
    <row r="323" spans="1:4">
      <c r="A323">
        <f>IF('Screening and Data Table'!G323="y", 1, 0)</f>
        <v>0</v>
      </c>
      <c r="B323">
        <f>IF('Screening and Data Table'!H323="y", 1, 0)</f>
        <v>0</v>
      </c>
      <c r="D323">
        <f t="shared" ref="D323:D386" si="5">IF(A323*B323=1, 1,0)</f>
        <v>0</v>
      </c>
    </row>
    <row r="324" spans="1:4">
      <c r="A324">
        <f>IF('Screening and Data Table'!G324="y", 1, 0)</f>
        <v>0</v>
      </c>
      <c r="B324">
        <f>IF('Screening and Data Table'!H324="y", 1, 0)</f>
        <v>0</v>
      </c>
      <c r="D324">
        <f t="shared" si="5"/>
        <v>0</v>
      </c>
    </row>
    <row r="325" spans="1:4">
      <c r="A325">
        <f>IF('Screening and Data Table'!G325="y", 1, 0)</f>
        <v>0</v>
      </c>
      <c r="B325">
        <f>IF('Screening and Data Table'!H325="y", 1, 0)</f>
        <v>0</v>
      </c>
      <c r="D325">
        <f t="shared" si="5"/>
        <v>0</v>
      </c>
    </row>
    <row r="326" spans="1:4">
      <c r="A326">
        <f>IF('Screening and Data Table'!G326="y", 1, 0)</f>
        <v>1</v>
      </c>
      <c r="B326">
        <f>IF('Screening and Data Table'!H326="y", 1, 0)</f>
        <v>0</v>
      </c>
      <c r="D326">
        <f t="shared" si="5"/>
        <v>0</v>
      </c>
    </row>
    <row r="327" spans="1:4">
      <c r="A327">
        <f>IF('Screening and Data Table'!G327="y", 1, 0)</f>
        <v>0</v>
      </c>
      <c r="B327">
        <f>IF('Screening and Data Table'!H327="y", 1, 0)</f>
        <v>0</v>
      </c>
      <c r="D327">
        <f t="shared" si="5"/>
        <v>0</v>
      </c>
    </row>
    <row r="328" spans="1:4">
      <c r="A328">
        <f>IF('Screening and Data Table'!G328="y", 1, 0)</f>
        <v>0</v>
      </c>
      <c r="B328">
        <f>IF('Screening and Data Table'!H328="y", 1, 0)</f>
        <v>0</v>
      </c>
      <c r="D328">
        <f t="shared" si="5"/>
        <v>0</v>
      </c>
    </row>
    <row r="329" spans="1:4">
      <c r="A329">
        <f>IF('Screening and Data Table'!G329="y", 1, 0)</f>
        <v>0</v>
      </c>
      <c r="B329">
        <f>IF('Screening and Data Table'!H329="y", 1, 0)</f>
        <v>0</v>
      </c>
      <c r="D329">
        <f t="shared" si="5"/>
        <v>0</v>
      </c>
    </row>
    <row r="330" spans="1:4">
      <c r="A330">
        <f>IF('Screening and Data Table'!G330="y", 1, 0)</f>
        <v>1</v>
      </c>
      <c r="B330">
        <f>IF('Screening and Data Table'!H330="y", 1, 0)</f>
        <v>0</v>
      </c>
      <c r="D330">
        <f t="shared" si="5"/>
        <v>0</v>
      </c>
    </row>
    <row r="331" spans="1:4">
      <c r="A331">
        <f>IF('Screening and Data Table'!G331="y", 1, 0)</f>
        <v>0</v>
      </c>
      <c r="B331">
        <f>IF('Screening and Data Table'!H331="y", 1, 0)</f>
        <v>0</v>
      </c>
      <c r="D331">
        <f t="shared" si="5"/>
        <v>0</v>
      </c>
    </row>
    <row r="332" spans="1:4">
      <c r="A332">
        <f>IF('Screening and Data Table'!G332="y", 1, 0)</f>
        <v>1</v>
      </c>
      <c r="B332">
        <f>IF('Screening and Data Table'!H332="y", 1, 0)</f>
        <v>1</v>
      </c>
      <c r="D332">
        <f t="shared" si="5"/>
        <v>1</v>
      </c>
    </row>
    <row r="333" spans="1:4">
      <c r="A333">
        <f>IF('Screening and Data Table'!G333="y", 1, 0)</f>
        <v>0</v>
      </c>
      <c r="B333">
        <f>IF('Screening and Data Table'!H333="y", 1, 0)</f>
        <v>0</v>
      </c>
      <c r="D333">
        <f t="shared" si="5"/>
        <v>0</v>
      </c>
    </row>
    <row r="334" spans="1:4">
      <c r="A334">
        <f>IF('Screening and Data Table'!G334="y", 1, 0)</f>
        <v>1</v>
      </c>
      <c r="B334">
        <f>IF('Screening and Data Table'!H334="y", 1, 0)</f>
        <v>1</v>
      </c>
      <c r="D334">
        <f t="shared" si="5"/>
        <v>1</v>
      </c>
    </row>
    <row r="335" spans="1:4">
      <c r="A335">
        <f>IF('Screening and Data Table'!G335="y", 1, 0)</f>
        <v>0</v>
      </c>
      <c r="B335">
        <f>IF('Screening and Data Table'!H335="y", 1, 0)</f>
        <v>0</v>
      </c>
      <c r="D335">
        <f t="shared" si="5"/>
        <v>0</v>
      </c>
    </row>
    <row r="336" spans="1:4">
      <c r="A336">
        <f>IF('Screening and Data Table'!G336="y", 1, 0)</f>
        <v>0</v>
      </c>
      <c r="B336">
        <f>IF('Screening and Data Table'!H336="y", 1, 0)</f>
        <v>0</v>
      </c>
      <c r="D336">
        <f t="shared" si="5"/>
        <v>0</v>
      </c>
    </row>
    <row r="337" spans="1:4">
      <c r="A337">
        <f>IF('Screening and Data Table'!G337="y", 1, 0)</f>
        <v>0</v>
      </c>
      <c r="B337">
        <f>IF('Screening and Data Table'!H337="y", 1, 0)</f>
        <v>0</v>
      </c>
      <c r="D337">
        <f t="shared" si="5"/>
        <v>0</v>
      </c>
    </row>
    <row r="338" spans="1:4">
      <c r="A338">
        <f>IF('Screening and Data Table'!G338="y", 1, 0)</f>
        <v>0</v>
      </c>
      <c r="B338">
        <f>IF('Screening and Data Table'!H338="y", 1, 0)</f>
        <v>0</v>
      </c>
      <c r="D338">
        <f t="shared" si="5"/>
        <v>0</v>
      </c>
    </row>
    <row r="339" spans="1:4">
      <c r="A339">
        <f>IF('Screening and Data Table'!G339="y", 1, 0)</f>
        <v>0</v>
      </c>
      <c r="B339">
        <f>IF('Screening and Data Table'!H339="y", 1, 0)</f>
        <v>0</v>
      </c>
      <c r="D339">
        <f t="shared" si="5"/>
        <v>0</v>
      </c>
    </row>
    <row r="340" spans="1:4">
      <c r="A340">
        <f>IF('Screening and Data Table'!G340="y", 1, 0)</f>
        <v>1</v>
      </c>
      <c r="B340">
        <f>IF('Screening and Data Table'!H340="y", 1, 0)</f>
        <v>0</v>
      </c>
      <c r="D340">
        <f t="shared" si="5"/>
        <v>0</v>
      </c>
    </row>
    <row r="341" spans="1:4">
      <c r="A341">
        <f>IF('Screening and Data Table'!G341="y", 1, 0)</f>
        <v>0</v>
      </c>
      <c r="B341">
        <f>IF('Screening and Data Table'!H341="y", 1, 0)</f>
        <v>0</v>
      </c>
      <c r="D341">
        <f t="shared" si="5"/>
        <v>0</v>
      </c>
    </row>
    <row r="342" spans="1:4">
      <c r="A342">
        <f>IF('Screening and Data Table'!G342="y", 1, 0)</f>
        <v>1</v>
      </c>
      <c r="B342">
        <f>IF('Screening and Data Table'!H342="y", 1, 0)</f>
        <v>0</v>
      </c>
      <c r="D342">
        <f t="shared" si="5"/>
        <v>0</v>
      </c>
    </row>
    <row r="343" spans="1:4">
      <c r="A343">
        <f>IF('Screening and Data Table'!G343="y", 1, 0)</f>
        <v>0</v>
      </c>
      <c r="B343">
        <f>IF('Screening and Data Table'!H343="y", 1, 0)</f>
        <v>0</v>
      </c>
      <c r="D343">
        <f t="shared" si="5"/>
        <v>0</v>
      </c>
    </row>
    <row r="344" spans="1:4">
      <c r="A344">
        <f>IF('Screening and Data Table'!G344="y", 1, 0)</f>
        <v>0</v>
      </c>
      <c r="B344">
        <f>IF('Screening and Data Table'!H344="y", 1, 0)</f>
        <v>0</v>
      </c>
      <c r="D344">
        <f t="shared" si="5"/>
        <v>0</v>
      </c>
    </row>
    <row r="345" spans="1:4">
      <c r="A345">
        <f>IF('Screening and Data Table'!G345="y", 1, 0)</f>
        <v>0</v>
      </c>
      <c r="B345">
        <f>IF('Screening and Data Table'!H345="y", 1, 0)</f>
        <v>0</v>
      </c>
      <c r="D345">
        <f t="shared" si="5"/>
        <v>0</v>
      </c>
    </row>
    <row r="346" spans="1:4">
      <c r="A346">
        <f>IF('Screening and Data Table'!G346="y", 1, 0)</f>
        <v>1</v>
      </c>
      <c r="B346">
        <f>IF('Screening and Data Table'!H346="y", 1, 0)</f>
        <v>0</v>
      </c>
      <c r="D346">
        <f t="shared" si="5"/>
        <v>0</v>
      </c>
    </row>
    <row r="347" spans="1:4">
      <c r="A347">
        <f>IF('Screening and Data Table'!G347="y", 1, 0)</f>
        <v>0</v>
      </c>
      <c r="B347">
        <f>IF('Screening and Data Table'!H347="y", 1, 0)</f>
        <v>0</v>
      </c>
      <c r="D347">
        <f t="shared" si="5"/>
        <v>0</v>
      </c>
    </row>
    <row r="348" spans="1:4">
      <c r="A348">
        <f>IF('Screening and Data Table'!G348="y", 1, 0)</f>
        <v>0</v>
      </c>
      <c r="B348">
        <f>IF('Screening and Data Table'!H348="y", 1, 0)</f>
        <v>0</v>
      </c>
      <c r="D348">
        <f t="shared" si="5"/>
        <v>0</v>
      </c>
    </row>
    <row r="349" spans="1:4">
      <c r="A349">
        <f>IF('Screening and Data Table'!G349="y", 1, 0)</f>
        <v>0</v>
      </c>
      <c r="B349">
        <f>IF('Screening and Data Table'!H349="y", 1, 0)</f>
        <v>0</v>
      </c>
      <c r="D349">
        <f t="shared" si="5"/>
        <v>0</v>
      </c>
    </row>
    <row r="350" spans="1:4">
      <c r="A350">
        <f>IF('Screening and Data Table'!G350="y", 1, 0)</f>
        <v>0</v>
      </c>
      <c r="B350">
        <f>IF('Screening and Data Table'!H350="y", 1, 0)</f>
        <v>0</v>
      </c>
      <c r="D350">
        <f t="shared" si="5"/>
        <v>0</v>
      </c>
    </row>
    <row r="351" spans="1:4">
      <c r="A351">
        <f>IF('Screening and Data Table'!G351="y", 1, 0)</f>
        <v>0</v>
      </c>
      <c r="B351">
        <f>IF('Screening and Data Table'!H351="y", 1, 0)</f>
        <v>0</v>
      </c>
      <c r="D351">
        <f t="shared" si="5"/>
        <v>0</v>
      </c>
    </row>
    <row r="352" spans="1:4">
      <c r="A352">
        <f>IF('Screening and Data Table'!G352="y", 1, 0)</f>
        <v>0</v>
      </c>
      <c r="B352">
        <f>IF('Screening and Data Table'!H352="y", 1, 0)</f>
        <v>0</v>
      </c>
      <c r="D352">
        <f t="shared" si="5"/>
        <v>0</v>
      </c>
    </row>
    <row r="353" spans="1:4">
      <c r="A353">
        <f>IF('Screening and Data Table'!G353="y", 1, 0)</f>
        <v>0</v>
      </c>
      <c r="B353">
        <f>IF('Screening and Data Table'!H353="y", 1, 0)</f>
        <v>0</v>
      </c>
      <c r="D353">
        <f t="shared" si="5"/>
        <v>0</v>
      </c>
    </row>
    <row r="354" spans="1:4">
      <c r="A354">
        <f>IF('Screening and Data Table'!G354="y", 1, 0)</f>
        <v>0</v>
      </c>
      <c r="B354">
        <f>IF('Screening and Data Table'!H354="y", 1, 0)</f>
        <v>0</v>
      </c>
      <c r="D354">
        <f t="shared" si="5"/>
        <v>0</v>
      </c>
    </row>
    <row r="355" spans="1:4">
      <c r="A355">
        <f>IF('Screening and Data Table'!G355="y", 1, 0)</f>
        <v>0</v>
      </c>
      <c r="B355">
        <f>IF('Screening and Data Table'!H355="y", 1, 0)</f>
        <v>0</v>
      </c>
      <c r="D355">
        <f t="shared" si="5"/>
        <v>0</v>
      </c>
    </row>
    <row r="356" spans="1:4">
      <c r="A356">
        <f>IF('Screening and Data Table'!G356="y", 1, 0)</f>
        <v>0</v>
      </c>
      <c r="B356">
        <f>IF('Screening and Data Table'!H356="y", 1, 0)</f>
        <v>0</v>
      </c>
      <c r="D356">
        <f t="shared" si="5"/>
        <v>0</v>
      </c>
    </row>
    <row r="357" spans="1:4">
      <c r="A357">
        <f>IF('Screening and Data Table'!G357="y", 1, 0)</f>
        <v>0</v>
      </c>
      <c r="B357">
        <f>IF('Screening and Data Table'!H357="y", 1, 0)</f>
        <v>0</v>
      </c>
      <c r="D357">
        <f t="shared" si="5"/>
        <v>0</v>
      </c>
    </row>
    <row r="358" spans="1:4">
      <c r="A358">
        <f>IF('Screening and Data Table'!G358="y", 1, 0)</f>
        <v>0</v>
      </c>
      <c r="B358">
        <f>IF('Screening and Data Table'!H358="y", 1, 0)</f>
        <v>0</v>
      </c>
      <c r="D358">
        <f t="shared" si="5"/>
        <v>0</v>
      </c>
    </row>
    <row r="359" spans="1:4">
      <c r="A359">
        <f>IF('Screening and Data Table'!G359="y", 1, 0)</f>
        <v>0</v>
      </c>
      <c r="B359">
        <f>IF('Screening and Data Table'!H359="y", 1, 0)</f>
        <v>0</v>
      </c>
      <c r="D359">
        <f t="shared" si="5"/>
        <v>0</v>
      </c>
    </row>
    <row r="360" spans="1:4">
      <c r="A360">
        <f>IF('Screening and Data Table'!G360="y", 1, 0)</f>
        <v>1</v>
      </c>
      <c r="B360">
        <f>IF('Screening and Data Table'!H360="y", 1, 0)</f>
        <v>0</v>
      </c>
      <c r="D360">
        <f t="shared" si="5"/>
        <v>0</v>
      </c>
    </row>
    <row r="361" spans="1:4">
      <c r="A361">
        <f>IF('Screening and Data Table'!G361="y", 1, 0)</f>
        <v>0</v>
      </c>
      <c r="B361">
        <f>IF('Screening and Data Table'!H361="y", 1, 0)</f>
        <v>0</v>
      </c>
      <c r="D361">
        <f t="shared" si="5"/>
        <v>0</v>
      </c>
    </row>
    <row r="362" spans="1:4">
      <c r="A362">
        <f>IF('Screening and Data Table'!G362="y", 1, 0)</f>
        <v>0</v>
      </c>
      <c r="B362">
        <f>IF('Screening and Data Table'!H362="y", 1, 0)</f>
        <v>0</v>
      </c>
      <c r="D362">
        <f t="shared" si="5"/>
        <v>0</v>
      </c>
    </row>
    <row r="363" spans="1:4">
      <c r="A363">
        <f>IF('Screening and Data Table'!G363="y", 1, 0)</f>
        <v>0</v>
      </c>
      <c r="B363">
        <f>IF('Screening and Data Table'!H363="y", 1, 0)</f>
        <v>0</v>
      </c>
      <c r="D363">
        <f t="shared" si="5"/>
        <v>0</v>
      </c>
    </row>
    <row r="364" spans="1:4">
      <c r="A364">
        <f>IF('Screening and Data Table'!G364="y", 1, 0)</f>
        <v>0</v>
      </c>
      <c r="B364">
        <f>IF('Screening and Data Table'!H364="y", 1, 0)</f>
        <v>0</v>
      </c>
      <c r="D364">
        <f t="shared" si="5"/>
        <v>0</v>
      </c>
    </row>
    <row r="365" spans="1:4">
      <c r="A365">
        <f>IF('Screening and Data Table'!G365="y", 1, 0)</f>
        <v>0</v>
      </c>
      <c r="B365">
        <f>IF('Screening and Data Table'!H365="y", 1, 0)</f>
        <v>0</v>
      </c>
      <c r="D365">
        <f t="shared" si="5"/>
        <v>0</v>
      </c>
    </row>
    <row r="366" spans="1:4">
      <c r="A366">
        <f>IF('Screening and Data Table'!G366="y", 1, 0)</f>
        <v>0</v>
      </c>
      <c r="B366">
        <f>IF('Screening and Data Table'!H366="y", 1, 0)</f>
        <v>0</v>
      </c>
      <c r="D366">
        <f t="shared" si="5"/>
        <v>0</v>
      </c>
    </row>
    <row r="367" spans="1:4">
      <c r="A367">
        <f>IF('Screening and Data Table'!G367="y", 1, 0)</f>
        <v>0</v>
      </c>
      <c r="B367">
        <f>IF('Screening and Data Table'!H367="y", 1, 0)</f>
        <v>0</v>
      </c>
      <c r="D367">
        <f t="shared" si="5"/>
        <v>0</v>
      </c>
    </row>
    <row r="368" spans="1:4">
      <c r="A368">
        <f>IF('Screening and Data Table'!G368="y", 1, 0)</f>
        <v>0</v>
      </c>
      <c r="B368">
        <f>IF('Screening and Data Table'!H368="y", 1, 0)</f>
        <v>0</v>
      </c>
      <c r="D368">
        <f t="shared" si="5"/>
        <v>0</v>
      </c>
    </row>
    <row r="369" spans="1:4">
      <c r="A369">
        <f>IF('Screening and Data Table'!G369="y", 1, 0)</f>
        <v>0</v>
      </c>
      <c r="B369">
        <f>IF('Screening and Data Table'!H369="y", 1, 0)</f>
        <v>0</v>
      </c>
      <c r="D369">
        <f t="shared" si="5"/>
        <v>0</v>
      </c>
    </row>
    <row r="370" spans="1:4">
      <c r="A370">
        <f>IF('Screening and Data Table'!G370="y", 1, 0)</f>
        <v>0</v>
      </c>
      <c r="B370">
        <f>IF('Screening and Data Table'!H370="y", 1, 0)</f>
        <v>0</v>
      </c>
      <c r="D370">
        <f t="shared" si="5"/>
        <v>0</v>
      </c>
    </row>
    <row r="371" spans="1:4">
      <c r="A371">
        <f>IF('Screening and Data Table'!G371="y", 1, 0)</f>
        <v>0</v>
      </c>
      <c r="B371">
        <f>IF('Screening and Data Table'!H371="y", 1, 0)</f>
        <v>0</v>
      </c>
      <c r="D371">
        <f t="shared" si="5"/>
        <v>0</v>
      </c>
    </row>
    <row r="372" spans="1:4">
      <c r="A372">
        <f>IF('Screening and Data Table'!G372="y", 1, 0)</f>
        <v>1</v>
      </c>
      <c r="B372">
        <f>IF('Screening and Data Table'!H372="y", 1, 0)</f>
        <v>0</v>
      </c>
      <c r="D372">
        <f t="shared" si="5"/>
        <v>0</v>
      </c>
    </row>
    <row r="373" spans="1:4">
      <c r="A373">
        <f>IF('Screening and Data Table'!G373="y", 1, 0)</f>
        <v>0</v>
      </c>
      <c r="B373">
        <f>IF('Screening and Data Table'!H373="y", 1, 0)</f>
        <v>0</v>
      </c>
      <c r="D373">
        <f t="shared" si="5"/>
        <v>0</v>
      </c>
    </row>
    <row r="374" spans="1:4">
      <c r="A374">
        <f>IF('Screening and Data Table'!G374="y", 1, 0)</f>
        <v>0</v>
      </c>
      <c r="B374">
        <f>IF('Screening and Data Table'!H374="y", 1, 0)</f>
        <v>0</v>
      </c>
      <c r="D374">
        <f t="shared" si="5"/>
        <v>0</v>
      </c>
    </row>
    <row r="375" spans="1:4">
      <c r="A375">
        <f>IF('Screening and Data Table'!G375="y", 1, 0)</f>
        <v>0</v>
      </c>
      <c r="B375">
        <f>IF('Screening and Data Table'!H375="y", 1, 0)</f>
        <v>0</v>
      </c>
      <c r="D375">
        <f t="shared" si="5"/>
        <v>0</v>
      </c>
    </row>
    <row r="376" spans="1:4">
      <c r="A376">
        <f>IF('Screening and Data Table'!G376="y", 1, 0)</f>
        <v>1</v>
      </c>
      <c r="B376">
        <f>IF('Screening and Data Table'!H376="y", 1, 0)</f>
        <v>0</v>
      </c>
      <c r="D376">
        <f t="shared" si="5"/>
        <v>0</v>
      </c>
    </row>
    <row r="377" spans="1:4">
      <c r="A377">
        <f>IF('Screening and Data Table'!G377="y", 1, 0)</f>
        <v>0</v>
      </c>
      <c r="B377">
        <f>IF('Screening and Data Table'!H377="y", 1, 0)</f>
        <v>0</v>
      </c>
      <c r="D377">
        <f t="shared" si="5"/>
        <v>0</v>
      </c>
    </row>
    <row r="378" spans="1:4">
      <c r="A378">
        <f>IF('Screening and Data Table'!G378="y", 1, 0)</f>
        <v>0</v>
      </c>
      <c r="B378">
        <f>IF('Screening and Data Table'!H378="y", 1, 0)</f>
        <v>0</v>
      </c>
      <c r="D378">
        <f t="shared" si="5"/>
        <v>0</v>
      </c>
    </row>
    <row r="379" spans="1:4">
      <c r="A379">
        <f>IF('Screening and Data Table'!G379="y", 1, 0)</f>
        <v>0</v>
      </c>
      <c r="B379">
        <f>IF('Screening and Data Table'!H379="y", 1, 0)</f>
        <v>0</v>
      </c>
      <c r="D379">
        <f t="shared" si="5"/>
        <v>0</v>
      </c>
    </row>
    <row r="380" spans="1:4">
      <c r="A380">
        <f>IF('Screening and Data Table'!G380="y", 1, 0)</f>
        <v>0</v>
      </c>
      <c r="B380">
        <f>IF('Screening and Data Table'!H380="y", 1, 0)</f>
        <v>0</v>
      </c>
      <c r="D380">
        <f t="shared" si="5"/>
        <v>0</v>
      </c>
    </row>
    <row r="381" spans="1:4">
      <c r="A381">
        <f>IF('Screening and Data Table'!G381="y", 1, 0)</f>
        <v>0</v>
      </c>
      <c r="B381">
        <f>IF('Screening and Data Table'!H381="y", 1, 0)</f>
        <v>0</v>
      </c>
      <c r="D381">
        <f t="shared" si="5"/>
        <v>0</v>
      </c>
    </row>
    <row r="382" spans="1:4">
      <c r="A382">
        <f>IF('Screening and Data Table'!G382="y", 1, 0)</f>
        <v>0</v>
      </c>
      <c r="B382">
        <f>IF('Screening and Data Table'!H382="y", 1, 0)</f>
        <v>0</v>
      </c>
      <c r="D382">
        <f t="shared" si="5"/>
        <v>0</v>
      </c>
    </row>
    <row r="383" spans="1:4">
      <c r="A383">
        <f>IF('Screening and Data Table'!G383="y", 1, 0)</f>
        <v>0</v>
      </c>
      <c r="B383">
        <f>IF('Screening and Data Table'!H383="y", 1, 0)</f>
        <v>0</v>
      </c>
      <c r="D383">
        <f t="shared" si="5"/>
        <v>0</v>
      </c>
    </row>
    <row r="384" spans="1:4">
      <c r="A384">
        <f>IF('Screening and Data Table'!G384="y", 1, 0)</f>
        <v>1</v>
      </c>
      <c r="B384">
        <f>IF('Screening and Data Table'!H384="y", 1, 0)</f>
        <v>0</v>
      </c>
      <c r="D384">
        <f t="shared" si="5"/>
        <v>0</v>
      </c>
    </row>
    <row r="385" spans="1:4">
      <c r="A385">
        <f>IF('Screening and Data Table'!G385="y", 1, 0)</f>
        <v>0</v>
      </c>
      <c r="B385">
        <f>IF('Screening and Data Table'!H385="y", 1, 0)</f>
        <v>0</v>
      </c>
      <c r="D385">
        <f t="shared" si="5"/>
        <v>0</v>
      </c>
    </row>
    <row r="386" spans="1:4">
      <c r="A386">
        <f>IF('Screening and Data Table'!G386="y", 1, 0)</f>
        <v>0</v>
      </c>
      <c r="B386">
        <f>IF('Screening and Data Table'!H386="y", 1, 0)</f>
        <v>0</v>
      </c>
      <c r="D386">
        <f t="shared" si="5"/>
        <v>0</v>
      </c>
    </row>
    <row r="387" spans="1:4">
      <c r="A387">
        <f>IF('Screening and Data Table'!G387="y", 1, 0)</f>
        <v>0</v>
      </c>
      <c r="B387">
        <f>IF('Screening and Data Table'!H387="y", 1, 0)</f>
        <v>0</v>
      </c>
      <c r="D387">
        <f t="shared" ref="D387:D450" si="6">IF(A387*B387=1, 1,0)</f>
        <v>0</v>
      </c>
    </row>
    <row r="388" spans="1:4">
      <c r="A388">
        <f>IF('Screening and Data Table'!G388="y", 1, 0)</f>
        <v>0</v>
      </c>
      <c r="B388">
        <f>IF('Screening and Data Table'!H388="y", 1, 0)</f>
        <v>0</v>
      </c>
      <c r="D388">
        <f t="shared" si="6"/>
        <v>0</v>
      </c>
    </row>
    <row r="389" spans="1:4">
      <c r="A389">
        <f>IF('Screening and Data Table'!G389="y", 1, 0)</f>
        <v>0</v>
      </c>
      <c r="B389">
        <f>IF('Screening and Data Table'!H389="y", 1, 0)</f>
        <v>0</v>
      </c>
      <c r="D389">
        <f t="shared" si="6"/>
        <v>0</v>
      </c>
    </row>
    <row r="390" spans="1:4">
      <c r="A390">
        <f>IF('Screening and Data Table'!G390="y", 1, 0)</f>
        <v>1</v>
      </c>
      <c r="B390">
        <f>IF('Screening and Data Table'!H390="y", 1, 0)</f>
        <v>0</v>
      </c>
      <c r="D390">
        <f t="shared" si="6"/>
        <v>0</v>
      </c>
    </row>
    <row r="391" spans="1:4">
      <c r="A391">
        <f>IF('Screening and Data Table'!G391="y", 1, 0)</f>
        <v>0</v>
      </c>
      <c r="B391">
        <f>IF('Screening and Data Table'!H391="y", 1, 0)</f>
        <v>0</v>
      </c>
      <c r="D391">
        <f t="shared" si="6"/>
        <v>0</v>
      </c>
    </row>
    <row r="392" spans="1:4">
      <c r="A392">
        <f>IF('Screening and Data Table'!G392="y", 1, 0)</f>
        <v>0</v>
      </c>
      <c r="B392">
        <f>IF('Screening and Data Table'!H392="y", 1, 0)</f>
        <v>0</v>
      </c>
      <c r="D392">
        <f t="shared" si="6"/>
        <v>0</v>
      </c>
    </row>
    <row r="393" spans="1:4">
      <c r="A393">
        <f>IF('Screening and Data Table'!G393="y", 1, 0)</f>
        <v>0</v>
      </c>
      <c r="B393">
        <f>IF('Screening and Data Table'!H393="y", 1, 0)</f>
        <v>0</v>
      </c>
      <c r="D393">
        <f t="shared" si="6"/>
        <v>0</v>
      </c>
    </row>
    <row r="394" spans="1:4">
      <c r="A394">
        <f>IF('Screening and Data Table'!G394="y", 1, 0)</f>
        <v>0</v>
      </c>
      <c r="B394">
        <f>IF('Screening and Data Table'!H394="y", 1, 0)</f>
        <v>0</v>
      </c>
      <c r="D394">
        <f t="shared" si="6"/>
        <v>0</v>
      </c>
    </row>
    <row r="395" spans="1:4">
      <c r="A395">
        <f>IF('Screening and Data Table'!G395="y", 1, 0)</f>
        <v>0</v>
      </c>
      <c r="B395">
        <f>IF('Screening and Data Table'!H395="y", 1, 0)</f>
        <v>0</v>
      </c>
      <c r="D395">
        <f t="shared" si="6"/>
        <v>0</v>
      </c>
    </row>
    <row r="396" spans="1:4">
      <c r="A396">
        <f>IF('Screening and Data Table'!G396="y", 1, 0)</f>
        <v>0</v>
      </c>
      <c r="B396">
        <f>IF('Screening and Data Table'!H396="y", 1, 0)</f>
        <v>0</v>
      </c>
      <c r="D396">
        <f t="shared" si="6"/>
        <v>0</v>
      </c>
    </row>
    <row r="397" spans="1:4">
      <c r="A397">
        <f>IF('Screening and Data Table'!G397="y", 1, 0)</f>
        <v>0</v>
      </c>
      <c r="B397">
        <f>IF('Screening and Data Table'!H397="y", 1, 0)</f>
        <v>0</v>
      </c>
      <c r="D397">
        <f t="shared" si="6"/>
        <v>0</v>
      </c>
    </row>
    <row r="398" spans="1:4">
      <c r="A398">
        <f>IF('Screening and Data Table'!G398="y", 1, 0)</f>
        <v>0</v>
      </c>
      <c r="B398">
        <f>IF('Screening and Data Table'!H398="y", 1, 0)</f>
        <v>0</v>
      </c>
      <c r="D398">
        <f t="shared" si="6"/>
        <v>0</v>
      </c>
    </row>
    <row r="399" spans="1:4">
      <c r="A399">
        <f>IF('Screening and Data Table'!G399="y", 1, 0)</f>
        <v>0</v>
      </c>
      <c r="B399">
        <f>IF('Screening and Data Table'!H399="y", 1, 0)</f>
        <v>0</v>
      </c>
      <c r="D399">
        <f t="shared" si="6"/>
        <v>0</v>
      </c>
    </row>
    <row r="400" spans="1:4">
      <c r="A400">
        <f>IF('Screening and Data Table'!G400="y", 1, 0)</f>
        <v>0</v>
      </c>
      <c r="B400">
        <f>IF('Screening and Data Table'!H400="y", 1, 0)</f>
        <v>0</v>
      </c>
      <c r="D400">
        <f t="shared" si="6"/>
        <v>0</v>
      </c>
    </row>
    <row r="401" spans="1:4">
      <c r="A401">
        <f>IF('Screening and Data Table'!G401="y", 1, 0)</f>
        <v>0</v>
      </c>
      <c r="B401">
        <f>IF('Screening and Data Table'!H401="y", 1, 0)</f>
        <v>0</v>
      </c>
      <c r="D401">
        <f t="shared" si="6"/>
        <v>0</v>
      </c>
    </row>
    <row r="402" spans="1:4">
      <c r="A402">
        <f>IF('Screening and Data Table'!G402="y", 1, 0)</f>
        <v>0</v>
      </c>
      <c r="B402">
        <f>IF('Screening and Data Table'!H402="y", 1, 0)</f>
        <v>0</v>
      </c>
      <c r="D402">
        <f t="shared" si="6"/>
        <v>0</v>
      </c>
    </row>
    <row r="403" spans="1:4">
      <c r="A403">
        <f>IF('Screening and Data Table'!G403="y", 1, 0)</f>
        <v>0</v>
      </c>
      <c r="B403">
        <f>IF('Screening and Data Table'!H403="y", 1, 0)</f>
        <v>0</v>
      </c>
      <c r="D403">
        <f t="shared" si="6"/>
        <v>0</v>
      </c>
    </row>
    <row r="404" spans="1:4">
      <c r="A404">
        <f>IF('Screening and Data Table'!G404="y", 1, 0)</f>
        <v>1</v>
      </c>
      <c r="B404">
        <f>IF('Screening and Data Table'!H404="y", 1, 0)</f>
        <v>0</v>
      </c>
      <c r="D404">
        <f t="shared" si="6"/>
        <v>0</v>
      </c>
    </row>
    <row r="405" spans="1:4">
      <c r="A405">
        <f>IF('Screening and Data Table'!G405="y", 1, 0)</f>
        <v>0</v>
      </c>
      <c r="B405">
        <f>IF('Screening and Data Table'!H405="y", 1, 0)</f>
        <v>0</v>
      </c>
      <c r="D405">
        <f t="shared" si="6"/>
        <v>0</v>
      </c>
    </row>
    <row r="406" spans="1:4">
      <c r="A406">
        <f>IF('Screening and Data Table'!G406="y", 1, 0)</f>
        <v>0</v>
      </c>
      <c r="B406">
        <f>IF('Screening and Data Table'!H406="y", 1, 0)</f>
        <v>0</v>
      </c>
      <c r="D406">
        <f t="shared" si="6"/>
        <v>0</v>
      </c>
    </row>
    <row r="407" spans="1:4">
      <c r="A407">
        <f>IF('Screening and Data Table'!G407="y", 1, 0)</f>
        <v>0</v>
      </c>
      <c r="B407">
        <f>IF('Screening and Data Table'!H407="y", 1, 0)</f>
        <v>0</v>
      </c>
      <c r="D407">
        <f t="shared" si="6"/>
        <v>0</v>
      </c>
    </row>
    <row r="408" spans="1:4">
      <c r="A408">
        <f>IF('Screening and Data Table'!G408="y", 1, 0)</f>
        <v>0</v>
      </c>
      <c r="B408">
        <f>IF('Screening and Data Table'!H408="y", 1, 0)</f>
        <v>0</v>
      </c>
      <c r="D408">
        <f t="shared" si="6"/>
        <v>0</v>
      </c>
    </row>
    <row r="409" spans="1:4">
      <c r="A409">
        <f>IF('Screening and Data Table'!G409="y", 1, 0)</f>
        <v>0</v>
      </c>
      <c r="B409">
        <f>IF('Screening and Data Table'!H409="y", 1, 0)</f>
        <v>0</v>
      </c>
      <c r="D409">
        <f t="shared" si="6"/>
        <v>0</v>
      </c>
    </row>
    <row r="410" spans="1:4">
      <c r="A410">
        <f>IF('Screening and Data Table'!G410="y", 1, 0)</f>
        <v>0</v>
      </c>
      <c r="B410">
        <f>IF('Screening and Data Table'!H410="y", 1, 0)</f>
        <v>0</v>
      </c>
      <c r="D410">
        <f t="shared" si="6"/>
        <v>0</v>
      </c>
    </row>
    <row r="411" spans="1:4">
      <c r="A411">
        <f>IF('Screening and Data Table'!G411="y", 1, 0)</f>
        <v>0</v>
      </c>
      <c r="B411">
        <f>IF('Screening and Data Table'!H411="y", 1, 0)</f>
        <v>0</v>
      </c>
      <c r="D411">
        <f t="shared" si="6"/>
        <v>0</v>
      </c>
    </row>
    <row r="412" spans="1:4">
      <c r="A412">
        <f>IF('Screening and Data Table'!G412="y", 1, 0)</f>
        <v>1</v>
      </c>
      <c r="B412">
        <f>IF('Screening and Data Table'!H412="y", 1, 0)</f>
        <v>0</v>
      </c>
      <c r="D412">
        <f t="shared" si="6"/>
        <v>0</v>
      </c>
    </row>
    <row r="413" spans="1:4">
      <c r="A413">
        <f>IF('Screening and Data Table'!G413="y", 1, 0)</f>
        <v>0</v>
      </c>
      <c r="B413">
        <f>IF('Screening and Data Table'!H413="y", 1, 0)</f>
        <v>0</v>
      </c>
      <c r="D413">
        <f t="shared" si="6"/>
        <v>0</v>
      </c>
    </row>
    <row r="414" spans="1:4">
      <c r="A414">
        <f>IF('Screening and Data Table'!G414="y", 1, 0)</f>
        <v>0</v>
      </c>
      <c r="B414">
        <f>IF('Screening and Data Table'!H414="y", 1, 0)</f>
        <v>0</v>
      </c>
      <c r="D414">
        <f t="shared" si="6"/>
        <v>0</v>
      </c>
    </row>
    <row r="415" spans="1:4">
      <c r="A415">
        <f>IF('Screening and Data Table'!G415="y", 1, 0)</f>
        <v>0</v>
      </c>
      <c r="B415">
        <f>IF('Screening and Data Table'!H415="y", 1, 0)</f>
        <v>0</v>
      </c>
      <c r="D415">
        <f t="shared" si="6"/>
        <v>0</v>
      </c>
    </row>
    <row r="416" spans="1:4">
      <c r="A416">
        <f>IF('Screening and Data Table'!G416="y", 1, 0)</f>
        <v>0</v>
      </c>
      <c r="B416">
        <f>IF('Screening and Data Table'!H416="y", 1, 0)</f>
        <v>0</v>
      </c>
      <c r="D416">
        <f t="shared" si="6"/>
        <v>0</v>
      </c>
    </row>
    <row r="417" spans="1:4">
      <c r="A417">
        <f>IF('Screening and Data Table'!G417="y", 1, 0)</f>
        <v>0</v>
      </c>
      <c r="B417">
        <f>IF('Screening and Data Table'!H417="y", 1, 0)</f>
        <v>0</v>
      </c>
      <c r="D417">
        <f t="shared" si="6"/>
        <v>0</v>
      </c>
    </row>
    <row r="418" spans="1:4">
      <c r="A418">
        <f>IF('Screening and Data Table'!G418="y", 1, 0)</f>
        <v>0</v>
      </c>
      <c r="B418">
        <f>IF('Screening and Data Table'!H418="y", 1, 0)</f>
        <v>1</v>
      </c>
      <c r="D418">
        <f t="shared" si="6"/>
        <v>0</v>
      </c>
    </row>
    <row r="419" spans="1:4">
      <c r="A419">
        <f>IF('Screening and Data Table'!G419="y", 1, 0)</f>
        <v>0</v>
      </c>
      <c r="B419">
        <f>IF('Screening and Data Table'!H419="y", 1, 0)</f>
        <v>0</v>
      </c>
      <c r="D419">
        <f t="shared" si="6"/>
        <v>0</v>
      </c>
    </row>
    <row r="420" spans="1:4">
      <c r="A420">
        <f>IF('Screening and Data Table'!G420="y", 1, 0)</f>
        <v>0</v>
      </c>
      <c r="B420">
        <f>IF('Screening and Data Table'!H420="y", 1, 0)</f>
        <v>1</v>
      </c>
      <c r="D420">
        <f t="shared" si="6"/>
        <v>0</v>
      </c>
    </row>
    <row r="421" spans="1:4">
      <c r="A421">
        <f>IF('Screening and Data Table'!G421="y", 1, 0)</f>
        <v>0</v>
      </c>
      <c r="B421">
        <f>IF('Screening and Data Table'!H421="y", 1, 0)</f>
        <v>0</v>
      </c>
      <c r="D421">
        <f t="shared" si="6"/>
        <v>0</v>
      </c>
    </row>
    <row r="422" spans="1:4">
      <c r="A422">
        <f>IF('Screening and Data Table'!G422="y", 1, 0)</f>
        <v>0</v>
      </c>
      <c r="B422">
        <f>IF('Screening and Data Table'!H422="y", 1, 0)</f>
        <v>0</v>
      </c>
      <c r="D422">
        <f t="shared" si="6"/>
        <v>0</v>
      </c>
    </row>
    <row r="423" spans="1:4">
      <c r="A423">
        <f>IF('Screening and Data Table'!G423="y", 1, 0)</f>
        <v>0</v>
      </c>
      <c r="B423">
        <f>IF('Screening and Data Table'!H423="y", 1, 0)</f>
        <v>0</v>
      </c>
      <c r="D423">
        <f t="shared" si="6"/>
        <v>0</v>
      </c>
    </row>
    <row r="424" spans="1:4">
      <c r="A424">
        <f>IF('Screening and Data Table'!G424="y", 1, 0)</f>
        <v>0</v>
      </c>
      <c r="B424">
        <f>IF('Screening and Data Table'!H424="y", 1, 0)</f>
        <v>0</v>
      </c>
      <c r="D424">
        <f t="shared" si="6"/>
        <v>0</v>
      </c>
    </row>
    <row r="425" spans="1:4">
      <c r="A425">
        <f>IF('Screening and Data Table'!G425="y", 1, 0)</f>
        <v>0</v>
      </c>
      <c r="B425">
        <f>IF('Screening and Data Table'!H425="y", 1, 0)</f>
        <v>0</v>
      </c>
      <c r="D425">
        <f t="shared" si="6"/>
        <v>0</v>
      </c>
    </row>
    <row r="426" spans="1:4">
      <c r="A426">
        <f>IF('Screening and Data Table'!G426="y", 1, 0)</f>
        <v>0</v>
      </c>
      <c r="B426">
        <f>IF('Screening and Data Table'!H426="y", 1, 0)</f>
        <v>0</v>
      </c>
      <c r="D426">
        <f t="shared" si="6"/>
        <v>0</v>
      </c>
    </row>
    <row r="427" spans="1:4">
      <c r="A427">
        <f>IF('Screening and Data Table'!G427="y", 1, 0)</f>
        <v>0</v>
      </c>
      <c r="B427">
        <f>IF('Screening and Data Table'!H427="y", 1, 0)</f>
        <v>0</v>
      </c>
      <c r="D427">
        <f t="shared" si="6"/>
        <v>0</v>
      </c>
    </row>
    <row r="428" spans="1:4">
      <c r="A428">
        <f>IF('Screening and Data Table'!G428="y", 1, 0)</f>
        <v>0</v>
      </c>
      <c r="B428">
        <f>IF('Screening and Data Table'!H428="y", 1, 0)</f>
        <v>0</v>
      </c>
      <c r="D428">
        <f t="shared" si="6"/>
        <v>0</v>
      </c>
    </row>
    <row r="429" spans="1:4">
      <c r="A429">
        <f>IF('Screening and Data Table'!G429="y", 1, 0)</f>
        <v>0</v>
      </c>
      <c r="B429">
        <f>IF('Screening and Data Table'!H429="y", 1, 0)</f>
        <v>0</v>
      </c>
      <c r="D429">
        <f t="shared" si="6"/>
        <v>0</v>
      </c>
    </row>
    <row r="430" spans="1:4">
      <c r="A430">
        <f>IF('Screening and Data Table'!G430="y", 1, 0)</f>
        <v>0</v>
      </c>
      <c r="B430">
        <f>IF('Screening and Data Table'!H430="y", 1, 0)</f>
        <v>0</v>
      </c>
      <c r="D430">
        <f t="shared" si="6"/>
        <v>0</v>
      </c>
    </row>
    <row r="431" spans="1:4">
      <c r="A431">
        <f>IF('Screening and Data Table'!G431="y", 1, 0)</f>
        <v>0</v>
      </c>
      <c r="B431">
        <f>IF('Screening and Data Table'!H431="y", 1, 0)</f>
        <v>0</v>
      </c>
      <c r="D431">
        <f t="shared" si="6"/>
        <v>0</v>
      </c>
    </row>
    <row r="432" spans="1:4">
      <c r="A432">
        <f>IF('Screening and Data Table'!G432="y", 1, 0)</f>
        <v>0</v>
      </c>
      <c r="B432">
        <f>IF('Screening and Data Table'!H432="y", 1, 0)</f>
        <v>0</v>
      </c>
      <c r="D432">
        <f t="shared" si="6"/>
        <v>0</v>
      </c>
    </row>
    <row r="433" spans="1:4">
      <c r="A433">
        <f>IF('Screening and Data Table'!G433="y", 1, 0)</f>
        <v>0</v>
      </c>
      <c r="B433">
        <f>IF('Screening and Data Table'!H433="y", 1, 0)</f>
        <v>0</v>
      </c>
      <c r="D433">
        <f t="shared" si="6"/>
        <v>0</v>
      </c>
    </row>
    <row r="434" spans="1:4">
      <c r="A434">
        <f>IF('Screening and Data Table'!G434="y", 1, 0)</f>
        <v>0</v>
      </c>
      <c r="B434">
        <f>IF('Screening and Data Table'!H434="y", 1, 0)</f>
        <v>0</v>
      </c>
      <c r="D434">
        <f t="shared" si="6"/>
        <v>0</v>
      </c>
    </row>
    <row r="435" spans="1:4">
      <c r="A435">
        <f>IF('Screening and Data Table'!G435="y", 1, 0)</f>
        <v>0</v>
      </c>
      <c r="B435">
        <f>IF('Screening and Data Table'!H435="y", 1, 0)</f>
        <v>0</v>
      </c>
      <c r="D435">
        <f t="shared" si="6"/>
        <v>0</v>
      </c>
    </row>
    <row r="436" spans="1:4">
      <c r="A436">
        <f>IF('Screening and Data Table'!G436="y", 1, 0)</f>
        <v>0</v>
      </c>
      <c r="B436">
        <f>IF('Screening and Data Table'!H436="y", 1, 0)</f>
        <v>0</v>
      </c>
      <c r="D436">
        <f t="shared" si="6"/>
        <v>0</v>
      </c>
    </row>
    <row r="437" spans="1:4">
      <c r="A437">
        <f>IF('Screening and Data Table'!G437="y", 1, 0)</f>
        <v>0</v>
      </c>
      <c r="B437">
        <f>IF('Screening and Data Table'!H437="y", 1, 0)</f>
        <v>0</v>
      </c>
      <c r="D437">
        <f t="shared" si="6"/>
        <v>0</v>
      </c>
    </row>
    <row r="438" spans="1:4">
      <c r="A438">
        <f>IF('Screening and Data Table'!G438="y", 1, 0)</f>
        <v>1</v>
      </c>
      <c r="B438">
        <f>IF('Screening and Data Table'!H438="y", 1, 0)</f>
        <v>0</v>
      </c>
      <c r="D438">
        <f t="shared" si="6"/>
        <v>0</v>
      </c>
    </row>
    <row r="439" spans="1:4">
      <c r="A439">
        <f>IF('Screening and Data Table'!G439="y", 1, 0)</f>
        <v>0</v>
      </c>
      <c r="B439">
        <f>IF('Screening and Data Table'!H439="y", 1, 0)</f>
        <v>0</v>
      </c>
      <c r="D439">
        <f t="shared" si="6"/>
        <v>0</v>
      </c>
    </row>
    <row r="440" spans="1:4">
      <c r="A440">
        <f>IF('Screening and Data Table'!G440="y", 1, 0)</f>
        <v>0</v>
      </c>
      <c r="B440">
        <f>IF('Screening and Data Table'!H440="y", 1, 0)</f>
        <v>0</v>
      </c>
      <c r="D440">
        <f t="shared" si="6"/>
        <v>0</v>
      </c>
    </row>
    <row r="441" spans="1:4">
      <c r="A441">
        <f>IF('Screening and Data Table'!G441="y", 1, 0)</f>
        <v>0</v>
      </c>
      <c r="B441">
        <f>IF('Screening and Data Table'!H441="y", 1, 0)</f>
        <v>0</v>
      </c>
      <c r="D441">
        <f t="shared" si="6"/>
        <v>0</v>
      </c>
    </row>
    <row r="442" spans="1:4">
      <c r="A442">
        <f>IF('Screening and Data Table'!G442="y", 1, 0)</f>
        <v>0</v>
      </c>
      <c r="B442">
        <f>IF('Screening and Data Table'!H442="y", 1, 0)</f>
        <v>0</v>
      </c>
      <c r="D442">
        <f t="shared" si="6"/>
        <v>0</v>
      </c>
    </row>
    <row r="443" spans="1:4">
      <c r="A443">
        <f>IF('Screening and Data Table'!G443="y", 1, 0)</f>
        <v>0</v>
      </c>
      <c r="B443">
        <f>IF('Screening and Data Table'!H443="y", 1, 0)</f>
        <v>0</v>
      </c>
      <c r="D443">
        <f t="shared" si="6"/>
        <v>0</v>
      </c>
    </row>
    <row r="444" spans="1:4">
      <c r="A444">
        <f>IF('Screening and Data Table'!G444="y", 1, 0)</f>
        <v>0</v>
      </c>
      <c r="B444">
        <f>IF('Screening and Data Table'!H444="y", 1, 0)</f>
        <v>0</v>
      </c>
      <c r="D444">
        <f t="shared" si="6"/>
        <v>0</v>
      </c>
    </row>
    <row r="445" spans="1:4">
      <c r="A445">
        <f>IF('Screening and Data Table'!G445="y", 1, 0)</f>
        <v>0</v>
      </c>
      <c r="B445">
        <f>IF('Screening and Data Table'!H445="y", 1, 0)</f>
        <v>0</v>
      </c>
      <c r="D445">
        <f t="shared" si="6"/>
        <v>0</v>
      </c>
    </row>
    <row r="446" spans="1:4">
      <c r="A446">
        <f>IF('Screening and Data Table'!G446="y", 1, 0)</f>
        <v>0</v>
      </c>
      <c r="B446">
        <f>IF('Screening and Data Table'!H446="y", 1, 0)</f>
        <v>0</v>
      </c>
      <c r="D446">
        <f t="shared" si="6"/>
        <v>0</v>
      </c>
    </row>
    <row r="447" spans="1:4">
      <c r="A447">
        <f>IF('Screening and Data Table'!G447="y", 1, 0)</f>
        <v>0</v>
      </c>
      <c r="B447">
        <f>IF('Screening and Data Table'!H447="y", 1, 0)</f>
        <v>0</v>
      </c>
      <c r="D447">
        <f t="shared" si="6"/>
        <v>0</v>
      </c>
    </row>
    <row r="448" spans="1:4">
      <c r="A448">
        <f>IF('Screening and Data Table'!G448="y", 1, 0)</f>
        <v>0</v>
      </c>
      <c r="B448">
        <f>IF('Screening and Data Table'!H448="y", 1, 0)</f>
        <v>0</v>
      </c>
      <c r="D448">
        <f t="shared" si="6"/>
        <v>0</v>
      </c>
    </row>
    <row r="449" spans="1:4">
      <c r="A449">
        <f>IF('Screening and Data Table'!G449="y", 1, 0)</f>
        <v>0</v>
      </c>
      <c r="B449">
        <f>IF('Screening and Data Table'!H449="y", 1, 0)</f>
        <v>0</v>
      </c>
      <c r="D449">
        <f t="shared" si="6"/>
        <v>0</v>
      </c>
    </row>
    <row r="450" spans="1:4">
      <c r="A450">
        <f>IF('Screening and Data Table'!G450="y", 1, 0)</f>
        <v>1</v>
      </c>
      <c r="B450">
        <f>IF('Screening and Data Table'!H450="y", 1, 0)</f>
        <v>0</v>
      </c>
      <c r="D450">
        <f t="shared" si="6"/>
        <v>0</v>
      </c>
    </row>
    <row r="451" spans="1:4">
      <c r="A451">
        <f>IF('Screening and Data Table'!G451="y", 1, 0)</f>
        <v>0</v>
      </c>
      <c r="B451">
        <f>IF('Screening and Data Table'!H451="y", 1, 0)</f>
        <v>0</v>
      </c>
      <c r="D451">
        <f t="shared" ref="D451:D514" si="7">IF(A451*B451=1, 1,0)</f>
        <v>0</v>
      </c>
    </row>
    <row r="452" spans="1:4">
      <c r="A452">
        <f>IF('Screening and Data Table'!G452="y", 1, 0)</f>
        <v>0</v>
      </c>
      <c r="B452">
        <f>IF('Screening and Data Table'!H452="y", 1, 0)</f>
        <v>0</v>
      </c>
      <c r="D452">
        <f t="shared" si="7"/>
        <v>0</v>
      </c>
    </row>
    <row r="453" spans="1:4">
      <c r="A453">
        <f>IF('Screening and Data Table'!G453="y", 1, 0)</f>
        <v>0</v>
      </c>
      <c r="B453">
        <f>IF('Screening and Data Table'!H453="y", 1, 0)</f>
        <v>0</v>
      </c>
      <c r="D453">
        <f t="shared" si="7"/>
        <v>0</v>
      </c>
    </row>
    <row r="454" spans="1:4">
      <c r="A454">
        <f>IF('Screening and Data Table'!G454="y", 1, 0)</f>
        <v>0</v>
      </c>
      <c r="B454">
        <f>IF('Screening and Data Table'!H454="y", 1, 0)</f>
        <v>0</v>
      </c>
      <c r="D454">
        <f t="shared" si="7"/>
        <v>0</v>
      </c>
    </row>
    <row r="455" spans="1:4">
      <c r="A455">
        <f>IF('Screening and Data Table'!G455="y", 1, 0)</f>
        <v>0</v>
      </c>
      <c r="B455">
        <f>IF('Screening and Data Table'!H455="y", 1, 0)</f>
        <v>0</v>
      </c>
      <c r="D455">
        <f t="shared" si="7"/>
        <v>0</v>
      </c>
    </row>
    <row r="456" spans="1:4">
      <c r="A456">
        <f>IF('Screening and Data Table'!G456="y", 1, 0)</f>
        <v>1</v>
      </c>
      <c r="B456">
        <f>IF('Screening and Data Table'!H456="y", 1, 0)</f>
        <v>0</v>
      </c>
      <c r="D456">
        <f t="shared" si="7"/>
        <v>0</v>
      </c>
    </row>
    <row r="457" spans="1:4">
      <c r="A457">
        <f>IF('Screening and Data Table'!G457="y", 1, 0)</f>
        <v>0</v>
      </c>
      <c r="B457">
        <f>IF('Screening and Data Table'!H457="y", 1, 0)</f>
        <v>0</v>
      </c>
      <c r="D457">
        <f t="shared" si="7"/>
        <v>0</v>
      </c>
    </row>
    <row r="458" spans="1:4">
      <c r="A458">
        <f>IF('Screening and Data Table'!G458="y", 1, 0)</f>
        <v>1</v>
      </c>
      <c r="B458">
        <f>IF('Screening and Data Table'!H458="y", 1, 0)</f>
        <v>0</v>
      </c>
      <c r="D458">
        <f t="shared" si="7"/>
        <v>0</v>
      </c>
    </row>
    <row r="459" spans="1:4">
      <c r="A459">
        <f>IF('Screening and Data Table'!G459="y", 1, 0)</f>
        <v>0</v>
      </c>
      <c r="B459">
        <f>IF('Screening and Data Table'!H459="y", 1, 0)</f>
        <v>0</v>
      </c>
      <c r="D459">
        <f t="shared" si="7"/>
        <v>0</v>
      </c>
    </row>
    <row r="460" spans="1:4">
      <c r="A460">
        <f>IF('Screening and Data Table'!G460="y", 1, 0)</f>
        <v>0</v>
      </c>
      <c r="B460">
        <f>IF('Screening and Data Table'!H460="y", 1, 0)</f>
        <v>0</v>
      </c>
      <c r="D460">
        <f t="shared" si="7"/>
        <v>0</v>
      </c>
    </row>
    <row r="461" spans="1:4">
      <c r="A461">
        <f>IF('Screening and Data Table'!G461="y", 1, 0)</f>
        <v>0</v>
      </c>
      <c r="B461">
        <f>IF('Screening and Data Table'!H461="y", 1, 0)</f>
        <v>0</v>
      </c>
      <c r="D461">
        <f t="shared" si="7"/>
        <v>0</v>
      </c>
    </row>
    <row r="462" spans="1:4">
      <c r="A462">
        <f>IF('Screening and Data Table'!G462="y", 1, 0)</f>
        <v>1</v>
      </c>
      <c r="B462">
        <f>IF('Screening and Data Table'!H462="y", 1, 0)</f>
        <v>0</v>
      </c>
      <c r="D462">
        <f t="shared" si="7"/>
        <v>0</v>
      </c>
    </row>
    <row r="463" spans="1:4">
      <c r="A463">
        <f>IF('Screening and Data Table'!G463="y", 1, 0)</f>
        <v>0</v>
      </c>
      <c r="B463">
        <f>IF('Screening and Data Table'!H463="y", 1, 0)</f>
        <v>0</v>
      </c>
      <c r="D463">
        <f t="shared" si="7"/>
        <v>0</v>
      </c>
    </row>
    <row r="464" spans="1:4">
      <c r="A464">
        <f>IF('Screening and Data Table'!G464="y", 1, 0)</f>
        <v>0</v>
      </c>
      <c r="B464">
        <f>IF('Screening and Data Table'!H464="y", 1, 0)</f>
        <v>0</v>
      </c>
      <c r="D464">
        <f t="shared" si="7"/>
        <v>0</v>
      </c>
    </row>
    <row r="465" spans="1:4">
      <c r="A465">
        <f>IF('Screening and Data Table'!G465="y", 1, 0)</f>
        <v>0</v>
      </c>
      <c r="B465">
        <f>IF('Screening and Data Table'!H465="y", 1, 0)</f>
        <v>0</v>
      </c>
      <c r="D465">
        <f t="shared" si="7"/>
        <v>0</v>
      </c>
    </row>
    <row r="466" spans="1:4">
      <c r="A466">
        <f>IF('Screening and Data Table'!G466="y", 1, 0)</f>
        <v>1</v>
      </c>
      <c r="B466">
        <f>IF('Screening and Data Table'!H466="y", 1, 0)</f>
        <v>0</v>
      </c>
      <c r="D466">
        <f t="shared" si="7"/>
        <v>0</v>
      </c>
    </row>
    <row r="467" spans="1:4">
      <c r="A467">
        <f>IF('Screening and Data Table'!G467="y", 1, 0)</f>
        <v>0</v>
      </c>
      <c r="B467">
        <f>IF('Screening and Data Table'!H467="y", 1, 0)</f>
        <v>0</v>
      </c>
      <c r="D467">
        <f t="shared" si="7"/>
        <v>0</v>
      </c>
    </row>
    <row r="468" spans="1:4">
      <c r="A468">
        <f>IF('Screening and Data Table'!G468="y", 1, 0)</f>
        <v>0</v>
      </c>
      <c r="B468">
        <f>IF('Screening and Data Table'!H468="y", 1, 0)</f>
        <v>0</v>
      </c>
      <c r="D468">
        <f t="shared" si="7"/>
        <v>0</v>
      </c>
    </row>
    <row r="469" spans="1:4">
      <c r="A469">
        <f>IF('Screening and Data Table'!G469="y", 1, 0)</f>
        <v>0</v>
      </c>
      <c r="B469">
        <f>IF('Screening and Data Table'!H469="y", 1, 0)</f>
        <v>0</v>
      </c>
      <c r="D469">
        <f t="shared" si="7"/>
        <v>0</v>
      </c>
    </row>
    <row r="470" spans="1:4">
      <c r="A470">
        <f>IF('Screening and Data Table'!G470="y", 1, 0)</f>
        <v>0</v>
      </c>
      <c r="B470">
        <f>IF('Screening and Data Table'!H470="y", 1, 0)</f>
        <v>0</v>
      </c>
      <c r="D470">
        <f t="shared" si="7"/>
        <v>0</v>
      </c>
    </row>
    <row r="471" spans="1:4">
      <c r="A471">
        <f>IF('Screening and Data Table'!G471="y", 1, 0)</f>
        <v>0</v>
      </c>
      <c r="B471">
        <f>IF('Screening and Data Table'!H471="y", 1, 0)</f>
        <v>0</v>
      </c>
      <c r="D471">
        <f t="shared" si="7"/>
        <v>0</v>
      </c>
    </row>
    <row r="472" spans="1:4">
      <c r="A472">
        <f>IF('Screening and Data Table'!G472="y", 1, 0)</f>
        <v>0</v>
      </c>
      <c r="B472">
        <f>IF('Screening and Data Table'!H472="y", 1, 0)</f>
        <v>0</v>
      </c>
      <c r="D472">
        <f t="shared" si="7"/>
        <v>0</v>
      </c>
    </row>
    <row r="473" spans="1:4">
      <c r="A473">
        <f>IF('Screening and Data Table'!G473="y", 1, 0)</f>
        <v>0</v>
      </c>
      <c r="B473">
        <f>IF('Screening and Data Table'!H473="y", 1, 0)</f>
        <v>0</v>
      </c>
      <c r="D473">
        <f t="shared" si="7"/>
        <v>0</v>
      </c>
    </row>
    <row r="474" spans="1:4">
      <c r="A474">
        <f>IF('Screening and Data Table'!G474="y", 1, 0)</f>
        <v>0</v>
      </c>
      <c r="B474">
        <f>IF('Screening and Data Table'!H474="y", 1, 0)</f>
        <v>0</v>
      </c>
      <c r="D474">
        <f t="shared" si="7"/>
        <v>0</v>
      </c>
    </row>
    <row r="475" spans="1:4">
      <c r="A475">
        <f>IF('Screening and Data Table'!G475="y", 1, 0)</f>
        <v>0</v>
      </c>
      <c r="B475">
        <f>IF('Screening and Data Table'!H475="y", 1, 0)</f>
        <v>0</v>
      </c>
      <c r="D475">
        <f t="shared" si="7"/>
        <v>0</v>
      </c>
    </row>
    <row r="476" spans="1:4">
      <c r="A476">
        <f>IF('Screening and Data Table'!G476="y", 1, 0)</f>
        <v>0</v>
      </c>
      <c r="B476">
        <f>IF('Screening and Data Table'!H476="y", 1, 0)</f>
        <v>0</v>
      </c>
      <c r="D476">
        <f t="shared" si="7"/>
        <v>0</v>
      </c>
    </row>
    <row r="477" spans="1:4">
      <c r="A477">
        <f>IF('Screening and Data Table'!G477="y", 1, 0)</f>
        <v>0</v>
      </c>
      <c r="B477">
        <f>IF('Screening and Data Table'!H477="y", 1, 0)</f>
        <v>0</v>
      </c>
      <c r="D477">
        <f t="shared" si="7"/>
        <v>0</v>
      </c>
    </row>
    <row r="478" spans="1:4">
      <c r="A478">
        <f>IF('Screening and Data Table'!G478="y", 1, 0)</f>
        <v>0</v>
      </c>
      <c r="B478">
        <f>IF('Screening and Data Table'!H478="y", 1, 0)</f>
        <v>0</v>
      </c>
      <c r="D478">
        <f t="shared" si="7"/>
        <v>0</v>
      </c>
    </row>
    <row r="479" spans="1:4">
      <c r="A479">
        <f>IF('Screening and Data Table'!G479="y", 1, 0)</f>
        <v>0</v>
      </c>
      <c r="B479">
        <f>IF('Screening and Data Table'!H479="y", 1, 0)</f>
        <v>0</v>
      </c>
      <c r="D479">
        <f t="shared" si="7"/>
        <v>0</v>
      </c>
    </row>
    <row r="480" spans="1:4">
      <c r="A480">
        <f>IF('Screening and Data Table'!G480="y", 1, 0)</f>
        <v>0</v>
      </c>
      <c r="B480">
        <f>IF('Screening and Data Table'!H480="y", 1, 0)</f>
        <v>0</v>
      </c>
      <c r="D480">
        <f t="shared" si="7"/>
        <v>0</v>
      </c>
    </row>
    <row r="481" spans="1:4">
      <c r="A481">
        <f>IF('Screening and Data Table'!G481="y", 1, 0)</f>
        <v>0</v>
      </c>
      <c r="B481">
        <f>IF('Screening and Data Table'!H481="y", 1, 0)</f>
        <v>0</v>
      </c>
      <c r="D481">
        <f t="shared" si="7"/>
        <v>0</v>
      </c>
    </row>
    <row r="482" spans="1:4">
      <c r="A482">
        <f>IF('Screening and Data Table'!G482="y", 1, 0)</f>
        <v>0</v>
      </c>
      <c r="B482">
        <f>IF('Screening and Data Table'!H482="y", 1, 0)</f>
        <v>0</v>
      </c>
      <c r="D482">
        <f t="shared" si="7"/>
        <v>0</v>
      </c>
    </row>
    <row r="483" spans="1:4">
      <c r="A483">
        <f>IF('Screening and Data Table'!G483="y", 1, 0)</f>
        <v>0</v>
      </c>
      <c r="B483">
        <f>IF('Screening and Data Table'!H483="y", 1, 0)</f>
        <v>0</v>
      </c>
      <c r="D483">
        <f t="shared" si="7"/>
        <v>0</v>
      </c>
    </row>
    <row r="484" spans="1:4">
      <c r="A484">
        <f>IF('Screening and Data Table'!G484="y", 1, 0)</f>
        <v>0</v>
      </c>
      <c r="B484">
        <f>IF('Screening and Data Table'!H484="y", 1, 0)</f>
        <v>0</v>
      </c>
      <c r="D484">
        <f t="shared" si="7"/>
        <v>0</v>
      </c>
    </row>
    <row r="485" spans="1:4">
      <c r="A485">
        <f>IF('Screening and Data Table'!G485="y", 1, 0)</f>
        <v>0</v>
      </c>
      <c r="B485">
        <f>IF('Screening and Data Table'!H485="y", 1, 0)</f>
        <v>0</v>
      </c>
      <c r="D485">
        <f t="shared" si="7"/>
        <v>0</v>
      </c>
    </row>
    <row r="486" spans="1:4">
      <c r="A486">
        <f>IF('Screening and Data Table'!G486="y", 1, 0)</f>
        <v>0</v>
      </c>
      <c r="B486">
        <f>IF('Screening and Data Table'!H486="y", 1, 0)</f>
        <v>1</v>
      </c>
      <c r="D486">
        <f t="shared" si="7"/>
        <v>0</v>
      </c>
    </row>
    <row r="487" spans="1:4">
      <c r="A487">
        <f>IF('Screening and Data Table'!G487="y", 1, 0)</f>
        <v>0</v>
      </c>
      <c r="B487">
        <f>IF('Screening and Data Table'!H487="y", 1, 0)</f>
        <v>0</v>
      </c>
      <c r="D487">
        <f t="shared" si="7"/>
        <v>0</v>
      </c>
    </row>
    <row r="488" spans="1:4">
      <c r="A488">
        <f>IF('Screening and Data Table'!G488="y", 1, 0)</f>
        <v>0</v>
      </c>
      <c r="B488">
        <f>IF('Screening and Data Table'!H488="y", 1, 0)</f>
        <v>0</v>
      </c>
      <c r="D488">
        <f t="shared" si="7"/>
        <v>0</v>
      </c>
    </row>
    <row r="489" spans="1:4">
      <c r="A489">
        <f>IF('Screening and Data Table'!G489="y", 1, 0)</f>
        <v>0</v>
      </c>
      <c r="B489">
        <f>IF('Screening and Data Table'!H489="y", 1, 0)</f>
        <v>0</v>
      </c>
      <c r="D489">
        <f t="shared" si="7"/>
        <v>0</v>
      </c>
    </row>
    <row r="490" spans="1:4">
      <c r="A490">
        <f>IF('Screening and Data Table'!G490="y", 1, 0)</f>
        <v>0</v>
      </c>
      <c r="B490">
        <f>IF('Screening and Data Table'!H490="y", 1, 0)</f>
        <v>1</v>
      </c>
      <c r="D490">
        <f t="shared" si="7"/>
        <v>0</v>
      </c>
    </row>
    <row r="491" spans="1:4">
      <c r="A491">
        <f>IF('Screening and Data Table'!G491="y", 1, 0)</f>
        <v>0</v>
      </c>
      <c r="B491">
        <f>IF('Screening and Data Table'!H491="y", 1, 0)</f>
        <v>0</v>
      </c>
      <c r="D491">
        <f t="shared" si="7"/>
        <v>0</v>
      </c>
    </row>
    <row r="492" spans="1:4">
      <c r="A492">
        <f>IF('Screening and Data Table'!G492="y", 1, 0)</f>
        <v>0</v>
      </c>
      <c r="B492">
        <f>IF('Screening and Data Table'!H492="y", 1, 0)</f>
        <v>1</v>
      </c>
      <c r="D492">
        <f t="shared" si="7"/>
        <v>0</v>
      </c>
    </row>
    <row r="493" spans="1:4">
      <c r="A493">
        <f>IF('Screening and Data Table'!G493="y", 1, 0)</f>
        <v>0</v>
      </c>
      <c r="B493">
        <f>IF('Screening and Data Table'!H493="y", 1, 0)</f>
        <v>0</v>
      </c>
      <c r="D493">
        <f t="shared" si="7"/>
        <v>0</v>
      </c>
    </row>
    <row r="494" spans="1:4">
      <c r="A494">
        <f>IF('Screening and Data Table'!G494="y", 1, 0)</f>
        <v>0</v>
      </c>
      <c r="B494">
        <f>IF('Screening and Data Table'!H494="y", 1, 0)</f>
        <v>1</v>
      </c>
      <c r="D494">
        <f t="shared" si="7"/>
        <v>0</v>
      </c>
    </row>
    <row r="495" spans="1:4">
      <c r="A495">
        <f>IF('Screening and Data Table'!G495="y", 1, 0)</f>
        <v>0</v>
      </c>
      <c r="B495">
        <f>IF('Screening and Data Table'!H495="y", 1, 0)</f>
        <v>0</v>
      </c>
      <c r="D495">
        <f t="shared" si="7"/>
        <v>0</v>
      </c>
    </row>
    <row r="496" spans="1:4">
      <c r="A496">
        <f>IF('Screening and Data Table'!G496="y", 1, 0)</f>
        <v>0</v>
      </c>
      <c r="B496">
        <f>IF('Screening and Data Table'!H496="y", 1, 0)</f>
        <v>0</v>
      </c>
      <c r="D496">
        <f t="shared" si="7"/>
        <v>0</v>
      </c>
    </row>
    <row r="497" spans="1:4">
      <c r="A497">
        <f>IF('Screening and Data Table'!G497="y", 1, 0)</f>
        <v>0</v>
      </c>
      <c r="B497">
        <f>IF('Screening and Data Table'!H497="y", 1, 0)</f>
        <v>0</v>
      </c>
      <c r="D497">
        <f t="shared" si="7"/>
        <v>0</v>
      </c>
    </row>
    <row r="498" spans="1:4">
      <c r="A498">
        <f>IF('Screening and Data Table'!G498="y", 1, 0)</f>
        <v>0</v>
      </c>
      <c r="B498">
        <f>IF('Screening and Data Table'!H498="y", 1, 0)</f>
        <v>0</v>
      </c>
      <c r="D498">
        <f t="shared" si="7"/>
        <v>0</v>
      </c>
    </row>
    <row r="499" spans="1:4">
      <c r="A499">
        <f>IF('Screening and Data Table'!G499="y", 1, 0)</f>
        <v>0</v>
      </c>
      <c r="B499">
        <f>IF('Screening and Data Table'!H499="y", 1, 0)</f>
        <v>0</v>
      </c>
      <c r="D499">
        <f t="shared" si="7"/>
        <v>0</v>
      </c>
    </row>
    <row r="500" spans="1:4">
      <c r="A500">
        <f>IF('Screening and Data Table'!G500="y", 1, 0)</f>
        <v>1</v>
      </c>
      <c r="B500">
        <f>IF('Screening and Data Table'!H500="y", 1, 0)</f>
        <v>0</v>
      </c>
      <c r="D500">
        <f t="shared" si="7"/>
        <v>0</v>
      </c>
    </row>
    <row r="501" spans="1:4">
      <c r="A501">
        <f>IF('Screening and Data Table'!G501="y", 1, 0)</f>
        <v>0</v>
      </c>
      <c r="B501">
        <f>IF('Screening and Data Table'!H501="y", 1, 0)</f>
        <v>0</v>
      </c>
      <c r="D501">
        <f t="shared" si="7"/>
        <v>0</v>
      </c>
    </row>
    <row r="502" spans="1:4">
      <c r="A502">
        <f>IF('Screening and Data Table'!G502="y", 1, 0)</f>
        <v>0</v>
      </c>
      <c r="B502">
        <f>IF('Screening and Data Table'!H502="y", 1, 0)</f>
        <v>1</v>
      </c>
      <c r="D502">
        <f t="shared" si="7"/>
        <v>0</v>
      </c>
    </row>
    <row r="503" spans="1:4">
      <c r="A503">
        <f>IF('Screening and Data Table'!G503="y", 1, 0)</f>
        <v>0</v>
      </c>
      <c r="B503">
        <f>IF('Screening and Data Table'!H503="y", 1, 0)</f>
        <v>0</v>
      </c>
      <c r="D503">
        <f t="shared" si="7"/>
        <v>0</v>
      </c>
    </row>
    <row r="504" spans="1:4">
      <c r="A504">
        <f>IF('Screening and Data Table'!G504="y", 1, 0)</f>
        <v>1</v>
      </c>
      <c r="B504">
        <f>IF('Screening and Data Table'!H504="y", 1, 0)</f>
        <v>0</v>
      </c>
      <c r="D504">
        <f t="shared" si="7"/>
        <v>0</v>
      </c>
    </row>
    <row r="505" spans="1:4">
      <c r="A505">
        <f>IF('Screening and Data Table'!G505="y", 1, 0)</f>
        <v>0</v>
      </c>
      <c r="B505">
        <f>IF('Screening and Data Table'!H505="y", 1, 0)</f>
        <v>0</v>
      </c>
      <c r="D505">
        <f t="shared" si="7"/>
        <v>0</v>
      </c>
    </row>
    <row r="506" spans="1:4">
      <c r="A506">
        <f>IF('Screening and Data Table'!G506="y", 1, 0)</f>
        <v>0</v>
      </c>
      <c r="B506">
        <f>IF('Screening and Data Table'!H506="y", 1, 0)</f>
        <v>0</v>
      </c>
      <c r="D506">
        <f t="shared" si="7"/>
        <v>0</v>
      </c>
    </row>
    <row r="507" spans="1:4">
      <c r="A507">
        <f>IF('Screening and Data Table'!G507="y", 1, 0)</f>
        <v>0</v>
      </c>
      <c r="B507">
        <f>IF('Screening and Data Table'!H507="y", 1, 0)</f>
        <v>0</v>
      </c>
      <c r="D507">
        <f t="shared" si="7"/>
        <v>0</v>
      </c>
    </row>
    <row r="508" spans="1:4">
      <c r="A508">
        <f>IF('Screening and Data Table'!G508="y", 1, 0)</f>
        <v>1</v>
      </c>
      <c r="B508">
        <f>IF('Screening and Data Table'!H508="y", 1, 0)</f>
        <v>0</v>
      </c>
      <c r="D508">
        <f t="shared" si="7"/>
        <v>0</v>
      </c>
    </row>
    <row r="509" spans="1:4">
      <c r="A509">
        <f>IF('Screening and Data Table'!G509="y", 1, 0)</f>
        <v>0</v>
      </c>
      <c r="B509">
        <f>IF('Screening and Data Table'!H509="y", 1, 0)</f>
        <v>0</v>
      </c>
      <c r="D509">
        <f t="shared" si="7"/>
        <v>0</v>
      </c>
    </row>
    <row r="510" spans="1:4">
      <c r="A510">
        <f>IF('Screening and Data Table'!G510="y", 1, 0)</f>
        <v>1</v>
      </c>
      <c r="B510">
        <f>IF('Screening and Data Table'!H510="y", 1, 0)</f>
        <v>1</v>
      </c>
      <c r="D510">
        <f t="shared" si="7"/>
        <v>1</v>
      </c>
    </row>
    <row r="511" spans="1:4">
      <c r="A511">
        <f>IF('Screening and Data Table'!G511="y", 1, 0)</f>
        <v>0</v>
      </c>
      <c r="B511">
        <f>IF('Screening and Data Table'!H511="y", 1, 0)</f>
        <v>0</v>
      </c>
      <c r="D511">
        <f t="shared" si="7"/>
        <v>0</v>
      </c>
    </row>
    <row r="512" spans="1:4">
      <c r="A512">
        <f>IF('Screening and Data Table'!G512="y", 1, 0)</f>
        <v>0</v>
      </c>
      <c r="B512">
        <f>IF('Screening and Data Table'!H512="y", 1, 0)</f>
        <v>0</v>
      </c>
      <c r="D512">
        <f t="shared" si="7"/>
        <v>0</v>
      </c>
    </row>
    <row r="513" spans="1:4">
      <c r="A513">
        <f>IF('Screening and Data Table'!G513="y", 1, 0)</f>
        <v>0</v>
      </c>
      <c r="B513">
        <f>IF('Screening and Data Table'!H513="y", 1, 0)</f>
        <v>0</v>
      </c>
      <c r="D513">
        <f t="shared" si="7"/>
        <v>0</v>
      </c>
    </row>
    <row r="514" spans="1:4">
      <c r="A514">
        <f>IF('Screening and Data Table'!G514="y", 1, 0)</f>
        <v>1</v>
      </c>
      <c r="B514">
        <f>IF('Screening and Data Table'!H514="y", 1, 0)</f>
        <v>0</v>
      </c>
      <c r="D514">
        <f t="shared" si="7"/>
        <v>0</v>
      </c>
    </row>
    <row r="515" spans="1:4">
      <c r="A515">
        <f>IF('Screening and Data Table'!G515="y", 1, 0)</f>
        <v>0</v>
      </c>
      <c r="B515">
        <f>IF('Screening and Data Table'!H515="y", 1, 0)</f>
        <v>0</v>
      </c>
      <c r="D515">
        <f t="shared" ref="D515:D578" si="8">IF(A515*B515=1, 1,0)</f>
        <v>0</v>
      </c>
    </row>
    <row r="516" spans="1:4">
      <c r="A516">
        <f>IF('Screening and Data Table'!G516="y", 1, 0)</f>
        <v>0</v>
      </c>
      <c r="B516">
        <f>IF('Screening and Data Table'!H516="y", 1, 0)</f>
        <v>0</v>
      </c>
      <c r="D516">
        <f t="shared" si="8"/>
        <v>0</v>
      </c>
    </row>
    <row r="517" spans="1:4">
      <c r="A517">
        <f>IF('Screening and Data Table'!G517="y", 1, 0)</f>
        <v>0</v>
      </c>
      <c r="B517">
        <f>IF('Screening and Data Table'!H517="y", 1, 0)</f>
        <v>0</v>
      </c>
      <c r="D517">
        <f t="shared" si="8"/>
        <v>0</v>
      </c>
    </row>
    <row r="518" spans="1:4">
      <c r="A518">
        <f>IF('Screening and Data Table'!G518="y", 1, 0)</f>
        <v>0</v>
      </c>
      <c r="B518">
        <f>IF('Screening and Data Table'!H518="y", 1, 0)</f>
        <v>0</v>
      </c>
      <c r="D518">
        <f t="shared" si="8"/>
        <v>0</v>
      </c>
    </row>
    <row r="519" spans="1:4">
      <c r="A519">
        <f>IF('Screening and Data Table'!G519="y", 1, 0)</f>
        <v>0</v>
      </c>
      <c r="B519">
        <f>IF('Screening and Data Table'!H519="y", 1, 0)</f>
        <v>0</v>
      </c>
      <c r="D519">
        <f t="shared" si="8"/>
        <v>0</v>
      </c>
    </row>
    <row r="520" spans="1:4">
      <c r="A520">
        <f>IF('Screening and Data Table'!G520="y", 1, 0)</f>
        <v>0</v>
      </c>
      <c r="B520">
        <f>IF('Screening and Data Table'!H520="y", 1, 0)</f>
        <v>0</v>
      </c>
      <c r="D520">
        <f t="shared" si="8"/>
        <v>0</v>
      </c>
    </row>
    <row r="521" spans="1:4">
      <c r="A521">
        <f>IF('Screening and Data Table'!G521="y", 1, 0)</f>
        <v>0</v>
      </c>
      <c r="B521">
        <f>IF('Screening and Data Table'!H521="y", 1, 0)</f>
        <v>0</v>
      </c>
      <c r="D521">
        <f t="shared" si="8"/>
        <v>0</v>
      </c>
    </row>
    <row r="522" spans="1:4">
      <c r="A522">
        <f>IF('Screening and Data Table'!G522="y", 1, 0)</f>
        <v>0</v>
      </c>
      <c r="B522">
        <f>IF('Screening and Data Table'!H522="y", 1, 0)</f>
        <v>0</v>
      </c>
      <c r="D522">
        <f t="shared" si="8"/>
        <v>0</v>
      </c>
    </row>
    <row r="523" spans="1:4">
      <c r="A523">
        <f>IF('Screening and Data Table'!G523="y", 1, 0)</f>
        <v>0</v>
      </c>
      <c r="B523">
        <f>IF('Screening and Data Table'!H523="y", 1, 0)</f>
        <v>0</v>
      </c>
      <c r="D523">
        <f t="shared" si="8"/>
        <v>0</v>
      </c>
    </row>
    <row r="524" spans="1:4">
      <c r="A524">
        <f>IF('Screening and Data Table'!G524="y", 1, 0)</f>
        <v>0</v>
      </c>
      <c r="B524">
        <f>IF('Screening and Data Table'!H524="y", 1, 0)</f>
        <v>0</v>
      </c>
      <c r="D524">
        <f t="shared" si="8"/>
        <v>0</v>
      </c>
    </row>
    <row r="525" spans="1:4">
      <c r="A525">
        <f>IF('Screening and Data Table'!G525="y", 1, 0)</f>
        <v>0</v>
      </c>
      <c r="B525">
        <f>IF('Screening and Data Table'!H525="y", 1, 0)</f>
        <v>0</v>
      </c>
      <c r="D525">
        <f t="shared" si="8"/>
        <v>0</v>
      </c>
    </row>
    <row r="526" spans="1:4">
      <c r="A526">
        <f>IF('Screening and Data Table'!G526="y", 1, 0)</f>
        <v>0</v>
      </c>
      <c r="B526">
        <f>IF('Screening and Data Table'!H526="y", 1, 0)</f>
        <v>0</v>
      </c>
      <c r="D526">
        <f t="shared" si="8"/>
        <v>0</v>
      </c>
    </row>
    <row r="527" spans="1:4">
      <c r="A527">
        <f>IF('Screening and Data Table'!G527="y", 1, 0)</f>
        <v>0</v>
      </c>
      <c r="B527">
        <f>IF('Screening and Data Table'!H527="y", 1, 0)</f>
        <v>0</v>
      </c>
      <c r="D527">
        <f t="shared" si="8"/>
        <v>0</v>
      </c>
    </row>
    <row r="528" spans="1:4">
      <c r="A528">
        <f>IF('Screening and Data Table'!G528="y", 1, 0)</f>
        <v>1</v>
      </c>
      <c r="B528">
        <f>IF('Screening and Data Table'!H528="y", 1, 0)</f>
        <v>0</v>
      </c>
      <c r="D528">
        <f t="shared" si="8"/>
        <v>0</v>
      </c>
    </row>
    <row r="529" spans="1:4">
      <c r="A529">
        <f>IF('Screening and Data Table'!G529="y", 1, 0)</f>
        <v>0</v>
      </c>
      <c r="B529">
        <f>IF('Screening and Data Table'!H529="y", 1, 0)</f>
        <v>0</v>
      </c>
      <c r="D529">
        <f t="shared" si="8"/>
        <v>0</v>
      </c>
    </row>
    <row r="530" spans="1:4">
      <c r="A530">
        <f>IF('Screening and Data Table'!G530="y", 1, 0)</f>
        <v>0</v>
      </c>
      <c r="B530">
        <f>IF('Screening and Data Table'!H530="y", 1, 0)</f>
        <v>0</v>
      </c>
      <c r="D530">
        <f t="shared" si="8"/>
        <v>0</v>
      </c>
    </row>
    <row r="531" spans="1:4">
      <c r="A531">
        <f>IF('Screening and Data Table'!G531="y", 1, 0)</f>
        <v>0</v>
      </c>
      <c r="B531">
        <f>IF('Screening and Data Table'!H531="y", 1, 0)</f>
        <v>0</v>
      </c>
      <c r="D531">
        <f t="shared" si="8"/>
        <v>0</v>
      </c>
    </row>
    <row r="532" spans="1:4">
      <c r="A532">
        <f>IF('Screening and Data Table'!G532="y", 1, 0)</f>
        <v>1</v>
      </c>
      <c r="B532">
        <f>IF('Screening and Data Table'!H532="y", 1, 0)</f>
        <v>0</v>
      </c>
      <c r="D532">
        <f t="shared" si="8"/>
        <v>0</v>
      </c>
    </row>
    <row r="533" spans="1:4">
      <c r="A533">
        <f>IF('Screening and Data Table'!G533="y", 1, 0)</f>
        <v>0</v>
      </c>
      <c r="B533">
        <f>IF('Screening and Data Table'!H533="y", 1, 0)</f>
        <v>0</v>
      </c>
      <c r="D533">
        <f t="shared" si="8"/>
        <v>0</v>
      </c>
    </row>
    <row r="534" spans="1:4">
      <c r="A534">
        <f>IF('Screening and Data Table'!G534="y", 1, 0)</f>
        <v>0</v>
      </c>
      <c r="B534">
        <f>IF('Screening and Data Table'!H534="y", 1, 0)</f>
        <v>0</v>
      </c>
      <c r="D534">
        <f t="shared" si="8"/>
        <v>0</v>
      </c>
    </row>
    <row r="535" spans="1:4">
      <c r="A535">
        <f>IF('Screening and Data Table'!G535="y", 1, 0)</f>
        <v>0</v>
      </c>
      <c r="B535">
        <f>IF('Screening and Data Table'!H535="y", 1, 0)</f>
        <v>0</v>
      </c>
      <c r="D535">
        <f t="shared" si="8"/>
        <v>0</v>
      </c>
    </row>
    <row r="536" spans="1:4">
      <c r="A536">
        <f>IF('Screening and Data Table'!G536="y", 1, 0)</f>
        <v>0</v>
      </c>
      <c r="B536">
        <f>IF('Screening and Data Table'!H536="y", 1, 0)</f>
        <v>1</v>
      </c>
      <c r="D536">
        <f t="shared" si="8"/>
        <v>0</v>
      </c>
    </row>
    <row r="537" spans="1:4">
      <c r="A537">
        <f>IF('Screening and Data Table'!G537="y", 1, 0)</f>
        <v>0</v>
      </c>
      <c r="B537">
        <f>IF('Screening and Data Table'!H537="y", 1, 0)</f>
        <v>0</v>
      </c>
      <c r="D537">
        <f t="shared" si="8"/>
        <v>0</v>
      </c>
    </row>
    <row r="538" spans="1:4">
      <c r="A538">
        <f>IF('Screening and Data Table'!G538="y", 1, 0)</f>
        <v>1</v>
      </c>
      <c r="B538">
        <f>IF('Screening and Data Table'!H538="y", 1, 0)</f>
        <v>0</v>
      </c>
      <c r="D538">
        <f t="shared" si="8"/>
        <v>0</v>
      </c>
    </row>
    <row r="539" spans="1:4">
      <c r="A539">
        <f>IF('Screening and Data Table'!G539="y", 1, 0)</f>
        <v>0</v>
      </c>
      <c r="B539">
        <f>IF('Screening and Data Table'!H539="y", 1, 0)</f>
        <v>0</v>
      </c>
      <c r="D539">
        <f t="shared" si="8"/>
        <v>0</v>
      </c>
    </row>
    <row r="540" spans="1:4">
      <c r="A540">
        <f>IF('Screening and Data Table'!G540="y", 1, 0)</f>
        <v>1</v>
      </c>
      <c r="B540">
        <f>IF('Screening and Data Table'!H540="y", 1, 0)</f>
        <v>0</v>
      </c>
      <c r="D540">
        <f t="shared" si="8"/>
        <v>0</v>
      </c>
    </row>
    <row r="541" spans="1:4">
      <c r="A541">
        <f>IF('Screening and Data Table'!G541="y", 1, 0)</f>
        <v>0</v>
      </c>
      <c r="B541">
        <f>IF('Screening and Data Table'!H541="y", 1, 0)</f>
        <v>0</v>
      </c>
      <c r="D541">
        <f t="shared" si="8"/>
        <v>0</v>
      </c>
    </row>
    <row r="542" spans="1:4">
      <c r="A542">
        <f>IF('Screening and Data Table'!G542="y", 1, 0)</f>
        <v>1</v>
      </c>
      <c r="B542">
        <f>IF('Screening and Data Table'!H542="y", 1, 0)</f>
        <v>0</v>
      </c>
      <c r="D542">
        <f t="shared" si="8"/>
        <v>0</v>
      </c>
    </row>
    <row r="543" spans="1:4">
      <c r="A543">
        <f>IF('Screening and Data Table'!G543="y", 1, 0)</f>
        <v>0</v>
      </c>
      <c r="B543">
        <f>IF('Screening and Data Table'!H543="y", 1, 0)</f>
        <v>0</v>
      </c>
      <c r="D543">
        <f t="shared" si="8"/>
        <v>0</v>
      </c>
    </row>
    <row r="544" spans="1:4">
      <c r="A544">
        <f>IF('Screening and Data Table'!G544="y", 1, 0)</f>
        <v>0</v>
      </c>
      <c r="B544">
        <f>IF('Screening and Data Table'!H544="y", 1, 0)</f>
        <v>0</v>
      </c>
      <c r="D544">
        <f t="shared" si="8"/>
        <v>0</v>
      </c>
    </row>
    <row r="545" spans="1:4">
      <c r="A545">
        <f>IF('Screening and Data Table'!G545="y", 1, 0)</f>
        <v>0</v>
      </c>
      <c r="B545">
        <f>IF('Screening and Data Table'!H545="y", 1, 0)</f>
        <v>0</v>
      </c>
      <c r="D545">
        <f t="shared" si="8"/>
        <v>0</v>
      </c>
    </row>
    <row r="546" spans="1:4">
      <c r="A546">
        <f>IF('Screening and Data Table'!G546="y", 1, 0)</f>
        <v>0</v>
      </c>
      <c r="B546">
        <f>IF('Screening and Data Table'!H546="y", 1, 0)</f>
        <v>0</v>
      </c>
      <c r="D546">
        <f t="shared" si="8"/>
        <v>0</v>
      </c>
    </row>
    <row r="547" spans="1:4">
      <c r="A547">
        <f>IF('Screening and Data Table'!G547="y", 1, 0)</f>
        <v>0</v>
      </c>
      <c r="B547">
        <f>IF('Screening and Data Table'!H547="y", 1, 0)</f>
        <v>0</v>
      </c>
      <c r="D547">
        <f t="shared" si="8"/>
        <v>0</v>
      </c>
    </row>
    <row r="548" spans="1:4">
      <c r="A548">
        <f>IF('Screening and Data Table'!G548="y", 1, 0)</f>
        <v>0</v>
      </c>
      <c r="B548">
        <f>IF('Screening and Data Table'!H548="y", 1, 0)</f>
        <v>0</v>
      </c>
      <c r="D548">
        <f t="shared" si="8"/>
        <v>0</v>
      </c>
    </row>
    <row r="549" spans="1:4">
      <c r="A549">
        <f>IF('Screening and Data Table'!G549="y", 1, 0)</f>
        <v>0</v>
      </c>
      <c r="B549">
        <f>IF('Screening and Data Table'!H549="y", 1, 0)</f>
        <v>0</v>
      </c>
      <c r="D549">
        <f t="shared" si="8"/>
        <v>0</v>
      </c>
    </row>
    <row r="550" spans="1:4">
      <c r="A550">
        <f>IF('Screening and Data Table'!G550="y", 1, 0)</f>
        <v>0</v>
      </c>
      <c r="B550">
        <f>IF('Screening and Data Table'!H550="y", 1, 0)</f>
        <v>0</v>
      </c>
      <c r="D550">
        <f t="shared" si="8"/>
        <v>0</v>
      </c>
    </row>
    <row r="551" spans="1:4">
      <c r="A551">
        <f>IF('Screening and Data Table'!G551="y", 1, 0)</f>
        <v>0</v>
      </c>
      <c r="B551">
        <f>IF('Screening and Data Table'!H551="y", 1, 0)</f>
        <v>0</v>
      </c>
      <c r="D551">
        <f t="shared" si="8"/>
        <v>0</v>
      </c>
    </row>
    <row r="552" spans="1:4">
      <c r="A552">
        <f>IF('Screening and Data Table'!G552="y", 1, 0)</f>
        <v>0</v>
      </c>
      <c r="B552">
        <f>IF('Screening and Data Table'!H552="y", 1, 0)</f>
        <v>0</v>
      </c>
      <c r="D552">
        <f t="shared" si="8"/>
        <v>0</v>
      </c>
    </row>
    <row r="553" spans="1:4">
      <c r="A553">
        <f>IF('Screening and Data Table'!G553="y", 1, 0)</f>
        <v>0</v>
      </c>
      <c r="B553">
        <f>IF('Screening and Data Table'!H553="y", 1, 0)</f>
        <v>0</v>
      </c>
      <c r="D553">
        <f t="shared" si="8"/>
        <v>0</v>
      </c>
    </row>
    <row r="554" spans="1:4">
      <c r="A554">
        <f>IF('Screening and Data Table'!G554="y", 1, 0)</f>
        <v>0</v>
      </c>
      <c r="B554">
        <f>IF('Screening and Data Table'!H554="y", 1, 0)</f>
        <v>0</v>
      </c>
      <c r="D554">
        <f t="shared" si="8"/>
        <v>0</v>
      </c>
    </row>
    <row r="555" spans="1:4">
      <c r="A555">
        <f>IF('Screening and Data Table'!G555="y", 1, 0)</f>
        <v>0</v>
      </c>
      <c r="B555">
        <f>IF('Screening and Data Table'!H555="y", 1, 0)</f>
        <v>0</v>
      </c>
      <c r="D555">
        <f t="shared" si="8"/>
        <v>0</v>
      </c>
    </row>
    <row r="556" spans="1:4">
      <c r="A556">
        <f>IF('Screening and Data Table'!G556="y", 1, 0)</f>
        <v>1</v>
      </c>
      <c r="B556">
        <f>IF('Screening and Data Table'!H556="y", 1, 0)</f>
        <v>1</v>
      </c>
      <c r="D556">
        <f t="shared" si="8"/>
        <v>1</v>
      </c>
    </row>
    <row r="557" spans="1:4">
      <c r="A557">
        <f>IF('Screening and Data Table'!G557="y", 1, 0)</f>
        <v>0</v>
      </c>
      <c r="B557">
        <f>IF('Screening and Data Table'!H557="y", 1, 0)</f>
        <v>0</v>
      </c>
      <c r="D557">
        <f t="shared" si="8"/>
        <v>0</v>
      </c>
    </row>
    <row r="558" spans="1:4">
      <c r="A558">
        <f>IF('Screening and Data Table'!G558="y", 1, 0)</f>
        <v>0</v>
      </c>
      <c r="B558">
        <f>IF('Screening and Data Table'!H558="y", 1, 0)</f>
        <v>1</v>
      </c>
      <c r="D558">
        <f t="shared" si="8"/>
        <v>0</v>
      </c>
    </row>
    <row r="559" spans="1:4">
      <c r="A559">
        <f>IF('Screening and Data Table'!G559="y", 1, 0)</f>
        <v>0</v>
      </c>
      <c r="B559">
        <f>IF('Screening and Data Table'!H559="y", 1, 0)</f>
        <v>0</v>
      </c>
      <c r="D559">
        <f t="shared" si="8"/>
        <v>0</v>
      </c>
    </row>
    <row r="560" spans="1:4">
      <c r="A560">
        <f>IF('Screening and Data Table'!G560="y", 1, 0)</f>
        <v>1</v>
      </c>
      <c r="B560">
        <f>IF('Screening and Data Table'!H560="y", 1, 0)</f>
        <v>0</v>
      </c>
      <c r="D560">
        <f t="shared" si="8"/>
        <v>0</v>
      </c>
    </row>
    <row r="561" spans="1:4">
      <c r="A561">
        <f>IF('Screening and Data Table'!G561="y", 1, 0)</f>
        <v>0</v>
      </c>
      <c r="B561">
        <f>IF('Screening and Data Table'!H561="y", 1, 0)</f>
        <v>0</v>
      </c>
      <c r="D561">
        <f t="shared" si="8"/>
        <v>0</v>
      </c>
    </row>
    <row r="562" spans="1:4">
      <c r="A562">
        <f>IF('Screening and Data Table'!G562="y", 1, 0)</f>
        <v>0</v>
      </c>
      <c r="B562">
        <f>IF('Screening and Data Table'!H562="y", 1, 0)</f>
        <v>1</v>
      </c>
      <c r="D562">
        <f t="shared" si="8"/>
        <v>0</v>
      </c>
    </row>
    <row r="563" spans="1:4">
      <c r="A563">
        <f>IF('Screening and Data Table'!G563="y", 1, 0)</f>
        <v>0</v>
      </c>
      <c r="B563">
        <f>IF('Screening and Data Table'!H563="y", 1, 0)</f>
        <v>0</v>
      </c>
      <c r="D563">
        <f t="shared" si="8"/>
        <v>0</v>
      </c>
    </row>
    <row r="564" spans="1:4">
      <c r="A564">
        <f>IF('Screening and Data Table'!G564="y", 1, 0)</f>
        <v>1</v>
      </c>
      <c r="B564">
        <f>IF('Screening and Data Table'!H564="y", 1, 0)</f>
        <v>1</v>
      </c>
      <c r="D564">
        <f t="shared" si="8"/>
        <v>1</v>
      </c>
    </row>
    <row r="565" spans="1:4">
      <c r="A565">
        <f>IF('Screening and Data Table'!G565="y", 1, 0)</f>
        <v>0</v>
      </c>
      <c r="B565">
        <f>IF('Screening and Data Table'!H565="y", 1, 0)</f>
        <v>0</v>
      </c>
      <c r="D565">
        <f t="shared" si="8"/>
        <v>0</v>
      </c>
    </row>
    <row r="566" spans="1:4">
      <c r="A566">
        <f>IF('Screening and Data Table'!G566="y", 1, 0)</f>
        <v>1</v>
      </c>
      <c r="B566">
        <f>IF('Screening and Data Table'!H566="y", 1, 0)</f>
        <v>1</v>
      </c>
      <c r="D566">
        <f t="shared" si="8"/>
        <v>1</v>
      </c>
    </row>
    <row r="567" spans="1:4">
      <c r="A567">
        <f>IF('Screening and Data Table'!G567="y", 1, 0)</f>
        <v>0</v>
      </c>
      <c r="B567">
        <f>IF('Screening and Data Table'!H567="y", 1, 0)</f>
        <v>0</v>
      </c>
      <c r="D567">
        <f t="shared" si="8"/>
        <v>0</v>
      </c>
    </row>
    <row r="568" spans="1:4">
      <c r="A568">
        <f>IF('Screening and Data Table'!G568="y", 1, 0)</f>
        <v>0</v>
      </c>
      <c r="B568">
        <f>IF('Screening and Data Table'!H568="y", 1, 0)</f>
        <v>0</v>
      </c>
      <c r="D568">
        <f t="shared" si="8"/>
        <v>0</v>
      </c>
    </row>
    <row r="569" spans="1:4">
      <c r="A569">
        <f>IF('Screening and Data Table'!G569="y", 1, 0)</f>
        <v>0</v>
      </c>
      <c r="B569">
        <f>IF('Screening and Data Table'!H569="y", 1, 0)</f>
        <v>0</v>
      </c>
      <c r="D569">
        <f t="shared" si="8"/>
        <v>0</v>
      </c>
    </row>
    <row r="570" spans="1:4">
      <c r="A570">
        <f>IF('Screening and Data Table'!G570="y", 1, 0)</f>
        <v>0</v>
      </c>
      <c r="B570">
        <f>IF('Screening and Data Table'!H570="y", 1, 0)</f>
        <v>0</v>
      </c>
      <c r="D570">
        <f t="shared" si="8"/>
        <v>0</v>
      </c>
    </row>
    <row r="571" spans="1:4">
      <c r="A571">
        <f>IF('Screening and Data Table'!G571="y", 1, 0)</f>
        <v>0</v>
      </c>
      <c r="B571">
        <f>IF('Screening and Data Table'!H571="y", 1, 0)</f>
        <v>0</v>
      </c>
      <c r="D571">
        <f t="shared" si="8"/>
        <v>0</v>
      </c>
    </row>
    <row r="572" spans="1:4">
      <c r="A572">
        <f>IF('Screening and Data Table'!G572="y", 1, 0)</f>
        <v>1</v>
      </c>
      <c r="B572">
        <f>IF('Screening and Data Table'!H572="y", 1, 0)</f>
        <v>0</v>
      </c>
      <c r="D572">
        <f t="shared" si="8"/>
        <v>0</v>
      </c>
    </row>
    <row r="573" spans="1:4">
      <c r="A573">
        <f>IF('Screening and Data Table'!G573="y", 1, 0)</f>
        <v>0</v>
      </c>
      <c r="B573">
        <f>IF('Screening and Data Table'!H573="y", 1, 0)</f>
        <v>0</v>
      </c>
      <c r="D573">
        <f t="shared" si="8"/>
        <v>0</v>
      </c>
    </row>
    <row r="574" spans="1:4">
      <c r="A574">
        <f>IF('Screening and Data Table'!G574="y", 1, 0)</f>
        <v>1</v>
      </c>
      <c r="B574">
        <f>IF('Screening and Data Table'!H574="y", 1, 0)</f>
        <v>0</v>
      </c>
      <c r="D574">
        <f t="shared" si="8"/>
        <v>0</v>
      </c>
    </row>
    <row r="575" spans="1:4">
      <c r="A575">
        <f>IF('Screening and Data Table'!G575="y", 1, 0)</f>
        <v>0</v>
      </c>
      <c r="B575">
        <f>IF('Screening and Data Table'!H575="y", 1, 0)</f>
        <v>0</v>
      </c>
      <c r="D575">
        <f t="shared" si="8"/>
        <v>0</v>
      </c>
    </row>
    <row r="576" spans="1:4">
      <c r="A576">
        <f>IF('Screening and Data Table'!G576="y", 1, 0)</f>
        <v>1</v>
      </c>
      <c r="B576">
        <f>IF('Screening and Data Table'!H576="y", 1, 0)</f>
        <v>0</v>
      </c>
      <c r="D576">
        <f t="shared" si="8"/>
        <v>0</v>
      </c>
    </row>
    <row r="577" spans="1:4">
      <c r="A577">
        <f>IF('Screening and Data Table'!G577="y", 1, 0)</f>
        <v>0</v>
      </c>
      <c r="B577">
        <f>IF('Screening and Data Table'!H577="y", 1, 0)</f>
        <v>0</v>
      </c>
      <c r="D577">
        <f t="shared" si="8"/>
        <v>0</v>
      </c>
    </row>
    <row r="578" spans="1:4">
      <c r="A578">
        <f>IF('Screening and Data Table'!G578="y", 1, 0)</f>
        <v>0</v>
      </c>
      <c r="B578">
        <f>IF('Screening and Data Table'!H578="y", 1, 0)</f>
        <v>0</v>
      </c>
      <c r="D578">
        <f t="shared" si="8"/>
        <v>0</v>
      </c>
    </row>
    <row r="579" spans="1:4">
      <c r="A579">
        <f>IF('Screening and Data Table'!G579="y", 1, 0)</f>
        <v>0</v>
      </c>
      <c r="B579">
        <f>IF('Screening and Data Table'!H579="y", 1, 0)</f>
        <v>0</v>
      </c>
      <c r="D579">
        <f t="shared" ref="D579:D642" si="9">IF(A579*B579=1, 1,0)</f>
        <v>0</v>
      </c>
    </row>
    <row r="580" spans="1:4">
      <c r="A580">
        <f>IF('Screening and Data Table'!G580="y", 1, 0)</f>
        <v>0</v>
      </c>
      <c r="B580">
        <f>IF('Screening and Data Table'!H580="y", 1, 0)</f>
        <v>0</v>
      </c>
      <c r="D580">
        <f t="shared" si="9"/>
        <v>0</v>
      </c>
    </row>
    <row r="581" spans="1:4">
      <c r="A581">
        <f>IF('Screening and Data Table'!G581="y", 1, 0)</f>
        <v>0</v>
      </c>
      <c r="B581">
        <f>IF('Screening and Data Table'!H581="y", 1, 0)</f>
        <v>0</v>
      </c>
      <c r="D581">
        <f t="shared" si="9"/>
        <v>0</v>
      </c>
    </row>
    <row r="582" spans="1:4">
      <c r="A582">
        <f>IF('Screening and Data Table'!G582="y", 1, 0)</f>
        <v>0</v>
      </c>
      <c r="B582">
        <f>IF('Screening and Data Table'!H582="y", 1, 0)</f>
        <v>0</v>
      </c>
      <c r="D582">
        <f t="shared" si="9"/>
        <v>0</v>
      </c>
    </row>
    <row r="583" spans="1:4">
      <c r="A583">
        <f>IF('Screening and Data Table'!G583="y", 1, 0)</f>
        <v>0</v>
      </c>
      <c r="B583">
        <f>IF('Screening and Data Table'!H583="y", 1, 0)</f>
        <v>0</v>
      </c>
      <c r="D583">
        <f t="shared" si="9"/>
        <v>0</v>
      </c>
    </row>
    <row r="584" spans="1:4">
      <c r="A584">
        <f>IF('Screening and Data Table'!G584="y", 1, 0)</f>
        <v>0</v>
      </c>
      <c r="B584">
        <f>IF('Screening and Data Table'!H584="y", 1, 0)</f>
        <v>1</v>
      </c>
      <c r="D584">
        <f t="shared" si="9"/>
        <v>0</v>
      </c>
    </row>
    <row r="585" spans="1:4">
      <c r="A585">
        <f>IF('Screening and Data Table'!G585="y", 1, 0)</f>
        <v>0</v>
      </c>
      <c r="B585">
        <f>IF('Screening and Data Table'!H585="y", 1, 0)</f>
        <v>0</v>
      </c>
      <c r="D585">
        <f t="shared" si="9"/>
        <v>0</v>
      </c>
    </row>
    <row r="586" spans="1:4">
      <c r="A586">
        <f>IF('Screening and Data Table'!G586="y", 1, 0)</f>
        <v>0</v>
      </c>
      <c r="B586">
        <f>IF('Screening and Data Table'!H586="y", 1, 0)</f>
        <v>1</v>
      </c>
      <c r="D586">
        <f t="shared" si="9"/>
        <v>0</v>
      </c>
    </row>
    <row r="587" spans="1:4">
      <c r="A587">
        <f>IF('Screening and Data Table'!G587="y", 1, 0)</f>
        <v>0</v>
      </c>
      <c r="B587">
        <f>IF('Screening and Data Table'!H587="y", 1, 0)</f>
        <v>0</v>
      </c>
      <c r="D587">
        <f t="shared" si="9"/>
        <v>0</v>
      </c>
    </row>
    <row r="588" spans="1:4">
      <c r="A588">
        <f>IF('Screening and Data Table'!G588="y", 1, 0)</f>
        <v>1</v>
      </c>
      <c r="B588">
        <f>IF('Screening and Data Table'!H588="y", 1, 0)</f>
        <v>0</v>
      </c>
      <c r="D588">
        <f t="shared" si="9"/>
        <v>0</v>
      </c>
    </row>
    <row r="589" spans="1:4">
      <c r="A589">
        <f>IF('Screening and Data Table'!G589="y", 1, 0)</f>
        <v>0</v>
      </c>
      <c r="B589">
        <f>IF('Screening and Data Table'!H589="y", 1, 0)</f>
        <v>0</v>
      </c>
      <c r="D589">
        <f t="shared" si="9"/>
        <v>0</v>
      </c>
    </row>
    <row r="590" spans="1:4">
      <c r="A590">
        <f>IF('Screening and Data Table'!G590="y", 1, 0)</f>
        <v>1</v>
      </c>
      <c r="B590">
        <f>IF('Screening and Data Table'!H590="y", 1, 0)</f>
        <v>0</v>
      </c>
      <c r="D590">
        <f t="shared" si="9"/>
        <v>0</v>
      </c>
    </row>
    <row r="591" spans="1:4">
      <c r="A591">
        <f>IF('Screening and Data Table'!G591="y", 1, 0)</f>
        <v>0</v>
      </c>
      <c r="B591">
        <f>IF('Screening and Data Table'!H591="y", 1, 0)</f>
        <v>0</v>
      </c>
      <c r="D591">
        <f t="shared" si="9"/>
        <v>0</v>
      </c>
    </row>
    <row r="592" spans="1:4">
      <c r="A592">
        <f>IF('Screening and Data Table'!G592="y", 1, 0)</f>
        <v>1</v>
      </c>
      <c r="B592">
        <f>IF('Screening and Data Table'!H592="y", 1, 0)</f>
        <v>1</v>
      </c>
      <c r="D592">
        <f t="shared" si="9"/>
        <v>1</v>
      </c>
    </row>
    <row r="593" spans="1:4">
      <c r="A593">
        <f>IF('Screening and Data Table'!G593="y", 1, 0)</f>
        <v>0</v>
      </c>
      <c r="B593">
        <f>IF('Screening and Data Table'!H593="y", 1, 0)</f>
        <v>0</v>
      </c>
      <c r="D593">
        <f t="shared" si="9"/>
        <v>0</v>
      </c>
    </row>
    <row r="594" spans="1:4">
      <c r="A594">
        <f>IF('Screening and Data Table'!G594="y", 1, 0)</f>
        <v>0</v>
      </c>
      <c r="B594">
        <f>IF('Screening and Data Table'!H594="y", 1, 0)</f>
        <v>0</v>
      </c>
      <c r="D594">
        <f t="shared" si="9"/>
        <v>0</v>
      </c>
    </row>
    <row r="595" spans="1:4">
      <c r="A595">
        <f>IF('Screening and Data Table'!G595="y", 1, 0)</f>
        <v>0</v>
      </c>
      <c r="B595">
        <f>IF('Screening and Data Table'!H595="y", 1, 0)</f>
        <v>0</v>
      </c>
      <c r="D595">
        <f t="shared" si="9"/>
        <v>0</v>
      </c>
    </row>
    <row r="596" spans="1:4">
      <c r="A596">
        <f>IF('Screening and Data Table'!G596="y", 1, 0)</f>
        <v>1</v>
      </c>
      <c r="B596">
        <f>IF('Screening and Data Table'!H596="y", 1, 0)</f>
        <v>1</v>
      </c>
      <c r="D596">
        <f t="shared" si="9"/>
        <v>1</v>
      </c>
    </row>
    <row r="597" spans="1:4">
      <c r="A597">
        <f>IF('Screening and Data Table'!G597="y", 1, 0)</f>
        <v>0</v>
      </c>
      <c r="B597">
        <f>IF('Screening and Data Table'!H597="y", 1, 0)</f>
        <v>0</v>
      </c>
      <c r="D597">
        <f t="shared" si="9"/>
        <v>0</v>
      </c>
    </row>
    <row r="598" spans="1:4">
      <c r="A598">
        <f>IF('Screening and Data Table'!G598="y", 1, 0)</f>
        <v>1</v>
      </c>
      <c r="B598">
        <f>IF('Screening and Data Table'!H598="y", 1, 0)</f>
        <v>0</v>
      </c>
      <c r="D598">
        <f t="shared" si="9"/>
        <v>0</v>
      </c>
    </row>
    <row r="599" spans="1:4">
      <c r="A599">
        <f>IF('Screening and Data Table'!G599="y", 1, 0)</f>
        <v>0</v>
      </c>
      <c r="B599">
        <f>IF('Screening and Data Table'!H599="y", 1, 0)</f>
        <v>0</v>
      </c>
      <c r="D599">
        <f t="shared" si="9"/>
        <v>0</v>
      </c>
    </row>
    <row r="600" spans="1:4">
      <c r="A600">
        <f>IF('Screening and Data Table'!G600="y", 1, 0)</f>
        <v>0</v>
      </c>
      <c r="B600">
        <f>IF('Screening and Data Table'!H600="y", 1, 0)</f>
        <v>0</v>
      </c>
      <c r="D600">
        <f t="shared" si="9"/>
        <v>0</v>
      </c>
    </row>
    <row r="601" spans="1:4">
      <c r="A601">
        <f>IF('Screening and Data Table'!G601="y", 1, 0)</f>
        <v>0</v>
      </c>
      <c r="B601">
        <f>IF('Screening and Data Table'!H601="y", 1, 0)</f>
        <v>0</v>
      </c>
      <c r="D601">
        <f t="shared" si="9"/>
        <v>0</v>
      </c>
    </row>
    <row r="602" spans="1:4">
      <c r="A602">
        <f>IF('Screening and Data Table'!G602="y", 1, 0)</f>
        <v>0</v>
      </c>
      <c r="B602">
        <f>IF('Screening and Data Table'!H602="y", 1, 0)</f>
        <v>0</v>
      </c>
      <c r="D602">
        <f t="shared" si="9"/>
        <v>0</v>
      </c>
    </row>
    <row r="603" spans="1:4">
      <c r="A603">
        <f>IF('Screening and Data Table'!G603="y", 1, 0)</f>
        <v>0</v>
      </c>
      <c r="B603">
        <f>IF('Screening and Data Table'!H603="y", 1, 0)</f>
        <v>0</v>
      </c>
      <c r="D603">
        <f t="shared" si="9"/>
        <v>0</v>
      </c>
    </row>
    <row r="604" spans="1:4">
      <c r="A604">
        <f>IF('Screening and Data Table'!G604="y", 1, 0)</f>
        <v>0</v>
      </c>
      <c r="B604">
        <f>IF('Screening and Data Table'!H604="y", 1, 0)</f>
        <v>0</v>
      </c>
      <c r="D604">
        <f t="shared" si="9"/>
        <v>0</v>
      </c>
    </row>
    <row r="605" spans="1:4">
      <c r="A605">
        <f>IF('Screening and Data Table'!G605="y", 1, 0)</f>
        <v>0</v>
      </c>
      <c r="B605">
        <f>IF('Screening and Data Table'!H605="y", 1, 0)</f>
        <v>0</v>
      </c>
      <c r="D605">
        <f t="shared" si="9"/>
        <v>0</v>
      </c>
    </row>
    <row r="606" spans="1:4">
      <c r="A606">
        <f>IF('Screening and Data Table'!G606="y", 1, 0)</f>
        <v>1</v>
      </c>
      <c r="B606">
        <f>IF('Screening and Data Table'!H606="y", 1, 0)</f>
        <v>0</v>
      </c>
      <c r="D606">
        <f t="shared" si="9"/>
        <v>0</v>
      </c>
    </row>
    <row r="607" spans="1:4">
      <c r="A607">
        <f>IF('Screening and Data Table'!G607="y", 1, 0)</f>
        <v>0</v>
      </c>
      <c r="B607">
        <f>IF('Screening and Data Table'!H607="y", 1, 0)</f>
        <v>0</v>
      </c>
      <c r="D607">
        <f t="shared" si="9"/>
        <v>0</v>
      </c>
    </row>
    <row r="608" spans="1:4">
      <c r="A608">
        <f>IF('Screening and Data Table'!G608="y", 1, 0)</f>
        <v>0</v>
      </c>
      <c r="B608">
        <f>IF('Screening and Data Table'!H608="y", 1, 0)</f>
        <v>0</v>
      </c>
      <c r="D608">
        <f t="shared" si="9"/>
        <v>0</v>
      </c>
    </row>
    <row r="609" spans="1:4">
      <c r="A609">
        <f>IF('Screening and Data Table'!G609="y", 1, 0)</f>
        <v>0</v>
      </c>
      <c r="B609">
        <f>IF('Screening and Data Table'!H609="y", 1, 0)</f>
        <v>0</v>
      </c>
      <c r="D609">
        <f t="shared" si="9"/>
        <v>0</v>
      </c>
    </row>
    <row r="610" spans="1:4">
      <c r="A610">
        <f>IF('Screening and Data Table'!G610="y", 1, 0)</f>
        <v>0</v>
      </c>
      <c r="B610">
        <f>IF('Screening and Data Table'!H610="y", 1, 0)</f>
        <v>0</v>
      </c>
      <c r="D610">
        <f t="shared" si="9"/>
        <v>0</v>
      </c>
    </row>
    <row r="611" spans="1:4">
      <c r="A611">
        <f>IF('Screening and Data Table'!G611="y", 1, 0)</f>
        <v>0</v>
      </c>
      <c r="B611">
        <f>IF('Screening and Data Table'!H611="y", 1, 0)</f>
        <v>0</v>
      </c>
      <c r="D611">
        <f t="shared" si="9"/>
        <v>0</v>
      </c>
    </row>
    <row r="612" spans="1:4">
      <c r="A612">
        <f>IF('Screening and Data Table'!G612="y", 1, 0)</f>
        <v>0</v>
      </c>
      <c r="B612">
        <f>IF('Screening and Data Table'!H612="y", 1, 0)</f>
        <v>0</v>
      </c>
      <c r="D612">
        <f t="shared" si="9"/>
        <v>0</v>
      </c>
    </row>
    <row r="613" spans="1:4">
      <c r="A613">
        <f>IF('Screening and Data Table'!G613="y", 1, 0)</f>
        <v>0</v>
      </c>
      <c r="B613">
        <f>IF('Screening and Data Table'!H613="y", 1, 0)</f>
        <v>0</v>
      </c>
      <c r="D613">
        <f t="shared" si="9"/>
        <v>0</v>
      </c>
    </row>
    <row r="614" spans="1:4">
      <c r="A614">
        <f>IF('Screening and Data Table'!G614="y", 1, 0)</f>
        <v>1</v>
      </c>
      <c r="B614">
        <f>IF('Screening and Data Table'!H614="y", 1, 0)</f>
        <v>0</v>
      </c>
      <c r="D614">
        <f t="shared" si="9"/>
        <v>0</v>
      </c>
    </row>
    <row r="615" spans="1:4">
      <c r="A615">
        <f>IF('Screening and Data Table'!G615="y", 1, 0)</f>
        <v>0</v>
      </c>
      <c r="B615">
        <f>IF('Screening and Data Table'!H615="y", 1, 0)</f>
        <v>0</v>
      </c>
      <c r="D615">
        <f t="shared" si="9"/>
        <v>0</v>
      </c>
    </row>
    <row r="616" spans="1:4">
      <c r="A616">
        <f>IF('Screening and Data Table'!G616="y", 1, 0)</f>
        <v>0</v>
      </c>
      <c r="B616">
        <f>IF('Screening and Data Table'!H616="y", 1, 0)</f>
        <v>1</v>
      </c>
      <c r="D616">
        <f t="shared" si="9"/>
        <v>0</v>
      </c>
    </row>
    <row r="617" spans="1:4">
      <c r="A617">
        <f>IF('Screening and Data Table'!G617="y", 1, 0)</f>
        <v>0</v>
      </c>
      <c r="B617">
        <f>IF('Screening and Data Table'!H617="y", 1, 0)</f>
        <v>0</v>
      </c>
      <c r="D617">
        <f t="shared" si="9"/>
        <v>0</v>
      </c>
    </row>
    <row r="618" spans="1:4">
      <c r="A618">
        <f>IF('Screening and Data Table'!G618="y", 1, 0)</f>
        <v>0</v>
      </c>
      <c r="B618">
        <f>IF('Screening and Data Table'!H618="y", 1, 0)</f>
        <v>1</v>
      </c>
      <c r="D618">
        <f t="shared" si="9"/>
        <v>0</v>
      </c>
    </row>
    <row r="619" spans="1:4">
      <c r="A619">
        <f>IF('Screening and Data Table'!G619="y", 1, 0)</f>
        <v>0</v>
      </c>
      <c r="B619">
        <f>IF('Screening and Data Table'!H619="y", 1, 0)</f>
        <v>0</v>
      </c>
      <c r="D619">
        <f t="shared" si="9"/>
        <v>0</v>
      </c>
    </row>
    <row r="620" spans="1:4">
      <c r="A620">
        <f>IF('Screening and Data Table'!G620="y", 1, 0)</f>
        <v>0</v>
      </c>
      <c r="B620">
        <f>IF('Screening and Data Table'!H620="y", 1, 0)</f>
        <v>1</v>
      </c>
      <c r="D620">
        <f t="shared" si="9"/>
        <v>0</v>
      </c>
    </row>
    <row r="621" spans="1:4">
      <c r="A621">
        <f>IF('Screening and Data Table'!G621="y", 1, 0)</f>
        <v>0</v>
      </c>
      <c r="B621">
        <f>IF('Screening and Data Table'!H621="y", 1, 0)</f>
        <v>0</v>
      </c>
      <c r="D621">
        <f t="shared" si="9"/>
        <v>0</v>
      </c>
    </row>
    <row r="622" spans="1:4">
      <c r="A622">
        <f>IF('Screening and Data Table'!G622="y", 1, 0)</f>
        <v>0</v>
      </c>
      <c r="B622">
        <f>IF('Screening and Data Table'!H622="y", 1, 0)</f>
        <v>1</v>
      </c>
      <c r="D622">
        <f t="shared" si="9"/>
        <v>0</v>
      </c>
    </row>
    <row r="623" spans="1:4">
      <c r="A623">
        <f>IF('Screening and Data Table'!G623="y", 1, 0)</f>
        <v>0</v>
      </c>
      <c r="B623">
        <f>IF('Screening and Data Table'!H623="y", 1, 0)</f>
        <v>0</v>
      </c>
      <c r="D623">
        <f t="shared" si="9"/>
        <v>0</v>
      </c>
    </row>
    <row r="624" spans="1:4">
      <c r="A624">
        <f>IF('Screening and Data Table'!G624="y", 1, 0)</f>
        <v>0</v>
      </c>
      <c r="B624">
        <f>IF('Screening and Data Table'!H624="y", 1, 0)</f>
        <v>1</v>
      </c>
      <c r="D624">
        <f t="shared" si="9"/>
        <v>0</v>
      </c>
    </row>
    <row r="625" spans="1:4">
      <c r="A625">
        <f>IF('Screening and Data Table'!G625="y", 1, 0)</f>
        <v>0</v>
      </c>
      <c r="B625">
        <f>IF('Screening and Data Table'!H625="y", 1, 0)</f>
        <v>0</v>
      </c>
      <c r="D625">
        <f t="shared" si="9"/>
        <v>0</v>
      </c>
    </row>
    <row r="626" spans="1:4">
      <c r="A626">
        <f>IF('Screening and Data Table'!G626="y", 1, 0)</f>
        <v>0</v>
      </c>
      <c r="B626">
        <f>IF('Screening and Data Table'!H626="y", 1, 0)</f>
        <v>0</v>
      </c>
      <c r="D626">
        <f t="shared" si="9"/>
        <v>0</v>
      </c>
    </row>
    <row r="627" spans="1:4">
      <c r="A627">
        <f>IF('Screening and Data Table'!G627="y", 1, 0)</f>
        <v>0</v>
      </c>
      <c r="B627">
        <f>IF('Screening and Data Table'!H627="y", 1, 0)</f>
        <v>0</v>
      </c>
      <c r="D627">
        <f t="shared" si="9"/>
        <v>0</v>
      </c>
    </row>
    <row r="628" spans="1:4">
      <c r="A628">
        <f>IF('Screening and Data Table'!G628="y", 1, 0)</f>
        <v>0</v>
      </c>
      <c r="B628">
        <f>IF('Screening and Data Table'!H628="y", 1, 0)</f>
        <v>0</v>
      </c>
      <c r="D628">
        <f t="shared" si="9"/>
        <v>0</v>
      </c>
    </row>
    <row r="629" spans="1:4">
      <c r="A629">
        <f>IF('Screening and Data Table'!G629="y", 1, 0)</f>
        <v>0</v>
      </c>
      <c r="B629">
        <f>IF('Screening and Data Table'!H629="y", 1, 0)</f>
        <v>0</v>
      </c>
      <c r="D629">
        <f t="shared" si="9"/>
        <v>0</v>
      </c>
    </row>
    <row r="630" spans="1:4">
      <c r="A630">
        <f>IF('Screening and Data Table'!G630="y", 1, 0)</f>
        <v>0</v>
      </c>
      <c r="B630">
        <f>IF('Screening and Data Table'!H630="y", 1, 0)</f>
        <v>0</v>
      </c>
      <c r="D630">
        <f t="shared" si="9"/>
        <v>0</v>
      </c>
    </row>
    <row r="631" spans="1:4">
      <c r="A631">
        <f>IF('Screening and Data Table'!G631="y", 1, 0)</f>
        <v>0</v>
      </c>
      <c r="B631">
        <f>IF('Screening and Data Table'!H631="y", 1, 0)</f>
        <v>0</v>
      </c>
      <c r="D631">
        <f t="shared" si="9"/>
        <v>0</v>
      </c>
    </row>
    <row r="632" spans="1:4">
      <c r="A632">
        <f>IF('Screening and Data Table'!G632="y", 1, 0)</f>
        <v>0</v>
      </c>
      <c r="B632">
        <f>IF('Screening and Data Table'!H632="y", 1, 0)</f>
        <v>0</v>
      </c>
      <c r="D632">
        <f t="shared" si="9"/>
        <v>0</v>
      </c>
    </row>
    <row r="633" spans="1:4">
      <c r="A633">
        <f>IF('Screening and Data Table'!G633="y", 1, 0)</f>
        <v>0</v>
      </c>
      <c r="B633">
        <f>IF('Screening and Data Table'!H633="y", 1, 0)</f>
        <v>0</v>
      </c>
      <c r="D633">
        <f t="shared" si="9"/>
        <v>0</v>
      </c>
    </row>
    <row r="634" spans="1:4">
      <c r="A634">
        <f>IF('Screening and Data Table'!G634="y", 1, 0)</f>
        <v>0</v>
      </c>
      <c r="B634">
        <f>IF('Screening and Data Table'!H634="y", 1, 0)</f>
        <v>0</v>
      </c>
      <c r="D634">
        <f t="shared" si="9"/>
        <v>0</v>
      </c>
    </row>
    <row r="635" spans="1:4">
      <c r="A635">
        <f>IF('Screening and Data Table'!G635="y", 1, 0)</f>
        <v>0</v>
      </c>
      <c r="B635">
        <f>IF('Screening and Data Table'!H635="y", 1, 0)</f>
        <v>0</v>
      </c>
      <c r="D635">
        <f t="shared" si="9"/>
        <v>0</v>
      </c>
    </row>
    <row r="636" spans="1:4">
      <c r="A636">
        <f>IF('Screening and Data Table'!G636="y", 1, 0)</f>
        <v>0</v>
      </c>
      <c r="B636">
        <f>IF('Screening and Data Table'!H636="y", 1, 0)</f>
        <v>0</v>
      </c>
      <c r="D636">
        <f t="shared" si="9"/>
        <v>0</v>
      </c>
    </row>
    <row r="637" spans="1:4">
      <c r="A637">
        <f>IF('Screening and Data Table'!G637="y", 1, 0)</f>
        <v>0</v>
      </c>
      <c r="B637">
        <f>IF('Screening and Data Table'!H637="y", 1, 0)</f>
        <v>0</v>
      </c>
      <c r="D637">
        <f t="shared" si="9"/>
        <v>0</v>
      </c>
    </row>
    <row r="638" spans="1:4">
      <c r="A638">
        <f>IF('Screening and Data Table'!G638="y", 1, 0)</f>
        <v>0</v>
      </c>
      <c r="B638">
        <f>IF('Screening and Data Table'!H638="y", 1, 0)</f>
        <v>0</v>
      </c>
      <c r="D638">
        <f t="shared" si="9"/>
        <v>0</v>
      </c>
    </row>
    <row r="639" spans="1:4">
      <c r="A639">
        <f>IF('Screening and Data Table'!G639="y", 1, 0)</f>
        <v>0</v>
      </c>
      <c r="B639">
        <f>IF('Screening and Data Table'!H639="y", 1, 0)</f>
        <v>0</v>
      </c>
      <c r="D639">
        <f t="shared" si="9"/>
        <v>0</v>
      </c>
    </row>
    <row r="640" spans="1:4">
      <c r="A640">
        <f>IF('Screening and Data Table'!G640="y", 1, 0)</f>
        <v>0</v>
      </c>
      <c r="B640">
        <f>IF('Screening and Data Table'!H640="y", 1, 0)</f>
        <v>1</v>
      </c>
      <c r="D640">
        <f t="shared" si="9"/>
        <v>0</v>
      </c>
    </row>
    <row r="641" spans="1:4">
      <c r="A641">
        <f>IF('Screening and Data Table'!G641="y", 1, 0)</f>
        <v>0</v>
      </c>
      <c r="B641">
        <f>IF('Screening and Data Table'!H641="y", 1, 0)</f>
        <v>0</v>
      </c>
      <c r="D641">
        <f t="shared" si="9"/>
        <v>0</v>
      </c>
    </row>
    <row r="642" spans="1:4">
      <c r="A642">
        <f>IF('Screening and Data Table'!G642="y", 1, 0)</f>
        <v>1</v>
      </c>
      <c r="B642">
        <f>IF('Screening and Data Table'!H642="y", 1, 0)</f>
        <v>0</v>
      </c>
      <c r="D642">
        <f t="shared" si="9"/>
        <v>0</v>
      </c>
    </row>
    <row r="643" spans="1:4">
      <c r="A643">
        <f>IF('Screening and Data Table'!G643="y", 1, 0)</f>
        <v>0</v>
      </c>
      <c r="B643">
        <f>IF('Screening and Data Table'!H643="y", 1, 0)</f>
        <v>0</v>
      </c>
      <c r="D643">
        <f t="shared" ref="D643:D706" si="10">IF(A643*B643=1, 1,0)</f>
        <v>0</v>
      </c>
    </row>
    <row r="644" spans="1:4">
      <c r="A644">
        <f>IF('Screening and Data Table'!G644="y", 1, 0)</f>
        <v>1</v>
      </c>
      <c r="B644">
        <f>IF('Screening and Data Table'!H644="y", 1, 0)</f>
        <v>0</v>
      </c>
      <c r="D644">
        <f t="shared" si="10"/>
        <v>0</v>
      </c>
    </row>
    <row r="645" spans="1:4">
      <c r="A645">
        <f>IF('Screening and Data Table'!G645="y", 1, 0)</f>
        <v>0</v>
      </c>
      <c r="B645">
        <f>IF('Screening and Data Table'!H645="y", 1, 0)</f>
        <v>0</v>
      </c>
      <c r="D645">
        <f t="shared" si="10"/>
        <v>0</v>
      </c>
    </row>
    <row r="646" spans="1:4">
      <c r="A646">
        <f>IF('Screening and Data Table'!G646="y", 1, 0)</f>
        <v>1</v>
      </c>
      <c r="B646">
        <f>IF('Screening and Data Table'!H646="y", 1, 0)</f>
        <v>0</v>
      </c>
      <c r="D646">
        <f t="shared" si="10"/>
        <v>0</v>
      </c>
    </row>
    <row r="647" spans="1:4">
      <c r="A647">
        <f>IF('Screening and Data Table'!G647="y", 1, 0)</f>
        <v>0</v>
      </c>
      <c r="B647">
        <f>IF('Screening and Data Table'!H647="y", 1, 0)</f>
        <v>0</v>
      </c>
      <c r="D647">
        <f t="shared" si="10"/>
        <v>0</v>
      </c>
    </row>
    <row r="648" spans="1:4">
      <c r="A648">
        <f>IF('Screening and Data Table'!G648="y", 1, 0)</f>
        <v>1</v>
      </c>
      <c r="B648">
        <f>IF('Screening and Data Table'!H648="y", 1, 0)</f>
        <v>0</v>
      </c>
      <c r="D648">
        <f t="shared" si="10"/>
        <v>0</v>
      </c>
    </row>
    <row r="649" spans="1:4">
      <c r="A649">
        <f>IF('Screening and Data Table'!G649="y", 1, 0)</f>
        <v>0</v>
      </c>
      <c r="B649">
        <f>IF('Screening and Data Table'!H649="y", 1, 0)</f>
        <v>0</v>
      </c>
      <c r="D649">
        <f t="shared" si="10"/>
        <v>0</v>
      </c>
    </row>
    <row r="650" spans="1:4">
      <c r="A650">
        <f>IF('Screening and Data Table'!G650="y", 1, 0)</f>
        <v>1</v>
      </c>
      <c r="B650">
        <f>IF('Screening and Data Table'!H650="y", 1, 0)</f>
        <v>0</v>
      </c>
      <c r="D650">
        <f t="shared" si="10"/>
        <v>0</v>
      </c>
    </row>
    <row r="651" spans="1:4">
      <c r="A651">
        <f>IF('Screening and Data Table'!G651="y", 1, 0)</f>
        <v>0</v>
      </c>
      <c r="B651">
        <f>IF('Screening and Data Table'!H651="y", 1, 0)</f>
        <v>0</v>
      </c>
      <c r="D651">
        <f t="shared" si="10"/>
        <v>0</v>
      </c>
    </row>
    <row r="652" spans="1:4">
      <c r="A652">
        <f>IF('Screening and Data Table'!G652="y", 1, 0)</f>
        <v>1</v>
      </c>
      <c r="B652">
        <f>IF('Screening and Data Table'!H652="y", 1, 0)</f>
        <v>0</v>
      </c>
      <c r="D652">
        <f t="shared" si="10"/>
        <v>0</v>
      </c>
    </row>
    <row r="653" spans="1:4">
      <c r="A653">
        <f>IF('Screening and Data Table'!G653="y", 1, 0)</f>
        <v>0</v>
      </c>
      <c r="B653">
        <f>IF('Screening and Data Table'!H653="y", 1, 0)</f>
        <v>0</v>
      </c>
      <c r="D653">
        <f t="shared" si="10"/>
        <v>0</v>
      </c>
    </row>
    <row r="654" spans="1:4">
      <c r="A654">
        <f>IF('Screening and Data Table'!G654="y", 1, 0)</f>
        <v>1</v>
      </c>
      <c r="B654">
        <f>IF('Screening and Data Table'!H654="y", 1, 0)</f>
        <v>0</v>
      </c>
      <c r="D654">
        <f t="shared" si="10"/>
        <v>0</v>
      </c>
    </row>
    <row r="655" spans="1:4">
      <c r="A655">
        <f>IF('Screening and Data Table'!G655="y", 1, 0)</f>
        <v>0</v>
      </c>
      <c r="B655">
        <f>IF('Screening and Data Table'!H655="y", 1, 0)</f>
        <v>0</v>
      </c>
      <c r="D655">
        <f t="shared" si="10"/>
        <v>0</v>
      </c>
    </row>
    <row r="656" spans="1:4">
      <c r="A656">
        <f>IF('Screening and Data Table'!G656="y", 1, 0)</f>
        <v>1</v>
      </c>
      <c r="B656">
        <f>IF('Screening and Data Table'!H656="y", 1, 0)</f>
        <v>0</v>
      </c>
      <c r="D656">
        <f t="shared" si="10"/>
        <v>0</v>
      </c>
    </row>
    <row r="657" spans="1:4">
      <c r="A657">
        <f>IF('Screening and Data Table'!G657="y", 1, 0)</f>
        <v>0</v>
      </c>
      <c r="B657">
        <f>IF('Screening and Data Table'!H657="y", 1, 0)</f>
        <v>0</v>
      </c>
      <c r="D657">
        <f t="shared" si="10"/>
        <v>0</v>
      </c>
    </row>
    <row r="658" spans="1:4">
      <c r="A658">
        <f>IF('Screening and Data Table'!G658="y", 1, 0)</f>
        <v>1</v>
      </c>
      <c r="B658">
        <f>IF('Screening and Data Table'!H658="y", 1, 0)</f>
        <v>0</v>
      </c>
      <c r="D658">
        <f t="shared" si="10"/>
        <v>0</v>
      </c>
    </row>
    <row r="659" spans="1:4">
      <c r="A659">
        <f>IF('Screening and Data Table'!G659="y", 1, 0)</f>
        <v>0</v>
      </c>
      <c r="B659">
        <f>IF('Screening and Data Table'!H659="y", 1, 0)</f>
        <v>0</v>
      </c>
      <c r="D659">
        <f t="shared" si="10"/>
        <v>0</v>
      </c>
    </row>
    <row r="660" spans="1:4">
      <c r="A660">
        <f>IF('Screening and Data Table'!G660="y", 1, 0)</f>
        <v>1</v>
      </c>
      <c r="B660">
        <f>IF('Screening and Data Table'!H660="y", 1, 0)</f>
        <v>0</v>
      </c>
      <c r="D660">
        <f t="shared" si="10"/>
        <v>0</v>
      </c>
    </row>
    <row r="661" spans="1:4">
      <c r="A661">
        <f>IF('Screening and Data Table'!G661="y", 1, 0)</f>
        <v>0</v>
      </c>
      <c r="B661">
        <f>IF('Screening and Data Table'!H661="y", 1, 0)</f>
        <v>0</v>
      </c>
      <c r="D661">
        <f t="shared" si="10"/>
        <v>0</v>
      </c>
    </row>
    <row r="662" spans="1:4">
      <c r="A662">
        <f>IF('Screening and Data Table'!G662="y", 1, 0)</f>
        <v>1</v>
      </c>
      <c r="B662">
        <f>IF('Screening and Data Table'!H662="y", 1, 0)</f>
        <v>0</v>
      </c>
      <c r="D662">
        <f t="shared" si="10"/>
        <v>0</v>
      </c>
    </row>
    <row r="663" spans="1:4">
      <c r="A663">
        <f>IF('Screening and Data Table'!G663="y", 1, 0)</f>
        <v>0</v>
      </c>
      <c r="B663">
        <f>IF('Screening and Data Table'!H663="y", 1, 0)</f>
        <v>0</v>
      </c>
      <c r="D663">
        <f t="shared" si="10"/>
        <v>0</v>
      </c>
    </row>
    <row r="664" spans="1:4">
      <c r="A664">
        <f>IF('Screening and Data Table'!G664="y", 1, 0)</f>
        <v>0</v>
      </c>
      <c r="B664">
        <f>IF('Screening and Data Table'!H664="y", 1, 0)</f>
        <v>0</v>
      </c>
      <c r="D664">
        <f t="shared" si="10"/>
        <v>0</v>
      </c>
    </row>
    <row r="665" spans="1:4">
      <c r="A665">
        <f>IF('Screening and Data Table'!G665="y", 1, 0)</f>
        <v>0</v>
      </c>
      <c r="B665">
        <f>IF('Screening and Data Table'!H665="y", 1, 0)</f>
        <v>0</v>
      </c>
      <c r="D665">
        <f t="shared" si="10"/>
        <v>0</v>
      </c>
    </row>
    <row r="666" spans="1:4">
      <c r="A666">
        <f>IF('Screening and Data Table'!G666="y", 1, 0)</f>
        <v>0</v>
      </c>
      <c r="B666">
        <f>IF('Screening and Data Table'!H666="y", 1, 0)</f>
        <v>0</v>
      </c>
      <c r="D666">
        <f t="shared" si="10"/>
        <v>0</v>
      </c>
    </row>
    <row r="667" spans="1:4">
      <c r="A667">
        <f>IF('Screening and Data Table'!G667="y", 1, 0)</f>
        <v>0</v>
      </c>
      <c r="B667">
        <f>IF('Screening and Data Table'!H667="y", 1, 0)</f>
        <v>0</v>
      </c>
      <c r="D667">
        <f t="shared" si="10"/>
        <v>0</v>
      </c>
    </row>
    <row r="668" spans="1:4">
      <c r="A668">
        <f>IF('Screening and Data Table'!G668="y", 1, 0)</f>
        <v>1</v>
      </c>
      <c r="B668">
        <f>IF('Screening and Data Table'!H668="y", 1, 0)</f>
        <v>0</v>
      </c>
      <c r="D668">
        <f t="shared" si="10"/>
        <v>0</v>
      </c>
    </row>
    <row r="669" spans="1:4">
      <c r="A669">
        <f>IF('Screening and Data Table'!G669="y", 1, 0)</f>
        <v>0</v>
      </c>
      <c r="B669">
        <f>IF('Screening and Data Table'!H669="y", 1, 0)</f>
        <v>0</v>
      </c>
      <c r="D669">
        <f t="shared" si="10"/>
        <v>0</v>
      </c>
    </row>
    <row r="670" spans="1:4">
      <c r="A670">
        <f>IF('Screening and Data Table'!G670="y", 1, 0)</f>
        <v>0</v>
      </c>
      <c r="B670">
        <f>IF('Screening and Data Table'!H670="y", 1, 0)</f>
        <v>0</v>
      </c>
      <c r="D670">
        <f t="shared" si="10"/>
        <v>0</v>
      </c>
    </row>
    <row r="671" spans="1:4">
      <c r="A671">
        <f>IF('Screening and Data Table'!G671="y", 1, 0)</f>
        <v>0</v>
      </c>
      <c r="B671">
        <f>IF('Screening and Data Table'!H671="y", 1, 0)</f>
        <v>0</v>
      </c>
      <c r="D671">
        <f t="shared" si="10"/>
        <v>0</v>
      </c>
    </row>
    <row r="672" spans="1:4">
      <c r="A672">
        <f>IF('Screening and Data Table'!G672="y", 1, 0)</f>
        <v>0</v>
      </c>
      <c r="B672">
        <f>IF('Screening and Data Table'!H672="y", 1, 0)</f>
        <v>0</v>
      </c>
      <c r="D672">
        <f t="shared" si="10"/>
        <v>0</v>
      </c>
    </row>
    <row r="673" spans="1:4">
      <c r="A673">
        <f>IF('Screening and Data Table'!G673="y", 1, 0)</f>
        <v>0</v>
      </c>
      <c r="B673">
        <f>IF('Screening and Data Table'!H673="y", 1, 0)</f>
        <v>0</v>
      </c>
      <c r="D673">
        <f t="shared" si="10"/>
        <v>0</v>
      </c>
    </row>
    <row r="674" spans="1:4">
      <c r="A674">
        <f>IF('Screening and Data Table'!G674="y", 1, 0)</f>
        <v>1</v>
      </c>
      <c r="B674">
        <f>IF('Screening and Data Table'!H674="y", 1, 0)</f>
        <v>0</v>
      </c>
      <c r="D674">
        <f t="shared" si="10"/>
        <v>0</v>
      </c>
    </row>
    <row r="675" spans="1:4">
      <c r="A675">
        <f>IF('Screening and Data Table'!G675="y", 1, 0)</f>
        <v>0</v>
      </c>
      <c r="B675">
        <f>IF('Screening and Data Table'!H675="y", 1, 0)</f>
        <v>0</v>
      </c>
      <c r="D675">
        <f t="shared" si="10"/>
        <v>0</v>
      </c>
    </row>
    <row r="676" spans="1:4">
      <c r="A676">
        <f>IF('Screening and Data Table'!G676="y", 1, 0)</f>
        <v>1</v>
      </c>
      <c r="B676">
        <f>IF('Screening and Data Table'!H676="y", 1, 0)</f>
        <v>0</v>
      </c>
      <c r="D676">
        <f t="shared" si="10"/>
        <v>0</v>
      </c>
    </row>
    <row r="677" spans="1:4">
      <c r="A677">
        <f>IF('Screening and Data Table'!G677="y", 1, 0)</f>
        <v>0</v>
      </c>
      <c r="B677">
        <f>IF('Screening and Data Table'!H677="y", 1, 0)</f>
        <v>0</v>
      </c>
      <c r="D677">
        <f t="shared" si="10"/>
        <v>0</v>
      </c>
    </row>
    <row r="678" spans="1:4">
      <c r="A678">
        <f>IF('Screening and Data Table'!G678="y", 1, 0)</f>
        <v>0</v>
      </c>
      <c r="B678">
        <f>IF('Screening and Data Table'!H678="y", 1, 0)</f>
        <v>0</v>
      </c>
      <c r="D678">
        <f t="shared" si="10"/>
        <v>0</v>
      </c>
    </row>
    <row r="679" spans="1:4">
      <c r="A679">
        <f>IF('Screening and Data Table'!G679="y", 1, 0)</f>
        <v>0</v>
      </c>
      <c r="B679">
        <f>IF('Screening and Data Table'!H679="y", 1, 0)</f>
        <v>0</v>
      </c>
      <c r="D679">
        <f t="shared" si="10"/>
        <v>0</v>
      </c>
    </row>
    <row r="680" spans="1:4">
      <c r="A680">
        <f>IF('Screening and Data Table'!G680="y", 1, 0)</f>
        <v>1</v>
      </c>
      <c r="B680">
        <f>IF('Screening and Data Table'!H680="y", 1, 0)</f>
        <v>0</v>
      </c>
      <c r="D680">
        <f t="shared" si="10"/>
        <v>0</v>
      </c>
    </row>
    <row r="681" spans="1:4">
      <c r="A681">
        <f>IF('Screening and Data Table'!G681="y", 1, 0)</f>
        <v>0</v>
      </c>
      <c r="B681">
        <f>IF('Screening and Data Table'!H681="y", 1, 0)</f>
        <v>0</v>
      </c>
      <c r="D681">
        <f t="shared" si="10"/>
        <v>0</v>
      </c>
    </row>
    <row r="682" spans="1:4">
      <c r="A682">
        <f>IF('Screening and Data Table'!G682="y", 1, 0)</f>
        <v>0</v>
      </c>
      <c r="B682">
        <f>IF('Screening and Data Table'!H682="y", 1, 0)</f>
        <v>0</v>
      </c>
      <c r="D682">
        <f t="shared" si="10"/>
        <v>0</v>
      </c>
    </row>
    <row r="683" spans="1:4">
      <c r="A683">
        <f>IF('Screening and Data Table'!G683="y", 1, 0)</f>
        <v>0</v>
      </c>
      <c r="B683">
        <f>IF('Screening and Data Table'!H683="y", 1, 0)</f>
        <v>0</v>
      </c>
      <c r="D683">
        <f t="shared" si="10"/>
        <v>0</v>
      </c>
    </row>
    <row r="684" spans="1:4">
      <c r="A684">
        <f>IF('Screening and Data Table'!G684="y", 1, 0)</f>
        <v>0</v>
      </c>
      <c r="B684">
        <f>IF('Screening and Data Table'!H684="y", 1, 0)</f>
        <v>0</v>
      </c>
      <c r="D684">
        <f t="shared" si="10"/>
        <v>0</v>
      </c>
    </row>
    <row r="685" spans="1:4">
      <c r="A685">
        <f>IF('Screening and Data Table'!G685="y", 1, 0)</f>
        <v>0</v>
      </c>
      <c r="B685">
        <f>IF('Screening and Data Table'!H685="y", 1, 0)</f>
        <v>0</v>
      </c>
      <c r="D685">
        <f t="shared" si="10"/>
        <v>0</v>
      </c>
    </row>
    <row r="686" spans="1:4">
      <c r="A686">
        <f>IF('Screening and Data Table'!G686="y", 1, 0)</f>
        <v>0</v>
      </c>
      <c r="B686">
        <f>IF('Screening and Data Table'!H686="y", 1, 0)</f>
        <v>0</v>
      </c>
      <c r="D686">
        <f t="shared" si="10"/>
        <v>0</v>
      </c>
    </row>
    <row r="687" spans="1:4">
      <c r="A687">
        <f>IF('Screening and Data Table'!G687="y", 1, 0)</f>
        <v>0</v>
      </c>
      <c r="B687">
        <f>IF('Screening and Data Table'!H687="y", 1, 0)</f>
        <v>0</v>
      </c>
      <c r="D687">
        <f t="shared" si="10"/>
        <v>0</v>
      </c>
    </row>
    <row r="688" spans="1:4">
      <c r="A688">
        <f>IF('Screening and Data Table'!G688="y", 1, 0)</f>
        <v>0</v>
      </c>
      <c r="B688">
        <f>IF('Screening and Data Table'!H688="y", 1, 0)</f>
        <v>1</v>
      </c>
      <c r="D688">
        <f t="shared" si="10"/>
        <v>0</v>
      </c>
    </row>
    <row r="689" spans="1:4">
      <c r="A689">
        <f>IF('Screening and Data Table'!G689="y", 1, 0)</f>
        <v>0</v>
      </c>
      <c r="B689">
        <f>IF('Screening and Data Table'!H689="y", 1, 0)</f>
        <v>0</v>
      </c>
      <c r="D689">
        <f t="shared" si="10"/>
        <v>0</v>
      </c>
    </row>
    <row r="690" spans="1:4">
      <c r="A690">
        <f>IF('Screening and Data Table'!G690="y", 1, 0)</f>
        <v>0</v>
      </c>
      <c r="B690">
        <f>IF('Screening and Data Table'!H690="y", 1, 0)</f>
        <v>0</v>
      </c>
      <c r="D690">
        <f t="shared" si="10"/>
        <v>0</v>
      </c>
    </row>
    <row r="691" spans="1:4">
      <c r="A691">
        <f>IF('Screening and Data Table'!G691="y", 1, 0)</f>
        <v>0</v>
      </c>
      <c r="B691">
        <f>IF('Screening and Data Table'!H691="y", 1, 0)</f>
        <v>0</v>
      </c>
      <c r="D691">
        <f t="shared" si="10"/>
        <v>0</v>
      </c>
    </row>
    <row r="692" spans="1:4">
      <c r="A692">
        <f>IF('Screening and Data Table'!G692="y", 1, 0)</f>
        <v>0</v>
      </c>
      <c r="B692">
        <f>IF('Screening and Data Table'!H692="y", 1, 0)</f>
        <v>0</v>
      </c>
      <c r="D692">
        <f t="shared" si="10"/>
        <v>0</v>
      </c>
    </row>
    <row r="693" spans="1:4">
      <c r="A693">
        <f>IF('Screening and Data Table'!G693="y", 1, 0)</f>
        <v>0</v>
      </c>
      <c r="B693">
        <f>IF('Screening and Data Table'!H693="y", 1, 0)</f>
        <v>0</v>
      </c>
      <c r="D693">
        <f t="shared" si="10"/>
        <v>0</v>
      </c>
    </row>
    <row r="694" spans="1:4">
      <c r="A694">
        <f>IF('Screening and Data Table'!G694="y", 1, 0)</f>
        <v>0</v>
      </c>
      <c r="B694">
        <f>IF('Screening and Data Table'!H694="y", 1, 0)</f>
        <v>0</v>
      </c>
      <c r="D694">
        <f t="shared" si="10"/>
        <v>0</v>
      </c>
    </row>
    <row r="695" spans="1:4">
      <c r="A695">
        <f>IF('Screening and Data Table'!G695="y", 1, 0)</f>
        <v>0</v>
      </c>
      <c r="B695">
        <f>IF('Screening and Data Table'!H695="y", 1, 0)</f>
        <v>0</v>
      </c>
      <c r="D695">
        <f t="shared" si="10"/>
        <v>0</v>
      </c>
    </row>
    <row r="696" spans="1:4">
      <c r="A696">
        <f>IF('Screening and Data Table'!G696="y", 1, 0)</f>
        <v>0</v>
      </c>
      <c r="B696">
        <f>IF('Screening and Data Table'!H696="y", 1, 0)</f>
        <v>0</v>
      </c>
      <c r="D696">
        <f t="shared" si="10"/>
        <v>0</v>
      </c>
    </row>
    <row r="697" spans="1:4">
      <c r="A697">
        <f>IF('Screening and Data Table'!G697="y", 1, 0)</f>
        <v>0</v>
      </c>
      <c r="B697">
        <f>IF('Screening and Data Table'!H697="y", 1, 0)</f>
        <v>0</v>
      </c>
      <c r="D697">
        <f t="shared" si="10"/>
        <v>0</v>
      </c>
    </row>
    <row r="698" spans="1:4">
      <c r="A698">
        <f>IF('Screening and Data Table'!G698="y", 1, 0)</f>
        <v>1</v>
      </c>
      <c r="B698">
        <f>IF('Screening and Data Table'!H698="y", 1, 0)</f>
        <v>0</v>
      </c>
      <c r="D698">
        <f t="shared" si="10"/>
        <v>0</v>
      </c>
    </row>
    <row r="699" spans="1:4">
      <c r="A699">
        <f>IF('Screening and Data Table'!G699="y", 1, 0)</f>
        <v>0</v>
      </c>
      <c r="B699">
        <f>IF('Screening and Data Table'!H699="y", 1, 0)</f>
        <v>0</v>
      </c>
      <c r="D699">
        <f t="shared" si="10"/>
        <v>0</v>
      </c>
    </row>
    <row r="700" spans="1:4">
      <c r="A700">
        <f>IF('Screening and Data Table'!G700="y", 1, 0)</f>
        <v>0</v>
      </c>
      <c r="B700">
        <f>IF('Screening and Data Table'!H700="y", 1, 0)</f>
        <v>0</v>
      </c>
      <c r="D700">
        <f t="shared" si="10"/>
        <v>0</v>
      </c>
    </row>
    <row r="701" spans="1:4">
      <c r="A701">
        <f>IF('Screening and Data Table'!G701="y", 1, 0)</f>
        <v>0</v>
      </c>
      <c r="B701">
        <f>IF('Screening and Data Table'!H701="y", 1, 0)</f>
        <v>0</v>
      </c>
      <c r="D701">
        <f t="shared" si="10"/>
        <v>0</v>
      </c>
    </row>
    <row r="702" spans="1:4">
      <c r="A702">
        <f>IF('Screening and Data Table'!G702="y", 1, 0)</f>
        <v>0</v>
      </c>
      <c r="B702">
        <f>IF('Screening and Data Table'!H702="y", 1, 0)</f>
        <v>0</v>
      </c>
      <c r="D702">
        <f t="shared" si="10"/>
        <v>0</v>
      </c>
    </row>
    <row r="703" spans="1:4">
      <c r="A703">
        <f>IF('Screening and Data Table'!G703="y", 1, 0)</f>
        <v>0</v>
      </c>
      <c r="B703">
        <f>IF('Screening and Data Table'!H703="y", 1, 0)</f>
        <v>0</v>
      </c>
      <c r="D703">
        <f t="shared" si="10"/>
        <v>0</v>
      </c>
    </row>
    <row r="704" spans="1:4">
      <c r="A704">
        <f>IF('Screening and Data Table'!G704="y", 1, 0)</f>
        <v>0</v>
      </c>
      <c r="B704">
        <f>IF('Screening and Data Table'!H704="y", 1, 0)</f>
        <v>0</v>
      </c>
      <c r="D704">
        <f t="shared" si="10"/>
        <v>0</v>
      </c>
    </row>
    <row r="705" spans="1:4">
      <c r="A705">
        <f>IF('Screening and Data Table'!G705="y", 1, 0)</f>
        <v>0</v>
      </c>
      <c r="B705">
        <f>IF('Screening and Data Table'!H705="y", 1, 0)</f>
        <v>0</v>
      </c>
      <c r="D705">
        <f t="shared" si="10"/>
        <v>0</v>
      </c>
    </row>
    <row r="706" spans="1:4">
      <c r="A706">
        <f>IF('Screening and Data Table'!G706="y", 1, 0)</f>
        <v>0</v>
      </c>
      <c r="B706">
        <f>IF('Screening and Data Table'!H706="y", 1, 0)</f>
        <v>0</v>
      </c>
      <c r="D706">
        <f t="shared" si="10"/>
        <v>0</v>
      </c>
    </row>
    <row r="707" spans="1:4">
      <c r="A707">
        <f>IF('Screening and Data Table'!G707="y", 1, 0)</f>
        <v>0</v>
      </c>
      <c r="B707">
        <f>IF('Screening and Data Table'!H707="y", 1, 0)</f>
        <v>0</v>
      </c>
      <c r="D707">
        <f t="shared" ref="D707:D770" si="11">IF(A707*B707=1, 1,0)</f>
        <v>0</v>
      </c>
    </row>
    <row r="708" spans="1:4">
      <c r="A708">
        <f>IF('Screening and Data Table'!G708="y", 1, 0)</f>
        <v>0</v>
      </c>
      <c r="B708">
        <f>IF('Screening and Data Table'!H708="y", 1, 0)</f>
        <v>0</v>
      </c>
      <c r="D708">
        <f t="shared" si="11"/>
        <v>0</v>
      </c>
    </row>
    <row r="709" spans="1:4">
      <c r="A709">
        <f>IF('Screening and Data Table'!G709="y", 1, 0)</f>
        <v>0</v>
      </c>
      <c r="B709">
        <f>IF('Screening and Data Table'!H709="y", 1, 0)</f>
        <v>0</v>
      </c>
      <c r="D709">
        <f t="shared" si="11"/>
        <v>0</v>
      </c>
    </row>
    <row r="710" spans="1:4">
      <c r="A710">
        <f>IF('Screening and Data Table'!G710="y", 1, 0)</f>
        <v>0</v>
      </c>
      <c r="B710">
        <f>IF('Screening and Data Table'!H710="y", 1, 0)</f>
        <v>0</v>
      </c>
      <c r="D710">
        <f t="shared" si="11"/>
        <v>0</v>
      </c>
    </row>
    <row r="711" spans="1:4">
      <c r="A711">
        <f>IF('Screening and Data Table'!G711="y", 1, 0)</f>
        <v>0</v>
      </c>
      <c r="B711">
        <f>IF('Screening and Data Table'!H711="y", 1, 0)</f>
        <v>0</v>
      </c>
      <c r="D711">
        <f t="shared" si="11"/>
        <v>0</v>
      </c>
    </row>
    <row r="712" spans="1:4">
      <c r="A712">
        <f>IF('Screening and Data Table'!G712="y", 1, 0)</f>
        <v>0</v>
      </c>
      <c r="B712">
        <f>IF('Screening and Data Table'!H712="y", 1, 0)</f>
        <v>0</v>
      </c>
      <c r="D712">
        <f t="shared" si="11"/>
        <v>0</v>
      </c>
    </row>
    <row r="713" spans="1:4">
      <c r="A713">
        <f>IF('Screening and Data Table'!G713="y", 1, 0)</f>
        <v>0</v>
      </c>
      <c r="B713">
        <f>IF('Screening and Data Table'!H713="y", 1, 0)</f>
        <v>0</v>
      </c>
      <c r="D713">
        <f t="shared" si="11"/>
        <v>0</v>
      </c>
    </row>
    <row r="714" spans="1:4">
      <c r="A714">
        <f>IF('Screening and Data Table'!G714="y", 1, 0)</f>
        <v>0</v>
      </c>
      <c r="B714">
        <f>IF('Screening and Data Table'!H714="y", 1, 0)</f>
        <v>0</v>
      </c>
      <c r="D714">
        <f t="shared" si="11"/>
        <v>0</v>
      </c>
    </row>
    <row r="715" spans="1:4">
      <c r="A715">
        <f>IF('Screening and Data Table'!G715="y", 1, 0)</f>
        <v>0</v>
      </c>
      <c r="B715">
        <f>IF('Screening and Data Table'!H715="y", 1, 0)</f>
        <v>0</v>
      </c>
      <c r="D715">
        <f t="shared" si="11"/>
        <v>0</v>
      </c>
    </row>
    <row r="716" spans="1:4">
      <c r="A716">
        <f>IF('Screening and Data Table'!G716="y", 1, 0)</f>
        <v>0</v>
      </c>
      <c r="B716">
        <f>IF('Screening and Data Table'!H716="y", 1, 0)</f>
        <v>0</v>
      </c>
      <c r="D716">
        <f t="shared" si="11"/>
        <v>0</v>
      </c>
    </row>
    <row r="717" spans="1:4">
      <c r="A717">
        <f>IF('Screening and Data Table'!G717="y", 1, 0)</f>
        <v>0</v>
      </c>
      <c r="B717">
        <f>IF('Screening and Data Table'!H717="y", 1, 0)</f>
        <v>0</v>
      </c>
      <c r="D717">
        <f t="shared" si="11"/>
        <v>0</v>
      </c>
    </row>
    <row r="718" spans="1:4">
      <c r="A718">
        <f>IF('Screening and Data Table'!G718="y", 1, 0)</f>
        <v>1</v>
      </c>
      <c r="B718">
        <f>IF('Screening and Data Table'!H718="y", 1, 0)</f>
        <v>0</v>
      </c>
      <c r="D718">
        <f t="shared" si="11"/>
        <v>0</v>
      </c>
    </row>
    <row r="719" spans="1:4">
      <c r="A719">
        <f>IF('Screening and Data Table'!G719="y", 1, 0)</f>
        <v>0</v>
      </c>
      <c r="B719">
        <f>IF('Screening and Data Table'!H719="y", 1, 0)</f>
        <v>0</v>
      </c>
      <c r="D719">
        <f t="shared" si="11"/>
        <v>0</v>
      </c>
    </row>
    <row r="720" spans="1:4">
      <c r="A720">
        <f>IF('Screening and Data Table'!G720="y", 1, 0)</f>
        <v>0</v>
      </c>
      <c r="B720">
        <f>IF('Screening and Data Table'!H720="y", 1, 0)</f>
        <v>0</v>
      </c>
      <c r="D720">
        <f t="shared" si="11"/>
        <v>0</v>
      </c>
    </row>
    <row r="721" spans="1:4">
      <c r="A721">
        <f>IF('Screening and Data Table'!G721="y", 1, 0)</f>
        <v>0</v>
      </c>
      <c r="B721">
        <f>IF('Screening and Data Table'!H721="y", 1, 0)</f>
        <v>0</v>
      </c>
      <c r="D721">
        <f t="shared" si="11"/>
        <v>0</v>
      </c>
    </row>
    <row r="722" spans="1:4">
      <c r="A722">
        <f>IF('Screening and Data Table'!G722="y", 1, 0)</f>
        <v>0</v>
      </c>
      <c r="B722">
        <f>IF('Screening and Data Table'!H722="y", 1, 0)</f>
        <v>0</v>
      </c>
      <c r="D722">
        <f t="shared" si="11"/>
        <v>0</v>
      </c>
    </row>
    <row r="723" spans="1:4">
      <c r="A723">
        <f>IF('Screening and Data Table'!G723="y", 1, 0)</f>
        <v>0</v>
      </c>
      <c r="B723">
        <f>IF('Screening and Data Table'!H723="y", 1, 0)</f>
        <v>0</v>
      </c>
      <c r="D723">
        <f t="shared" si="11"/>
        <v>0</v>
      </c>
    </row>
    <row r="724" spans="1:4">
      <c r="A724">
        <f>IF('Screening and Data Table'!G724="y", 1, 0)</f>
        <v>1</v>
      </c>
      <c r="B724">
        <f>IF('Screening and Data Table'!H724="y", 1, 0)</f>
        <v>0</v>
      </c>
      <c r="D724">
        <f t="shared" si="11"/>
        <v>0</v>
      </c>
    </row>
    <row r="725" spans="1:4">
      <c r="A725">
        <f>IF('Screening and Data Table'!G725="y", 1, 0)</f>
        <v>0</v>
      </c>
      <c r="B725">
        <f>IF('Screening and Data Table'!H725="y", 1, 0)</f>
        <v>0</v>
      </c>
      <c r="D725">
        <f t="shared" si="11"/>
        <v>0</v>
      </c>
    </row>
    <row r="726" spans="1:4">
      <c r="A726">
        <f>IF('Screening and Data Table'!G726="y", 1, 0)</f>
        <v>0</v>
      </c>
      <c r="B726">
        <f>IF('Screening and Data Table'!H726="y", 1, 0)</f>
        <v>0</v>
      </c>
      <c r="D726">
        <f t="shared" si="11"/>
        <v>0</v>
      </c>
    </row>
    <row r="727" spans="1:4">
      <c r="A727">
        <f>IF('Screening and Data Table'!G727="y", 1, 0)</f>
        <v>0</v>
      </c>
      <c r="B727">
        <f>IF('Screening and Data Table'!H727="y", 1, 0)</f>
        <v>0</v>
      </c>
      <c r="D727">
        <f t="shared" si="11"/>
        <v>0</v>
      </c>
    </row>
    <row r="728" spans="1:4">
      <c r="A728">
        <f>IF('Screening and Data Table'!G728="y", 1, 0)</f>
        <v>0</v>
      </c>
      <c r="B728">
        <f>IF('Screening and Data Table'!H728="y", 1, 0)</f>
        <v>0</v>
      </c>
      <c r="D728">
        <f t="shared" si="11"/>
        <v>0</v>
      </c>
    </row>
    <row r="729" spans="1:4">
      <c r="A729">
        <f>IF('Screening and Data Table'!G729="y", 1, 0)</f>
        <v>0</v>
      </c>
      <c r="B729">
        <f>IF('Screening and Data Table'!H729="y", 1, 0)</f>
        <v>0</v>
      </c>
      <c r="D729">
        <f t="shared" si="11"/>
        <v>0</v>
      </c>
    </row>
    <row r="730" spans="1:4">
      <c r="A730">
        <f>IF('Screening and Data Table'!G730="y", 1, 0)</f>
        <v>0</v>
      </c>
      <c r="B730">
        <f>IF('Screening and Data Table'!H730="y", 1, 0)</f>
        <v>0</v>
      </c>
      <c r="D730">
        <f t="shared" si="11"/>
        <v>0</v>
      </c>
    </row>
    <row r="731" spans="1:4">
      <c r="A731">
        <f>IF('Screening and Data Table'!G731="y", 1, 0)</f>
        <v>0</v>
      </c>
      <c r="B731">
        <f>IF('Screening and Data Table'!H731="y", 1, 0)</f>
        <v>0</v>
      </c>
      <c r="D731">
        <f t="shared" si="11"/>
        <v>0</v>
      </c>
    </row>
    <row r="732" spans="1:4">
      <c r="A732">
        <f>IF('Screening and Data Table'!G732="y", 1, 0)</f>
        <v>0</v>
      </c>
      <c r="B732">
        <f>IF('Screening and Data Table'!H732="y", 1, 0)</f>
        <v>0</v>
      </c>
      <c r="D732">
        <f t="shared" si="11"/>
        <v>0</v>
      </c>
    </row>
    <row r="733" spans="1:4">
      <c r="A733">
        <f>IF('Screening and Data Table'!G733="y", 1, 0)</f>
        <v>0</v>
      </c>
      <c r="B733">
        <f>IF('Screening and Data Table'!H733="y", 1, 0)</f>
        <v>0</v>
      </c>
      <c r="D733">
        <f t="shared" si="11"/>
        <v>0</v>
      </c>
    </row>
    <row r="734" spans="1:4">
      <c r="A734">
        <f>IF('Screening and Data Table'!G734="y", 1, 0)</f>
        <v>1</v>
      </c>
      <c r="B734">
        <f>IF('Screening and Data Table'!H734="y", 1, 0)</f>
        <v>0</v>
      </c>
      <c r="D734">
        <f t="shared" si="11"/>
        <v>0</v>
      </c>
    </row>
    <row r="735" spans="1:4">
      <c r="A735">
        <f>IF('Screening and Data Table'!G735="y", 1, 0)</f>
        <v>0</v>
      </c>
      <c r="B735">
        <f>IF('Screening and Data Table'!H735="y", 1, 0)</f>
        <v>0</v>
      </c>
      <c r="D735">
        <f t="shared" si="11"/>
        <v>0</v>
      </c>
    </row>
    <row r="736" spans="1:4">
      <c r="A736">
        <f>IF('Screening and Data Table'!G736="y", 1, 0)</f>
        <v>0</v>
      </c>
      <c r="B736">
        <f>IF('Screening and Data Table'!H736="y", 1, 0)</f>
        <v>0</v>
      </c>
      <c r="D736">
        <f t="shared" si="11"/>
        <v>0</v>
      </c>
    </row>
    <row r="737" spans="1:4">
      <c r="A737">
        <f>IF('Screening and Data Table'!G737="y", 1, 0)</f>
        <v>0</v>
      </c>
      <c r="B737">
        <f>IF('Screening and Data Table'!H737="y", 1, 0)</f>
        <v>0</v>
      </c>
      <c r="D737">
        <f t="shared" si="11"/>
        <v>0</v>
      </c>
    </row>
    <row r="738" spans="1:4">
      <c r="A738">
        <f>IF('Screening and Data Table'!G738="y", 1, 0)</f>
        <v>0</v>
      </c>
      <c r="B738">
        <f>IF('Screening and Data Table'!H738="y", 1, 0)</f>
        <v>0</v>
      </c>
      <c r="D738">
        <f t="shared" si="11"/>
        <v>0</v>
      </c>
    </row>
    <row r="739" spans="1:4">
      <c r="A739">
        <f>IF('Screening and Data Table'!G739="y", 1, 0)</f>
        <v>0</v>
      </c>
      <c r="B739">
        <f>IF('Screening and Data Table'!H739="y", 1, 0)</f>
        <v>0</v>
      </c>
      <c r="D739">
        <f t="shared" si="11"/>
        <v>0</v>
      </c>
    </row>
    <row r="740" spans="1:4">
      <c r="A740">
        <f>IF('Screening and Data Table'!G740="y", 1, 0)</f>
        <v>1</v>
      </c>
      <c r="B740">
        <f>IF('Screening and Data Table'!H740="y", 1, 0)</f>
        <v>0</v>
      </c>
      <c r="D740">
        <f t="shared" si="11"/>
        <v>0</v>
      </c>
    </row>
    <row r="741" spans="1:4">
      <c r="A741">
        <f>IF('Screening and Data Table'!G741="y", 1, 0)</f>
        <v>0</v>
      </c>
      <c r="B741">
        <f>IF('Screening and Data Table'!H741="y", 1, 0)</f>
        <v>0</v>
      </c>
      <c r="D741">
        <f t="shared" si="11"/>
        <v>0</v>
      </c>
    </row>
    <row r="742" spans="1:4">
      <c r="A742">
        <f>IF('Screening and Data Table'!G742="y", 1, 0)</f>
        <v>1</v>
      </c>
      <c r="B742">
        <f>IF('Screening and Data Table'!H742="y", 1, 0)</f>
        <v>0</v>
      </c>
      <c r="D742">
        <f t="shared" si="11"/>
        <v>0</v>
      </c>
    </row>
    <row r="743" spans="1:4">
      <c r="A743">
        <f>IF('Screening and Data Table'!G743="y", 1, 0)</f>
        <v>0</v>
      </c>
      <c r="B743">
        <f>IF('Screening and Data Table'!H743="y", 1, 0)</f>
        <v>0</v>
      </c>
      <c r="D743">
        <f t="shared" si="11"/>
        <v>0</v>
      </c>
    </row>
    <row r="744" spans="1:4">
      <c r="A744">
        <f>IF('Screening and Data Table'!G744="y", 1, 0)</f>
        <v>0</v>
      </c>
      <c r="B744">
        <f>IF('Screening and Data Table'!H744="y", 1, 0)</f>
        <v>0</v>
      </c>
      <c r="D744">
        <f t="shared" si="11"/>
        <v>0</v>
      </c>
    </row>
    <row r="745" spans="1:4">
      <c r="A745">
        <f>IF('Screening and Data Table'!G745="y", 1, 0)</f>
        <v>0</v>
      </c>
      <c r="B745">
        <f>IF('Screening and Data Table'!H745="y", 1, 0)</f>
        <v>0</v>
      </c>
      <c r="D745">
        <f t="shared" si="11"/>
        <v>0</v>
      </c>
    </row>
    <row r="746" spans="1:4">
      <c r="A746">
        <f>IF('Screening and Data Table'!G746="y", 1, 0)</f>
        <v>0</v>
      </c>
      <c r="B746">
        <f>IF('Screening and Data Table'!H746="y", 1, 0)</f>
        <v>0</v>
      </c>
      <c r="D746">
        <f t="shared" si="11"/>
        <v>0</v>
      </c>
    </row>
    <row r="747" spans="1:4">
      <c r="A747">
        <f>IF('Screening and Data Table'!G747="y", 1, 0)</f>
        <v>0</v>
      </c>
      <c r="B747">
        <f>IF('Screening and Data Table'!H747="y", 1, 0)</f>
        <v>0</v>
      </c>
      <c r="D747">
        <f t="shared" si="11"/>
        <v>0</v>
      </c>
    </row>
    <row r="748" spans="1:4">
      <c r="A748">
        <f>IF('Screening and Data Table'!G748="y", 1, 0)</f>
        <v>0</v>
      </c>
      <c r="B748">
        <f>IF('Screening and Data Table'!H748="y", 1, 0)</f>
        <v>0</v>
      </c>
      <c r="D748">
        <f t="shared" si="11"/>
        <v>0</v>
      </c>
    </row>
    <row r="749" spans="1:4">
      <c r="A749">
        <f>IF('Screening and Data Table'!G749="y", 1, 0)</f>
        <v>0</v>
      </c>
      <c r="B749">
        <f>IF('Screening and Data Table'!H749="y", 1, 0)</f>
        <v>0</v>
      </c>
      <c r="D749">
        <f t="shared" si="11"/>
        <v>0</v>
      </c>
    </row>
    <row r="750" spans="1:4">
      <c r="A750">
        <f>IF('Screening and Data Table'!G750="y", 1, 0)</f>
        <v>0</v>
      </c>
      <c r="B750">
        <f>IF('Screening and Data Table'!H750="y", 1, 0)</f>
        <v>0</v>
      </c>
      <c r="D750">
        <f t="shared" si="11"/>
        <v>0</v>
      </c>
    </row>
    <row r="751" spans="1:4">
      <c r="A751">
        <f>IF('Screening and Data Table'!G751="y", 1, 0)</f>
        <v>0</v>
      </c>
      <c r="B751">
        <f>IF('Screening and Data Table'!H751="y", 1, 0)</f>
        <v>0</v>
      </c>
      <c r="D751">
        <f t="shared" si="11"/>
        <v>0</v>
      </c>
    </row>
    <row r="752" spans="1:4">
      <c r="A752">
        <f>IF('Screening and Data Table'!G752="y", 1, 0)</f>
        <v>0</v>
      </c>
      <c r="B752">
        <f>IF('Screening and Data Table'!H752="y", 1, 0)</f>
        <v>0</v>
      </c>
      <c r="D752">
        <f t="shared" si="11"/>
        <v>0</v>
      </c>
    </row>
    <row r="753" spans="1:4">
      <c r="A753">
        <f>IF('Screening and Data Table'!G753="y", 1, 0)</f>
        <v>0</v>
      </c>
      <c r="B753">
        <f>IF('Screening and Data Table'!H753="y", 1, 0)</f>
        <v>0</v>
      </c>
      <c r="D753">
        <f t="shared" si="11"/>
        <v>0</v>
      </c>
    </row>
    <row r="754" spans="1:4">
      <c r="A754">
        <f>IF('Screening and Data Table'!G754="y", 1, 0)</f>
        <v>0</v>
      </c>
      <c r="B754">
        <f>IF('Screening and Data Table'!H754="y", 1, 0)</f>
        <v>0</v>
      </c>
      <c r="D754">
        <f t="shared" si="11"/>
        <v>0</v>
      </c>
    </row>
    <row r="755" spans="1:4">
      <c r="A755">
        <f>IF('Screening and Data Table'!G755="y", 1, 0)</f>
        <v>0</v>
      </c>
      <c r="B755">
        <f>IF('Screening and Data Table'!H755="y", 1, 0)</f>
        <v>0</v>
      </c>
      <c r="D755">
        <f t="shared" si="11"/>
        <v>0</v>
      </c>
    </row>
    <row r="756" spans="1:4">
      <c r="A756">
        <f>IF('Screening and Data Table'!G756="y", 1, 0)</f>
        <v>0</v>
      </c>
      <c r="B756">
        <f>IF('Screening and Data Table'!H756="y", 1, 0)</f>
        <v>0</v>
      </c>
      <c r="D756">
        <f t="shared" si="11"/>
        <v>0</v>
      </c>
    </row>
    <row r="757" spans="1:4">
      <c r="A757">
        <f>IF('Screening and Data Table'!G757="y", 1, 0)</f>
        <v>0</v>
      </c>
      <c r="B757">
        <f>IF('Screening and Data Table'!H757="y", 1, 0)</f>
        <v>0</v>
      </c>
      <c r="D757">
        <f t="shared" si="11"/>
        <v>0</v>
      </c>
    </row>
    <row r="758" spans="1:4">
      <c r="A758">
        <f>IF('Screening and Data Table'!G758="y", 1, 0)</f>
        <v>0</v>
      </c>
      <c r="B758">
        <f>IF('Screening and Data Table'!H758="y", 1, 0)</f>
        <v>0</v>
      </c>
      <c r="D758">
        <f t="shared" si="11"/>
        <v>0</v>
      </c>
    </row>
    <row r="759" spans="1:4">
      <c r="A759">
        <f>IF('Screening and Data Table'!G759="y", 1, 0)</f>
        <v>0</v>
      </c>
      <c r="B759">
        <f>IF('Screening and Data Table'!H759="y", 1, 0)</f>
        <v>0</v>
      </c>
      <c r="D759">
        <f t="shared" si="11"/>
        <v>0</v>
      </c>
    </row>
    <row r="760" spans="1:4">
      <c r="A760">
        <f>IF('Screening and Data Table'!G760="y", 1, 0)</f>
        <v>0</v>
      </c>
      <c r="B760">
        <f>IF('Screening and Data Table'!H760="y", 1, 0)</f>
        <v>0</v>
      </c>
      <c r="D760">
        <f t="shared" si="11"/>
        <v>0</v>
      </c>
    </row>
    <row r="761" spans="1:4">
      <c r="A761">
        <f>IF('Screening and Data Table'!G761="y", 1, 0)</f>
        <v>0</v>
      </c>
      <c r="B761">
        <f>IF('Screening and Data Table'!H761="y", 1, 0)</f>
        <v>0</v>
      </c>
      <c r="D761">
        <f t="shared" si="11"/>
        <v>0</v>
      </c>
    </row>
    <row r="762" spans="1:4">
      <c r="A762">
        <f>IF('Screening and Data Table'!G762="y", 1, 0)</f>
        <v>0</v>
      </c>
      <c r="B762">
        <f>IF('Screening and Data Table'!H762="y", 1, 0)</f>
        <v>0</v>
      </c>
      <c r="D762">
        <f t="shared" si="11"/>
        <v>0</v>
      </c>
    </row>
    <row r="763" spans="1:4">
      <c r="A763">
        <f>IF('Screening and Data Table'!G763="y", 1, 0)</f>
        <v>0</v>
      </c>
      <c r="B763">
        <f>IF('Screening and Data Table'!H763="y", 1, 0)</f>
        <v>0</v>
      </c>
      <c r="D763">
        <f t="shared" si="11"/>
        <v>0</v>
      </c>
    </row>
    <row r="764" spans="1:4">
      <c r="A764">
        <f>IF('Screening and Data Table'!G764="y", 1, 0)</f>
        <v>1</v>
      </c>
      <c r="B764">
        <f>IF('Screening and Data Table'!H764="y", 1, 0)</f>
        <v>1</v>
      </c>
      <c r="D764">
        <f t="shared" si="11"/>
        <v>1</v>
      </c>
    </row>
    <row r="765" spans="1:4">
      <c r="A765">
        <f>IF('Screening and Data Table'!G765="y", 1, 0)</f>
        <v>0</v>
      </c>
      <c r="B765">
        <f>IF('Screening and Data Table'!H765="y", 1, 0)</f>
        <v>0</v>
      </c>
      <c r="D765">
        <f t="shared" si="11"/>
        <v>0</v>
      </c>
    </row>
    <row r="766" spans="1:4">
      <c r="A766">
        <f>IF('Screening and Data Table'!G766="y", 1, 0)</f>
        <v>1</v>
      </c>
      <c r="B766">
        <f>IF('Screening and Data Table'!H766="y", 1, 0)</f>
        <v>1</v>
      </c>
      <c r="D766">
        <f t="shared" si="11"/>
        <v>1</v>
      </c>
    </row>
    <row r="767" spans="1:4">
      <c r="A767">
        <f>IF('Screening and Data Table'!G767="y", 1, 0)</f>
        <v>0</v>
      </c>
      <c r="B767">
        <f>IF('Screening and Data Table'!H767="y", 1, 0)</f>
        <v>0</v>
      </c>
      <c r="D767">
        <f t="shared" si="11"/>
        <v>0</v>
      </c>
    </row>
    <row r="768" spans="1:4">
      <c r="A768">
        <f>IF('Screening and Data Table'!G768="y", 1, 0)</f>
        <v>0</v>
      </c>
      <c r="B768">
        <f>IF('Screening and Data Table'!H768="y", 1, 0)</f>
        <v>0</v>
      </c>
      <c r="D768">
        <f t="shared" si="11"/>
        <v>0</v>
      </c>
    </row>
    <row r="769" spans="1:4">
      <c r="A769">
        <f>IF('Screening and Data Table'!G769="y", 1, 0)</f>
        <v>0</v>
      </c>
      <c r="B769">
        <f>IF('Screening and Data Table'!H769="y", 1, 0)</f>
        <v>0</v>
      </c>
      <c r="D769">
        <f t="shared" si="11"/>
        <v>0</v>
      </c>
    </row>
    <row r="770" spans="1:4">
      <c r="A770">
        <f>IF('Screening and Data Table'!G770="y", 1, 0)</f>
        <v>0</v>
      </c>
      <c r="B770">
        <f>IF('Screening and Data Table'!H770="y", 1, 0)</f>
        <v>0</v>
      </c>
      <c r="D770">
        <f t="shared" si="11"/>
        <v>0</v>
      </c>
    </row>
    <row r="771" spans="1:4">
      <c r="A771">
        <f>IF('Screening and Data Table'!G771="y", 1, 0)</f>
        <v>0</v>
      </c>
      <c r="B771">
        <f>IF('Screening and Data Table'!H771="y", 1, 0)</f>
        <v>0</v>
      </c>
      <c r="D771">
        <f t="shared" ref="D771:D834" si="12">IF(A771*B771=1, 1,0)</f>
        <v>0</v>
      </c>
    </row>
    <row r="772" spans="1:4">
      <c r="A772">
        <f>IF('Screening and Data Table'!G772="y", 1, 0)</f>
        <v>0</v>
      </c>
      <c r="B772">
        <f>IF('Screening and Data Table'!H772="y", 1, 0)</f>
        <v>0</v>
      </c>
      <c r="D772">
        <f t="shared" si="12"/>
        <v>0</v>
      </c>
    </row>
    <row r="773" spans="1:4">
      <c r="A773">
        <f>IF('Screening and Data Table'!G773="y", 1, 0)</f>
        <v>0</v>
      </c>
      <c r="B773">
        <f>IF('Screening and Data Table'!H773="y", 1, 0)</f>
        <v>0</v>
      </c>
      <c r="D773">
        <f t="shared" si="12"/>
        <v>0</v>
      </c>
    </row>
    <row r="774" spans="1:4">
      <c r="A774">
        <f>IF('Screening and Data Table'!G774="y", 1, 0)</f>
        <v>0</v>
      </c>
      <c r="B774">
        <f>IF('Screening and Data Table'!H774="y", 1, 0)</f>
        <v>0</v>
      </c>
      <c r="D774">
        <f t="shared" si="12"/>
        <v>0</v>
      </c>
    </row>
    <row r="775" spans="1:4">
      <c r="A775">
        <f>IF('Screening and Data Table'!G775="y", 1, 0)</f>
        <v>0</v>
      </c>
      <c r="B775">
        <f>IF('Screening and Data Table'!H775="y", 1, 0)</f>
        <v>0</v>
      </c>
      <c r="D775">
        <f t="shared" si="12"/>
        <v>0</v>
      </c>
    </row>
    <row r="776" spans="1:4">
      <c r="A776">
        <f>IF('Screening and Data Table'!G776="y", 1, 0)</f>
        <v>0</v>
      </c>
      <c r="B776">
        <f>IF('Screening and Data Table'!H776="y", 1, 0)</f>
        <v>0</v>
      </c>
      <c r="D776">
        <f t="shared" si="12"/>
        <v>0</v>
      </c>
    </row>
    <row r="777" spans="1:4">
      <c r="A777">
        <f>IF('Screening and Data Table'!G777="y", 1, 0)</f>
        <v>0</v>
      </c>
      <c r="B777">
        <f>IF('Screening and Data Table'!H777="y", 1, 0)</f>
        <v>0</v>
      </c>
      <c r="D777">
        <f t="shared" si="12"/>
        <v>0</v>
      </c>
    </row>
    <row r="778" spans="1:4">
      <c r="A778">
        <f>IF('Screening and Data Table'!G778="y", 1, 0)</f>
        <v>1</v>
      </c>
      <c r="B778">
        <f>IF('Screening and Data Table'!H778="y", 1, 0)</f>
        <v>0</v>
      </c>
      <c r="D778">
        <f t="shared" si="12"/>
        <v>0</v>
      </c>
    </row>
    <row r="779" spans="1:4">
      <c r="A779">
        <f>IF('Screening and Data Table'!G779="y", 1, 0)</f>
        <v>0</v>
      </c>
      <c r="B779">
        <f>IF('Screening and Data Table'!H779="y", 1, 0)</f>
        <v>0</v>
      </c>
      <c r="D779">
        <f t="shared" si="12"/>
        <v>0</v>
      </c>
    </row>
    <row r="780" spans="1:4">
      <c r="A780">
        <f>IF('Screening and Data Table'!G780="y", 1, 0)</f>
        <v>0</v>
      </c>
      <c r="B780">
        <f>IF('Screening and Data Table'!H780="y", 1, 0)</f>
        <v>0</v>
      </c>
      <c r="D780">
        <f t="shared" si="12"/>
        <v>0</v>
      </c>
    </row>
    <row r="781" spans="1:4">
      <c r="A781">
        <f>IF('Screening and Data Table'!G781="y", 1, 0)</f>
        <v>0</v>
      </c>
      <c r="B781">
        <f>IF('Screening and Data Table'!H781="y", 1, 0)</f>
        <v>0</v>
      </c>
      <c r="D781">
        <f t="shared" si="12"/>
        <v>0</v>
      </c>
    </row>
    <row r="782" spans="1:4">
      <c r="A782">
        <f>IF('Screening and Data Table'!G782="y", 1, 0)</f>
        <v>0</v>
      </c>
      <c r="B782">
        <f>IF('Screening and Data Table'!H782="y", 1, 0)</f>
        <v>0</v>
      </c>
      <c r="D782">
        <f t="shared" si="12"/>
        <v>0</v>
      </c>
    </row>
    <row r="783" spans="1:4">
      <c r="A783">
        <f>IF('Screening and Data Table'!G783="y", 1, 0)</f>
        <v>0</v>
      </c>
      <c r="B783">
        <f>IF('Screening and Data Table'!H783="y", 1, 0)</f>
        <v>0</v>
      </c>
      <c r="D783">
        <f t="shared" si="12"/>
        <v>0</v>
      </c>
    </row>
    <row r="784" spans="1:4">
      <c r="A784">
        <f>IF('Screening and Data Table'!G784="y", 1, 0)</f>
        <v>0</v>
      </c>
      <c r="B784">
        <f>IF('Screening and Data Table'!H784="y", 1, 0)</f>
        <v>0</v>
      </c>
      <c r="D784">
        <f t="shared" si="12"/>
        <v>0</v>
      </c>
    </row>
    <row r="785" spans="1:4">
      <c r="A785">
        <f>IF('Screening and Data Table'!G785="y", 1, 0)</f>
        <v>0</v>
      </c>
      <c r="B785">
        <f>IF('Screening and Data Table'!H785="y", 1, 0)</f>
        <v>0</v>
      </c>
      <c r="D785">
        <f t="shared" si="12"/>
        <v>0</v>
      </c>
    </row>
    <row r="786" spans="1:4">
      <c r="A786">
        <f>IF('Screening and Data Table'!G786="y", 1, 0)</f>
        <v>0</v>
      </c>
      <c r="B786">
        <f>IF('Screening and Data Table'!H786="y", 1, 0)</f>
        <v>0</v>
      </c>
      <c r="D786">
        <f t="shared" si="12"/>
        <v>0</v>
      </c>
    </row>
    <row r="787" spans="1:4">
      <c r="A787">
        <f>IF('Screening and Data Table'!G787="y", 1, 0)</f>
        <v>0</v>
      </c>
      <c r="B787">
        <f>IF('Screening and Data Table'!H787="y", 1, 0)</f>
        <v>0</v>
      </c>
      <c r="D787">
        <f t="shared" si="12"/>
        <v>0</v>
      </c>
    </row>
    <row r="788" spans="1:4">
      <c r="A788">
        <f>IF('Screening and Data Table'!G788="y", 1, 0)</f>
        <v>0</v>
      </c>
      <c r="B788">
        <f>IF('Screening and Data Table'!H788="y", 1, 0)</f>
        <v>0</v>
      </c>
      <c r="D788">
        <f t="shared" si="12"/>
        <v>0</v>
      </c>
    </row>
    <row r="789" spans="1:4">
      <c r="A789">
        <f>IF('Screening and Data Table'!G789="y", 1, 0)</f>
        <v>0</v>
      </c>
      <c r="B789">
        <f>IF('Screening and Data Table'!H789="y", 1, 0)</f>
        <v>0</v>
      </c>
      <c r="D789">
        <f t="shared" si="12"/>
        <v>0</v>
      </c>
    </row>
    <row r="790" spans="1:4">
      <c r="A790">
        <f>IF('Screening and Data Table'!G790="y", 1, 0)</f>
        <v>0</v>
      </c>
      <c r="B790">
        <f>IF('Screening and Data Table'!H790="y", 1, 0)</f>
        <v>0</v>
      </c>
      <c r="D790">
        <f t="shared" si="12"/>
        <v>0</v>
      </c>
    </row>
    <row r="791" spans="1:4">
      <c r="A791">
        <f>IF('Screening and Data Table'!G791="y", 1, 0)</f>
        <v>0</v>
      </c>
      <c r="B791">
        <f>IF('Screening and Data Table'!H791="y", 1, 0)</f>
        <v>0</v>
      </c>
      <c r="D791">
        <f t="shared" si="12"/>
        <v>0</v>
      </c>
    </row>
    <row r="792" spans="1:4">
      <c r="A792">
        <f>IF('Screening and Data Table'!G792="y", 1, 0)</f>
        <v>0</v>
      </c>
      <c r="B792">
        <f>IF('Screening and Data Table'!H792="y", 1, 0)</f>
        <v>0</v>
      </c>
      <c r="D792">
        <f t="shared" si="12"/>
        <v>0</v>
      </c>
    </row>
    <row r="793" spans="1:4">
      <c r="A793">
        <f>IF('Screening and Data Table'!G793="y", 1, 0)</f>
        <v>0</v>
      </c>
      <c r="B793">
        <f>IF('Screening and Data Table'!H793="y", 1, 0)</f>
        <v>0</v>
      </c>
      <c r="D793">
        <f t="shared" si="12"/>
        <v>0</v>
      </c>
    </row>
    <row r="794" spans="1:4">
      <c r="A794">
        <f>IF('Screening and Data Table'!G794="y", 1, 0)</f>
        <v>0</v>
      </c>
      <c r="B794">
        <f>IF('Screening and Data Table'!H794="y", 1, 0)</f>
        <v>0</v>
      </c>
      <c r="D794">
        <f t="shared" si="12"/>
        <v>0</v>
      </c>
    </row>
    <row r="795" spans="1:4">
      <c r="A795">
        <f>IF('Screening and Data Table'!G795="y", 1, 0)</f>
        <v>0</v>
      </c>
      <c r="B795">
        <f>IF('Screening and Data Table'!H795="y", 1, 0)</f>
        <v>0</v>
      </c>
      <c r="D795">
        <f t="shared" si="12"/>
        <v>0</v>
      </c>
    </row>
    <row r="796" spans="1:4">
      <c r="A796">
        <f>IF('Screening and Data Table'!G796="y", 1, 0)</f>
        <v>1</v>
      </c>
      <c r="B796">
        <f>IF('Screening and Data Table'!H796="y", 1, 0)</f>
        <v>0</v>
      </c>
      <c r="D796">
        <f t="shared" si="12"/>
        <v>0</v>
      </c>
    </row>
    <row r="797" spans="1:4">
      <c r="A797">
        <f>IF('Screening and Data Table'!G797="y", 1, 0)</f>
        <v>0</v>
      </c>
      <c r="B797">
        <f>IF('Screening and Data Table'!H797="y", 1, 0)</f>
        <v>0</v>
      </c>
      <c r="D797">
        <f t="shared" si="12"/>
        <v>0</v>
      </c>
    </row>
    <row r="798" spans="1:4">
      <c r="A798">
        <f>IF('Screening and Data Table'!G798="y", 1, 0)</f>
        <v>1</v>
      </c>
      <c r="B798">
        <f>IF('Screening and Data Table'!H798="y", 1, 0)</f>
        <v>0</v>
      </c>
      <c r="D798">
        <f t="shared" si="12"/>
        <v>0</v>
      </c>
    </row>
    <row r="799" spans="1:4">
      <c r="A799">
        <f>IF('Screening and Data Table'!G799="y", 1, 0)</f>
        <v>0</v>
      </c>
      <c r="B799">
        <f>IF('Screening and Data Table'!H799="y", 1, 0)</f>
        <v>0</v>
      </c>
      <c r="D799">
        <f t="shared" si="12"/>
        <v>0</v>
      </c>
    </row>
    <row r="800" spans="1:4">
      <c r="A800">
        <f>IF('Screening and Data Table'!G800="y", 1, 0)</f>
        <v>0</v>
      </c>
      <c r="B800">
        <f>IF('Screening and Data Table'!H800="y", 1, 0)</f>
        <v>0</v>
      </c>
      <c r="D800">
        <f t="shared" si="12"/>
        <v>0</v>
      </c>
    </row>
    <row r="801" spans="1:4">
      <c r="A801">
        <f>IF('Screening and Data Table'!G801="y", 1, 0)</f>
        <v>0</v>
      </c>
      <c r="B801">
        <f>IF('Screening and Data Table'!H801="y", 1, 0)</f>
        <v>0</v>
      </c>
      <c r="D801">
        <f t="shared" si="12"/>
        <v>0</v>
      </c>
    </row>
    <row r="802" spans="1:4">
      <c r="A802">
        <f>IF('Screening and Data Table'!G802="y", 1, 0)</f>
        <v>0</v>
      </c>
      <c r="B802">
        <f>IF('Screening and Data Table'!H802="y", 1, 0)</f>
        <v>0</v>
      </c>
      <c r="D802">
        <f t="shared" si="12"/>
        <v>0</v>
      </c>
    </row>
    <row r="803" spans="1:4">
      <c r="A803">
        <f>IF('Screening and Data Table'!G803="y", 1, 0)</f>
        <v>0</v>
      </c>
      <c r="B803">
        <f>IF('Screening and Data Table'!H803="y", 1, 0)</f>
        <v>0</v>
      </c>
      <c r="D803">
        <f t="shared" si="12"/>
        <v>0</v>
      </c>
    </row>
    <row r="804" spans="1:4">
      <c r="A804">
        <f>IF('Screening and Data Table'!G804="y", 1, 0)</f>
        <v>0</v>
      </c>
      <c r="B804">
        <f>IF('Screening and Data Table'!H804="y", 1, 0)</f>
        <v>0</v>
      </c>
      <c r="D804">
        <f t="shared" si="12"/>
        <v>0</v>
      </c>
    </row>
    <row r="805" spans="1:4">
      <c r="A805">
        <f>IF('Screening and Data Table'!G805="y", 1, 0)</f>
        <v>0</v>
      </c>
      <c r="B805">
        <f>IF('Screening and Data Table'!H805="y", 1, 0)</f>
        <v>0</v>
      </c>
      <c r="D805">
        <f t="shared" si="12"/>
        <v>0</v>
      </c>
    </row>
    <row r="806" spans="1:4">
      <c r="A806">
        <f>IF('Screening and Data Table'!G806="y", 1, 0)</f>
        <v>1</v>
      </c>
      <c r="B806">
        <f>IF('Screening and Data Table'!H806="y", 1, 0)</f>
        <v>0</v>
      </c>
      <c r="D806">
        <f t="shared" si="12"/>
        <v>0</v>
      </c>
    </row>
    <row r="807" spans="1:4">
      <c r="A807">
        <f>IF('Screening and Data Table'!G807="y", 1, 0)</f>
        <v>0</v>
      </c>
      <c r="B807">
        <f>IF('Screening and Data Table'!H807="y", 1, 0)</f>
        <v>0</v>
      </c>
      <c r="D807">
        <f t="shared" si="12"/>
        <v>0</v>
      </c>
    </row>
    <row r="808" spans="1:4">
      <c r="A808">
        <f>IF('Screening and Data Table'!G808="y", 1, 0)</f>
        <v>0</v>
      </c>
      <c r="B808">
        <f>IF('Screening and Data Table'!H808="y", 1, 0)</f>
        <v>0</v>
      </c>
      <c r="D808">
        <f t="shared" si="12"/>
        <v>0</v>
      </c>
    </row>
    <row r="809" spans="1:4">
      <c r="A809">
        <f>IF('Screening and Data Table'!G809="y", 1, 0)</f>
        <v>0</v>
      </c>
      <c r="B809">
        <f>IF('Screening and Data Table'!H809="y", 1, 0)</f>
        <v>0</v>
      </c>
      <c r="D809">
        <f t="shared" si="12"/>
        <v>0</v>
      </c>
    </row>
    <row r="810" spans="1:4">
      <c r="A810">
        <f>IF('Screening and Data Table'!G810="y", 1, 0)</f>
        <v>0</v>
      </c>
      <c r="B810">
        <f>IF('Screening and Data Table'!H810="y", 1, 0)</f>
        <v>0</v>
      </c>
      <c r="D810">
        <f t="shared" si="12"/>
        <v>0</v>
      </c>
    </row>
    <row r="811" spans="1:4">
      <c r="A811">
        <f>IF('Screening and Data Table'!G811="y", 1, 0)</f>
        <v>0</v>
      </c>
      <c r="B811">
        <f>IF('Screening and Data Table'!H811="y", 1, 0)</f>
        <v>0</v>
      </c>
      <c r="D811">
        <f t="shared" si="12"/>
        <v>0</v>
      </c>
    </row>
    <row r="812" spans="1:4">
      <c r="A812">
        <f>IF('Screening and Data Table'!G812="y", 1, 0)</f>
        <v>0</v>
      </c>
      <c r="B812">
        <f>IF('Screening and Data Table'!H812="y", 1, 0)</f>
        <v>0</v>
      </c>
      <c r="D812">
        <f t="shared" si="12"/>
        <v>0</v>
      </c>
    </row>
    <row r="813" spans="1:4">
      <c r="A813">
        <f>IF('Screening and Data Table'!G813="y", 1, 0)</f>
        <v>0</v>
      </c>
      <c r="B813">
        <f>IF('Screening and Data Table'!H813="y", 1, 0)</f>
        <v>0</v>
      </c>
      <c r="D813">
        <f t="shared" si="12"/>
        <v>0</v>
      </c>
    </row>
    <row r="814" spans="1:4">
      <c r="A814">
        <f>IF('Screening and Data Table'!G814="y", 1, 0)</f>
        <v>1</v>
      </c>
      <c r="B814">
        <f>IF('Screening and Data Table'!H814="y", 1, 0)</f>
        <v>0</v>
      </c>
      <c r="D814">
        <f t="shared" si="12"/>
        <v>0</v>
      </c>
    </row>
    <row r="815" spans="1:4">
      <c r="A815">
        <f>IF('Screening and Data Table'!G815="y", 1, 0)</f>
        <v>0</v>
      </c>
      <c r="B815">
        <f>IF('Screening and Data Table'!H815="y", 1, 0)</f>
        <v>0</v>
      </c>
      <c r="D815">
        <f t="shared" si="12"/>
        <v>0</v>
      </c>
    </row>
    <row r="816" spans="1:4">
      <c r="A816">
        <f>IF('Screening and Data Table'!G816="y", 1, 0)</f>
        <v>1</v>
      </c>
      <c r="B816">
        <f>IF('Screening and Data Table'!H816="y", 1, 0)</f>
        <v>0</v>
      </c>
      <c r="D816">
        <f t="shared" si="12"/>
        <v>0</v>
      </c>
    </row>
    <row r="817" spans="1:4">
      <c r="A817">
        <f>IF('Screening and Data Table'!G817="y", 1, 0)</f>
        <v>0</v>
      </c>
      <c r="B817">
        <f>IF('Screening and Data Table'!H817="y", 1, 0)</f>
        <v>0</v>
      </c>
      <c r="D817">
        <f t="shared" si="12"/>
        <v>0</v>
      </c>
    </row>
    <row r="818" spans="1:4">
      <c r="A818">
        <f>IF('Screening and Data Table'!G818="y", 1, 0)</f>
        <v>1</v>
      </c>
      <c r="B818">
        <f>IF('Screening and Data Table'!H818="y", 1, 0)</f>
        <v>0</v>
      </c>
      <c r="D818">
        <f t="shared" si="12"/>
        <v>0</v>
      </c>
    </row>
    <row r="819" spans="1:4">
      <c r="A819">
        <f>IF('Screening and Data Table'!G819="y", 1, 0)</f>
        <v>0</v>
      </c>
      <c r="B819">
        <f>IF('Screening and Data Table'!H819="y", 1, 0)</f>
        <v>0</v>
      </c>
      <c r="D819">
        <f t="shared" si="12"/>
        <v>0</v>
      </c>
    </row>
    <row r="820" spans="1:4">
      <c r="A820">
        <f>IF('Screening and Data Table'!G820="y", 1, 0)</f>
        <v>0</v>
      </c>
      <c r="B820">
        <f>IF('Screening and Data Table'!H820="y", 1, 0)</f>
        <v>0</v>
      </c>
      <c r="D820">
        <f t="shared" si="12"/>
        <v>0</v>
      </c>
    </row>
    <row r="821" spans="1:4">
      <c r="A821">
        <f>IF('Screening and Data Table'!G821="y", 1, 0)</f>
        <v>0</v>
      </c>
      <c r="B821">
        <f>IF('Screening and Data Table'!H821="y", 1, 0)</f>
        <v>0</v>
      </c>
      <c r="D821">
        <f t="shared" si="12"/>
        <v>0</v>
      </c>
    </row>
    <row r="822" spans="1:4">
      <c r="A822">
        <f>IF('Screening and Data Table'!G822="y", 1, 0)</f>
        <v>1</v>
      </c>
      <c r="B822">
        <f>IF('Screening and Data Table'!H822="y", 1, 0)</f>
        <v>0</v>
      </c>
      <c r="D822">
        <f t="shared" si="12"/>
        <v>0</v>
      </c>
    </row>
    <row r="823" spans="1:4">
      <c r="A823">
        <f>IF('Screening and Data Table'!G823="y", 1, 0)</f>
        <v>0</v>
      </c>
      <c r="B823">
        <f>IF('Screening and Data Table'!H823="y", 1, 0)</f>
        <v>0</v>
      </c>
      <c r="D823">
        <f t="shared" si="12"/>
        <v>0</v>
      </c>
    </row>
    <row r="824" spans="1:4">
      <c r="A824">
        <f>IF('Screening and Data Table'!G824="y", 1, 0)</f>
        <v>0</v>
      </c>
      <c r="B824">
        <f>IF('Screening and Data Table'!H824="y", 1, 0)</f>
        <v>0</v>
      </c>
      <c r="D824">
        <f t="shared" si="12"/>
        <v>0</v>
      </c>
    </row>
    <row r="825" spans="1:4">
      <c r="A825">
        <f>IF('Screening and Data Table'!G825="y", 1, 0)</f>
        <v>0</v>
      </c>
      <c r="B825">
        <f>IF('Screening and Data Table'!H825="y", 1, 0)</f>
        <v>0</v>
      </c>
      <c r="D825">
        <f t="shared" si="12"/>
        <v>0</v>
      </c>
    </row>
    <row r="826" spans="1:4">
      <c r="A826">
        <f>IF('Screening and Data Table'!G826="y", 1, 0)</f>
        <v>0</v>
      </c>
      <c r="B826">
        <f>IF('Screening and Data Table'!H826="y", 1, 0)</f>
        <v>0</v>
      </c>
      <c r="D826">
        <f t="shared" si="12"/>
        <v>0</v>
      </c>
    </row>
    <row r="827" spans="1:4">
      <c r="A827">
        <f>IF('Screening and Data Table'!G827="y", 1, 0)</f>
        <v>0</v>
      </c>
      <c r="B827">
        <f>IF('Screening and Data Table'!H827="y", 1, 0)</f>
        <v>0</v>
      </c>
      <c r="D827">
        <f t="shared" si="12"/>
        <v>0</v>
      </c>
    </row>
    <row r="828" spans="1:4">
      <c r="A828">
        <f>IF('Screening and Data Table'!G828="y", 1, 0)</f>
        <v>1</v>
      </c>
      <c r="B828">
        <f>IF('Screening and Data Table'!H828="y", 1, 0)</f>
        <v>0</v>
      </c>
      <c r="D828">
        <f t="shared" si="12"/>
        <v>0</v>
      </c>
    </row>
    <row r="829" spans="1:4">
      <c r="A829">
        <f>IF('Screening and Data Table'!G829="y", 1, 0)</f>
        <v>0</v>
      </c>
      <c r="B829">
        <f>IF('Screening and Data Table'!H829="y", 1, 0)</f>
        <v>0</v>
      </c>
      <c r="D829">
        <f t="shared" si="12"/>
        <v>0</v>
      </c>
    </row>
    <row r="830" spans="1:4">
      <c r="A830">
        <f>IF('Screening and Data Table'!G830="y", 1, 0)</f>
        <v>0</v>
      </c>
      <c r="B830">
        <f>IF('Screening and Data Table'!H830="y", 1, 0)</f>
        <v>0</v>
      </c>
      <c r="D830">
        <f t="shared" si="12"/>
        <v>0</v>
      </c>
    </row>
    <row r="831" spans="1:4">
      <c r="A831">
        <f>IF('Screening and Data Table'!G831="y", 1, 0)</f>
        <v>0</v>
      </c>
      <c r="B831">
        <f>IF('Screening and Data Table'!H831="y", 1, 0)</f>
        <v>0</v>
      </c>
      <c r="D831">
        <f t="shared" si="12"/>
        <v>0</v>
      </c>
    </row>
    <row r="832" spans="1:4">
      <c r="A832">
        <f>IF('Screening and Data Table'!G832="y", 1, 0)</f>
        <v>1</v>
      </c>
      <c r="B832">
        <f>IF('Screening and Data Table'!H832="y", 1, 0)</f>
        <v>0</v>
      </c>
      <c r="D832">
        <f t="shared" si="12"/>
        <v>0</v>
      </c>
    </row>
    <row r="833" spans="1:4">
      <c r="A833">
        <f>IF('Screening and Data Table'!G833="y", 1, 0)</f>
        <v>0</v>
      </c>
      <c r="B833">
        <f>IF('Screening and Data Table'!H833="y", 1, 0)</f>
        <v>0</v>
      </c>
      <c r="D833">
        <f t="shared" si="12"/>
        <v>0</v>
      </c>
    </row>
    <row r="834" spans="1:4">
      <c r="A834">
        <f>IF('Screening and Data Table'!G834="y", 1, 0)</f>
        <v>0</v>
      </c>
      <c r="B834">
        <f>IF('Screening and Data Table'!H834="y", 1, 0)</f>
        <v>0</v>
      </c>
      <c r="D834">
        <f t="shared" si="12"/>
        <v>0</v>
      </c>
    </row>
    <row r="835" spans="1:4">
      <c r="A835">
        <f>IF('Screening and Data Table'!G835="y", 1, 0)</f>
        <v>0</v>
      </c>
      <c r="B835">
        <f>IF('Screening and Data Table'!H835="y", 1, 0)</f>
        <v>0</v>
      </c>
      <c r="D835">
        <f t="shared" ref="D835:D898" si="13">IF(A835*B835=1, 1,0)</f>
        <v>0</v>
      </c>
    </row>
    <row r="836" spans="1:4">
      <c r="A836">
        <f>IF('Screening and Data Table'!G836="y", 1, 0)</f>
        <v>0</v>
      </c>
      <c r="B836">
        <f>IF('Screening and Data Table'!H836="y", 1, 0)</f>
        <v>0</v>
      </c>
      <c r="D836">
        <f t="shared" si="13"/>
        <v>0</v>
      </c>
    </row>
    <row r="837" spans="1:4">
      <c r="A837">
        <f>IF('Screening and Data Table'!G837="y", 1, 0)</f>
        <v>0</v>
      </c>
      <c r="B837">
        <f>IF('Screening and Data Table'!H837="y", 1, 0)</f>
        <v>0</v>
      </c>
      <c r="D837">
        <f t="shared" si="13"/>
        <v>0</v>
      </c>
    </row>
    <row r="838" spans="1:4">
      <c r="A838">
        <f>IF('Screening and Data Table'!G838="y", 1, 0)</f>
        <v>0</v>
      </c>
      <c r="B838">
        <f>IF('Screening and Data Table'!H838="y", 1, 0)</f>
        <v>0</v>
      </c>
      <c r="D838">
        <f t="shared" si="13"/>
        <v>0</v>
      </c>
    </row>
    <row r="839" spans="1:4">
      <c r="A839">
        <f>IF('Screening and Data Table'!G839="y", 1, 0)</f>
        <v>0</v>
      </c>
      <c r="B839">
        <f>IF('Screening and Data Table'!H839="y", 1, 0)</f>
        <v>0</v>
      </c>
      <c r="D839">
        <f t="shared" si="13"/>
        <v>0</v>
      </c>
    </row>
    <row r="840" spans="1:4">
      <c r="A840">
        <f>IF('Screening and Data Table'!G840="y", 1, 0)</f>
        <v>0</v>
      </c>
      <c r="B840">
        <f>IF('Screening and Data Table'!H840="y", 1, 0)</f>
        <v>0</v>
      </c>
      <c r="D840">
        <f t="shared" si="13"/>
        <v>0</v>
      </c>
    </row>
    <row r="841" spans="1:4">
      <c r="A841">
        <f>IF('Screening and Data Table'!G841="y", 1, 0)</f>
        <v>0</v>
      </c>
      <c r="B841">
        <f>IF('Screening and Data Table'!H841="y", 1, 0)</f>
        <v>0</v>
      </c>
      <c r="D841">
        <f t="shared" si="13"/>
        <v>0</v>
      </c>
    </row>
    <row r="842" spans="1:4">
      <c r="A842">
        <f>IF('Screening and Data Table'!G842="y", 1, 0)</f>
        <v>0</v>
      </c>
      <c r="B842">
        <f>IF('Screening and Data Table'!H842="y", 1, 0)</f>
        <v>0</v>
      </c>
      <c r="D842">
        <f t="shared" si="13"/>
        <v>0</v>
      </c>
    </row>
    <row r="843" spans="1:4">
      <c r="A843">
        <f>IF('Screening and Data Table'!G843="y", 1, 0)</f>
        <v>0</v>
      </c>
      <c r="B843">
        <f>IF('Screening and Data Table'!H843="y", 1, 0)</f>
        <v>0</v>
      </c>
      <c r="D843">
        <f t="shared" si="13"/>
        <v>0</v>
      </c>
    </row>
    <row r="844" spans="1:4">
      <c r="A844">
        <f>IF('Screening and Data Table'!G844="y", 1, 0)</f>
        <v>0</v>
      </c>
      <c r="B844">
        <f>IF('Screening and Data Table'!H844="y", 1, 0)</f>
        <v>0</v>
      </c>
      <c r="D844">
        <f t="shared" si="13"/>
        <v>0</v>
      </c>
    </row>
    <row r="845" spans="1:4">
      <c r="A845">
        <f>IF('Screening and Data Table'!G845="y", 1, 0)</f>
        <v>0</v>
      </c>
      <c r="B845">
        <f>IF('Screening and Data Table'!H845="y", 1, 0)</f>
        <v>0</v>
      </c>
      <c r="D845">
        <f t="shared" si="13"/>
        <v>0</v>
      </c>
    </row>
    <row r="846" spans="1:4">
      <c r="A846">
        <f>IF('Screening and Data Table'!G846="y", 1, 0)</f>
        <v>1</v>
      </c>
      <c r="B846">
        <f>IF('Screening and Data Table'!H846="y", 1, 0)</f>
        <v>0</v>
      </c>
      <c r="D846">
        <f t="shared" si="13"/>
        <v>0</v>
      </c>
    </row>
    <row r="847" spans="1:4">
      <c r="A847">
        <f>IF('Screening and Data Table'!G848="y", 1, 0)</f>
        <v>0</v>
      </c>
      <c r="B847">
        <f>IF('Screening and Data Table'!H848="y", 1, 0)</f>
        <v>0</v>
      </c>
      <c r="D847">
        <f t="shared" si="13"/>
        <v>0</v>
      </c>
    </row>
    <row r="848" spans="1:4">
      <c r="A848">
        <f>IF('Screening and Data Table'!G849="y", 1, 0)</f>
        <v>0</v>
      </c>
      <c r="B848">
        <f>IF('Screening and Data Table'!H849="y", 1, 0)</f>
        <v>0</v>
      </c>
      <c r="D848">
        <f t="shared" si="13"/>
        <v>0</v>
      </c>
    </row>
    <row r="849" spans="1:4">
      <c r="A849">
        <f>IF('Screening and Data Table'!G850="y", 1, 0)</f>
        <v>0</v>
      </c>
      <c r="B849">
        <f>IF('Screening and Data Table'!H850="y", 1, 0)</f>
        <v>0</v>
      </c>
      <c r="D849">
        <f t="shared" si="13"/>
        <v>0</v>
      </c>
    </row>
    <row r="850" spans="1:4">
      <c r="A850">
        <f>IF('Screening and Data Table'!G851="y", 1, 0)</f>
        <v>0</v>
      </c>
      <c r="B850">
        <f>IF('Screening and Data Table'!H851="y", 1, 0)</f>
        <v>0</v>
      </c>
      <c r="D850">
        <f t="shared" si="13"/>
        <v>0</v>
      </c>
    </row>
    <row r="851" spans="1:4">
      <c r="A851">
        <f>IF('Screening and Data Table'!G852="y", 1, 0)</f>
        <v>0</v>
      </c>
      <c r="B851">
        <f>IF('Screening and Data Table'!H852="y", 1, 0)</f>
        <v>0</v>
      </c>
      <c r="D851">
        <f t="shared" si="13"/>
        <v>0</v>
      </c>
    </row>
    <row r="852" spans="1:4">
      <c r="A852">
        <f>IF('Screening and Data Table'!G853="y", 1, 0)</f>
        <v>0</v>
      </c>
      <c r="B852">
        <f>IF('Screening and Data Table'!H853="y", 1, 0)</f>
        <v>0</v>
      </c>
      <c r="D852">
        <f t="shared" si="13"/>
        <v>0</v>
      </c>
    </row>
    <row r="853" spans="1:4">
      <c r="A853">
        <f>IF('Screening and Data Table'!G854="y", 1, 0)</f>
        <v>0</v>
      </c>
      <c r="B853">
        <f>IF('Screening and Data Table'!H854="y", 1, 0)</f>
        <v>0</v>
      </c>
      <c r="D853">
        <f t="shared" si="13"/>
        <v>0</v>
      </c>
    </row>
    <row r="854" spans="1:4">
      <c r="A854">
        <f>IF('Screening and Data Table'!G855="y", 1, 0)</f>
        <v>1</v>
      </c>
      <c r="B854">
        <f>IF('Screening and Data Table'!H855="y", 1, 0)</f>
        <v>0</v>
      </c>
      <c r="D854">
        <f t="shared" si="13"/>
        <v>0</v>
      </c>
    </row>
    <row r="855" spans="1:4">
      <c r="A855">
        <f>IF('Screening and Data Table'!G856="y", 1, 0)</f>
        <v>0</v>
      </c>
      <c r="B855">
        <f>IF('Screening and Data Table'!H856="y", 1, 0)</f>
        <v>0</v>
      </c>
      <c r="D855">
        <f t="shared" si="13"/>
        <v>0</v>
      </c>
    </row>
    <row r="856" spans="1:4">
      <c r="A856">
        <f>IF('Screening and Data Table'!G857="y", 1, 0)</f>
        <v>0</v>
      </c>
      <c r="B856">
        <f>IF('Screening and Data Table'!H857="y", 1, 0)</f>
        <v>0</v>
      </c>
      <c r="D856">
        <f t="shared" si="13"/>
        <v>0</v>
      </c>
    </row>
    <row r="857" spans="1:4">
      <c r="A857">
        <f>IF('Screening and Data Table'!G858="y", 1, 0)</f>
        <v>0</v>
      </c>
      <c r="B857">
        <f>IF('Screening and Data Table'!H858="y", 1, 0)</f>
        <v>0</v>
      </c>
      <c r="D857">
        <f t="shared" si="13"/>
        <v>0</v>
      </c>
    </row>
    <row r="858" spans="1:4">
      <c r="A858">
        <f>IF('Screening and Data Table'!G859="y", 1, 0)</f>
        <v>0</v>
      </c>
      <c r="B858">
        <f>IF('Screening and Data Table'!H859="y", 1, 0)</f>
        <v>0</v>
      </c>
      <c r="D858">
        <f t="shared" si="13"/>
        <v>0</v>
      </c>
    </row>
    <row r="859" spans="1:4">
      <c r="A859">
        <f>IF('Screening and Data Table'!G860="y", 1, 0)</f>
        <v>0</v>
      </c>
      <c r="B859">
        <f>IF('Screening and Data Table'!H860="y", 1, 0)</f>
        <v>0</v>
      </c>
      <c r="D859">
        <f t="shared" si="13"/>
        <v>0</v>
      </c>
    </row>
    <row r="860" spans="1:4">
      <c r="A860">
        <f>IF('Screening and Data Table'!G861="y", 1, 0)</f>
        <v>0</v>
      </c>
      <c r="B860">
        <f>IF('Screening and Data Table'!H861="y", 1, 0)</f>
        <v>0</v>
      </c>
      <c r="D860">
        <f t="shared" si="13"/>
        <v>0</v>
      </c>
    </row>
    <row r="861" spans="1:4">
      <c r="A861">
        <f>IF('Screening and Data Table'!G862="y", 1, 0)</f>
        <v>0</v>
      </c>
      <c r="B861">
        <f>IF('Screening and Data Table'!H862="y", 1, 0)</f>
        <v>0</v>
      </c>
      <c r="D861">
        <f t="shared" si="13"/>
        <v>0</v>
      </c>
    </row>
    <row r="862" spans="1:4">
      <c r="A862">
        <f>IF('Screening and Data Table'!G863="y", 1, 0)</f>
        <v>0</v>
      </c>
      <c r="B862">
        <f>IF('Screening and Data Table'!H863="y", 1, 0)</f>
        <v>0</v>
      </c>
      <c r="D862">
        <f t="shared" si="13"/>
        <v>0</v>
      </c>
    </row>
    <row r="863" spans="1:4">
      <c r="A863">
        <f>IF('Screening and Data Table'!G864="y", 1, 0)</f>
        <v>0</v>
      </c>
      <c r="B863">
        <f>IF('Screening and Data Table'!H864="y", 1, 0)</f>
        <v>0</v>
      </c>
      <c r="D863">
        <f t="shared" si="13"/>
        <v>0</v>
      </c>
    </row>
    <row r="864" spans="1:4">
      <c r="A864">
        <f>IF('Screening and Data Table'!G865="y", 1, 0)</f>
        <v>0</v>
      </c>
      <c r="B864">
        <f>IF('Screening and Data Table'!H865="y", 1, 0)</f>
        <v>0</v>
      </c>
      <c r="D864">
        <f t="shared" si="13"/>
        <v>0</v>
      </c>
    </row>
    <row r="865" spans="1:4">
      <c r="A865">
        <f>IF('Screening and Data Table'!G866="y", 1, 0)</f>
        <v>0</v>
      </c>
      <c r="B865">
        <f>IF('Screening and Data Table'!H866="y", 1, 0)</f>
        <v>0</v>
      </c>
      <c r="D865">
        <f t="shared" si="13"/>
        <v>0</v>
      </c>
    </row>
    <row r="866" spans="1:4">
      <c r="A866">
        <f>IF('Screening and Data Table'!G867="y", 1, 0)</f>
        <v>0</v>
      </c>
      <c r="B866">
        <f>IF('Screening and Data Table'!H867="y", 1, 0)</f>
        <v>0</v>
      </c>
      <c r="D866">
        <f t="shared" si="13"/>
        <v>0</v>
      </c>
    </row>
    <row r="867" spans="1:4">
      <c r="A867">
        <f>IF('Screening and Data Table'!G868="y", 1, 0)</f>
        <v>0</v>
      </c>
      <c r="B867">
        <f>IF('Screening and Data Table'!H868="y", 1, 0)</f>
        <v>0</v>
      </c>
      <c r="D867">
        <f t="shared" si="13"/>
        <v>0</v>
      </c>
    </row>
    <row r="868" spans="1:4">
      <c r="A868">
        <f>IF('Screening and Data Table'!G869="y", 1, 0)</f>
        <v>0</v>
      </c>
      <c r="B868">
        <f>IF('Screening and Data Table'!H869="y", 1, 0)</f>
        <v>0</v>
      </c>
      <c r="D868">
        <f t="shared" si="13"/>
        <v>0</v>
      </c>
    </row>
    <row r="869" spans="1:4">
      <c r="A869">
        <f>IF('Screening and Data Table'!G870="y", 1, 0)</f>
        <v>0</v>
      </c>
      <c r="B869">
        <f>IF('Screening and Data Table'!H870="y", 1, 0)</f>
        <v>0</v>
      </c>
      <c r="D869">
        <f t="shared" si="13"/>
        <v>0</v>
      </c>
    </row>
    <row r="870" spans="1:4">
      <c r="A870">
        <f>IF('Screening and Data Table'!G871="y", 1, 0)</f>
        <v>0</v>
      </c>
      <c r="B870">
        <f>IF('Screening and Data Table'!H871="y", 1, 0)</f>
        <v>0</v>
      </c>
      <c r="D870">
        <f t="shared" si="13"/>
        <v>0</v>
      </c>
    </row>
    <row r="871" spans="1:4">
      <c r="A871">
        <f>IF('Screening and Data Table'!G872="y", 1, 0)</f>
        <v>0</v>
      </c>
      <c r="B871">
        <f>IF('Screening and Data Table'!H872="y", 1, 0)</f>
        <v>0</v>
      </c>
      <c r="D871">
        <f t="shared" si="13"/>
        <v>0</v>
      </c>
    </row>
    <row r="872" spans="1:4">
      <c r="A872">
        <f>IF('Screening and Data Table'!G873="y", 1, 0)</f>
        <v>0</v>
      </c>
      <c r="B872">
        <f>IF('Screening and Data Table'!H873="y", 1, 0)</f>
        <v>0</v>
      </c>
      <c r="D872">
        <f t="shared" si="13"/>
        <v>0</v>
      </c>
    </row>
    <row r="873" spans="1:4">
      <c r="A873">
        <f>IF('Screening and Data Table'!G874="y", 1, 0)</f>
        <v>0</v>
      </c>
      <c r="B873">
        <f>IF('Screening and Data Table'!H874="y", 1, 0)</f>
        <v>0</v>
      </c>
      <c r="D873">
        <f t="shared" si="13"/>
        <v>0</v>
      </c>
    </row>
    <row r="874" spans="1:4">
      <c r="A874">
        <f>IF('Screening and Data Table'!G875="y", 1, 0)</f>
        <v>0</v>
      </c>
      <c r="B874">
        <f>IF('Screening and Data Table'!H875="y", 1, 0)</f>
        <v>0</v>
      </c>
      <c r="D874">
        <f t="shared" si="13"/>
        <v>0</v>
      </c>
    </row>
    <row r="875" spans="1:4">
      <c r="A875">
        <f>IF('Screening and Data Table'!G876="y", 1, 0)</f>
        <v>0</v>
      </c>
      <c r="B875">
        <f>IF('Screening and Data Table'!H876="y", 1, 0)</f>
        <v>0</v>
      </c>
      <c r="D875">
        <f t="shared" si="13"/>
        <v>0</v>
      </c>
    </row>
    <row r="876" spans="1:4">
      <c r="A876">
        <f>IF('Screening and Data Table'!G877="y", 1, 0)</f>
        <v>0</v>
      </c>
      <c r="B876">
        <f>IF('Screening and Data Table'!H877="y", 1, 0)</f>
        <v>0</v>
      </c>
      <c r="D876">
        <f t="shared" si="13"/>
        <v>0</v>
      </c>
    </row>
    <row r="877" spans="1:4">
      <c r="A877">
        <f>IF('Screening and Data Table'!G878="y", 1, 0)</f>
        <v>0</v>
      </c>
      <c r="B877">
        <f>IF('Screening and Data Table'!H878="y", 1, 0)</f>
        <v>0</v>
      </c>
      <c r="D877">
        <f t="shared" si="13"/>
        <v>0</v>
      </c>
    </row>
    <row r="878" spans="1:4">
      <c r="A878">
        <f>IF('Screening and Data Table'!G879="y", 1, 0)</f>
        <v>0</v>
      </c>
      <c r="B878">
        <f>IF('Screening and Data Table'!H879="y", 1, 0)</f>
        <v>0</v>
      </c>
      <c r="D878">
        <f t="shared" si="13"/>
        <v>0</v>
      </c>
    </row>
    <row r="879" spans="1:4">
      <c r="A879">
        <f>IF('Screening and Data Table'!G880="y", 1, 0)</f>
        <v>0</v>
      </c>
      <c r="B879">
        <f>IF('Screening and Data Table'!H880="y", 1, 0)</f>
        <v>0</v>
      </c>
      <c r="D879">
        <f t="shared" si="13"/>
        <v>0</v>
      </c>
    </row>
    <row r="880" spans="1:4">
      <c r="A880">
        <f>IF('Screening and Data Table'!G881="y", 1, 0)</f>
        <v>0</v>
      </c>
      <c r="B880">
        <f>IF('Screening and Data Table'!H881="y", 1, 0)</f>
        <v>0</v>
      </c>
      <c r="D880">
        <f t="shared" si="13"/>
        <v>0</v>
      </c>
    </row>
    <row r="881" spans="1:4">
      <c r="A881">
        <f>IF('Screening and Data Table'!G882="y", 1, 0)</f>
        <v>0</v>
      </c>
      <c r="B881">
        <f>IF('Screening and Data Table'!H882="y", 1, 0)</f>
        <v>0</v>
      </c>
      <c r="D881">
        <f t="shared" si="13"/>
        <v>0</v>
      </c>
    </row>
    <row r="882" spans="1:4">
      <c r="A882">
        <f>IF('Screening and Data Table'!G883="y", 1, 0)</f>
        <v>0</v>
      </c>
      <c r="B882">
        <f>IF('Screening and Data Table'!H883="y", 1, 0)</f>
        <v>0</v>
      </c>
      <c r="D882">
        <f t="shared" si="13"/>
        <v>0</v>
      </c>
    </row>
    <row r="883" spans="1:4">
      <c r="A883">
        <f>IF('Screening and Data Table'!G884="y", 1, 0)</f>
        <v>0</v>
      </c>
      <c r="B883">
        <f>IF('Screening and Data Table'!H884="y", 1, 0)</f>
        <v>0</v>
      </c>
      <c r="D883">
        <f t="shared" si="13"/>
        <v>0</v>
      </c>
    </row>
    <row r="884" spans="1:4">
      <c r="A884">
        <f>IF('Screening and Data Table'!G885="y", 1, 0)</f>
        <v>0</v>
      </c>
      <c r="B884">
        <f>IF('Screening and Data Table'!H885="y", 1, 0)</f>
        <v>0</v>
      </c>
      <c r="D884">
        <f t="shared" si="13"/>
        <v>0</v>
      </c>
    </row>
    <row r="885" spans="1:4">
      <c r="A885">
        <f>IF('Screening and Data Table'!G886="y", 1, 0)</f>
        <v>0</v>
      </c>
      <c r="B885">
        <f>IF('Screening and Data Table'!H886="y", 1, 0)</f>
        <v>0</v>
      </c>
      <c r="D885">
        <f t="shared" si="13"/>
        <v>0</v>
      </c>
    </row>
    <row r="886" spans="1:4">
      <c r="A886">
        <f>IF('Screening and Data Table'!G887="y", 1, 0)</f>
        <v>0</v>
      </c>
      <c r="B886">
        <f>IF('Screening and Data Table'!H887="y", 1, 0)</f>
        <v>0</v>
      </c>
      <c r="D886">
        <f t="shared" si="13"/>
        <v>0</v>
      </c>
    </row>
    <row r="887" spans="1:4">
      <c r="A887">
        <f>IF('Screening and Data Table'!G888="y", 1, 0)</f>
        <v>0</v>
      </c>
      <c r="B887">
        <f>IF('Screening and Data Table'!H888="y", 1, 0)</f>
        <v>0</v>
      </c>
      <c r="D887">
        <f t="shared" si="13"/>
        <v>0</v>
      </c>
    </row>
    <row r="888" spans="1:4">
      <c r="A888">
        <f>IF('Screening and Data Table'!G889="y", 1, 0)</f>
        <v>1</v>
      </c>
      <c r="B888">
        <f>IF('Screening and Data Table'!H889="y", 1, 0)</f>
        <v>0</v>
      </c>
      <c r="D888">
        <f t="shared" si="13"/>
        <v>0</v>
      </c>
    </row>
    <row r="889" spans="1:4">
      <c r="A889">
        <f>IF('Screening and Data Table'!G890="y", 1, 0)</f>
        <v>0</v>
      </c>
      <c r="B889">
        <f>IF('Screening and Data Table'!H890="y", 1, 0)</f>
        <v>0</v>
      </c>
      <c r="D889">
        <f t="shared" si="13"/>
        <v>0</v>
      </c>
    </row>
    <row r="890" spans="1:4">
      <c r="A890">
        <f>IF('Screening and Data Table'!G891="y", 1, 0)</f>
        <v>0</v>
      </c>
      <c r="B890">
        <f>IF('Screening and Data Table'!H891="y", 1, 0)</f>
        <v>0</v>
      </c>
      <c r="D890">
        <f t="shared" si="13"/>
        <v>0</v>
      </c>
    </row>
    <row r="891" spans="1:4">
      <c r="A891">
        <f>IF('Screening and Data Table'!G892="y", 1, 0)</f>
        <v>0</v>
      </c>
      <c r="B891">
        <f>IF('Screening and Data Table'!H892="y", 1, 0)</f>
        <v>0</v>
      </c>
      <c r="D891">
        <f t="shared" si="13"/>
        <v>0</v>
      </c>
    </row>
    <row r="892" spans="1:4">
      <c r="A892">
        <f>IF('Screening and Data Table'!G893="y", 1, 0)</f>
        <v>1</v>
      </c>
      <c r="B892">
        <f>IF('Screening and Data Table'!H893="y", 1, 0)</f>
        <v>0</v>
      </c>
      <c r="D892">
        <f t="shared" si="13"/>
        <v>0</v>
      </c>
    </row>
    <row r="893" spans="1:4">
      <c r="A893">
        <f>IF('Screening and Data Table'!G894="y", 1, 0)</f>
        <v>0</v>
      </c>
      <c r="B893">
        <f>IF('Screening and Data Table'!H894="y", 1, 0)</f>
        <v>0</v>
      </c>
      <c r="D893">
        <f t="shared" si="13"/>
        <v>0</v>
      </c>
    </row>
    <row r="894" spans="1:4">
      <c r="A894">
        <f>IF('Screening and Data Table'!G895="y", 1, 0)</f>
        <v>1</v>
      </c>
      <c r="B894">
        <f>IF('Screening and Data Table'!H895="y", 1, 0)</f>
        <v>0</v>
      </c>
      <c r="D894">
        <f t="shared" si="13"/>
        <v>0</v>
      </c>
    </row>
    <row r="895" spans="1:4">
      <c r="A895">
        <f>IF('Screening and Data Table'!G896="y", 1, 0)</f>
        <v>0</v>
      </c>
      <c r="B895">
        <f>IF('Screening and Data Table'!H896="y", 1, 0)</f>
        <v>0</v>
      </c>
      <c r="D895">
        <f t="shared" si="13"/>
        <v>0</v>
      </c>
    </row>
    <row r="896" spans="1:4">
      <c r="A896">
        <f>IF('Screening and Data Table'!G897="y", 1, 0)</f>
        <v>0</v>
      </c>
      <c r="B896">
        <f>IF('Screening and Data Table'!H897="y", 1, 0)</f>
        <v>0</v>
      </c>
      <c r="D896">
        <f t="shared" si="13"/>
        <v>0</v>
      </c>
    </row>
    <row r="897" spans="1:4">
      <c r="A897">
        <f>IF('Screening and Data Table'!G898="y", 1, 0)</f>
        <v>0</v>
      </c>
      <c r="B897">
        <f>IF('Screening and Data Table'!H898="y", 1, 0)</f>
        <v>0</v>
      </c>
      <c r="D897">
        <f t="shared" si="13"/>
        <v>0</v>
      </c>
    </row>
    <row r="898" spans="1:4">
      <c r="A898">
        <f>IF('Screening and Data Table'!G899="y", 1, 0)</f>
        <v>0</v>
      </c>
      <c r="B898">
        <f>IF('Screening and Data Table'!H899="y", 1, 0)</f>
        <v>0</v>
      </c>
      <c r="D898">
        <f t="shared" si="13"/>
        <v>0</v>
      </c>
    </row>
    <row r="899" spans="1:4">
      <c r="A899">
        <f>IF('Screening and Data Table'!G900="y", 1, 0)</f>
        <v>0</v>
      </c>
      <c r="B899">
        <f>IF('Screening and Data Table'!H900="y", 1, 0)</f>
        <v>0</v>
      </c>
      <c r="D899">
        <f t="shared" ref="D899:D962" si="14">IF(A899*B899=1, 1,0)</f>
        <v>0</v>
      </c>
    </row>
    <row r="900" spans="1:4">
      <c r="A900">
        <f>IF('Screening and Data Table'!G901="y", 1, 0)</f>
        <v>1</v>
      </c>
      <c r="B900">
        <f>IF('Screening and Data Table'!H901="y", 1, 0)</f>
        <v>0</v>
      </c>
      <c r="D900">
        <f t="shared" si="14"/>
        <v>0</v>
      </c>
    </row>
    <row r="901" spans="1:4">
      <c r="A901">
        <f>IF('Screening and Data Table'!G902="y", 1, 0)</f>
        <v>0</v>
      </c>
      <c r="B901">
        <f>IF('Screening and Data Table'!H902="y", 1, 0)</f>
        <v>0</v>
      </c>
      <c r="D901">
        <f t="shared" si="14"/>
        <v>0</v>
      </c>
    </row>
    <row r="902" spans="1:4">
      <c r="A902">
        <f>IF('Screening and Data Table'!G903="y", 1, 0)</f>
        <v>0</v>
      </c>
      <c r="B902">
        <f>IF('Screening and Data Table'!H903="y", 1, 0)</f>
        <v>0</v>
      </c>
      <c r="D902">
        <f t="shared" si="14"/>
        <v>0</v>
      </c>
    </row>
    <row r="903" spans="1:4">
      <c r="A903">
        <f>IF('Screening and Data Table'!G904="y", 1, 0)</f>
        <v>0</v>
      </c>
      <c r="B903">
        <f>IF('Screening and Data Table'!H904="y", 1, 0)</f>
        <v>0</v>
      </c>
      <c r="D903">
        <f t="shared" si="14"/>
        <v>0</v>
      </c>
    </row>
    <row r="904" spans="1:4">
      <c r="A904">
        <f>IF('Screening and Data Table'!G905="y", 1, 0)</f>
        <v>0</v>
      </c>
      <c r="B904">
        <f>IF('Screening and Data Table'!H905="y", 1, 0)</f>
        <v>0</v>
      </c>
      <c r="D904">
        <f t="shared" si="14"/>
        <v>0</v>
      </c>
    </row>
    <row r="905" spans="1:4">
      <c r="A905">
        <f>IF('Screening and Data Table'!G906="y", 1, 0)</f>
        <v>0</v>
      </c>
      <c r="B905">
        <f>IF('Screening and Data Table'!H906="y", 1, 0)</f>
        <v>0</v>
      </c>
      <c r="D905">
        <f t="shared" si="14"/>
        <v>0</v>
      </c>
    </row>
    <row r="906" spans="1:4">
      <c r="A906">
        <f>IF('Screening and Data Table'!G907="y", 1, 0)</f>
        <v>0</v>
      </c>
      <c r="B906">
        <f>IF('Screening and Data Table'!H907="y", 1, 0)</f>
        <v>0</v>
      </c>
      <c r="D906">
        <f t="shared" si="14"/>
        <v>0</v>
      </c>
    </row>
    <row r="907" spans="1:4">
      <c r="A907">
        <f>IF('Screening and Data Table'!G908="y", 1, 0)</f>
        <v>0</v>
      </c>
      <c r="B907">
        <f>IF('Screening and Data Table'!H908="y", 1, 0)</f>
        <v>0</v>
      </c>
      <c r="D907">
        <f t="shared" si="14"/>
        <v>0</v>
      </c>
    </row>
    <row r="908" spans="1:4">
      <c r="A908">
        <f>IF('Screening and Data Table'!G909="y", 1, 0)</f>
        <v>0</v>
      </c>
      <c r="B908">
        <f>IF('Screening and Data Table'!H909="y", 1, 0)</f>
        <v>0</v>
      </c>
      <c r="D908">
        <f t="shared" si="14"/>
        <v>0</v>
      </c>
    </row>
    <row r="909" spans="1:4">
      <c r="A909">
        <f>IF('Screening and Data Table'!G910="y", 1, 0)</f>
        <v>0</v>
      </c>
      <c r="B909">
        <f>IF('Screening and Data Table'!H910="y", 1, 0)</f>
        <v>0</v>
      </c>
      <c r="D909">
        <f t="shared" si="14"/>
        <v>0</v>
      </c>
    </row>
    <row r="910" spans="1:4">
      <c r="A910">
        <f>IF('Screening and Data Table'!G911="y", 1, 0)</f>
        <v>0</v>
      </c>
      <c r="B910">
        <f>IF('Screening and Data Table'!H911="y", 1, 0)</f>
        <v>0</v>
      </c>
      <c r="D910">
        <f t="shared" si="14"/>
        <v>0</v>
      </c>
    </row>
    <row r="911" spans="1:4">
      <c r="A911">
        <f>IF('Screening and Data Table'!G912="y", 1, 0)</f>
        <v>0</v>
      </c>
      <c r="B911">
        <f>IF('Screening and Data Table'!H912="y", 1, 0)</f>
        <v>0</v>
      </c>
      <c r="D911">
        <f t="shared" si="14"/>
        <v>0</v>
      </c>
    </row>
    <row r="912" spans="1:4">
      <c r="A912">
        <f>IF('Screening and Data Table'!G913="y", 1, 0)</f>
        <v>0</v>
      </c>
      <c r="B912">
        <f>IF('Screening and Data Table'!H913="y", 1, 0)</f>
        <v>0</v>
      </c>
      <c r="D912">
        <f t="shared" si="14"/>
        <v>0</v>
      </c>
    </row>
    <row r="913" spans="1:4">
      <c r="A913">
        <f>IF('Screening and Data Table'!G914="y", 1, 0)</f>
        <v>0</v>
      </c>
      <c r="B913">
        <f>IF('Screening and Data Table'!H914="y", 1, 0)</f>
        <v>0</v>
      </c>
      <c r="D913">
        <f t="shared" si="14"/>
        <v>0</v>
      </c>
    </row>
    <row r="914" spans="1:4">
      <c r="A914">
        <f>IF('Screening and Data Table'!G915="y", 1, 0)</f>
        <v>0</v>
      </c>
      <c r="B914">
        <f>IF('Screening and Data Table'!H915="y", 1, 0)</f>
        <v>0</v>
      </c>
      <c r="D914">
        <f t="shared" si="14"/>
        <v>0</v>
      </c>
    </row>
    <row r="915" spans="1:4">
      <c r="A915">
        <f>IF('Screening and Data Table'!G916="y", 1, 0)</f>
        <v>0</v>
      </c>
      <c r="B915">
        <f>IF('Screening and Data Table'!H916="y", 1, 0)</f>
        <v>0</v>
      </c>
      <c r="D915">
        <f t="shared" si="14"/>
        <v>0</v>
      </c>
    </row>
    <row r="916" spans="1:4">
      <c r="A916">
        <f>IF('Screening and Data Table'!G917="y", 1, 0)</f>
        <v>0</v>
      </c>
      <c r="B916">
        <f>IF('Screening and Data Table'!H917="y", 1, 0)</f>
        <v>0</v>
      </c>
      <c r="D916">
        <f t="shared" si="14"/>
        <v>0</v>
      </c>
    </row>
    <row r="917" spans="1:4">
      <c r="A917">
        <f>IF('Screening and Data Table'!G918="y", 1, 0)</f>
        <v>0</v>
      </c>
      <c r="B917">
        <f>IF('Screening and Data Table'!H918="y", 1, 0)</f>
        <v>0</v>
      </c>
      <c r="D917">
        <f t="shared" si="14"/>
        <v>0</v>
      </c>
    </row>
    <row r="918" spans="1:4">
      <c r="A918">
        <f>IF('Screening and Data Table'!G919="y", 1, 0)</f>
        <v>0</v>
      </c>
      <c r="B918">
        <f>IF('Screening and Data Table'!H919="y", 1, 0)</f>
        <v>0</v>
      </c>
      <c r="D918">
        <f t="shared" si="14"/>
        <v>0</v>
      </c>
    </row>
    <row r="919" spans="1:4">
      <c r="A919">
        <f>IF('Screening and Data Table'!G920="y", 1, 0)</f>
        <v>0</v>
      </c>
      <c r="B919">
        <f>IF('Screening and Data Table'!H920="y", 1, 0)</f>
        <v>0</v>
      </c>
      <c r="D919">
        <f t="shared" si="14"/>
        <v>0</v>
      </c>
    </row>
    <row r="920" spans="1:4">
      <c r="A920">
        <f>IF('Screening and Data Table'!G921="y", 1, 0)</f>
        <v>0</v>
      </c>
      <c r="B920">
        <f>IF('Screening and Data Table'!H921="y", 1, 0)</f>
        <v>0</v>
      </c>
      <c r="D920">
        <f t="shared" si="14"/>
        <v>0</v>
      </c>
    </row>
    <row r="921" spans="1:4">
      <c r="A921">
        <f>IF('Screening and Data Table'!G922="y", 1, 0)</f>
        <v>0</v>
      </c>
      <c r="B921">
        <f>IF('Screening and Data Table'!H922="y", 1, 0)</f>
        <v>0</v>
      </c>
      <c r="D921">
        <f t="shared" si="14"/>
        <v>0</v>
      </c>
    </row>
    <row r="922" spans="1:4">
      <c r="A922">
        <f>IF('Screening and Data Table'!G923="y", 1, 0)</f>
        <v>0</v>
      </c>
      <c r="B922">
        <f>IF('Screening and Data Table'!H923="y", 1, 0)</f>
        <v>0</v>
      </c>
      <c r="D922">
        <f t="shared" si="14"/>
        <v>0</v>
      </c>
    </row>
    <row r="923" spans="1:4">
      <c r="A923">
        <f>IF('Screening and Data Table'!G924="y", 1, 0)</f>
        <v>0</v>
      </c>
      <c r="B923">
        <f>IF('Screening and Data Table'!H924="y", 1, 0)</f>
        <v>0</v>
      </c>
      <c r="D923">
        <f t="shared" si="14"/>
        <v>0</v>
      </c>
    </row>
    <row r="924" spans="1:4">
      <c r="A924">
        <f>IF('Screening and Data Table'!G925="y", 1, 0)</f>
        <v>0</v>
      </c>
      <c r="B924">
        <f>IF('Screening and Data Table'!H925="y", 1, 0)</f>
        <v>0</v>
      </c>
      <c r="D924">
        <f t="shared" si="14"/>
        <v>0</v>
      </c>
    </row>
    <row r="925" spans="1:4">
      <c r="A925">
        <f>IF('Screening and Data Table'!G926="y", 1, 0)</f>
        <v>0</v>
      </c>
      <c r="B925">
        <f>IF('Screening and Data Table'!H926="y", 1, 0)</f>
        <v>0</v>
      </c>
      <c r="D925">
        <f t="shared" si="14"/>
        <v>0</v>
      </c>
    </row>
    <row r="926" spans="1:4">
      <c r="A926">
        <f>IF('Screening and Data Table'!G927="y", 1, 0)</f>
        <v>0</v>
      </c>
      <c r="B926">
        <f>IF('Screening and Data Table'!H927="y", 1, 0)</f>
        <v>0</v>
      </c>
      <c r="D926">
        <f t="shared" si="14"/>
        <v>0</v>
      </c>
    </row>
    <row r="927" spans="1:4">
      <c r="A927">
        <f>IF('Screening and Data Table'!G928="y", 1, 0)</f>
        <v>0</v>
      </c>
      <c r="B927">
        <f>IF('Screening and Data Table'!H928="y", 1, 0)</f>
        <v>0</v>
      </c>
      <c r="D927">
        <f t="shared" si="14"/>
        <v>0</v>
      </c>
    </row>
    <row r="928" spans="1:4">
      <c r="A928">
        <f>IF('Screening and Data Table'!G929="y", 1, 0)</f>
        <v>1</v>
      </c>
      <c r="B928">
        <f>IF('Screening and Data Table'!H929="y", 1, 0)</f>
        <v>0</v>
      </c>
      <c r="D928">
        <f t="shared" si="14"/>
        <v>0</v>
      </c>
    </row>
    <row r="929" spans="1:4">
      <c r="A929">
        <f>IF('Screening and Data Table'!G930="y", 1, 0)</f>
        <v>0</v>
      </c>
      <c r="B929">
        <f>IF('Screening and Data Table'!H930="y", 1, 0)</f>
        <v>0</v>
      </c>
      <c r="D929">
        <f t="shared" si="14"/>
        <v>0</v>
      </c>
    </row>
    <row r="930" spans="1:4">
      <c r="A930">
        <f>IF('Screening and Data Table'!G931="y", 1, 0)</f>
        <v>0</v>
      </c>
      <c r="B930">
        <f>IF('Screening and Data Table'!H931="y", 1, 0)</f>
        <v>0</v>
      </c>
      <c r="D930">
        <f t="shared" si="14"/>
        <v>0</v>
      </c>
    </row>
    <row r="931" spans="1:4">
      <c r="A931">
        <f>IF('Screening and Data Table'!G932="y", 1, 0)</f>
        <v>0</v>
      </c>
      <c r="B931">
        <f>IF('Screening and Data Table'!H932="y", 1, 0)</f>
        <v>0</v>
      </c>
      <c r="D931">
        <f t="shared" si="14"/>
        <v>0</v>
      </c>
    </row>
    <row r="932" spans="1:4">
      <c r="A932">
        <f>IF('Screening and Data Table'!G933="y", 1, 0)</f>
        <v>1</v>
      </c>
      <c r="B932">
        <f>IF('Screening and Data Table'!H933="y", 1, 0)</f>
        <v>1</v>
      </c>
      <c r="D932">
        <f t="shared" si="14"/>
        <v>1</v>
      </c>
    </row>
    <row r="933" spans="1:4">
      <c r="A933">
        <f>IF('Screening and Data Table'!G934="y", 1, 0)</f>
        <v>0</v>
      </c>
      <c r="B933">
        <f>IF('Screening and Data Table'!H934="y", 1, 0)</f>
        <v>0</v>
      </c>
      <c r="D933">
        <f t="shared" si="14"/>
        <v>0</v>
      </c>
    </row>
    <row r="934" spans="1:4">
      <c r="A934">
        <f>IF('Screening and Data Table'!G935="y", 1, 0)</f>
        <v>0</v>
      </c>
      <c r="B934">
        <f>IF('Screening and Data Table'!H935="y", 1, 0)</f>
        <v>0</v>
      </c>
      <c r="D934">
        <f t="shared" si="14"/>
        <v>0</v>
      </c>
    </row>
    <row r="935" spans="1:4">
      <c r="A935">
        <f>IF('Screening and Data Table'!G936="y", 1, 0)</f>
        <v>0</v>
      </c>
      <c r="B935">
        <f>IF('Screening and Data Table'!H936="y", 1, 0)</f>
        <v>0</v>
      </c>
      <c r="D935">
        <f t="shared" si="14"/>
        <v>0</v>
      </c>
    </row>
    <row r="936" spans="1:4">
      <c r="A936">
        <f>IF('Screening and Data Table'!G937="y", 1, 0)</f>
        <v>0</v>
      </c>
      <c r="B936">
        <f>IF('Screening and Data Table'!H937="y", 1, 0)</f>
        <v>0</v>
      </c>
      <c r="D936">
        <f t="shared" si="14"/>
        <v>0</v>
      </c>
    </row>
    <row r="937" spans="1:4">
      <c r="A937">
        <f>IF('Screening and Data Table'!G938="y", 1, 0)</f>
        <v>0</v>
      </c>
      <c r="B937">
        <f>IF('Screening and Data Table'!H938="y", 1, 0)</f>
        <v>0</v>
      </c>
      <c r="D937">
        <f t="shared" si="14"/>
        <v>0</v>
      </c>
    </row>
    <row r="938" spans="1:4">
      <c r="A938">
        <f>IF('Screening and Data Table'!G939="y", 1, 0)</f>
        <v>1</v>
      </c>
      <c r="B938">
        <f>IF('Screening and Data Table'!H939="y", 1, 0)</f>
        <v>0</v>
      </c>
      <c r="D938">
        <f t="shared" si="14"/>
        <v>0</v>
      </c>
    </row>
    <row r="939" spans="1:4">
      <c r="A939">
        <f>IF('Screening and Data Table'!G940="y", 1, 0)</f>
        <v>0</v>
      </c>
      <c r="B939">
        <f>IF('Screening and Data Table'!H940="y", 1, 0)</f>
        <v>0</v>
      </c>
      <c r="D939">
        <f t="shared" si="14"/>
        <v>0</v>
      </c>
    </row>
    <row r="940" spans="1:4">
      <c r="A940">
        <f>IF('Screening and Data Table'!G941="y", 1, 0)</f>
        <v>0</v>
      </c>
      <c r="B940">
        <f>IF('Screening and Data Table'!H941="y", 1, 0)</f>
        <v>0</v>
      </c>
      <c r="D940">
        <f t="shared" si="14"/>
        <v>0</v>
      </c>
    </row>
    <row r="941" spans="1:4">
      <c r="A941">
        <f>IF('Screening and Data Table'!G942="y", 1, 0)</f>
        <v>0</v>
      </c>
      <c r="B941">
        <f>IF('Screening and Data Table'!H942="y", 1, 0)</f>
        <v>0</v>
      </c>
      <c r="D941">
        <f t="shared" si="14"/>
        <v>0</v>
      </c>
    </row>
    <row r="942" spans="1:4">
      <c r="A942">
        <f>IF('Screening and Data Table'!G943="y", 1, 0)</f>
        <v>1</v>
      </c>
      <c r="B942">
        <f>IF('Screening and Data Table'!H943="y", 1, 0)</f>
        <v>0</v>
      </c>
      <c r="D942">
        <f t="shared" si="14"/>
        <v>0</v>
      </c>
    </row>
    <row r="943" spans="1:4">
      <c r="A943">
        <f>IF('Screening and Data Table'!G944="y", 1, 0)</f>
        <v>0</v>
      </c>
      <c r="B943">
        <f>IF('Screening and Data Table'!H944="y", 1, 0)</f>
        <v>0</v>
      </c>
      <c r="D943">
        <f t="shared" si="14"/>
        <v>0</v>
      </c>
    </row>
    <row r="944" spans="1:4">
      <c r="A944">
        <f>IF('Screening and Data Table'!G945="y", 1, 0)</f>
        <v>0</v>
      </c>
      <c r="B944">
        <f>IF('Screening and Data Table'!H945="y", 1, 0)</f>
        <v>0</v>
      </c>
      <c r="D944">
        <f t="shared" si="14"/>
        <v>0</v>
      </c>
    </row>
    <row r="945" spans="1:4">
      <c r="A945">
        <f>IF('Screening and Data Table'!G946="y", 1, 0)</f>
        <v>0</v>
      </c>
      <c r="B945">
        <f>IF('Screening and Data Table'!H946="y", 1, 0)</f>
        <v>0</v>
      </c>
      <c r="D945">
        <f t="shared" si="14"/>
        <v>0</v>
      </c>
    </row>
    <row r="946" spans="1:4">
      <c r="A946">
        <f>IF('Screening and Data Table'!G947="y", 1, 0)</f>
        <v>0</v>
      </c>
      <c r="B946">
        <f>IF('Screening and Data Table'!H947="y", 1, 0)</f>
        <v>0</v>
      </c>
      <c r="D946">
        <f t="shared" si="14"/>
        <v>0</v>
      </c>
    </row>
    <row r="947" spans="1:4">
      <c r="A947">
        <f>IF('Screening and Data Table'!G948="y", 1, 0)</f>
        <v>0</v>
      </c>
      <c r="B947">
        <f>IF('Screening and Data Table'!H948="y", 1, 0)</f>
        <v>0</v>
      </c>
      <c r="D947">
        <f t="shared" si="14"/>
        <v>0</v>
      </c>
    </row>
    <row r="948" spans="1:4">
      <c r="A948">
        <f>IF('Screening and Data Table'!G949="y", 1, 0)</f>
        <v>0</v>
      </c>
      <c r="B948">
        <f>IF('Screening and Data Table'!H949="y", 1, 0)</f>
        <v>0</v>
      </c>
      <c r="D948">
        <f t="shared" si="14"/>
        <v>0</v>
      </c>
    </row>
    <row r="949" spans="1:4">
      <c r="A949">
        <f>IF('Screening and Data Table'!G950="y", 1, 0)</f>
        <v>0</v>
      </c>
      <c r="B949">
        <f>IF('Screening and Data Table'!H950="y", 1, 0)</f>
        <v>0</v>
      </c>
      <c r="D949">
        <f t="shared" si="14"/>
        <v>0</v>
      </c>
    </row>
    <row r="950" spans="1:4">
      <c r="A950">
        <f>IF('Screening and Data Table'!G951="y", 1, 0)</f>
        <v>1</v>
      </c>
      <c r="B950">
        <f>IF('Screening and Data Table'!H951="y", 1, 0)</f>
        <v>1</v>
      </c>
      <c r="D950">
        <f t="shared" si="14"/>
        <v>1</v>
      </c>
    </row>
    <row r="951" spans="1:4">
      <c r="A951">
        <f>IF('Screening and Data Table'!G952="y", 1, 0)</f>
        <v>0</v>
      </c>
      <c r="B951">
        <f>IF('Screening and Data Table'!H952="y", 1, 0)</f>
        <v>0</v>
      </c>
      <c r="D951">
        <f t="shared" si="14"/>
        <v>0</v>
      </c>
    </row>
    <row r="952" spans="1:4">
      <c r="A952">
        <f>IF('Screening and Data Table'!G953="y", 1, 0)</f>
        <v>0</v>
      </c>
      <c r="B952">
        <f>IF('Screening and Data Table'!H953="y", 1, 0)</f>
        <v>0</v>
      </c>
      <c r="D952">
        <f t="shared" si="14"/>
        <v>0</v>
      </c>
    </row>
    <row r="953" spans="1:4">
      <c r="A953">
        <f>IF('Screening and Data Table'!G954="y", 1, 0)</f>
        <v>0</v>
      </c>
      <c r="B953">
        <f>IF('Screening and Data Table'!H954="y", 1, 0)</f>
        <v>0</v>
      </c>
      <c r="D953">
        <f t="shared" si="14"/>
        <v>0</v>
      </c>
    </row>
    <row r="954" spans="1:4">
      <c r="A954">
        <f>IF('Screening and Data Table'!G955="y", 1, 0)</f>
        <v>0</v>
      </c>
      <c r="B954">
        <f>IF('Screening and Data Table'!H955="y", 1, 0)</f>
        <v>0</v>
      </c>
      <c r="D954">
        <f t="shared" si="14"/>
        <v>0</v>
      </c>
    </row>
    <row r="955" spans="1:4">
      <c r="A955">
        <f>IF('Screening and Data Table'!G956="y", 1, 0)</f>
        <v>0</v>
      </c>
      <c r="B955">
        <f>IF('Screening and Data Table'!H956="y", 1, 0)</f>
        <v>0</v>
      </c>
      <c r="D955">
        <f t="shared" si="14"/>
        <v>0</v>
      </c>
    </row>
    <row r="956" spans="1:4">
      <c r="A956">
        <f>IF('Screening and Data Table'!G957="y", 1, 0)</f>
        <v>1</v>
      </c>
      <c r="B956">
        <f>IF('Screening and Data Table'!H957="y", 1, 0)</f>
        <v>0</v>
      </c>
      <c r="D956">
        <f t="shared" si="14"/>
        <v>0</v>
      </c>
    </row>
    <row r="957" spans="1:4">
      <c r="A957">
        <f>IF('Screening and Data Table'!G958="y", 1, 0)</f>
        <v>0</v>
      </c>
      <c r="B957">
        <f>IF('Screening and Data Table'!H958="y", 1, 0)</f>
        <v>0</v>
      </c>
      <c r="D957">
        <f t="shared" si="14"/>
        <v>0</v>
      </c>
    </row>
    <row r="958" spans="1:4">
      <c r="A958">
        <f>IF('Screening and Data Table'!G959="y", 1, 0)</f>
        <v>0</v>
      </c>
      <c r="B958">
        <f>IF('Screening and Data Table'!H959="y", 1, 0)</f>
        <v>0</v>
      </c>
      <c r="D958">
        <f t="shared" si="14"/>
        <v>0</v>
      </c>
    </row>
    <row r="959" spans="1:4">
      <c r="A959">
        <f>IF('Screening and Data Table'!G960="y", 1, 0)</f>
        <v>0</v>
      </c>
      <c r="B959">
        <f>IF('Screening and Data Table'!H960="y", 1, 0)</f>
        <v>0</v>
      </c>
      <c r="D959">
        <f t="shared" si="14"/>
        <v>0</v>
      </c>
    </row>
    <row r="960" spans="1:4">
      <c r="A960">
        <f>IF('Screening and Data Table'!G961="y", 1, 0)</f>
        <v>0</v>
      </c>
      <c r="B960">
        <f>IF('Screening and Data Table'!H961="y", 1, 0)</f>
        <v>0</v>
      </c>
      <c r="D960">
        <f t="shared" si="14"/>
        <v>0</v>
      </c>
    </row>
    <row r="961" spans="1:4">
      <c r="A961">
        <f>IF('Screening and Data Table'!G962="y", 1, 0)</f>
        <v>0</v>
      </c>
      <c r="B961">
        <f>IF('Screening and Data Table'!H962="y", 1, 0)</f>
        <v>0</v>
      </c>
      <c r="D961">
        <f t="shared" si="14"/>
        <v>0</v>
      </c>
    </row>
    <row r="962" spans="1:4">
      <c r="A962">
        <f>IF('Screening and Data Table'!G963="y", 1, 0)</f>
        <v>0</v>
      </c>
      <c r="B962">
        <f>IF('Screening and Data Table'!H963="y", 1, 0)</f>
        <v>0</v>
      </c>
      <c r="D962">
        <f t="shared" si="14"/>
        <v>0</v>
      </c>
    </row>
    <row r="963" spans="1:4">
      <c r="A963">
        <f>IF('Screening and Data Table'!G964="y", 1, 0)</f>
        <v>0</v>
      </c>
      <c r="B963">
        <f>IF('Screening and Data Table'!H964="y", 1, 0)</f>
        <v>0</v>
      </c>
      <c r="D963">
        <f t="shared" ref="D963:D1026" si="15">IF(A963*B963=1, 1,0)</f>
        <v>0</v>
      </c>
    </row>
    <row r="964" spans="1:4">
      <c r="A964">
        <f>IF('Screening and Data Table'!G965="y", 1, 0)</f>
        <v>1</v>
      </c>
      <c r="B964">
        <f>IF('Screening and Data Table'!H965="y", 1, 0)</f>
        <v>0</v>
      </c>
      <c r="D964">
        <f t="shared" si="15"/>
        <v>0</v>
      </c>
    </row>
    <row r="965" spans="1:4">
      <c r="A965">
        <f>IF('Screening and Data Table'!G966="y", 1, 0)</f>
        <v>0</v>
      </c>
      <c r="B965">
        <f>IF('Screening and Data Table'!H966="y", 1, 0)</f>
        <v>0</v>
      </c>
      <c r="D965">
        <f t="shared" si="15"/>
        <v>0</v>
      </c>
    </row>
    <row r="966" spans="1:4">
      <c r="A966">
        <f>IF('Screening and Data Table'!G967="y", 1, 0)</f>
        <v>1</v>
      </c>
      <c r="B966">
        <f>IF('Screening and Data Table'!H967="y", 1, 0)</f>
        <v>0</v>
      </c>
      <c r="D966">
        <f t="shared" si="15"/>
        <v>0</v>
      </c>
    </row>
    <row r="967" spans="1:4">
      <c r="A967">
        <f>IF('Screening and Data Table'!G968="y", 1, 0)</f>
        <v>0</v>
      </c>
      <c r="B967">
        <f>IF('Screening and Data Table'!H968="y", 1, 0)</f>
        <v>0</v>
      </c>
      <c r="D967">
        <f t="shared" si="15"/>
        <v>0</v>
      </c>
    </row>
    <row r="968" spans="1:4">
      <c r="A968">
        <f>IF('Screening and Data Table'!G969="y", 1, 0)</f>
        <v>0</v>
      </c>
      <c r="B968">
        <f>IF('Screening and Data Table'!H969="y", 1, 0)</f>
        <v>0</v>
      </c>
      <c r="D968">
        <f t="shared" si="15"/>
        <v>0</v>
      </c>
    </row>
    <row r="969" spans="1:4">
      <c r="A969">
        <f>IF('Screening and Data Table'!G970="y", 1, 0)</f>
        <v>0</v>
      </c>
      <c r="B969">
        <f>IF('Screening and Data Table'!H970="y", 1, 0)</f>
        <v>0</v>
      </c>
      <c r="D969">
        <f t="shared" si="15"/>
        <v>0</v>
      </c>
    </row>
    <row r="970" spans="1:4">
      <c r="A970">
        <f>IF('Screening and Data Table'!G971="y", 1, 0)</f>
        <v>0</v>
      </c>
      <c r="B970">
        <f>IF('Screening and Data Table'!H971="y", 1, 0)</f>
        <v>0</v>
      </c>
      <c r="D970">
        <f t="shared" si="15"/>
        <v>0</v>
      </c>
    </row>
    <row r="971" spans="1:4">
      <c r="A971">
        <f>IF('Screening and Data Table'!G972="y", 1, 0)</f>
        <v>0</v>
      </c>
      <c r="B971">
        <f>IF('Screening and Data Table'!H972="y", 1, 0)</f>
        <v>0</v>
      </c>
      <c r="D971">
        <f t="shared" si="15"/>
        <v>0</v>
      </c>
    </row>
    <row r="972" spans="1:4">
      <c r="A972">
        <f>IF('Screening and Data Table'!G973="y", 1, 0)</f>
        <v>0</v>
      </c>
      <c r="B972">
        <f>IF('Screening and Data Table'!H973="y", 1, 0)</f>
        <v>0</v>
      </c>
      <c r="D972">
        <f t="shared" si="15"/>
        <v>0</v>
      </c>
    </row>
    <row r="973" spans="1:4">
      <c r="A973">
        <f>IF('Screening and Data Table'!G974="y", 1, 0)</f>
        <v>0</v>
      </c>
      <c r="B973">
        <f>IF('Screening and Data Table'!H974="y", 1, 0)</f>
        <v>0</v>
      </c>
      <c r="D973">
        <f t="shared" si="15"/>
        <v>0</v>
      </c>
    </row>
    <row r="974" spans="1:4">
      <c r="A974">
        <f>IF('Screening and Data Table'!G975="y", 1, 0)</f>
        <v>0</v>
      </c>
      <c r="B974">
        <f>IF('Screening and Data Table'!H975="y", 1, 0)</f>
        <v>0</v>
      </c>
      <c r="D974">
        <f t="shared" si="15"/>
        <v>0</v>
      </c>
    </row>
    <row r="975" spans="1:4">
      <c r="A975">
        <f>IF('Screening and Data Table'!G976="y", 1, 0)</f>
        <v>0</v>
      </c>
      <c r="B975">
        <f>IF('Screening and Data Table'!H976="y", 1, 0)</f>
        <v>0</v>
      </c>
      <c r="D975">
        <f t="shared" si="15"/>
        <v>0</v>
      </c>
    </row>
    <row r="976" spans="1:4">
      <c r="A976">
        <f>IF('Screening and Data Table'!G977="y", 1, 0)</f>
        <v>1</v>
      </c>
      <c r="B976">
        <f>IF('Screening and Data Table'!H977="y", 1, 0)</f>
        <v>1</v>
      </c>
      <c r="D976">
        <f t="shared" si="15"/>
        <v>1</v>
      </c>
    </row>
    <row r="977" spans="1:4">
      <c r="A977">
        <f>IF('Screening and Data Table'!G978="y", 1, 0)</f>
        <v>0</v>
      </c>
      <c r="B977">
        <f>IF('Screening and Data Table'!H978="y", 1, 0)</f>
        <v>0</v>
      </c>
      <c r="D977">
        <f t="shared" si="15"/>
        <v>0</v>
      </c>
    </row>
    <row r="978" spans="1:4">
      <c r="A978">
        <f>IF('Screening and Data Table'!G979="y", 1, 0)</f>
        <v>0</v>
      </c>
      <c r="B978">
        <f>IF('Screening and Data Table'!H979="y", 1, 0)</f>
        <v>0</v>
      </c>
      <c r="D978">
        <f t="shared" si="15"/>
        <v>0</v>
      </c>
    </row>
    <row r="979" spans="1:4">
      <c r="A979">
        <f>IF('Screening and Data Table'!G980="y", 1, 0)</f>
        <v>0</v>
      </c>
      <c r="B979">
        <f>IF('Screening and Data Table'!H980="y", 1, 0)</f>
        <v>0</v>
      </c>
      <c r="D979">
        <f t="shared" si="15"/>
        <v>0</v>
      </c>
    </row>
    <row r="980" spans="1:4">
      <c r="A980">
        <f>IF('Screening and Data Table'!G981="y", 1, 0)</f>
        <v>0</v>
      </c>
      <c r="B980">
        <f>IF('Screening and Data Table'!H981="y", 1, 0)</f>
        <v>0</v>
      </c>
      <c r="D980">
        <f t="shared" si="15"/>
        <v>0</v>
      </c>
    </row>
    <row r="981" spans="1:4">
      <c r="A981">
        <f>IF('Screening and Data Table'!G982="y", 1, 0)</f>
        <v>0</v>
      </c>
      <c r="B981">
        <f>IF('Screening and Data Table'!H982="y", 1, 0)</f>
        <v>0</v>
      </c>
      <c r="D981">
        <f t="shared" si="15"/>
        <v>0</v>
      </c>
    </row>
    <row r="982" spans="1:4">
      <c r="A982">
        <f>IF('Screening and Data Table'!G983="y", 1, 0)</f>
        <v>0</v>
      </c>
      <c r="B982">
        <f>IF('Screening and Data Table'!H983="y", 1, 0)</f>
        <v>0</v>
      </c>
      <c r="D982">
        <f t="shared" si="15"/>
        <v>0</v>
      </c>
    </row>
    <row r="983" spans="1:4">
      <c r="A983">
        <f>IF('Screening and Data Table'!G984="y", 1, 0)</f>
        <v>0</v>
      </c>
      <c r="B983">
        <f>IF('Screening and Data Table'!H984="y", 1, 0)</f>
        <v>0</v>
      </c>
      <c r="D983">
        <f t="shared" si="15"/>
        <v>0</v>
      </c>
    </row>
    <row r="984" spans="1:4">
      <c r="A984">
        <f>IF('Screening and Data Table'!G985="y", 1, 0)</f>
        <v>0</v>
      </c>
      <c r="B984">
        <f>IF('Screening and Data Table'!H985="y", 1, 0)</f>
        <v>0</v>
      </c>
      <c r="D984">
        <f t="shared" si="15"/>
        <v>0</v>
      </c>
    </row>
    <row r="985" spans="1:4">
      <c r="A985">
        <f>IF('Screening and Data Table'!G986="y", 1, 0)</f>
        <v>0</v>
      </c>
      <c r="B985">
        <f>IF('Screening and Data Table'!H986="y", 1, 0)</f>
        <v>0</v>
      </c>
      <c r="D985">
        <f t="shared" si="15"/>
        <v>0</v>
      </c>
    </row>
    <row r="986" spans="1:4">
      <c r="A986">
        <f>IF('Screening and Data Table'!G987="y", 1, 0)</f>
        <v>0</v>
      </c>
      <c r="B986">
        <f>IF('Screening and Data Table'!H987="y", 1, 0)</f>
        <v>0</v>
      </c>
      <c r="D986">
        <f t="shared" si="15"/>
        <v>0</v>
      </c>
    </row>
    <row r="987" spans="1:4">
      <c r="A987">
        <f>IF('Screening and Data Table'!G988="y", 1, 0)</f>
        <v>0</v>
      </c>
      <c r="B987">
        <f>IF('Screening and Data Table'!H988="y", 1, 0)</f>
        <v>0</v>
      </c>
      <c r="D987">
        <f t="shared" si="15"/>
        <v>0</v>
      </c>
    </row>
    <row r="988" spans="1:4">
      <c r="A988">
        <f>IF('Screening and Data Table'!G989="y", 1, 0)</f>
        <v>0</v>
      </c>
      <c r="B988">
        <f>IF('Screening and Data Table'!H989="y", 1, 0)</f>
        <v>0</v>
      </c>
      <c r="D988">
        <f t="shared" si="15"/>
        <v>0</v>
      </c>
    </row>
    <row r="989" spans="1:4">
      <c r="A989">
        <f>IF('Screening and Data Table'!G990="y", 1, 0)</f>
        <v>0</v>
      </c>
      <c r="B989">
        <f>IF('Screening and Data Table'!H990="y", 1, 0)</f>
        <v>0</v>
      </c>
      <c r="D989">
        <f t="shared" si="15"/>
        <v>0</v>
      </c>
    </row>
    <row r="990" spans="1:4">
      <c r="A990">
        <f>IF('Screening and Data Table'!G991="y", 1, 0)</f>
        <v>0</v>
      </c>
      <c r="B990">
        <f>IF('Screening and Data Table'!H991="y", 1, 0)</f>
        <v>0</v>
      </c>
      <c r="D990">
        <f t="shared" si="15"/>
        <v>0</v>
      </c>
    </row>
    <row r="991" spans="1:4">
      <c r="A991">
        <f>IF('Screening and Data Table'!G992="y", 1, 0)</f>
        <v>0</v>
      </c>
      <c r="B991">
        <f>IF('Screening and Data Table'!H992="y", 1, 0)</f>
        <v>0</v>
      </c>
      <c r="D991">
        <f t="shared" si="15"/>
        <v>0</v>
      </c>
    </row>
    <row r="992" spans="1:4">
      <c r="A992">
        <f>IF('Screening and Data Table'!G993="y", 1, 0)</f>
        <v>0</v>
      </c>
      <c r="B992">
        <f>IF('Screening and Data Table'!H993="y", 1, 0)</f>
        <v>0</v>
      </c>
      <c r="D992">
        <f t="shared" si="15"/>
        <v>0</v>
      </c>
    </row>
    <row r="993" spans="1:4">
      <c r="A993">
        <f>IF('Screening and Data Table'!G994="y", 1, 0)</f>
        <v>0</v>
      </c>
      <c r="B993">
        <f>IF('Screening and Data Table'!H994="y", 1, 0)</f>
        <v>0</v>
      </c>
      <c r="D993">
        <f t="shared" si="15"/>
        <v>0</v>
      </c>
    </row>
    <row r="994" spans="1:4">
      <c r="A994">
        <f>IF('Screening and Data Table'!G995="y", 1, 0)</f>
        <v>0</v>
      </c>
      <c r="B994">
        <f>IF('Screening and Data Table'!H995="y", 1, 0)</f>
        <v>0</v>
      </c>
      <c r="D994">
        <f t="shared" si="15"/>
        <v>0</v>
      </c>
    </row>
    <row r="995" spans="1:4">
      <c r="A995">
        <f>IF('Screening and Data Table'!G996="y", 1, 0)</f>
        <v>0</v>
      </c>
      <c r="B995">
        <f>IF('Screening and Data Table'!H996="y", 1, 0)</f>
        <v>0</v>
      </c>
      <c r="D995">
        <f t="shared" si="15"/>
        <v>0</v>
      </c>
    </row>
    <row r="996" spans="1:4">
      <c r="A996">
        <f>IF('Screening and Data Table'!G997="y", 1, 0)</f>
        <v>0</v>
      </c>
      <c r="B996">
        <f>IF('Screening and Data Table'!H997="y", 1, 0)</f>
        <v>0</v>
      </c>
      <c r="D996">
        <f t="shared" si="15"/>
        <v>0</v>
      </c>
    </row>
    <row r="997" spans="1:4">
      <c r="A997">
        <f>IF('Screening and Data Table'!G998="y", 1, 0)</f>
        <v>0</v>
      </c>
      <c r="B997">
        <f>IF('Screening and Data Table'!H998="y", 1, 0)</f>
        <v>0</v>
      </c>
      <c r="D997">
        <f t="shared" si="15"/>
        <v>0</v>
      </c>
    </row>
    <row r="998" spans="1:4">
      <c r="A998">
        <f>IF('Screening and Data Table'!G999="y", 1, 0)</f>
        <v>0</v>
      </c>
      <c r="B998">
        <f>IF('Screening and Data Table'!H999="y", 1, 0)</f>
        <v>0</v>
      </c>
      <c r="D998">
        <f t="shared" si="15"/>
        <v>0</v>
      </c>
    </row>
    <row r="999" spans="1:4">
      <c r="A999">
        <f>IF('Screening and Data Table'!G1000="y", 1, 0)</f>
        <v>0</v>
      </c>
      <c r="B999">
        <f>IF('Screening and Data Table'!H1000="y", 1, 0)</f>
        <v>0</v>
      </c>
      <c r="D999">
        <f t="shared" si="15"/>
        <v>0</v>
      </c>
    </row>
    <row r="1000" spans="1:4">
      <c r="A1000">
        <f>IF('Screening and Data Table'!G1001="y", 1, 0)</f>
        <v>0</v>
      </c>
      <c r="B1000">
        <f>IF('Screening and Data Table'!H1001="y", 1, 0)</f>
        <v>0</v>
      </c>
      <c r="D1000">
        <f t="shared" si="15"/>
        <v>0</v>
      </c>
    </row>
    <row r="1001" spans="1:4">
      <c r="A1001">
        <f>IF('Screening and Data Table'!G1002="y", 1, 0)</f>
        <v>0</v>
      </c>
      <c r="B1001">
        <f>IF('Screening and Data Table'!H1002="y", 1, 0)</f>
        <v>0</v>
      </c>
      <c r="D1001">
        <f t="shared" si="15"/>
        <v>0</v>
      </c>
    </row>
    <row r="1002" spans="1:4">
      <c r="A1002">
        <f>IF('Screening and Data Table'!G1003="y", 1, 0)</f>
        <v>0</v>
      </c>
      <c r="B1002">
        <f>IF('Screening and Data Table'!H1003="y", 1, 0)</f>
        <v>0</v>
      </c>
      <c r="D1002">
        <f t="shared" si="15"/>
        <v>0</v>
      </c>
    </row>
    <row r="1003" spans="1:4">
      <c r="A1003">
        <f>IF('Screening and Data Table'!G1004="y", 1, 0)</f>
        <v>0</v>
      </c>
      <c r="B1003">
        <f>IF('Screening and Data Table'!H1004="y", 1, 0)</f>
        <v>0</v>
      </c>
      <c r="D1003">
        <f t="shared" si="15"/>
        <v>0</v>
      </c>
    </row>
    <row r="1004" spans="1:4">
      <c r="A1004">
        <f>IF('Screening and Data Table'!G1005="y", 1, 0)</f>
        <v>1</v>
      </c>
      <c r="B1004">
        <f>IF('Screening and Data Table'!H1005="y", 1, 0)</f>
        <v>1</v>
      </c>
      <c r="D1004">
        <f t="shared" si="15"/>
        <v>1</v>
      </c>
    </row>
    <row r="1005" spans="1:4">
      <c r="A1005">
        <f>IF('Screening and Data Table'!G1006="y", 1, 0)</f>
        <v>0</v>
      </c>
      <c r="B1005">
        <f>IF('Screening and Data Table'!H1006="y", 1, 0)</f>
        <v>0</v>
      </c>
      <c r="D1005">
        <f t="shared" si="15"/>
        <v>0</v>
      </c>
    </row>
    <row r="1006" spans="1:4">
      <c r="A1006">
        <f>IF('Screening and Data Table'!G1007="y", 1, 0)</f>
        <v>0</v>
      </c>
      <c r="B1006">
        <f>IF('Screening and Data Table'!H1007="y", 1, 0)</f>
        <v>0</v>
      </c>
      <c r="D1006">
        <f t="shared" si="15"/>
        <v>0</v>
      </c>
    </row>
    <row r="1007" spans="1:4">
      <c r="A1007">
        <f>IF('Screening and Data Table'!G1008="y", 1, 0)</f>
        <v>0</v>
      </c>
      <c r="B1007">
        <f>IF('Screening and Data Table'!H1008="y", 1, 0)</f>
        <v>0</v>
      </c>
      <c r="D1007">
        <f t="shared" si="15"/>
        <v>0</v>
      </c>
    </row>
    <row r="1008" spans="1:4">
      <c r="A1008">
        <f>IF('Screening and Data Table'!G1009="y", 1, 0)</f>
        <v>1</v>
      </c>
      <c r="B1008">
        <f>IF('Screening and Data Table'!H1009="y", 1, 0)</f>
        <v>1</v>
      </c>
      <c r="D1008">
        <f t="shared" si="15"/>
        <v>1</v>
      </c>
    </row>
    <row r="1009" spans="1:4">
      <c r="A1009">
        <f>IF('Screening and Data Table'!G1010="y", 1, 0)</f>
        <v>0</v>
      </c>
      <c r="B1009">
        <f>IF('Screening and Data Table'!H1010="y", 1, 0)</f>
        <v>0</v>
      </c>
      <c r="D1009">
        <f t="shared" si="15"/>
        <v>0</v>
      </c>
    </row>
    <row r="1010" spans="1:4">
      <c r="A1010">
        <f>IF('Screening and Data Table'!G1011="y", 1, 0)</f>
        <v>0</v>
      </c>
      <c r="B1010">
        <f>IF('Screening and Data Table'!H1011="y", 1, 0)</f>
        <v>0</v>
      </c>
      <c r="D1010">
        <f t="shared" si="15"/>
        <v>0</v>
      </c>
    </row>
    <row r="1011" spans="1:4">
      <c r="A1011">
        <f>IF('Screening and Data Table'!G1012="y", 1, 0)</f>
        <v>0</v>
      </c>
      <c r="B1011">
        <f>IF('Screening and Data Table'!H1012="y", 1, 0)</f>
        <v>0</v>
      </c>
      <c r="D1011">
        <f t="shared" si="15"/>
        <v>0</v>
      </c>
    </row>
    <row r="1012" spans="1:4">
      <c r="A1012">
        <f>IF('Screening and Data Table'!G1013="y", 1, 0)</f>
        <v>0</v>
      </c>
      <c r="B1012">
        <f>IF('Screening and Data Table'!H1013="y", 1, 0)</f>
        <v>0</v>
      </c>
      <c r="D1012">
        <f t="shared" si="15"/>
        <v>0</v>
      </c>
    </row>
    <row r="1013" spans="1:4">
      <c r="A1013">
        <f>IF('Screening and Data Table'!G1014="y", 1, 0)</f>
        <v>0</v>
      </c>
      <c r="B1013">
        <f>IF('Screening and Data Table'!H1014="y", 1, 0)</f>
        <v>0</v>
      </c>
      <c r="D1013">
        <f t="shared" si="15"/>
        <v>0</v>
      </c>
    </row>
    <row r="1014" spans="1:4">
      <c r="A1014">
        <f>IF('Screening and Data Table'!G1015="y", 1, 0)</f>
        <v>0</v>
      </c>
      <c r="B1014">
        <f>IF('Screening and Data Table'!H1015="y", 1, 0)</f>
        <v>0</v>
      </c>
      <c r="D1014">
        <f t="shared" si="15"/>
        <v>0</v>
      </c>
    </row>
    <row r="1015" spans="1:4">
      <c r="A1015">
        <f>IF('Screening and Data Table'!G1016="y", 1, 0)</f>
        <v>0</v>
      </c>
      <c r="B1015">
        <f>IF('Screening and Data Table'!H1016="y", 1, 0)</f>
        <v>0</v>
      </c>
      <c r="D1015">
        <f t="shared" si="15"/>
        <v>0</v>
      </c>
    </row>
    <row r="1016" spans="1:4">
      <c r="A1016">
        <f>IF('Screening and Data Table'!G1017="y", 1, 0)</f>
        <v>0</v>
      </c>
      <c r="B1016">
        <f>IF('Screening and Data Table'!H1017="y", 1, 0)</f>
        <v>0</v>
      </c>
      <c r="D1016">
        <f t="shared" si="15"/>
        <v>0</v>
      </c>
    </row>
    <row r="1017" spans="1:4">
      <c r="A1017">
        <f>IF('Screening and Data Table'!G1018="y", 1, 0)</f>
        <v>0</v>
      </c>
      <c r="B1017">
        <f>IF('Screening and Data Table'!H1018="y", 1, 0)</f>
        <v>0</v>
      </c>
      <c r="D1017">
        <f t="shared" si="15"/>
        <v>0</v>
      </c>
    </row>
    <row r="1018" spans="1:4">
      <c r="A1018">
        <f>IF('Screening and Data Table'!G1019="y", 1, 0)</f>
        <v>1</v>
      </c>
      <c r="B1018">
        <f>IF('Screening and Data Table'!H1019="y", 1, 0)</f>
        <v>1</v>
      </c>
      <c r="D1018">
        <f t="shared" si="15"/>
        <v>1</v>
      </c>
    </row>
    <row r="1019" spans="1:4">
      <c r="A1019">
        <f>IF('Screening and Data Table'!G1020="y", 1, 0)</f>
        <v>0</v>
      </c>
      <c r="B1019">
        <f>IF('Screening and Data Table'!H1020="y", 1, 0)</f>
        <v>0</v>
      </c>
      <c r="D1019">
        <f t="shared" si="15"/>
        <v>0</v>
      </c>
    </row>
    <row r="1020" spans="1:4">
      <c r="A1020">
        <f>IF('Screening and Data Table'!G1021="y", 1, 0)</f>
        <v>0</v>
      </c>
      <c r="B1020">
        <f>IF('Screening and Data Table'!H1021="y", 1, 0)</f>
        <v>0</v>
      </c>
      <c r="D1020">
        <f t="shared" si="15"/>
        <v>0</v>
      </c>
    </row>
    <row r="1021" spans="1:4">
      <c r="A1021">
        <f>IF('Screening and Data Table'!G1022="y", 1, 0)</f>
        <v>0</v>
      </c>
      <c r="B1021">
        <f>IF('Screening and Data Table'!H1022="y", 1, 0)</f>
        <v>0</v>
      </c>
      <c r="D1021">
        <f t="shared" si="15"/>
        <v>0</v>
      </c>
    </row>
    <row r="1022" spans="1:4">
      <c r="A1022">
        <f>IF('Screening and Data Table'!G1023="y", 1, 0)</f>
        <v>0</v>
      </c>
      <c r="B1022">
        <f>IF('Screening and Data Table'!H1023="y", 1, 0)</f>
        <v>0</v>
      </c>
      <c r="D1022">
        <f t="shared" si="15"/>
        <v>0</v>
      </c>
    </row>
    <row r="1023" spans="1:4">
      <c r="A1023">
        <f>IF('Screening and Data Table'!G1024="y", 1, 0)</f>
        <v>0</v>
      </c>
      <c r="B1023">
        <f>IF('Screening and Data Table'!H1024="y", 1, 0)</f>
        <v>0</v>
      </c>
      <c r="D1023">
        <f t="shared" si="15"/>
        <v>0</v>
      </c>
    </row>
    <row r="1024" spans="1:4">
      <c r="A1024">
        <f>IF('Screening and Data Table'!G1025="y", 1, 0)</f>
        <v>0</v>
      </c>
      <c r="B1024">
        <f>IF('Screening and Data Table'!H1025="y", 1, 0)</f>
        <v>0</v>
      </c>
      <c r="D1024">
        <f t="shared" si="15"/>
        <v>0</v>
      </c>
    </row>
    <row r="1025" spans="1:4">
      <c r="A1025">
        <f>IF('Screening and Data Table'!G1026="y", 1, 0)</f>
        <v>0</v>
      </c>
      <c r="B1025">
        <f>IF('Screening and Data Table'!H1026="y", 1, 0)</f>
        <v>0</v>
      </c>
      <c r="D1025">
        <f t="shared" si="15"/>
        <v>0</v>
      </c>
    </row>
    <row r="1026" spans="1:4">
      <c r="A1026">
        <f>IF('Screening and Data Table'!G1027="y", 1, 0)</f>
        <v>0</v>
      </c>
      <c r="B1026">
        <f>IF('Screening and Data Table'!H1027="y", 1, 0)</f>
        <v>0</v>
      </c>
      <c r="D1026">
        <f t="shared" si="15"/>
        <v>0</v>
      </c>
    </row>
    <row r="1027" spans="1:4">
      <c r="A1027">
        <f>IF('Screening and Data Table'!G1028="y", 1, 0)</f>
        <v>0</v>
      </c>
      <c r="B1027">
        <f>IF('Screening and Data Table'!H1028="y", 1, 0)</f>
        <v>0</v>
      </c>
      <c r="D1027">
        <f t="shared" ref="D1027:D1090" si="16">IF(A1027*B1027=1, 1,0)</f>
        <v>0</v>
      </c>
    </row>
    <row r="1028" spans="1:4">
      <c r="A1028">
        <f>IF('Screening and Data Table'!G1029="y", 1, 0)</f>
        <v>0</v>
      </c>
      <c r="B1028">
        <f>IF('Screening and Data Table'!H1029="y", 1, 0)</f>
        <v>0</v>
      </c>
      <c r="D1028">
        <f t="shared" si="16"/>
        <v>0</v>
      </c>
    </row>
    <row r="1029" spans="1:4">
      <c r="A1029">
        <f>IF('Screening and Data Table'!G1030="y", 1, 0)</f>
        <v>0</v>
      </c>
      <c r="B1029">
        <f>IF('Screening and Data Table'!H1030="y", 1, 0)</f>
        <v>0</v>
      </c>
      <c r="D1029">
        <f t="shared" si="16"/>
        <v>0</v>
      </c>
    </row>
    <row r="1030" spans="1:4">
      <c r="A1030">
        <f>IF('Screening and Data Table'!G1031="y", 1, 0)</f>
        <v>0</v>
      </c>
      <c r="B1030">
        <f>IF('Screening and Data Table'!H1031="y", 1, 0)</f>
        <v>0</v>
      </c>
      <c r="D1030">
        <f t="shared" si="16"/>
        <v>0</v>
      </c>
    </row>
    <row r="1031" spans="1:4">
      <c r="A1031">
        <f>IF('Screening and Data Table'!G1032="y", 1, 0)</f>
        <v>0</v>
      </c>
      <c r="B1031">
        <f>IF('Screening and Data Table'!H1032="y", 1, 0)</f>
        <v>0</v>
      </c>
      <c r="D1031">
        <f t="shared" si="16"/>
        <v>0</v>
      </c>
    </row>
    <row r="1032" spans="1:4">
      <c r="A1032">
        <f>IF('Screening and Data Table'!G1033="y", 1, 0)</f>
        <v>0</v>
      </c>
      <c r="B1032">
        <f>IF('Screening and Data Table'!H1033="y", 1, 0)</f>
        <v>0</v>
      </c>
      <c r="D1032">
        <f t="shared" si="16"/>
        <v>0</v>
      </c>
    </row>
    <row r="1033" spans="1:4">
      <c r="A1033">
        <f>IF('Screening and Data Table'!G1034="y", 1, 0)</f>
        <v>0</v>
      </c>
      <c r="B1033">
        <f>IF('Screening and Data Table'!H1034="y", 1, 0)</f>
        <v>0</v>
      </c>
      <c r="D1033">
        <f t="shared" si="16"/>
        <v>0</v>
      </c>
    </row>
    <row r="1034" spans="1:4">
      <c r="A1034">
        <f>IF('Screening and Data Table'!G1035="y", 1, 0)</f>
        <v>0</v>
      </c>
      <c r="B1034">
        <f>IF('Screening and Data Table'!H1035="y", 1, 0)</f>
        <v>0</v>
      </c>
      <c r="D1034">
        <f t="shared" si="16"/>
        <v>0</v>
      </c>
    </row>
    <row r="1035" spans="1:4">
      <c r="A1035">
        <f>IF('Screening and Data Table'!G1036="y", 1, 0)</f>
        <v>0</v>
      </c>
      <c r="B1035">
        <f>IF('Screening and Data Table'!H1036="y", 1, 0)</f>
        <v>0</v>
      </c>
      <c r="D1035">
        <f t="shared" si="16"/>
        <v>0</v>
      </c>
    </row>
    <row r="1036" spans="1:4">
      <c r="A1036">
        <f>IF('Screening and Data Table'!G1037="y", 1, 0)</f>
        <v>0</v>
      </c>
      <c r="B1036">
        <f>IF('Screening and Data Table'!H1037="y", 1, 0)</f>
        <v>0</v>
      </c>
      <c r="D1036">
        <f t="shared" si="16"/>
        <v>0</v>
      </c>
    </row>
    <row r="1037" spans="1:4">
      <c r="A1037">
        <f>IF('Screening and Data Table'!G1038="y", 1, 0)</f>
        <v>0</v>
      </c>
      <c r="B1037">
        <f>IF('Screening and Data Table'!H1038="y", 1, 0)</f>
        <v>0</v>
      </c>
      <c r="D1037">
        <f t="shared" si="16"/>
        <v>0</v>
      </c>
    </row>
    <row r="1038" spans="1:4">
      <c r="A1038">
        <f>IF('Screening and Data Table'!G1039="y", 1, 0)</f>
        <v>1</v>
      </c>
      <c r="B1038">
        <f>IF('Screening and Data Table'!H1039="y", 1, 0)</f>
        <v>0</v>
      </c>
      <c r="D1038">
        <f t="shared" si="16"/>
        <v>0</v>
      </c>
    </row>
    <row r="1039" spans="1:4">
      <c r="A1039">
        <f>IF('Screening and Data Table'!G1040="y", 1, 0)</f>
        <v>0</v>
      </c>
      <c r="B1039">
        <f>IF('Screening and Data Table'!H1040="y", 1, 0)</f>
        <v>0</v>
      </c>
      <c r="D1039">
        <f t="shared" si="16"/>
        <v>0</v>
      </c>
    </row>
    <row r="1040" spans="1:4">
      <c r="A1040">
        <f>IF('Screening and Data Table'!G1041="y", 1, 0)</f>
        <v>0</v>
      </c>
      <c r="B1040">
        <f>IF('Screening and Data Table'!H1041="y", 1, 0)</f>
        <v>0</v>
      </c>
      <c r="D1040">
        <f t="shared" si="16"/>
        <v>0</v>
      </c>
    </row>
    <row r="1041" spans="1:4">
      <c r="A1041">
        <f>IF('Screening and Data Table'!G1042="y", 1, 0)</f>
        <v>0</v>
      </c>
      <c r="B1041">
        <f>IF('Screening and Data Table'!H1042="y", 1, 0)</f>
        <v>0</v>
      </c>
      <c r="D1041">
        <f t="shared" si="16"/>
        <v>0</v>
      </c>
    </row>
    <row r="1042" spans="1:4">
      <c r="A1042">
        <f>IF('Screening and Data Table'!G1043="y", 1, 0)</f>
        <v>0</v>
      </c>
      <c r="B1042">
        <f>IF('Screening and Data Table'!H1043="y", 1, 0)</f>
        <v>0</v>
      </c>
      <c r="D1042">
        <f t="shared" si="16"/>
        <v>0</v>
      </c>
    </row>
    <row r="1043" spans="1:4">
      <c r="A1043">
        <f>IF('Screening and Data Table'!G1044="y", 1, 0)</f>
        <v>0</v>
      </c>
      <c r="B1043">
        <f>IF('Screening and Data Table'!H1044="y", 1, 0)</f>
        <v>0</v>
      </c>
      <c r="D1043">
        <f t="shared" si="16"/>
        <v>0</v>
      </c>
    </row>
    <row r="1044" spans="1:4">
      <c r="A1044">
        <f>IF('Screening and Data Table'!G1045="y", 1, 0)</f>
        <v>1</v>
      </c>
      <c r="B1044">
        <f>IF('Screening and Data Table'!H1045="y", 1, 0)</f>
        <v>0</v>
      </c>
      <c r="D1044">
        <f t="shared" si="16"/>
        <v>0</v>
      </c>
    </row>
    <row r="1045" spans="1:4">
      <c r="A1045">
        <f>IF('Screening and Data Table'!G1046="y", 1, 0)</f>
        <v>0</v>
      </c>
      <c r="B1045">
        <f>IF('Screening and Data Table'!H1046="y", 1, 0)</f>
        <v>0</v>
      </c>
      <c r="D1045">
        <f t="shared" si="16"/>
        <v>0</v>
      </c>
    </row>
    <row r="1046" spans="1:4">
      <c r="A1046">
        <f>IF('Screening and Data Table'!G1047="y", 1, 0)</f>
        <v>1</v>
      </c>
      <c r="B1046">
        <f>IF('Screening and Data Table'!H1047="y", 1, 0)</f>
        <v>0</v>
      </c>
      <c r="D1046">
        <f t="shared" si="16"/>
        <v>0</v>
      </c>
    </row>
    <row r="1047" spans="1:4">
      <c r="A1047">
        <f>IF('Screening and Data Table'!G1048="y", 1, 0)</f>
        <v>0</v>
      </c>
      <c r="B1047">
        <f>IF('Screening and Data Table'!H1048="y", 1, 0)</f>
        <v>0</v>
      </c>
      <c r="D1047">
        <f t="shared" si="16"/>
        <v>0</v>
      </c>
    </row>
    <row r="1048" spans="1:4">
      <c r="A1048">
        <f>IF('Screening and Data Table'!G1049="y", 1, 0)</f>
        <v>1</v>
      </c>
      <c r="B1048">
        <f>IF('Screening and Data Table'!H1049="y", 1, 0)</f>
        <v>0</v>
      </c>
      <c r="D1048">
        <f t="shared" si="16"/>
        <v>0</v>
      </c>
    </row>
    <row r="1049" spans="1:4">
      <c r="A1049">
        <f>IF('Screening and Data Table'!G1050="y", 1, 0)</f>
        <v>0</v>
      </c>
      <c r="B1049">
        <f>IF('Screening and Data Table'!H1050="y", 1, 0)</f>
        <v>0</v>
      </c>
      <c r="D1049">
        <f t="shared" si="16"/>
        <v>0</v>
      </c>
    </row>
    <row r="1050" spans="1:4">
      <c r="A1050">
        <f>IF('Screening and Data Table'!G1051="y", 1, 0)</f>
        <v>1</v>
      </c>
      <c r="B1050">
        <f>IF('Screening and Data Table'!H1051="y", 1, 0)</f>
        <v>0</v>
      </c>
      <c r="D1050">
        <f t="shared" si="16"/>
        <v>0</v>
      </c>
    </row>
    <row r="1051" spans="1:4">
      <c r="A1051">
        <f>IF('Screening and Data Table'!G1052="y", 1, 0)</f>
        <v>0</v>
      </c>
      <c r="B1051">
        <f>IF('Screening and Data Table'!H1052="y", 1, 0)</f>
        <v>0</v>
      </c>
      <c r="D1051">
        <f t="shared" si="16"/>
        <v>0</v>
      </c>
    </row>
    <row r="1052" spans="1:4">
      <c r="A1052">
        <f>IF('Screening and Data Table'!G1053="y", 1, 0)</f>
        <v>0</v>
      </c>
      <c r="B1052">
        <f>IF('Screening and Data Table'!H1053="y", 1, 0)</f>
        <v>0</v>
      </c>
      <c r="D1052">
        <f t="shared" si="16"/>
        <v>0</v>
      </c>
    </row>
    <row r="1053" spans="1:4">
      <c r="A1053">
        <f>IF('Screening and Data Table'!G1054="y", 1, 0)</f>
        <v>0</v>
      </c>
      <c r="B1053">
        <f>IF('Screening and Data Table'!H1054="y", 1, 0)</f>
        <v>0</v>
      </c>
      <c r="D1053">
        <f t="shared" si="16"/>
        <v>0</v>
      </c>
    </row>
    <row r="1054" spans="1:4">
      <c r="A1054">
        <f>IF('Screening and Data Table'!G1055="y", 1, 0)</f>
        <v>0</v>
      </c>
      <c r="B1054">
        <f>IF('Screening and Data Table'!H1055="y", 1, 0)</f>
        <v>0</v>
      </c>
      <c r="D1054">
        <f t="shared" si="16"/>
        <v>0</v>
      </c>
    </row>
    <row r="1055" spans="1:4">
      <c r="A1055">
        <f>IF('Screening and Data Table'!G1056="y", 1, 0)</f>
        <v>0</v>
      </c>
      <c r="B1055">
        <f>IF('Screening and Data Table'!H1056="y", 1, 0)</f>
        <v>0</v>
      </c>
      <c r="D1055">
        <f t="shared" si="16"/>
        <v>0</v>
      </c>
    </row>
    <row r="1056" spans="1:4">
      <c r="A1056">
        <f>IF('Screening and Data Table'!G1057="y", 1, 0)</f>
        <v>0</v>
      </c>
      <c r="B1056">
        <f>IF('Screening and Data Table'!H1057="y", 1, 0)</f>
        <v>0</v>
      </c>
      <c r="D1056">
        <f t="shared" si="16"/>
        <v>0</v>
      </c>
    </row>
    <row r="1057" spans="1:4">
      <c r="A1057">
        <f>IF('Screening and Data Table'!G1058="y", 1, 0)</f>
        <v>0</v>
      </c>
      <c r="B1057">
        <f>IF('Screening and Data Table'!H1058="y", 1, 0)</f>
        <v>0</v>
      </c>
      <c r="D1057">
        <f t="shared" si="16"/>
        <v>0</v>
      </c>
    </row>
    <row r="1058" spans="1:4">
      <c r="A1058">
        <f>IF('Screening and Data Table'!G1059="y", 1, 0)</f>
        <v>0</v>
      </c>
      <c r="B1058">
        <f>IF('Screening and Data Table'!H1059="y", 1, 0)</f>
        <v>0</v>
      </c>
      <c r="D1058">
        <f t="shared" si="16"/>
        <v>0</v>
      </c>
    </row>
    <row r="1059" spans="1:4">
      <c r="A1059">
        <f>IF('Screening and Data Table'!G1060="y", 1, 0)</f>
        <v>0</v>
      </c>
      <c r="B1059">
        <f>IF('Screening and Data Table'!H1060="y", 1, 0)</f>
        <v>0</v>
      </c>
      <c r="D1059">
        <f t="shared" si="16"/>
        <v>0</v>
      </c>
    </row>
    <row r="1060" spans="1:4">
      <c r="A1060">
        <f>IF('Screening and Data Table'!G1061="y", 1, 0)</f>
        <v>0</v>
      </c>
      <c r="B1060">
        <f>IF('Screening and Data Table'!H1061="y", 1, 0)</f>
        <v>0</v>
      </c>
      <c r="D1060">
        <f t="shared" si="16"/>
        <v>0</v>
      </c>
    </row>
    <row r="1061" spans="1:4">
      <c r="A1061">
        <f>IF('Screening and Data Table'!G1062="y", 1, 0)</f>
        <v>0</v>
      </c>
      <c r="B1061">
        <f>IF('Screening and Data Table'!H1062="y", 1, 0)</f>
        <v>0</v>
      </c>
      <c r="D1061">
        <f t="shared" si="16"/>
        <v>0</v>
      </c>
    </row>
    <row r="1062" spans="1:4">
      <c r="A1062">
        <f>IF('Screening and Data Table'!G1063="y", 1, 0)</f>
        <v>0</v>
      </c>
      <c r="B1062">
        <f>IF('Screening and Data Table'!H1063="y", 1, 0)</f>
        <v>0</v>
      </c>
      <c r="D1062">
        <f t="shared" si="16"/>
        <v>0</v>
      </c>
    </row>
    <row r="1063" spans="1:4">
      <c r="A1063">
        <f>IF('Screening and Data Table'!G1064="y", 1, 0)</f>
        <v>0</v>
      </c>
      <c r="B1063">
        <f>IF('Screening and Data Table'!H1064="y", 1, 0)</f>
        <v>0</v>
      </c>
      <c r="D1063">
        <f t="shared" si="16"/>
        <v>0</v>
      </c>
    </row>
    <row r="1064" spans="1:4">
      <c r="A1064">
        <f>IF('Screening and Data Table'!G1065="y", 1, 0)</f>
        <v>0</v>
      </c>
      <c r="B1064">
        <f>IF('Screening and Data Table'!H1065="y", 1, 0)</f>
        <v>0</v>
      </c>
      <c r="D1064">
        <f t="shared" si="16"/>
        <v>0</v>
      </c>
    </row>
    <row r="1065" spans="1:4">
      <c r="A1065">
        <f>IF('Screening and Data Table'!G1066="y", 1, 0)</f>
        <v>0</v>
      </c>
      <c r="B1065">
        <f>IF('Screening and Data Table'!H1066="y", 1, 0)</f>
        <v>0</v>
      </c>
      <c r="D1065">
        <f t="shared" si="16"/>
        <v>0</v>
      </c>
    </row>
    <row r="1066" spans="1:4">
      <c r="A1066">
        <f>IF('Screening and Data Table'!G1067="y", 1, 0)</f>
        <v>0</v>
      </c>
      <c r="B1066">
        <f>IF('Screening and Data Table'!H1067="y", 1, 0)</f>
        <v>0</v>
      </c>
      <c r="D1066">
        <f t="shared" si="16"/>
        <v>0</v>
      </c>
    </row>
    <row r="1067" spans="1:4">
      <c r="A1067">
        <f>IF('Screening and Data Table'!G1068="y", 1, 0)</f>
        <v>0</v>
      </c>
      <c r="B1067">
        <f>IF('Screening and Data Table'!H1068="y", 1, 0)</f>
        <v>0</v>
      </c>
      <c r="D1067">
        <f t="shared" si="16"/>
        <v>0</v>
      </c>
    </row>
    <row r="1068" spans="1:4">
      <c r="A1068">
        <f>IF('Screening and Data Table'!G1069="y", 1, 0)</f>
        <v>0</v>
      </c>
      <c r="B1068">
        <f>IF('Screening and Data Table'!H1069="y", 1, 0)</f>
        <v>0</v>
      </c>
      <c r="D1068">
        <f t="shared" si="16"/>
        <v>0</v>
      </c>
    </row>
    <row r="1069" spans="1:4">
      <c r="A1069">
        <f>IF('Screening and Data Table'!G1070="y", 1, 0)</f>
        <v>0</v>
      </c>
      <c r="B1069">
        <f>IF('Screening and Data Table'!H1070="y", 1, 0)</f>
        <v>0</v>
      </c>
      <c r="D1069">
        <f t="shared" si="16"/>
        <v>0</v>
      </c>
    </row>
    <row r="1070" spans="1:4">
      <c r="A1070">
        <f>IF('Screening and Data Table'!G1071="y", 1, 0)</f>
        <v>1</v>
      </c>
      <c r="B1070">
        <f>IF('Screening and Data Table'!H1071="y", 1, 0)</f>
        <v>0</v>
      </c>
      <c r="D1070">
        <f t="shared" si="16"/>
        <v>0</v>
      </c>
    </row>
    <row r="1071" spans="1:4">
      <c r="A1071">
        <f>IF('Screening and Data Table'!G1072="y", 1, 0)</f>
        <v>0</v>
      </c>
      <c r="B1071">
        <f>IF('Screening and Data Table'!H1072="y", 1, 0)</f>
        <v>0</v>
      </c>
      <c r="D1071">
        <f t="shared" si="16"/>
        <v>0</v>
      </c>
    </row>
    <row r="1072" spans="1:4">
      <c r="A1072">
        <f>IF('Screening and Data Table'!G1073="y", 1, 0)</f>
        <v>0</v>
      </c>
      <c r="B1072">
        <f>IF('Screening and Data Table'!H1073="y", 1, 0)</f>
        <v>0</v>
      </c>
      <c r="D1072">
        <f t="shared" si="16"/>
        <v>0</v>
      </c>
    </row>
    <row r="1073" spans="1:4">
      <c r="A1073">
        <f>IF('Screening and Data Table'!G1074="y", 1, 0)</f>
        <v>0</v>
      </c>
      <c r="B1073">
        <f>IF('Screening and Data Table'!H1074="y", 1, 0)</f>
        <v>0</v>
      </c>
      <c r="D1073">
        <f t="shared" si="16"/>
        <v>0</v>
      </c>
    </row>
    <row r="1074" spans="1:4">
      <c r="A1074">
        <f>IF('Screening and Data Table'!G1075="y", 1, 0)</f>
        <v>0</v>
      </c>
      <c r="B1074">
        <f>IF('Screening and Data Table'!H1075="y", 1, 0)</f>
        <v>0</v>
      </c>
      <c r="D1074">
        <f t="shared" si="16"/>
        <v>0</v>
      </c>
    </row>
    <row r="1075" spans="1:4">
      <c r="A1075">
        <f>IF('Screening and Data Table'!G1076="y", 1, 0)</f>
        <v>0</v>
      </c>
      <c r="B1075">
        <f>IF('Screening and Data Table'!H1076="y", 1, 0)</f>
        <v>0</v>
      </c>
      <c r="D1075">
        <f t="shared" si="16"/>
        <v>0</v>
      </c>
    </row>
    <row r="1076" spans="1:4">
      <c r="A1076">
        <f>IF('Screening and Data Table'!G1077="y", 1, 0)</f>
        <v>0</v>
      </c>
      <c r="B1076">
        <f>IF('Screening and Data Table'!H1077="y", 1, 0)</f>
        <v>0</v>
      </c>
      <c r="D1076">
        <f t="shared" si="16"/>
        <v>0</v>
      </c>
    </row>
    <row r="1077" spans="1:4">
      <c r="A1077">
        <f>IF('Screening and Data Table'!G1078="y", 1, 0)</f>
        <v>0</v>
      </c>
      <c r="B1077">
        <f>IF('Screening and Data Table'!H1078="y", 1, 0)</f>
        <v>0</v>
      </c>
      <c r="D1077">
        <f t="shared" si="16"/>
        <v>0</v>
      </c>
    </row>
    <row r="1078" spans="1:4">
      <c r="A1078">
        <f>IF('Screening and Data Table'!G1079="y", 1, 0)</f>
        <v>0</v>
      </c>
      <c r="B1078">
        <f>IF('Screening and Data Table'!H1079="y", 1, 0)</f>
        <v>0</v>
      </c>
      <c r="D1078">
        <f t="shared" si="16"/>
        <v>0</v>
      </c>
    </row>
    <row r="1079" spans="1:4">
      <c r="A1079">
        <f>IF('Screening and Data Table'!G1080="y", 1, 0)</f>
        <v>0</v>
      </c>
      <c r="B1079">
        <f>IF('Screening and Data Table'!H1080="y", 1, 0)</f>
        <v>0</v>
      </c>
      <c r="D1079">
        <f t="shared" si="16"/>
        <v>0</v>
      </c>
    </row>
    <row r="1080" spans="1:4">
      <c r="A1080">
        <f>IF('Screening and Data Table'!G1081="y", 1, 0)</f>
        <v>0</v>
      </c>
      <c r="B1080">
        <f>IF('Screening and Data Table'!H1081="y", 1, 0)</f>
        <v>0</v>
      </c>
      <c r="D1080">
        <f t="shared" si="16"/>
        <v>0</v>
      </c>
    </row>
    <row r="1081" spans="1:4">
      <c r="A1081">
        <f>IF('Screening and Data Table'!G1082="y", 1, 0)</f>
        <v>0</v>
      </c>
      <c r="B1081">
        <f>IF('Screening and Data Table'!H1082="y", 1, 0)</f>
        <v>0</v>
      </c>
      <c r="D1081">
        <f t="shared" si="16"/>
        <v>0</v>
      </c>
    </row>
    <row r="1082" spans="1:4">
      <c r="A1082">
        <f>IF('Screening and Data Table'!G1083="y", 1, 0)</f>
        <v>1</v>
      </c>
      <c r="B1082">
        <f>IF('Screening and Data Table'!H1083="y", 1, 0)</f>
        <v>0</v>
      </c>
      <c r="D1082">
        <f t="shared" si="16"/>
        <v>0</v>
      </c>
    </row>
    <row r="1083" spans="1:4">
      <c r="A1083">
        <f>IF('Screening and Data Table'!G1084="y", 1, 0)</f>
        <v>0</v>
      </c>
      <c r="B1083">
        <f>IF('Screening and Data Table'!H1084="y", 1, 0)</f>
        <v>0</v>
      </c>
      <c r="D1083">
        <f t="shared" si="16"/>
        <v>0</v>
      </c>
    </row>
    <row r="1084" spans="1:4">
      <c r="A1084">
        <f>IF('Screening and Data Table'!G1085="y", 1, 0)</f>
        <v>0</v>
      </c>
      <c r="B1084">
        <f>IF('Screening and Data Table'!H1085="y", 1, 0)</f>
        <v>0</v>
      </c>
      <c r="D1084">
        <f t="shared" si="16"/>
        <v>0</v>
      </c>
    </row>
    <row r="1085" spans="1:4">
      <c r="A1085">
        <f>IF('Screening and Data Table'!G1086="y", 1, 0)</f>
        <v>0</v>
      </c>
      <c r="B1085">
        <f>IF('Screening and Data Table'!H1086="y", 1, 0)</f>
        <v>0</v>
      </c>
      <c r="D1085">
        <f t="shared" si="16"/>
        <v>0</v>
      </c>
    </row>
    <row r="1086" spans="1:4">
      <c r="A1086">
        <f>IF('Screening and Data Table'!G1087="y", 1, 0)</f>
        <v>1</v>
      </c>
      <c r="B1086">
        <f>IF('Screening and Data Table'!H1087="y", 1, 0)</f>
        <v>0</v>
      </c>
      <c r="D1086">
        <f t="shared" si="16"/>
        <v>0</v>
      </c>
    </row>
    <row r="1087" spans="1:4">
      <c r="A1087">
        <f>IF('Screening and Data Table'!G1088="y", 1, 0)</f>
        <v>0</v>
      </c>
      <c r="B1087">
        <f>IF('Screening and Data Table'!H1088="y", 1, 0)</f>
        <v>0</v>
      </c>
      <c r="D1087">
        <f t="shared" si="16"/>
        <v>0</v>
      </c>
    </row>
    <row r="1088" spans="1:4">
      <c r="A1088">
        <f>IF('Screening and Data Table'!G1089="y", 1, 0)</f>
        <v>0</v>
      </c>
      <c r="B1088">
        <f>IF('Screening and Data Table'!H1089="y", 1, 0)</f>
        <v>0</v>
      </c>
      <c r="D1088">
        <f t="shared" si="16"/>
        <v>0</v>
      </c>
    </row>
    <row r="1089" spans="1:4">
      <c r="A1089">
        <f>IF('Screening and Data Table'!G1090="y", 1, 0)</f>
        <v>0</v>
      </c>
      <c r="B1089">
        <f>IF('Screening and Data Table'!H1090="y", 1, 0)</f>
        <v>0</v>
      </c>
      <c r="D1089">
        <f t="shared" si="16"/>
        <v>0</v>
      </c>
    </row>
    <row r="1090" spans="1:4">
      <c r="A1090">
        <f>IF('Screening and Data Table'!G1091="y", 1, 0)</f>
        <v>0</v>
      </c>
      <c r="B1090">
        <f>IF('Screening and Data Table'!H1091="y", 1, 0)</f>
        <v>0</v>
      </c>
      <c r="D1090">
        <f t="shared" si="16"/>
        <v>0</v>
      </c>
    </row>
    <row r="1091" spans="1:4">
      <c r="A1091">
        <f>IF('Screening and Data Table'!G1092="y", 1, 0)</f>
        <v>0</v>
      </c>
      <c r="B1091">
        <f>IF('Screening and Data Table'!H1092="y", 1, 0)</f>
        <v>0</v>
      </c>
      <c r="D1091">
        <f t="shared" ref="D1091:D1154" si="17">IF(A1091*B1091=1, 1,0)</f>
        <v>0</v>
      </c>
    </row>
    <row r="1092" spans="1:4">
      <c r="A1092">
        <f>IF('Screening and Data Table'!G1093="y", 1, 0)</f>
        <v>0</v>
      </c>
      <c r="B1092">
        <f>IF('Screening and Data Table'!H1093="y", 1, 0)</f>
        <v>0</v>
      </c>
      <c r="D1092">
        <f t="shared" si="17"/>
        <v>0</v>
      </c>
    </row>
    <row r="1093" spans="1:4">
      <c r="A1093">
        <f>IF('Screening and Data Table'!G1094="y", 1, 0)</f>
        <v>0</v>
      </c>
      <c r="B1093">
        <f>IF('Screening and Data Table'!H1094="y", 1, 0)</f>
        <v>0</v>
      </c>
      <c r="D1093">
        <f t="shared" si="17"/>
        <v>0</v>
      </c>
    </row>
    <row r="1094" spans="1:4">
      <c r="A1094">
        <f>IF('Screening and Data Table'!G1095="y", 1, 0)</f>
        <v>0</v>
      </c>
      <c r="B1094">
        <f>IF('Screening and Data Table'!H1095="y", 1, 0)</f>
        <v>0</v>
      </c>
      <c r="D1094">
        <f t="shared" si="17"/>
        <v>0</v>
      </c>
    </row>
    <row r="1095" spans="1:4">
      <c r="A1095">
        <f>IF('Screening and Data Table'!G1096="y", 1, 0)</f>
        <v>0</v>
      </c>
      <c r="B1095">
        <f>IF('Screening and Data Table'!H1096="y", 1, 0)</f>
        <v>0</v>
      </c>
      <c r="D1095">
        <f t="shared" si="17"/>
        <v>0</v>
      </c>
    </row>
    <row r="1096" spans="1:4">
      <c r="A1096">
        <f>IF('Screening and Data Table'!G1097="y", 1, 0)</f>
        <v>0</v>
      </c>
      <c r="B1096">
        <f>IF('Screening and Data Table'!H1097="y", 1, 0)</f>
        <v>0</v>
      </c>
      <c r="D1096">
        <f t="shared" si="17"/>
        <v>0</v>
      </c>
    </row>
    <row r="1097" spans="1:4">
      <c r="A1097">
        <f>IF('Screening and Data Table'!G1098="y", 1, 0)</f>
        <v>0</v>
      </c>
      <c r="B1097">
        <f>IF('Screening and Data Table'!H1098="y", 1, 0)</f>
        <v>0</v>
      </c>
      <c r="D1097">
        <f t="shared" si="17"/>
        <v>0</v>
      </c>
    </row>
    <row r="1098" spans="1:4">
      <c r="A1098">
        <f>IF('Screening and Data Table'!G1099="y", 1, 0)</f>
        <v>0</v>
      </c>
      <c r="B1098">
        <f>IF('Screening and Data Table'!H1099="y", 1, 0)</f>
        <v>0</v>
      </c>
      <c r="D1098">
        <f t="shared" si="17"/>
        <v>0</v>
      </c>
    </row>
    <row r="1099" spans="1:4">
      <c r="A1099">
        <f>IF('Screening and Data Table'!G1100="y", 1, 0)</f>
        <v>0</v>
      </c>
      <c r="B1099">
        <f>IF('Screening and Data Table'!H1100="y", 1, 0)</f>
        <v>0</v>
      </c>
      <c r="D1099">
        <f t="shared" si="17"/>
        <v>0</v>
      </c>
    </row>
    <row r="1100" spans="1:4">
      <c r="A1100">
        <f>IF('Screening and Data Table'!G1101="y", 1, 0)</f>
        <v>0</v>
      </c>
      <c r="B1100">
        <f>IF('Screening and Data Table'!H1101="y", 1, 0)</f>
        <v>0</v>
      </c>
      <c r="D1100">
        <f t="shared" si="17"/>
        <v>0</v>
      </c>
    </row>
    <row r="1101" spans="1:4">
      <c r="A1101">
        <f>IF('Screening and Data Table'!G1102="y", 1, 0)</f>
        <v>0</v>
      </c>
      <c r="B1101">
        <f>IF('Screening and Data Table'!H1102="y", 1, 0)</f>
        <v>0</v>
      </c>
      <c r="D1101">
        <f t="shared" si="17"/>
        <v>0</v>
      </c>
    </row>
    <row r="1102" spans="1:4">
      <c r="A1102">
        <f>IF('Screening and Data Table'!G1103="y", 1, 0)</f>
        <v>0</v>
      </c>
      <c r="B1102">
        <f>IF('Screening and Data Table'!H1103="y", 1, 0)</f>
        <v>0</v>
      </c>
      <c r="D1102">
        <f t="shared" si="17"/>
        <v>0</v>
      </c>
    </row>
    <row r="1103" spans="1:4">
      <c r="A1103">
        <f>IF('Screening and Data Table'!G1104="y", 1, 0)</f>
        <v>0</v>
      </c>
      <c r="B1103">
        <f>IF('Screening and Data Table'!H1104="y", 1, 0)</f>
        <v>0</v>
      </c>
      <c r="D1103">
        <f t="shared" si="17"/>
        <v>0</v>
      </c>
    </row>
    <row r="1104" spans="1:4">
      <c r="A1104">
        <f>IF('Screening and Data Table'!G1105="y", 1, 0)</f>
        <v>0</v>
      </c>
      <c r="B1104">
        <f>IF('Screening and Data Table'!H1105="y", 1, 0)</f>
        <v>0</v>
      </c>
      <c r="D1104">
        <f t="shared" si="17"/>
        <v>0</v>
      </c>
    </row>
    <row r="1105" spans="1:4">
      <c r="A1105">
        <f>IF('Screening and Data Table'!G1106="y", 1, 0)</f>
        <v>0</v>
      </c>
      <c r="B1105">
        <f>IF('Screening and Data Table'!H1106="y", 1, 0)</f>
        <v>0</v>
      </c>
      <c r="D1105">
        <f t="shared" si="17"/>
        <v>0</v>
      </c>
    </row>
    <row r="1106" spans="1:4">
      <c r="A1106">
        <f>IF('Screening and Data Table'!G1107="y", 1, 0)</f>
        <v>0</v>
      </c>
      <c r="B1106">
        <f>IF('Screening and Data Table'!H1107="y", 1, 0)</f>
        <v>0</v>
      </c>
      <c r="D1106">
        <f t="shared" si="17"/>
        <v>0</v>
      </c>
    </row>
    <row r="1107" spans="1:4">
      <c r="A1107">
        <f>IF('Screening and Data Table'!G1108="y", 1, 0)</f>
        <v>0</v>
      </c>
      <c r="B1107">
        <f>IF('Screening and Data Table'!H1108="y", 1, 0)</f>
        <v>0</v>
      </c>
      <c r="D1107">
        <f t="shared" si="17"/>
        <v>0</v>
      </c>
    </row>
    <row r="1108" spans="1:4">
      <c r="A1108">
        <f>IF('Screening and Data Table'!G1109="y", 1, 0)</f>
        <v>1</v>
      </c>
      <c r="B1108">
        <f>IF('Screening and Data Table'!H1109="y", 1, 0)</f>
        <v>0</v>
      </c>
      <c r="D1108">
        <f t="shared" si="17"/>
        <v>0</v>
      </c>
    </row>
    <row r="1109" spans="1:4">
      <c r="A1109">
        <f>IF('Screening and Data Table'!G1110="y", 1, 0)</f>
        <v>0</v>
      </c>
      <c r="B1109">
        <f>IF('Screening and Data Table'!H1110="y", 1, 0)</f>
        <v>0</v>
      </c>
      <c r="D1109">
        <f t="shared" si="17"/>
        <v>0</v>
      </c>
    </row>
    <row r="1110" spans="1:4">
      <c r="A1110">
        <f>IF('Screening and Data Table'!G1111="y", 1, 0)</f>
        <v>0</v>
      </c>
      <c r="B1110">
        <f>IF('Screening and Data Table'!H1111="y", 1, 0)</f>
        <v>0</v>
      </c>
      <c r="D1110">
        <f t="shared" si="17"/>
        <v>0</v>
      </c>
    </row>
    <row r="1111" spans="1:4">
      <c r="A1111">
        <f>IF('Screening and Data Table'!G1112="y", 1, 0)</f>
        <v>0</v>
      </c>
      <c r="B1111">
        <f>IF('Screening and Data Table'!H1112="y", 1, 0)</f>
        <v>0</v>
      </c>
      <c r="D1111">
        <f t="shared" si="17"/>
        <v>0</v>
      </c>
    </row>
    <row r="1112" spans="1:4">
      <c r="A1112">
        <f>IF('Screening and Data Table'!G1113="y", 1, 0)</f>
        <v>0</v>
      </c>
      <c r="B1112">
        <f>IF('Screening and Data Table'!H1113="y", 1, 0)</f>
        <v>0</v>
      </c>
      <c r="D1112">
        <f t="shared" si="17"/>
        <v>0</v>
      </c>
    </row>
    <row r="1113" spans="1:4">
      <c r="A1113">
        <f>IF('Screening and Data Table'!G1114="y", 1, 0)</f>
        <v>0</v>
      </c>
      <c r="B1113">
        <f>IF('Screening and Data Table'!H1114="y", 1, 0)</f>
        <v>0</v>
      </c>
      <c r="D1113">
        <f t="shared" si="17"/>
        <v>0</v>
      </c>
    </row>
    <row r="1114" spans="1:4">
      <c r="A1114">
        <f>IF('Screening and Data Table'!G1115="y", 1, 0)</f>
        <v>0</v>
      </c>
      <c r="B1114">
        <f>IF('Screening and Data Table'!H1115="y", 1, 0)</f>
        <v>0</v>
      </c>
      <c r="D1114">
        <f t="shared" si="17"/>
        <v>0</v>
      </c>
    </row>
    <row r="1115" spans="1:4">
      <c r="A1115">
        <f>IF('Screening and Data Table'!G1116="y", 1, 0)</f>
        <v>0</v>
      </c>
      <c r="B1115">
        <f>IF('Screening and Data Table'!H1116="y", 1, 0)</f>
        <v>0</v>
      </c>
      <c r="D1115">
        <f t="shared" si="17"/>
        <v>0</v>
      </c>
    </row>
    <row r="1116" spans="1:4">
      <c r="A1116">
        <f>IF('Screening and Data Table'!G1117="y", 1, 0)</f>
        <v>0</v>
      </c>
      <c r="B1116">
        <f>IF('Screening and Data Table'!H1117="y", 1, 0)</f>
        <v>0</v>
      </c>
      <c r="D1116">
        <f t="shared" si="17"/>
        <v>0</v>
      </c>
    </row>
    <row r="1117" spans="1:4">
      <c r="A1117">
        <f>IF('Screening and Data Table'!G1118="y", 1, 0)</f>
        <v>0</v>
      </c>
      <c r="B1117">
        <f>IF('Screening and Data Table'!H1118="y", 1, 0)</f>
        <v>0</v>
      </c>
      <c r="D1117">
        <f t="shared" si="17"/>
        <v>0</v>
      </c>
    </row>
    <row r="1118" spans="1:4">
      <c r="A1118">
        <f>IF('Screening and Data Table'!G1119="y", 1, 0)</f>
        <v>0</v>
      </c>
      <c r="B1118">
        <f>IF('Screening and Data Table'!H1119="y", 1, 0)</f>
        <v>0</v>
      </c>
      <c r="D1118">
        <f t="shared" si="17"/>
        <v>0</v>
      </c>
    </row>
    <row r="1119" spans="1:4">
      <c r="A1119">
        <f>IF('Screening and Data Table'!G1120="y", 1, 0)</f>
        <v>0</v>
      </c>
      <c r="B1119">
        <f>IF('Screening and Data Table'!H1120="y", 1, 0)</f>
        <v>0</v>
      </c>
      <c r="D1119">
        <f t="shared" si="17"/>
        <v>0</v>
      </c>
    </row>
    <row r="1120" spans="1:4">
      <c r="A1120">
        <f>IF('Screening and Data Table'!G1121="y", 1, 0)</f>
        <v>0</v>
      </c>
      <c r="B1120">
        <f>IF('Screening and Data Table'!H1121="y", 1, 0)</f>
        <v>0</v>
      </c>
      <c r="D1120">
        <f t="shared" si="17"/>
        <v>0</v>
      </c>
    </row>
    <row r="1121" spans="1:4">
      <c r="A1121">
        <f>IF('Screening and Data Table'!G1122="y", 1, 0)</f>
        <v>0</v>
      </c>
      <c r="B1121">
        <f>IF('Screening and Data Table'!H1122="y", 1, 0)</f>
        <v>0</v>
      </c>
      <c r="D1121">
        <f t="shared" si="17"/>
        <v>0</v>
      </c>
    </row>
    <row r="1122" spans="1:4">
      <c r="A1122">
        <f>IF('Screening and Data Table'!G1123="y", 1, 0)</f>
        <v>0</v>
      </c>
      <c r="B1122">
        <f>IF('Screening and Data Table'!H1123="y", 1, 0)</f>
        <v>0</v>
      </c>
      <c r="D1122">
        <f t="shared" si="17"/>
        <v>0</v>
      </c>
    </row>
    <row r="1123" spans="1:4">
      <c r="A1123">
        <f>IF('Screening and Data Table'!G1124="y", 1, 0)</f>
        <v>0</v>
      </c>
      <c r="B1123">
        <f>IF('Screening and Data Table'!H1124="y", 1, 0)</f>
        <v>0</v>
      </c>
      <c r="D1123">
        <f t="shared" si="17"/>
        <v>0</v>
      </c>
    </row>
    <row r="1124" spans="1:4">
      <c r="A1124">
        <f>IF('Screening and Data Table'!G1125="y", 1, 0)</f>
        <v>0</v>
      </c>
      <c r="B1124">
        <f>IF('Screening and Data Table'!H1125="y", 1, 0)</f>
        <v>0</v>
      </c>
      <c r="D1124">
        <f t="shared" si="17"/>
        <v>0</v>
      </c>
    </row>
    <row r="1125" spans="1:4">
      <c r="A1125">
        <f>IF('Screening and Data Table'!G1126="y", 1, 0)</f>
        <v>0</v>
      </c>
      <c r="B1125">
        <f>IF('Screening and Data Table'!H1126="y", 1, 0)</f>
        <v>0</v>
      </c>
      <c r="D1125">
        <f t="shared" si="17"/>
        <v>0</v>
      </c>
    </row>
    <row r="1126" spans="1:4">
      <c r="A1126">
        <f>IF('Screening and Data Table'!G1127="y", 1, 0)</f>
        <v>1</v>
      </c>
      <c r="B1126">
        <f>IF('Screening and Data Table'!H1127="y", 1, 0)</f>
        <v>0</v>
      </c>
      <c r="D1126">
        <f t="shared" si="17"/>
        <v>0</v>
      </c>
    </row>
    <row r="1127" spans="1:4">
      <c r="A1127">
        <f>IF('Screening and Data Table'!G1128="y", 1, 0)</f>
        <v>0</v>
      </c>
      <c r="B1127">
        <f>IF('Screening and Data Table'!H1128="y", 1, 0)</f>
        <v>0</v>
      </c>
      <c r="D1127">
        <f t="shared" si="17"/>
        <v>0</v>
      </c>
    </row>
    <row r="1128" spans="1:4">
      <c r="A1128">
        <f>IF('Screening and Data Table'!G1129="y", 1, 0)</f>
        <v>0</v>
      </c>
      <c r="B1128">
        <f>IF('Screening and Data Table'!H1129="y", 1, 0)</f>
        <v>0</v>
      </c>
      <c r="D1128">
        <f t="shared" si="17"/>
        <v>0</v>
      </c>
    </row>
    <row r="1129" spans="1:4">
      <c r="A1129">
        <f>IF('Screening and Data Table'!G1130="y", 1, 0)</f>
        <v>0</v>
      </c>
      <c r="B1129">
        <f>IF('Screening and Data Table'!H1130="y", 1, 0)</f>
        <v>0</v>
      </c>
      <c r="D1129">
        <f t="shared" si="17"/>
        <v>0</v>
      </c>
    </row>
    <row r="1130" spans="1:4">
      <c r="A1130">
        <f>IF('Screening and Data Table'!G1131="y", 1, 0)</f>
        <v>0</v>
      </c>
      <c r="B1130">
        <f>IF('Screening and Data Table'!H1131="y", 1, 0)</f>
        <v>0</v>
      </c>
      <c r="D1130">
        <f t="shared" si="17"/>
        <v>0</v>
      </c>
    </row>
    <row r="1131" spans="1:4">
      <c r="A1131">
        <f>IF('Screening and Data Table'!G1132="y", 1, 0)</f>
        <v>0</v>
      </c>
      <c r="B1131">
        <f>IF('Screening and Data Table'!H1132="y", 1, 0)</f>
        <v>0</v>
      </c>
      <c r="D1131">
        <f t="shared" si="17"/>
        <v>0</v>
      </c>
    </row>
    <row r="1132" spans="1:4">
      <c r="A1132">
        <f>IF('Screening and Data Table'!G1133="y", 1, 0)</f>
        <v>1</v>
      </c>
      <c r="B1132">
        <f>IF('Screening and Data Table'!H1133="y", 1, 0)</f>
        <v>0</v>
      </c>
      <c r="D1132">
        <f t="shared" si="17"/>
        <v>0</v>
      </c>
    </row>
    <row r="1133" spans="1:4">
      <c r="A1133">
        <f>IF('Screening and Data Table'!G1134="y", 1, 0)</f>
        <v>0</v>
      </c>
      <c r="B1133">
        <f>IF('Screening and Data Table'!H1134="y", 1, 0)</f>
        <v>0</v>
      </c>
      <c r="D1133">
        <f t="shared" si="17"/>
        <v>0</v>
      </c>
    </row>
    <row r="1134" spans="1:4">
      <c r="A1134">
        <f>IF('Screening and Data Table'!G1135="y", 1, 0)</f>
        <v>1</v>
      </c>
      <c r="B1134">
        <f>IF('Screening and Data Table'!H1135="y", 1, 0)</f>
        <v>0</v>
      </c>
      <c r="D1134">
        <f t="shared" si="17"/>
        <v>0</v>
      </c>
    </row>
    <row r="1135" spans="1:4">
      <c r="A1135">
        <f>IF('Screening and Data Table'!G1136="y", 1, 0)</f>
        <v>0</v>
      </c>
      <c r="B1135">
        <f>IF('Screening and Data Table'!H1136="y", 1, 0)</f>
        <v>0</v>
      </c>
      <c r="D1135">
        <f t="shared" si="17"/>
        <v>0</v>
      </c>
    </row>
    <row r="1136" spans="1:4">
      <c r="A1136">
        <f>IF('Screening and Data Table'!G1137="y", 1, 0)</f>
        <v>1</v>
      </c>
      <c r="B1136">
        <f>IF('Screening and Data Table'!H1137="y", 1, 0)</f>
        <v>0</v>
      </c>
      <c r="D1136">
        <f t="shared" si="17"/>
        <v>0</v>
      </c>
    </row>
    <row r="1137" spans="1:4">
      <c r="A1137">
        <f>IF('Screening and Data Table'!G1138="y", 1, 0)</f>
        <v>0</v>
      </c>
      <c r="B1137">
        <f>IF('Screening and Data Table'!H1138="y", 1, 0)</f>
        <v>0</v>
      </c>
      <c r="D1137">
        <f t="shared" si="17"/>
        <v>0</v>
      </c>
    </row>
    <row r="1138" spans="1:4">
      <c r="A1138">
        <f>IF('Screening and Data Table'!G1139="y", 1, 0)</f>
        <v>0</v>
      </c>
      <c r="B1138">
        <f>IF('Screening and Data Table'!H1139="y", 1, 0)</f>
        <v>0</v>
      </c>
      <c r="D1138">
        <f t="shared" si="17"/>
        <v>0</v>
      </c>
    </row>
    <row r="1139" spans="1:4">
      <c r="A1139">
        <f>IF('Screening and Data Table'!G1140="y", 1, 0)</f>
        <v>0</v>
      </c>
      <c r="B1139">
        <f>IF('Screening and Data Table'!H1140="y", 1, 0)</f>
        <v>0</v>
      </c>
      <c r="D1139">
        <f t="shared" si="17"/>
        <v>0</v>
      </c>
    </row>
    <row r="1140" spans="1:4">
      <c r="A1140">
        <f>IF('Screening and Data Table'!G1141="y", 1, 0)</f>
        <v>0</v>
      </c>
      <c r="B1140">
        <f>IF('Screening and Data Table'!H1141="y", 1, 0)</f>
        <v>0</v>
      </c>
      <c r="D1140">
        <f t="shared" si="17"/>
        <v>0</v>
      </c>
    </row>
    <row r="1141" spans="1:4">
      <c r="A1141">
        <f>IF('Screening and Data Table'!G1142="y", 1, 0)</f>
        <v>0</v>
      </c>
      <c r="B1141">
        <f>IF('Screening and Data Table'!H1142="y", 1, 0)</f>
        <v>0</v>
      </c>
      <c r="D1141">
        <f t="shared" si="17"/>
        <v>0</v>
      </c>
    </row>
    <row r="1142" spans="1:4">
      <c r="A1142">
        <f>IF('Screening and Data Table'!G1143="y", 1, 0)</f>
        <v>0</v>
      </c>
      <c r="B1142">
        <f>IF('Screening and Data Table'!H1143="y", 1, 0)</f>
        <v>0</v>
      </c>
      <c r="D1142">
        <f t="shared" si="17"/>
        <v>0</v>
      </c>
    </row>
    <row r="1143" spans="1:4">
      <c r="A1143">
        <f>IF('Screening and Data Table'!G1144="y", 1, 0)</f>
        <v>0</v>
      </c>
      <c r="B1143">
        <f>IF('Screening and Data Table'!H1144="y", 1, 0)</f>
        <v>0</v>
      </c>
      <c r="D1143">
        <f t="shared" si="17"/>
        <v>0</v>
      </c>
    </row>
    <row r="1144" spans="1:4">
      <c r="A1144">
        <f>IF('Screening and Data Table'!G1145="y", 1, 0)</f>
        <v>1</v>
      </c>
      <c r="B1144">
        <f>IF('Screening and Data Table'!H1145="y", 1, 0)</f>
        <v>0</v>
      </c>
      <c r="D1144">
        <f t="shared" si="17"/>
        <v>0</v>
      </c>
    </row>
    <row r="1145" spans="1:4">
      <c r="A1145">
        <f>IF('Screening and Data Table'!G1146="y", 1, 0)</f>
        <v>0</v>
      </c>
      <c r="B1145">
        <f>IF('Screening and Data Table'!H1146="y", 1, 0)</f>
        <v>0</v>
      </c>
      <c r="D1145">
        <f t="shared" si="17"/>
        <v>0</v>
      </c>
    </row>
    <row r="1146" spans="1:4">
      <c r="A1146">
        <f>IF('Screening and Data Table'!G1147="y", 1, 0)</f>
        <v>1</v>
      </c>
      <c r="B1146">
        <f>IF('Screening and Data Table'!H1147="y", 1, 0)</f>
        <v>0</v>
      </c>
      <c r="D1146">
        <f t="shared" si="17"/>
        <v>0</v>
      </c>
    </row>
    <row r="1147" spans="1:4">
      <c r="A1147">
        <f>IF('Screening and Data Table'!G1148="y", 1, 0)</f>
        <v>0</v>
      </c>
      <c r="B1147">
        <f>IF('Screening and Data Table'!H1148="y", 1, 0)</f>
        <v>0</v>
      </c>
      <c r="D1147">
        <f t="shared" si="17"/>
        <v>0</v>
      </c>
    </row>
    <row r="1148" spans="1:4">
      <c r="A1148">
        <f>IF('Screening and Data Table'!G1149="y", 1, 0)</f>
        <v>0</v>
      </c>
      <c r="B1148">
        <f>IF('Screening and Data Table'!H1149="y", 1, 0)</f>
        <v>0</v>
      </c>
      <c r="D1148">
        <f t="shared" si="17"/>
        <v>0</v>
      </c>
    </row>
    <row r="1149" spans="1:4">
      <c r="A1149">
        <f>IF('Screening and Data Table'!G1150="y", 1, 0)</f>
        <v>0</v>
      </c>
      <c r="B1149">
        <f>IF('Screening and Data Table'!H1150="y", 1, 0)</f>
        <v>0</v>
      </c>
      <c r="D1149">
        <f t="shared" si="17"/>
        <v>0</v>
      </c>
    </row>
    <row r="1150" spans="1:4">
      <c r="A1150">
        <f>IF('Screening and Data Table'!G1151="y", 1, 0)</f>
        <v>1</v>
      </c>
      <c r="B1150">
        <f>IF('Screening and Data Table'!H1151="y", 1, 0)</f>
        <v>0</v>
      </c>
      <c r="D1150">
        <f t="shared" si="17"/>
        <v>0</v>
      </c>
    </row>
    <row r="1151" spans="1:4">
      <c r="A1151">
        <f>IF('Screening and Data Table'!G1152="y", 1, 0)</f>
        <v>0</v>
      </c>
      <c r="B1151">
        <f>IF('Screening and Data Table'!H1152="y", 1, 0)</f>
        <v>0</v>
      </c>
      <c r="D1151">
        <f t="shared" si="17"/>
        <v>0</v>
      </c>
    </row>
    <row r="1152" spans="1:4">
      <c r="A1152">
        <f>IF('Screening and Data Table'!G1153="y", 1, 0)</f>
        <v>0</v>
      </c>
      <c r="B1152">
        <f>IF('Screening and Data Table'!H1153="y", 1, 0)</f>
        <v>0</v>
      </c>
      <c r="D1152">
        <f t="shared" si="17"/>
        <v>0</v>
      </c>
    </row>
    <row r="1153" spans="1:4">
      <c r="A1153">
        <f>IF('Screening and Data Table'!G1154="y", 1, 0)</f>
        <v>0</v>
      </c>
      <c r="B1153">
        <f>IF('Screening and Data Table'!H1154="y", 1, 0)</f>
        <v>0</v>
      </c>
      <c r="D1153">
        <f t="shared" si="17"/>
        <v>0</v>
      </c>
    </row>
    <row r="1154" spans="1:4">
      <c r="A1154">
        <f>IF('Screening and Data Table'!G1155="y", 1, 0)</f>
        <v>1</v>
      </c>
      <c r="B1154">
        <f>IF('Screening and Data Table'!H1155="y", 1, 0)</f>
        <v>0</v>
      </c>
      <c r="D1154">
        <f t="shared" si="17"/>
        <v>0</v>
      </c>
    </row>
    <row r="1155" spans="1:4">
      <c r="A1155">
        <f>IF('Screening and Data Table'!G1156="y", 1, 0)</f>
        <v>0</v>
      </c>
      <c r="B1155">
        <f>IF('Screening and Data Table'!H1156="y", 1, 0)</f>
        <v>0</v>
      </c>
      <c r="D1155">
        <f t="shared" ref="D1155:D1218" si="18">IF(A1155*B1155=1, 1,0)</f>
        <v>0</v>
      </c>
    </row>
    <row r="1156" spans="1:4">
      <c r="A1156">
        <f>IF('Screening and Data Table'!G1157="y", 1, 0)</f>
        <v>0</v>
      </c>
      <c r="B1156">
        <f>IF('Screening and Data Table'!H1157="y", 1, 0)</f>
        <v>0</v>
      </c>
      <c r="D1156">
        <f t="shared" si="18"/>
        <v>0</v>
      </c>
    </row>
    <row r="1157" spans="1:4">
      <c r="A1157">
        <f>IF('Screening and Data Table'!G1158="y", 1, 0)</f>
        <v>0</v>
      </c>
      <c r="B1157">
        <f>IF('Screening and Data Table'!H1158="y", 1, 0)</f>
        <v>0</v>
      </c>
      <c r="D1157">
        <f t="shared" si="18"/>
        <v>0</v>
      </c>
    </row>
    <row r="1158" spans="1:4">
      <c r="A1158">
        <f>IF('Screening and Data Table'!G1159="y", 1, 0)</f>
        <v>0</v>
      </c>
      <c r="B1158">
        <f>IF('Screening and Data Table'!H1159="y", 1, 0)</f>
        <v>0</v>
      </c>
      <c r="D1158">
        <f t="shared" si="18"/>
        <v>0</v>
      </c>
    </row>
    <row r="1159" spans="1:4">
      <c r="A1159">
        <f>IF('Screening and Data Table'!G1160="y", 1, 0)</f>
        <v>0</v>
      </c>
      <c r="B1159">
        <f>IF('Screening and Data Table'!H1160="y", 1, 0)</f>
        <v>0</v>
      </c>
      <c r="D1159">
        <f t="shared" si="18"/>
        <v>0</v>
      </c>
    </row>
    <row r="1160" spans="1:4">
      <c r="A1160">
        <f>IF('Screening and Data Table'!G1161="y", 1, 0)</f>
        <v>0</v>
      </c>
      <c r="B1160">
        <f>IF('Screening and Data Table'!H1161="y", 1, 0)</f>
        <v>0</v>
      </c>
      <c r="D1160">
        <f t="shared" si="18"/>
        <v>0</v>
      </c>
    </row>
    <row r="1161" spans="1:4">
      <c r="A1161">
        <f>IF('Screening and Data Table'!G1162="y", 1, 0)</f>
        <v>0</v>
      </c>
      <c r="B1161">
        <f>IF('Screening and Data Table'!H1162="y", 1, 0)</f>
        <v>0</v>
      </c>
      <c r="D1161">
        <f t="shared" si="18"/>
        <v>0</v>
      </c>
    </row>
    <row r="1162" spans="1:4">
      <c r="A1162">
        <f>IF('Screening and Data Table'!G1163="y", 1, 0)</f>
        <v>1</v>
      </c>
      <c r="B1162">
        <f>IF('Screening and Data Table'!H1163="y", 1, 0)</f>
        <v>0</v>
      </c>
      <c r="D1162">
        <f t="shared" si="18"/>
        <v>0</v>
      </c>
    </row>
    <row r="1163" spans="1:4">
      <c r="A1163">
        <f>IF('Screening and Data Table'!G1164="y", 1, 0)</f>
        <v>0</v>
      </c>
      <c r="B1163">
        <f>IF('Screening and Data Table'!H1164="y", 1, 0)</f>
        <v>0</v>
      </c>
      <c r="D1163">
        <f t="shared" si="18"/>
        <v>0</v>
      </c>
    </row>
    <row r="1164" spans="1:4">
      <c r="A1164">
        <f>IF('Screening and Data Table'!G1165="y", 1, 0)</f>
        <v>0</v>
      </c>
      <c r="B1164">
        <f>IF('Screening and Data Table'!H1165="y", 1, 0)</f>
        <v>1</v>
      </c>
      <c r="D1164">
        <f t="shared" si="18"/>
        <v>0</v>
      </c>
    </row>
    <row r="1165" spans="1:4">
      <c r="A1165">
        <f>IF('Screening and Data Table'!G1166="y", 1, 0)</f>
        <v>0</v>
      </c>
      <c r="B1165">
        <f>IF('Screening and Data Table'!H1166="y", 1, 0)</f>
        <v>0</v>
      </c>
      <c r="D1165">
        <f t="shared" si="18"/>
        <v>0</v>
      </c>
    </row>
    <row r="1166" spans="1:4">
      <c r="A1166">
        <f>IF('Screening and Data Table'!G1167="y", 1, 0)</f>
        <v>1</v>
      </c>
      <c r="B1166">
        <f>IF('Screening and Data Table'!H1167="y", 1, 0)</f>
        <v>0</v>
      </c>
      <c r="D1166">
        <f t="shared" si="18"/>
        <v>0</v>
      </c>
    </row>
    <row r="1167" spans="1:4">
      <c r="A1167">
        <f>IF('Screening and Data Table'!G1168="y", 1, 0)</f>
        <v>0</v>
      </c>
      <c r="B1167">
        <f>IF('Screening and Data Table'!H1168="y", 1, 0)</f>
        <v>0</v>
      </c>
      <c r="D1167">
        <f t="shared" si="18"/>
        <v>0</v>
      </c>
    </row>
    <row r="1168" spans="1:4">
      <c r="A1168">
        <f>IF('Screening and Data Table'!G1169="y", 1, 0)</f>
        <v>0</v>
      </c>
      <c r="B1168">
        <f>IF('Screening and Data Table'!H1169="y", 1, 0)</f>
        <v>0</v>
      </c>
      <c r="D1168">
        <f t="shared" si="18"/>
        <v>0</v>
      </c>
    </row>
    <row r="1169" spans="1:4">
      <c r="A1169">
        <f>IF('Screening and Data Table'!G1170="y", 1, 0)</f>
        <v>0</v>
      </c>
      <c r="B1169">
        <f>IF('Screening and Data Table'!H1170="y", 1, 0)</f>
        <v>0</v>
      </c>
      <c r="D1169">
        <f t="shared" si="18"/>
        <v>0</v>
      </c>
    </row>
    <row r="1170" spans="1:4">
      <c r="A1170">
        <f>IF('Screening and Data Table'!G1171="y", 1, 0)</f>
        <v>1</v>
      </c>
      <c r="B1170">
        <f>IF('Screening and Data Table'!H1171="y", 1, 0)</f>
        <v>0</v>
      </c>
      <c r="D1170">
        <f t="shared" si="18"/>
        <v>0</v>
      </c>
    </row>
    <row r="1171" spans="1:4">
      <c r="A1171">
        <f>IF('Screening and Data Table'!G1172="y", 1, 0)</f>
        <v>0</v>
      </c>
      <c r="B1171">
        <f>IF('Screening and Data Table'!H1172="y", 1, 0)</f>
        <v>0</v>
      </c>
      <c r="D1171">
        <f t="shared" si="18"/>
        <v>0</v>
      </c>
    </row>
    <row r="1172" spans="1:4">
      <c r="A1172">
        <f>IF('Screening and Data Table'!G1173="y", 1, 0)</f>
        <v>0</v>
      </c>
      <c r="B1172">
        <f>IF('Screening and Data Table'!H1173="y", 1, 0)</f>
        <v>0</v>
      </c>
      <c r="D1172">
        <f t="shared" si="18"/>
        <v>0</v>
      </c>
    </row>
    <row r="1173" spans="1:4">
      <c r="A1173">
        <f>IF('Screening and Data Table'!G1174="y", 1, 0)</f>
        <v>0</v>
      </c>
      <c r="B1173">
        <f>IF('Screening and Data Table'!H1174="y", 1, 0)</f>
        <v>0</v>
      </c>
      <c r="D1173">
        <f t="shared" si="18"/>
        <v>0</v>
      </c>
    </row>
    <row r="1174" spans="1:4">
      <c r="A1174">
        <f>IF('Screening and Data Table'!G1175="y", 1, 0)</f>
        <v>0</v>
      </c>
      <c r="B1174">
        <f>IF('Screening and Data Table'!H1175="y", 1, 0)</f>
        <v>0</v>
      </c>
      <c r="D1174">
        <f t="shared" si="18"/>
        <v>0</v>
      </c>
    </row>
    <row r="1175" spans="1:4">
      <c r="A1175">
        <f>IF('Screening and Data Table'!G1176="y", 1, 0)</f>
        <v>0</v>
      </c>
      <c r="B1175">
        <f>IF('Screening and Data Table'!H1176="y", 1, 0)</f>
        <v>0</v>
      </c>
      <c r="D1175">
        <f t="shared" si="18"/>
        <v>0</v>
      </c>
    </row>
    <row r="1176" spans="1:4">
      <c r="A1176">
        <f>IF('Screening and Data Table'!G1177="y", 1, 0)</f>
        <v>1</v>
      </c>
      <c r="B1176">
        <f>IF('Screening and Data Table'!H1177="y", 1, 0)</f>
        <v>0</v>
      </c>
      <c r="D1176">
        <f t="shared" si="18"/>
        <v>0</v>
      </c>
    </row>
    <row r="1177" spans="1:4">
      <c r="A1177">
        <f>IF('Screening and Data Table'!G1178="y", 1, 0)</f>
        <v>0</v>
      </c>
      <c r="B1177">
        <f>IF('Screening and Data Table'!H1178="y", 1, 0)</f>
        <v>0</v>
      </c>
      <c r="D1177">
        <f t="shared" si="18"/>
        <v>0</v>
      </c>
    </row>
    <row r="1178" spans="1:4">
      <c r="A1178">
        <f>IF('Screening and Data Table'!G1179="y", 1, 0)</f>
        <v>1</v>
      </c>
      <c r="B1178">
        <f>IF('Screening and Data Table'!H1179="y", 1, 0)</f>
        <v>0</v>
      </c>
      <c r="D1178">
        <f t="shared" si="18"/>
        <v>0</v>
      </c>
    </row>
    <row r="1179" spans="1:4">
      <c r="A1179">
        <f>IF('Screening and Data Table'!G1180="y", 1, 0)</f>
        <v>0</v>
      </c>
      <c r="B1179">
        <f>IF('Screening and Data Table'!H1180="y", 1, 0)</f>
        <v>0</v>
      </c>
      <c r="D1179">
        <f t="shared" si="18"/>
        <v>0</v>
      </c>
    </row>
    <row r="1180" spans="1:4">
      <c r="A1180">
        <f>IF('Screening and Data Table'!G1181="y", 1, 0)</f>
        <v>0</v>
      </c>
      <c r="B1180">
        <f>IF('Screening and Data Table'!H1181="y", 1, 0)</f>
        <v>0</v>
      </c>
      <c r="D1180">
        <f t="shared" si="18"/>
        <v>0</v>
      </c>
    </row>
    <row r="1181" spans="1:4">
      <c r="A1181">
        <f>IF('Screening and Data Table'!G1182="y", 1, 0)</f>
        <v>0</v>
      </c>
      <c r="B1181">
        <f>IF('Screening and Data Table'!H1182="y", 1, 0)</f>
        <v>0</v>
      </c>
      <c r="D1181">
        <f t="shared" si="18"/>
        <v>0</v>
      </c>
    </row>
    <row r="1182" spans="1:4">
      <c r="A1182">
        <f>IF('Screening and Data Table'!G1183="y", 1, 0)</f>
        <v>0</v>
      </c>
      <c r="B1182">
        <f>IF('Screening and Data Table'!H1183="y", 1, 0)</f>
        <v>0</v>
      </c>
      <c r="D1182">
        <f t="shared" si="18"/>
        <v>0</v>
      </c>
    </row>
    <row r="1183" spans="1:4">
      <c r="A1183">
        <f>IF('Screening and Data Table'!G1184="y", 1, 0)</f>
        <v>0</v>
      </c>
      <c r="B1183">
        <f>IF('Screening and Data Table'!H1184="y", 1, 0)</f>
        <v>0</v>
      </c>
      <c r="D1183">
        <f t="shared" si="18"/>
        <v>0</v>
      </c>
    </row>
    <row r="1184" spans="1:4">
      <c r="A1184">
        <f>IF('Screening and Data Table'!G1185="y", 1, 0)</f>
        <v>0</v>
      </c>
      <c r="B1184">
        <f>IF('Screening and Data Table'!H1185="y", 1, 0)</f>
        <v>0</v>
      </c>
      <c r="D1184">
        <f t="shared" si="18"/>
        <v>0</v>
      </c>
    </row>
    <row r="1185" spans="1:4">
      <c r="A1185">
        <f>IF('Screening and Data Table'!G1186="y", 1, 0)</f>
        <v>0</v>
      </c>
      <c r="B1185">
        <f>IF('Screening and Data Table'!H1186="y", 1, 0)</f>
        <v>0</v>
      </c>
      <c r="D1185">
        <f t="shared" si="18"/>
        <v>0</v>
      </c>
    </row>
    <row r="1186" spans="1:4">
      <c r="A1186">
        <f>IF('Screening and Data Table'!G1187="y", 1, 0)</f>
        <v>0</v>
      </c>
      <c r="B1186">
        <f>IF('Screening and Data Table'!H1187="y", 1, 0)</f>
        <v>0</v>
      </c>
      <c r="D1186">
        <f t="shared" si="18"/>
        <v>0</v>
      </c>
    </row>
    <row r="1187" spans="1:4">
      <c r="A1187">
        <f>IF('Screening and Data Table'!G1188="y", 1, 0)</f>
        <v>0</v>
      </c>
      <c r="B1187">
        <f>IF('Screening and Data Table'!H1188="y", 1, 0)</f>
        <v>0</v>
      </c>
      <c r="D1187">
        <f t="shared" si="18"/>
        <v>0</v>
      </c>
    </row>
    <row r="1188" spans="1:4">
      <c r="A1188">
        <f>IF('Screening and Data Table'!G1189="y", 1, 0)</f>
        <v>0</v>
      </c>
      <c r="B1188">
        <f>IF('Screening and Data Table'!H1189="y", 1, 0)</f>
        <v>0</v>
      </c>
      <c r="D1188">
        <f t="shared" si="18"/>
        <v>0</v>
      </c>
    </row>
    <row r="1189" spans="1:4">
      <c r="A1189">
        <f>IF('Screening and Data Table'!G1190="y", 1, 0)</f>
        <v>0</v>
      </c>
      <c r="B1189">
        <f>IF('Screening and Data Table'!H1190="y", 1, 0)</f>
        <v>0</v>
      </c>
      <c r="D1189">
        <f t="shared" si="18"/>
        <v>0</v>
      </c>
    </row>
    <row r="1190" spans="1:4">
      <c r="A1190">
        <f>IF('Screening and Data Table'!G1191="y", 1, 0)</f>
        <v>0</v>
      </c>
      <c r="B1190">
        <f>IF('Screening and Data Table'!H1191="y", 1, 0)</f>
        <v>0</v>
      </c>
      <c r="D1190">
        <f t="shared" si="18"/>
        <v>0</v>
      </c>
    </row>
    <row r="1191" spans="1:4">
      <c r="A1191">
        <f>IF('Screening and Data Table'!G1192="y", 1, 0)</f>
        <v>0</v>
      </c>
      <c r="B1191">
        <f>IF('Screening and Data Table'!H1192="y", 1, 0)</f>
        <v>0</v>
      </c>
      <c r="D1191">
        <f t="shared" si="18"/>
        <v>0</v>
      </c>
    </row>
    <row r="1192" spans="1:4">
      <c r="A1192">
        <f>IF('Screening and Data Table'!G1193="y", 1, 0)</f>
        <v>0</v>
      </c>
      <c r="B1192">
        <f>IF('Screening and Data Table'!H1193="y", 1, 0)</f>
        <v>0</v>
      </c>
      <c r="D1192">
        <f t="shared" si="18"/>
        <v>0</v>
      </c>
    </row>
    <row r="1193" spans="1:4">
      <c r="A1193">
        <f>IF('Screening and Data Table'!G1194="y", 1, 0)</f>
        <v>0</v>
      </c>
      <c r="B1193">
        <f>IF('Screening and Data Table'!H1194="y", 1, 0)</f>
        <v>0</v>
      </c>
      <c r="D1193">
        <f t="shared" si="18"/>
        <v>0</v>
      </c>
    </row>
    <row r="1194" spans="1:4">
      <c r="A1194">
        <f>IF('Screening and Data Table'!G1195="y", 1, 0)</f>
        <v>1</v>
      </c>
      <c r="B1194">
        <f>IF('Screening and Data Table'!H1195="y", 1, 0)</f>
        <v>0</v>
      </c>
      <c r="D1194">
        <f t="shared" si="18"/>
        <v>0</v>
      </c>
    </row>
    <row r="1195" spans="1:4">
      <c r="A1195">
        <f>IF('Screening and Data Table'!G1196="y", 1, 0)</f>
        <v>0</v>
      </c>
      <c r="B1195">
        <f>IF('Screening and Data Table'!H1196="y", 1, 0)</f>
        <v>0</v>
      </c>
      <c r="D1195">
        <f t="shared" si="18"/>
        <v>0</v>
      </c>
    </row>
    <row r="1196" spans="1:4">
      <c r="A1196">
        <f>IF('Screening and Data Table'!G1197="y", 1, 0)</f>
        <v>0</v>
      </c>
      <c r="B1196">
        <f>IF('Screening and Data Table'!H1197="y", 1, 0)</f>
        <v>0</v>
      </c>
      <c r="D1196">
        <f t="shared" si="18"/>
        <v>0</v>
      </c>
    </row>
    <row r="1197" spans="1:4">
      <c r="A1197">
        <f>IF('Screening and Data Table'!G1198="y", 1, 0)</f>
        <v>0</v>
      </c>
      <c r="B1197">
        <f>IF('Screening and Data Table'!H1198="y", 1, 0)</f>
        <v>0</v>
      </c>
      <c r="D1197">
        <f t="shared" si="18"/>
        <v>0</v>
      </c>
    </row>
    <row r="1198" spans="1:4">
      <c r="A1198">
        <f>IF('Screening and Data Table'!G1199="y", 1, 0)</f>
        <v>1</v>
      </c>
      <c r="B1198">
        <f>IF('Screening and Data Table'!H1199="y", 1, 0)</f>
        <v>0</v>
      </c>
      <c r="D1198">
        <f t="shared" si="18"/>
        <v>0</v>
      </c>
    </row>
    <row r="1199" spans="1:4">
      <c r="A1199">
        <f>IF('Screening and Data Table'!G1200="y", 1, 0)</f>
        <v>0</v>
      </c>
      <c r="B1199">
        <f>IF('Screening and Data Table'!H1200="y", 1, 0)</f>
        <v>0</v>
      </c>
      <c r="D1199">
        <f t="shared" si="18"/>
        <v>0</v>
      </c>
    </row>
    <row r="1200" spans="1:4">
      <c r="A1200">
        <f>IF('Screening and Data Table'!G1201="y", 1, 0)</f>
        <v>0</v>
      </c>
      <c r="B1200">
        <f>IF('Screening and Data Table'!H1201="y", 1, 0)</f>
        <v>0</v>
      </c>
      <c r="D1200">
        <f t="shared" si="18"/>
        <v>0</v>
      </c>
    </row>
    <row r="1201" spans="1:4">
      <c r="A1201">
        <f>IF('Screening and Data Table'!G1202="y", 1, 0)</f>
        <v>0</v>
      </c>
      <c r="B1201">
        <f>IF('Screening and Data Table'!H1202="y", 1, 0)</f>
        <v>0</v>
      </c>
      <c r="D1201">
        <f t="shared" si="18"/>
        <v>0</v>
      </c>
    </row>
    <row r="1202" spans="1:4">
      <c r="A1202">
        <f>IF('Screening and Data Table'!G1203="y", 1, 0)</f>
        <v>1</v>
      </c>
      <c r="B1202">
        <f>IF('Screening and Data Table'!H1203="y", 1, 0)</f>
        <v>0</v>
      </c>
      <c r="D1202">
        <f t="shared" si="18"/>
        <v>0</v>
      </c>
    </row>
    <row r="1203" spans="1:4">
      <c r="A1203">
        <f>IF('Screening and Data Table'!G1204="y", 1, 0)</f>
        <v>0</v>
      </c>
      <c r="B1203">
        <f>IF('Screening and Data Table'!H1204="y", 1, 0)</f>
        <v>0</v>
      </c>
      <c r="D1203">
        <f t="shared" si="18"/>
        <v>0</v>
      </c>
    </row>
    <row r="1204" spans="1:4">
      <c r="A1204">
        <f>IF('Screening and Data Table'!G1205="y", 1, 0)</f>
        <v>0</v>
      </c>
      <c r="B1204">
        <f>IF('Screening and Data Table'!H1205="y", 1, 0)</f>
        <v>0</v>
      </c>
      <c r="D1204">
        <f t="shared" si="18"/>
        <v>0</v>
      </c>
    </row>
    <row r="1205" spans="1:4">
      <c r="A1205">
        <f>IF('Screening and Data Table'!G1206="y", 1, 0)</f>
        <v>0</v>
      </c>
      <c r="B1205">
        <f>IF('Screening and Data Table'!H1206="y", 1, 0)</f>
        <v>0</v>
      </c>
      <c r="D1205">
        <f t="shared" si="18"/>
        <v>0</v>
      </c>
    </row>
    <row r="1206" spans="1:4">
      <c r="A1206">
        <f>IF('Screening and Data Table'!G1207="y", 1, 0)</f>
        <v>0</v>
      </c>
      <c r="B1206">
        <f>IF('Screening and Data Table'!H1207="y", 1, 0)</f>
        <v>0</v>
      </c>
      <c r="D1206">
        <f t="shared" si="18"/>
        <v>0</v>
      </c>
    </row>
    <row r="1207" spans="1:4">
      <c r="A1207">
        <f>IF('Screening and Data Table'!G1208="y", 1, 0)</f>
        <v>0</v>
      </c>
      <c r="B1207">
        <f>IF('Screening and Data Table'!H1208="y", 1, 0)</f>
        <v>0</v>
      </c>
      <c r="D1207">
        <f t="shared" si="18"/>
        <v>0</v>
      </c>
    </row>
    <row r="1208" spans="1:4">
      <c r="A1208">
        <f>IF('Screening and Data Table'!G1209="y", 1, 0)</f>
        <v>0</v>
      </c>
      <c r="B1208">
        <f>IF('Screening and Data Table'!H1209="y", 1, 0)</f>
        <v>0</v>
      </c>
      <c r="D1208">
        <f t="shared" si="18"/>
        <v>0</v>
      </c>
    </row>
    <row r="1209" spans="1:4">
      <c r="A1209">
        <f>IF('Screening and Data Table'!G1210="y", 1, 0)</f>
        <v>0</v>
      </c>
      <c r="B1209">
        <f>IF('Screening and Data Table'!H1210="y", 1, 0)</f>
        <v>0</v>
      </c>
      <c r="D1209">
        <f t="shared" si="18"/>
        <v>0</v>
      </c>
    </row>
    <row r="1210" spans="1:4">
      <c r="A1210">
        <f>IF('Screening and Data Table'!G1211="y", 1, 0)</f>
        <v>0</v>
      </c>
      <c r="B1210">
        <f>IF('Screening and Data Table'!H1211="y", 1, 0)</f>
        <v>0</v>
      </c>
      <c r="D1210">
        <f t="shared" si="18"/>
        <v>0</v>
      </c>
    </row>
    <row r="1211" spans="1:4">
      <c r="A1211">
        <f>IF('Screening and Data Table'!G1212="y", 1, 0)</f>
        <v>0</v>
      </c>
      <c r="B1211">
        <f>IF('Screening and Data Table'!H1212="y", 1, 0)</f>
        <v>0</v>
      </c>
      <c r="D1211">
        <f t="shared" si="18"/>
        <v>0</v>
      </c>
    </row>
    <row r="1212" spans="1:4">
      <c r="A1212">
        <f>IF('Screening and Data Table'!G1213="y", 1, 0)</f>
        <v>0</v>
      </c>
      <c r="B1212">
        <f>IF('Screening and Data Table'!H1213="y", 1, 0)</f>
        <v>0</v>
      </c>
      <c r="D1212">
        <f t="shared" si="18"/>
        <v>0</v>
      </c>
    </row>
    <row r="1213" spans="1:4">
      <c r="A1213">
        <f>IF('Screening and Data Table'!G1214="y", 1, 0)</f>
        <v>0</v>
      </c>
      <c r="B1213">
        <f>IF('Screening and Data Table'!H1214="y", 1, 0)</f>
        <v>0</v>
      </c>
      <c r="D1213">
        <f t="shared" si="18"/>
        <v>0</v>
      </c>
    </row>
    <row r="1214" spans="1:4">
      <c r="A1214">
        <f>IF('Screening and Data Table'!G1215="y", 1, 0)</f>
        <v>1</v>
      </c>
      <c r="B1214">
        <f>IF('Screening and Data Table'!H1215="y", 1, 0)</f>
        <v>0</v>
      </c>
      <c r="D1214">
        <f t="shared" si="18"/>
        <v>0</v>
      </c>
    </row>
    <row r="1215" spans="1:4">
      <c r="A1215">
        <f>IF('Screening and Data Table'!G1216="y", 1, 0)</f>
        <v>0</v>
      </c>
      <c r="B1215">
        <f>IF('Screening and Data Table'!H1216="y", 1, 0)</f>
        <v>0</v>
      </c>
      <c r="D1215">
        <f t="shared" si="18"/>
        <v>0</v>
      </c>
    </row>
    <row r="1216" spans="1:4">
      <c r="A1216">
        <f>IF('Screening and Data Table'!G1217="y", 1, 0)</f>
        <v>0</v>
      </c>
      <c r="B1216">
        <f>IF('Screening and Data Table'!H1217="y", 1, 0)</f>
        <v>0</v>
      </c>
      <c r="D1216">
        <f t="shared" si="18"/>
        <v>0</v>
      </c>
    </row>
    <row r="1217" spans="1:4">
      <c r="A1217">
        <f>IF('Screening and Data Table'!G1218="y", 1, 0)</f>
        <v>0</v>
      </c>
      <c r="B1217">
        <f>IF('Screening and Data Table'!H1218="y", 1, 0)</f>
        <v>0</v>
      </c>
      <c r="D1217">
        <f t="shared" si="18"/>
        <v>0</v>
      </c>
    </row>
    <row r="1218" spans="1:4">
      <c r="A1218">
        <f>IF('Screening and Data Table'!G1219="y", 1, 0)</f>
        <v>1</v>
      </c>
      <c r="B1218">
        <f>IF('Screening and Data Table'!H1219="y", 1, 0)</f>
        <v>0</v>
      </c>
      <c r="D1218">
        <f t="shared" si="18"/>
        <v>0</v>
      </c>
    </row>
    <row r="1219" spans="1:4">
      <c r="A1219">
        <f>IF('Screening and Data Table'!G1220="y", 1, 0)</f>
        <v>0</v>
      </c>
      <c r="B1219">
        <f>IF('Screening and Data Table'!H1220="y", 1, 0)</f>
        <v>0</v>
      </c>
      <c r="D1219">
        <f t="shared" ref="D1219:D1282" si="19">IF(A1219*B1219=1, 1,0)</f>
        <v>0</v>
      </c>
    </row>
    <row r="1220" spans="1:4">
      <c r="A1220">
        <f>IF('Screening and Data Table'!G1221="y", 1, 0)</f>
        <v>0</v>
      </c>
      <c r="B1220">
        <f>IF('Screening and Data Table'!H1221="y", 1, 0)</f>
        <v>0</v>
      </c>
      <c r="D1220">
        <f t="shared" si="19"/>
        <v>0</v>
      </c>
    </row>
    <row r="1221" spans="1:4">
      <c r="A1221">
        <f>IF('Screening and Data Table'!G1222="y", 1, 0)</f>
        <v>0</v>
      </c>
      <c r="B1221">
        <f>IF('Screening and Data Table'!H1222="y", 1, 0)</f>
        <v>0</v>
      </c>
      <c r="D1221">
        <f t="shared" si="19"/>
        <v>0</v>
      </c>
    </row>
    <row r="1222" spans="1:4">
      <c r="A1222">
        <f>IF('Screening and Data Table'!G1223="y", 1, 0)</f>
        <v>1</v>
      </c>
      <c r="B1222">
        <f>IF('Screening and Data Table'!H1223="y", 1, 0)</f>
        <v>0</v>
      </c>
      <c r="D1222">
        <f t="shared" si="19"/>
        <v>0</v>
      </c>
    </row>
    <row r="1223" spans="1:4">
      <c r="A1223">
        <f>IF('Screening and Data Table'!G1224="y", 1, 0)</f>
        <v>0</v>
      </c>
      <c r="B1223">
        <f>IF('Screening and Data Table'!H1224="y", 1, 0)</f>
        <v>0</v>
      </c>
      <c r="D1223">
        <f t="shared" si="19"/>
        <v>0</v>
      </c>
    </row>
    <row r="1224" spans="1:4">
      <c r="A1224">
        <f>IF('Screening and Data Table'!G1225="y", 1, 0)</f>
        <v>0</v>
      </c>
      <c r="B1224">
        <f>IF('Screening and Data Table'!H1225="y", 1, 0)</f>
        <v>0</v>
      </c>
      <c r="D1224">
        <f t="shared" si="19"/>
        <v>0</v>
      </c>
    </row>
    <row r="1225" spans="1:4">
      <c r="A1225">
        <f>IF('Screening and Data Table'!G1226="y", 1, 0)</f>
        <v>0</v>
      </c>
      <c r="B1225">
        <f>IF('Screening and Data Table'!H1226="y", 1, 0)</f>
        <v>0</v>
      </c>
      <c r="D1225">
        <f t="shared" si="19"/>
        <v>0</v>
      </c>
    </row>
    <row r="1226" spans="1:4">
      <c r="A1226">
        <f>IF('Screening and Data Table'!G1227="y", 1, 0)</f>
        <v>1</v>
      </c>
      <c r="B1226">
        <f>IF('Screening and Data Table'!H1227="y", 1, 0)</f>
        <v>0</v>
      </c>
      <c r="D1226">
        <f t="shared" si="19"/>
        <v>0</v>
      </c>
    </row>
    <row r="1227" spans="1:4">
      <c r="A1227">
        <f>IF('Screening and Data Table'!G1228="y", 1, 0)</f>
        <v>0</v>
      </c>
      <c r="B1227">
        <f>IF('Screening and Data Table'!H1228="y", 1, 0)</f>
        <v>0</v>
      </c>
      <c r="D1227">
        <f t="shared" si="19"/>
        <v>0</v>
      </c>
    </row>
    <row r="1228" spans="1:4">
      <c r="A1228">
        <f>IF('Screening and Data Table'!G1229="y", 1, 0)</f>
        <v>1</v>
      </c>
      <c r="B1228">
        <f>IF('Screening and Data Table'!H1229="y", 1, 0)</f>
        <v>0</v>
      </c>
      <c r="D1228">
        <f t="shared" si="19"/>
        <v>0</v>
      </c>
    </row>
    <row r="1229" spans="1:4">
      <c r="A1229">
        <f>IF('Screening and Data Table'!G1230="y", 1, 0)</f>
        <v>0</v>
      </c>
      <c r="B1229">
        <f>IF('Screening and Data Table'!H1230="y", 1, 0)</f>
        <v>0</v>
      </c>
      <c r="D1229">
        <f t="shared" si="19"/>
        <v>0</v>
      </c>
    </row>
    <row r="1230" spans="1:4">
      <c r="A1230">
        <f>IF('Screening and Data Table'!G1231="y", 1, 0)</f>
        <v>0</v>
      </c>
      <c r="B1230">
        <f>IF('Screening and Data Table'!H1231="y", 1, 0)</f>
        <v>0</v>
      </c>
      <c r="D1230">
        <f t="shared" si="19"/>
        <v>0</v>
      </c>
    </row>
    <row r="1231" spans="1:4">
      <c r="A1231">
        <f>IF('Screening and Data Table'!G1232="y", 1, 0)</f>
        <v>0</v>
      </c>
      <c r="B1231">
        <f>IF('Screening and Data Table'!H1232="y", 1, 0)</f>
        <v>0</v>
      </c>
      <c r="D1231">
        <f t="shared" si="19"/>
        <v>0</v>
      </c>
    </row>
    <row r="1232" spans="1:4">
      <c r="A1232">
        <f>IF('Screening and Data Table'!G1233="y", 1, 0)</f>
        <v>0</v>
      </c>
      <c r="B1232">
        <f>IF('Screening and Data Table'!H1233="y", 1, 0)</f>
        <v>0</v>
      </c>
      <c r="D1232">
        <f t="shared" si="19"/>
        <v>0</v>
      </c>
    </row>
    <row r="1233" spans="1:4">
      <c r="A1233">
        <f>IF('Screening and Data Table'!G1234="y", 1, 0)</f>
        <v>0</v>
      </c>
      <c r="B1233">
        <f>IF('Screening and Data Table'!H1234="y", 1, 0)</f>
        <v>0</v>
      </c>
      <c r="D1233">
        <f t="shared" si="19"/>
        <v>0</v>
      </c>
    </row>
    <row r="1234" spans="1:4">
      <c r="A1234">
        <f>IF('Screening and Data Table'!G1235="y", 1, 0)</f>
        <v>0</v>
      </c>
      <c r="B1234">
        <f>IF('Screening and Data Table'!H1235="y", 1, 0)</f>
        <v>0</v>
      </c>
      <c r="D1234">
        <f t="shared" si="19"/>
        <v>0</v>
      </c>
    </row>
    <row r="1235" spans="1:4">
      <c r="A1235">
        <f>IF('Screening and Data Table'!G1236="y", 1, 0)</f>
        <v>0</v>
      </c>
      <c r="B1235">
        <f>IF('Screening and Data Table'!H1236="y", 1, 0)</f>
        <v>0</v>
      </c>
      <c r="D1235">
        <f t="shared" si="19"/>
        <v>0</v>
      </c>
    </row>
    <row r="1236" spans="1:4">
      <c r="A1236">
        <f>IF('Screening and Data Table'!G1237="y", 1, 0)</f>
        <v>0</v>
      </c>
      <c r="B1236">
        <f>IF('Screening and Data Table'!H1237="y", 1, 0)</f>
        <v>0</v>
      </c>
      <c r="D1236">
        <f t="shared" si="19"/>
        <v>0</v>
      </c>
    </row>
    <row r="1237" spans="1:4">
      <c r="A1237">
        <f>IF('Screening and Data Table'!G1238="y", 1, 0)</f>
        <v>0</v>
      </c>
      <c r="B1237">
        <f>IF('Screening and Data Table'!H1238="y", 1, 0)</f>
        <v>0</v>
      </c>
      <c r="D1237">
        <f t="shared" si="19"/>
        <v>0</v>
      </c>
    </row>
    <row r="1238" spans="1:4">
      <c r="A1238">
        <f>IF('Screening and Data Table'!G1239="y", 1, 0)</f>
        <v>0</v>
      </c>
      <c r="B1238">
        <f>IF('Screening and Data Table'!H1239="y", 1, 0)</f>
        <v>0</v>
      </c>
      <c r="D1238">
        <f t="shared" si="19"/>
        <v>0</v>
      </c>
    </row>
    <row r="1239" spans="1:4">
      <c r="A1239">
        <f>IF('Screening and Data Table'!G1240="y", 1, 0)</f>
        <v>0</v>
      </c>
      <c r="B1239">
        <f>IF('Screening and Data Table'!H1240="y", 1, 0)</f>
        <v>0</v>
      </c>
      <c r="D1239">
        <f t="shared" si="19"/>
        <v>0</v>
      </c>
    </row>
    <row r="1240" spans="1:4">
      <c r="A1240">
        <f>IF('Screening and Data Table'!G1241="y", 1, 0)</f>
        <v>1</v>
      </c>
      <c r="B1240">
        <f>IF('Screening and Data Table'!H1241="y", 1, 0)</f>
        <v>1</v>
      </c>
      <c r="D1240">
        <f t="shared" si="19"/>
        <v>1</v>
      </c>
    </row>
    <row r="1241" spans="1:4">
      <c r="A1241">
        <f>IF('Screening and Data Table'!G1242="y", 1, 0)</f>
        <v>0</v>
      </c>
      <c r="B1241">
        <f>IF('Screening and Data Table'!H1242="y", 1, 0)</f>
        <v>0</v>
      </c>
      <c r="D1241">
        <f t="shared" si="19"/>
        <v>0</v>
      </c>
    </row>
    <row r="1242" spans="1:4">
      <c r="A1242">
        <f>IF('Screening and Data Table'!G1243="y", 1, 0)</f>
        <v>0</v>
      </c>
      <c r="B1242">
        <f>IF('Screening and Data Table'!H1243="y", 1, 0)</f>
        <v>0</v>
      </c>
      <c r="D1242">
        <f t="shared" si="19"/>
        <v>0</v>
      </c>
    </row>
    <row r="1243" spans="1:4">
      <c r="A1243">
        <f>IF('Screening and Data Table'!G1244="y", 1, 0)</f>
        <v>0</v>
      </c>
      <c r="B1243">
        <f>IF('Screening and Data Table'!H1244="y", 1, 0)</f>
        <v>0</v>
      </c>
      <c r="D1243">
        <f t="shared" si="19"/>
        <v>0</v>
      </c>
    </row>
    <row r="1244" spans="1:4">
      <c r="A1244">
        <f>IF('Screening and Data Table'!G1245="y", 1, 0)</f>
        <v>0</v>
      </c>
      <c r="B1244">
        <f>IF('Screening and Data Table'!H1245="y", 1, 0)</f>
        <v>0</v>
      </c>
      <c r="D1244">
        <f t="shared" si="19"/>
        <v>0</v>
      </c>
    </row>
    <row r="1245" spans="1:4">
      <c r="A1245">
        <f>IF('Screening and Data Table'!G1246="y", 1, 0)</f>
        <v>0</v>
      </c>
      <c r="B1245">
        <f>IF('Screening and Data Table'!H1246="y", 1, 0)</f>
        <v>0</v>
      </c>
      <c r="D1245">
        <f t="shared" si="19"/>
        <v>0</v>
      </c>
    </row>
    <row r="1246" spans="1:4">
      <c r="A1246">
        <f>IF('Screening and Data Table'!G1247="y", 1, 0)</f>
        <v>0</v>
      </c>
      <c r="B1246">
        <f>IF('Screening and Data Table'!H1247="y", 1, 0)</f>
        <v>0</v>
      </c>
      <c r="D1246">
        <f t="shared" si="19"/>
        <v>0</v>
      </c>
    </row>
    <row r="1247" spans="1:4">
      <c r="A1247">
        <f>IF('Screening and Data Table'!G1248="y", 1, 0)</f>
        <v>0</v>
      </c>
      <c r="B1247">
        <f>IF('Screening and Data Table'!H1248="y", 1, 0)</f>
        <v>0</v>
      </c>
      <c r="D1247">
        <f t="shared" si="19"/>
        <v>0</v>
      </c>
    </row>
    <row r="1248" spans="1:4">
      <c r="A1248">
        <f>IF('Screening and Data Table'!G1249="y", 1, 0)</f>
        <v>1</v>
      </c>
      <c r="B1248">
        <f>IF('Screening and Data Table'!H1249="y", 1, 0)</f>
        <v>0</v>
      </c>
      <c r="D1248">
        <f t="shared" si="19"/>
        <v>0</v>
      </c>
    </row>
    <row r="1249" spans="1:4">
      <c r="A1249">
        <f>IF('Screening and Data Table'!G1250="y", 1, 0)</f>
        <v>0</v>
      </c>
      <c r="B1249">
        <f>IF('Screening and Data Table'!H1250="y", 1, 0)</f>
        <v>0</v>
      </c>
      <c r="D1249">
        <f t="shared" si="19"/>
        <v>0</v>
      </c>
    </row>
    <row r="1250" spans="1:4">
      <c r="A1250">
        <f>IF('Screening and Data Table'!G1251="y", 1, 0)</f>
        <v>1</v>
      </c>
      <c r="B1250">
        <f>IF('Screening and Data Table'!H1251="y", 1, 0)</f>
        <v>0</v>
      </c>
      <c r="D1250">
        <f t="shared" si="19"/>
        <v>0</v>
      </c>
    </row>
    <row r="1251" spans="1:4">
      <c r="A1251">
        <f>IF('Screening and Data Table'!G1252="y", 1, 0)</f>
        <v>0</v>
      </c>
      <c r="B1251">
        <f>IF('Screening and Data Table'!H1252="y", 1, 0)</f>
        <v>0</v>
      </c>
      <c r="D1251">
        <f t="shared" si="19"/>
        <v>0</v>
      </c>
    </row>
    <row r="1252" spans="1:4">
      <c r="A1252">
        <f>IF('Screening and Data Table'!G1253="y", 1, 0)</f>
        <v>1</v>
      </c>
      <c r="B1252">
        <f>IF('Screening and Data Table'!H1253="y", 1, 0)</f>
        <v>0</v>
      </c>
      <c r="D1252">
        <f t="shared" si="19"/>
        <v>0</v>
      </c>
    </row>
    <row r="1253" spans="1:4">
      <c r="A1253">
        <f>IF('Screening and Data Table'!G1254="y", 1, 0)</f>
        <v>0</v>
      </c>
      <c r="B1253">
        <f>IF('Screening and Data Table'!H1254="y", 1, 0)</f>
        <v>0</v>
      </c>
      <c r="D1253">
        <f t="shared" si="19"/>
        <v>0</v>
      </c>
    </row>
    <row r="1254" spans="1:4">
      <c r="A1254">
        <f>IF('Screening and Data Table'!G1255="y", 1, 0)</f>
        <v>0</v>
      </c>
      <c r="B1254">
        <f>IF('Screening and Data Table'!H1255="y", 1, 0)</f>
        <v>0</v>
      </c>
      <c r="D1254">
        <f t="shared" si="19"/>
        <v>0</v>
      </c>
    </row>
    <row r="1255" spans="1:4">
      <c r="A1255">
        <f>IF('Screening and Data Table'!G1256="y", 1, 0)</f>
        <v>0</v>
      </c>
      <c r="B1255">
        <f>IF('Screening and Data Table'!H1256="y", 1, 0)</f>
        <v>0</v>
      </c>
      <c r="D1255">
        <f t="shared" si="19"/>
        <v>0</v>
      </c>
    </row>
    <row r="1256" spans="1:4">
      <c r="A1256">
        <f>IF('Screening and Data Table'!G1257="y", 1, 0)</f>
        <v>0</v>
      </c>
      <c r="B1256">
        <f>IF('Screening and Data Table'!H1257="y", 1, 0)</f>
        <v>0</v>
      </c>
      <c r="D1256">
        <f t="shared" si="19"/>
        <v>0</v>
      </c>
    </row>
    <row r="1257" spans="1:4">
      <c r="A1257">
        <f>IF('Screening and Data Table'!G1258="y", 1, 0)</f>
        <v>0</v>
      </c>
      <c r="B1257">
        <f>IF('Screening and Data Table'!H1258="y", 1, 0)</f>
        <v>0</v>
      </c>
      <c r="D1257">
        <f t="shared" si="19"/>
        <v>0</v>
      </c>
    </row>
    <row r="1258" spans="1:4">
      <c r="A1258">
        <f>IF('Screening and Data Table'!G1259="y", 1, 0)</f>
        <v>0</v>
      </c>
      <c r="B1258">
        <f>IF('Screening and Data Table'!H1259="y", 1, 0)</f>
        <v>0</v>
      </c>
      <c r="D1258">
        <f t="shared" si="19"/>
        <v>0</v>
      </c>
    </row>
    <row r="1259" spans="1:4">
      <c r="A1259">
        <f>IF('Screening and Data Table'!G1260="y", 1, 0)</f>
        <v>0</v>
      </c>
      <c r="B1259">
        <f>IF('Screening and Data Table'!H1260="y", 1, 0)</f>
        <v>0</v>
      </c>
      <c r="D1259">
        <f t="shared" si="19"/>
        <v>0</v>
      </c>
    </row>
    <row r="1260" spans="1:4">
      <c r="A1260">
        <f>IF('Screening and Data Table'!G1261="y", 1, 0)</f>
        <v>0</v>
      </c>
      <c r="B1260">
        <f>IF('Screening and Data Table'!H1261="y", 1, 0)</f>
        <v>0</v>
      </c>
      <c r="D1260">
        <f t="shared" si="19"/>
        <v>0</v>
      </c>
    </row>
    <row r="1261" spans="1:4">
      <c r="A1261">
        <f>IF('Screening and Data Table'!G1262="y", 1, 0)</f>
        <v>0</v>
      </c>
      <c r="B1261">
        <f>IF('Screening and Data Table'!H1262="y", 1, 0)</f>
        <v>0</v>
      </c>
      <c r="D1261">
        <f t="shared" si="19"/>
        <v>0</v>
      </c>
    </row>
    <row r="1262" spans="1:4">
      <c r="A1262">
        <f>IF('Screening and Data Table'!G1263="y", 1, 0)</f>
        <v>0</v>
      </c>
      <c r="B1262">
        <f>IF('Screening and Data Table'!H1263="y", 1, 0)</f>
        <v>0</v>
      </c>
      <c r="D1262">
        <f t="shared" si="19"/>
        <v>0</v>
      </c>
    </row>
    <row r="1263" spans="1:4">
      <c r="A1263">
        <f>IF('Screening and Data Table'!G1264="y", 1, 0)</f>
        <v>0</v>
      </c>
      <c r="B1263">
        <f>IF('Screening and Data Table'!H1264="y", 1, 0)</f>
        <v>0</v>
      </c>
      <c r="D1263">
        <f t="shared" si="19"/>
        <v>0</v>
      </c>
    </row>
    <row r="1264" spans="1:4">
      <c r="A1264">
        <f>IF('Screening and Data Table'!G1265="y", 1, 0)</f>
        <v>0</v>
      </c>
      <c r="B1264">
        <f>IF('Screening and Data Table'!H1265="y", 1, 0)</f>
        <v>0</v>
      </c>
      <c r="D1264">
        <f t="shared" si="19"/>
        <v>0</v>
      </c>
    </row>
    <row r="1265" spans="1:4">
      <c r="A1265">
        <f>IF('Screening and Data Table'!G1266="y", 1, 0)</f>
        <v>0</v>
      </c>
      <c r="B1265">
        <f>IF('Screening and Data Table'!H1266="y", 1, 0)</f>
        <v>0</v>
      </c>
      <c r="D1265">
        <f t="shared" si="19"/>
        <v>0</v>
      </c>
    </row>
    <row r="1266" spans="1:4">
      <c r="A1266">
        <f>IF('Screening and Data Table'!G1267="y", 1, 0)</f>
        <v>0</v>
      </c>
      <c r="B1266">
        <f>IF('Screening and Data Table'!H1267="y", 1, 0)</f>
        <v>0</v>
      </c>
      <c r="D1266">
        <f t="shared" si="19"/>
        <v>0</v>
      </c>
    </row>
    <row r="1267" spans="1:4">
      <c r="A1267">
        <f>IF('Screening and Data Table'!G1268="y", 1, 0)</f>
        <v>0</v>
      </c>
      <c r="B1267">
        <f>IF('Screening and Data Table'!H1268="y", 1, 0)</f>
        <v>0</v>
      </c>
      <c r="D1267">
        <f t="shared" si="19"/>
        <v>0</v>
      </c>
    </row>
    <row r="1268" spans="1:4">
      <c r="A1268">
        <f>IF('Screening and Data Table'!G1269="y", 1, 0)</f>
        <v>1</v>
      </c>
      <c r="B1268">
        <f>IF('Screening and Data Table'!H1269="y", 1, 0)</f>
        <v>0</v>
      </c>
      <c r="D1268">
        <f t="shared" si="19"/>
        <v>0</v>
      </c>
    </row>
    <row r="1269" spans="1:4">
      <c r="A1269">
        <f>IF('Screening and Data Table'!G1270="y", 1, 0)</f>
        <v>0</v>
      </c>
      <c r="B1269">
        <f>IF('Screening and Data Table'!H1270="y", 1, 0)</f>
        <v>0</v>
      </c>
      <c r="D1269">
        <f t="shared" si="19"/>
        <v>0</v>
      </c>
    </row>
    <row r="1270" spans="1:4">
      <c r="A1270">
        <f>IF('Screening and Data Table'!G1271="y", 1, 0)</f>
        <v>0</v>
      </c>
      <c r="B1270">
        <f>IF('Screening and Data Table'!H1271="y", 1, 0)</f>
        <v>0</v>
      </c>
      <c r="D1270">
        <f t="shared" si="19"/>
        <v>0</v>
      </c>
    </row>
    <row r="1271" spans="1:4">
      <c r="A1271">
        <f>IF('Screening and Data Table'!G1272="y", 1, 0)</f>
        <v>0</v>
      </c>
      <c r="B1271">
        <f>IF('Screening and Data Table'!H1272="y", 1, 0)</f>
        <v>0</v>
      </c>
      <c r="D1271">
        <f t="shared" si="19"/>
        <v>0</v>
      </c>
    </row>
    <row r="1272" spans="1:4">
      <c r="A1272">
        <f>IF('Screening and Data Table'!G1273="y", 1, 0)</f>
        <v>0</v>
      </c>
      <c r="B1272">
        <f>IF('Screening and Data Table'!H1273="y", 1, 0)</f>
        <v>0</v>
      </c>
      <c r="D1272">
        <f t="shared" si="19"/>
        <v>0</v>
      </c>
    </row>
    <row r="1273" spans="1:4">
      <c r="A1273">
        <f>IF('Screening and Data Table'!G1274="y", 1, 0)</f>
        <v>0</v>
      </c>
      <c r="B1273">
        <f>IF('Screening and Data Table'!H1274="y", 1, 0)</f>
        <v>0</v>
      </c>
      <c r="D1273">
        <f t="shared" si="19"/>
        <v>0</v>
      </c>
    </row>
    <row r="1274" spans="1:4">
      <c r="A1274">
        <f>IF('Screening and Data Table'!G1275="y", 1, 0)</f>
        <v>0</v>
      </c>
      <c r="B1274">
        <f>IF('Screening and Data Table'!H1275="y", 1, 0)</f>
        <v>0</v>
      </c>
      <c r="D1274">
        <f t="shared" si="19"/>
        <v>0</v>
      </c>
    </row>
    <row r="1275" spans="1:4">
      <c r="A1275">
        <f>IF('Screening and Data Table'!G1276="y", 1, 0)</f>
        <v>0</v>
      </c>
      <c r="B1275">
        <f>IF('Screening and Data Table'!H1276="y", 1, 0)</f>
        <v>0</v>
      </c>
      <c r="D1275">
        <f t="shared" si="19"/>
        <v>0</v>
      </c>
    </row>
    <row r="1276" spans="1:4">
      <c r="A1276">
        <f>IF('Screening and Data Table'!G1277="y", 1, 0)</f>
        <v>0</v>
      </c>
      <c r="B1276">
        <f>IF('Screening and Data Table'!H1277="y", 1, 0)</f>
        <v>0</v>
      </c>
      <c r="D1276">
        <f t="shared" si="19"/>
        <v>0</v>
      </c>
    </row>
    <row r="1277" spans="1:4">
      <c r="A1277">
        <f>IF('Screening and Data Table'!G1278="y", 1, 0)</f>
        <v>0</v>
      </c>
      <c r="B1277">
        <f>IF('Screening and Data Table'!H1278="y", 1, 0)</f>
        <v>0</v>
      </c>
      <c r="D1277">
        <f t="shared" si="19"/>
        <v>0</v>
      </c>
    </row>
    <row r="1278" spans="1:4">
      <c r="A1278">
        <f>IF('Screening and Data Table'!G1279="y", 1, 0)</f>
        <v>0</v>
      </c>
      <c r="B1278">
        <f>IF('Screening and Data Table'!H1279="y", 1, 0)</f>
        <v>0</v>
      </c>
      <c r="D1278">
        <f t="shared" si="19"/>
        <v>0</v>
      </c>
    </row>
    <row r="1279" spans="1:4">
      <c r="A1279">
        <f>IF('Screening and Data Table'!G1280="y", 1, 0)</f>
        <v>0</v>
      </c>
      <c r="B1279">
        <f>IF('Screening and Data Table'!H1280="y", 1, 0)</f>
        <v>0</v>
      </c>
      <c r="D1279">
        <f t="shared" si="19"/>
        <v>0</v>
      </c>
    </row>
    <row r="1280" spans="1:4">
      <c r="A1280">
        <f>IF('Screening and Data Table'!G1281="y", 1, 0)</f>
        <v>0</v>
      </c>
      <c r="B1280">
        <f>IF('Screening and Data Table'!H1281="y", 1, 0)</f>
        <v>0</v>
      </c>
      <c r="D1280">
        <f t="shared" si="19"/>
        <v>0</v>
      </c>
    </row>
    <row r="1281" spans="1:4">
      <c r="A1281">
        <f>IF('Screening and Data Table'!G1282="y", 1, 0)</f>
        <v>0</v>
      </c>
      <c r="B1281">
        <f>IF('Screening and Data Table'!H1282="y", 1, 0)</f>
        <v>0</v>
      </c>
      <c r="D1281">
        <f t="shared" si="19"/>
        <v>0</v>
      </c>
    </row>
    <row r="1282" spans="1:4">
      <c r="A1282">
        <f>IF('Screening and Data Table'!G1283="y", 1, 0)</f>
        <v>0</v>
      </c>
      <c r="B1282">
        <f>IF('Screening and Data Table'!H1283="y", 1, 0)</f>
        <v>0</v>
      </c>
      <c r="D1282">
        <f t="shared" si="19"/>
        <v>0</v>
      </c>
    </row>
    <row r="1283" spans="1:4">
      <c r="A1283">
        <f>IF('Screening and Data Table'!G1284="y", 1, 0)</f>
        <v>0</v>
      </c>
      <c r="B1283">
        <f>IF('Screening and Data Table'!H1284="y", 1, 0)</f>
        <v>0</v>
      </c>
      <c r="D1283">
        <f t="shared" ref="D1283:D1346" si="20">IF(A1283*B1283=1, 1,0)</f>
        <v>0</v>
      </c>
    </row>
    <row r="1284" spans="1:4">
      <c r="A1284">
        <f>IF('Screening and Data Table'!G1285="y", 1, 0)</f>
        <v>0</v>
      </c>
      <c r="B1284">
        <f>IF('Screening and Data Table'!H1285="y", 1, 0)</f>
        <v>0</v>
      </c>
      <c r="D1284">
        <f t="shared" si="20"/>
        <v>0</v>
      </c>
    </row>
    <row r="1285" spans="1:4">
      <c r="A1285">
        <f>IF('Screening and Data Table'!G1286="y", 1, 0)</f>
        <v>0</v>
      </c>
      <c r="B1285">
        <f>IF('Screening and Data Table'!H1286="y", 1, 0)</f>
        <v>0</v>
      </c>
      <c r="D1285">
        <f t="shared" si="20"/>
        <v>0</v>
      </c>
    </row>
    <row r="1286" spans="1:4">
      <c r="A1286">
        <f>IF('Screening and Data Table'!G1287="y", 1, 0)</f>
        <v>0</v>
      </c>
      <c r="B1286">
        <f>IF('Screening and Data Table'!H1287="y", 1, 0)</f>
        <v>0</v>
      </c>
      <c r="D1286">
        <f t="shared" si="20"/>
        <v>0</v>
      </c>
    </row>
    <row r="1287" spans="1:4">
      <c r="A1287">
        <f>IF('Screening and Data Table'!G1288="y", 1, 0)</f>
        <v>0</v>
      </c>
      <c r="B1287">
        <f>IF('Screening and Data Table'!H1288="y", 1, 0)</f>
        <v>0</v>
      </c>
      <c r="D1287">
        <f t="shared" si="20"/>
        <v>0</v>
      </c>
    </row>
    <row r="1288" spans="1:4">
      <c r="A1288">
        <f>IF('Screening and Data Table'!G1289="y", 1, 0)</f>
        <v>1</v>
      </c>
      <c r="B1288">
        <f>IF('Screening and Data Table'!H1289="y", 1, 0)</f>
        <v>0</v>
      </c>
      <c r="D1288">
        <f t="shared" si="20"/>
        <v>0</v>
      </c>
    </row>
    <row r="1289" spans="1:4">
      <c r="A1289">
        <f>IF('Screening and Data Table'!G1290="y", 1, 0)</f>
        <v>0</v>
      </c>
      <c r="B1289">
        <f>IF('Screening and Data Table'!H1290="y", 1, 0)</f>
        <v>0</v>
      </c>
      <c r="D1289">
        <f t="shared" si="20"/>
        <v>0</v>
      </c>
    </row>
    <row r="1290" spans="1:4">
      <c r="A1290">
        <f>IF('Screening and Data Table'!G1291="y", 1, 0)</f>
        <v>1</v>
      </c>
      <c r="B1290">
        <f>IF('Screening and Data Table'!H1291="y", 1, 0)</f>
        <v>0</v>
      </c>
      <c r="D1290">
        <f t="shared" si="20"/>
        <v>0</v>
      </c>
    </row>
    <row r="1291" spans="1:4">
      <c r="A1291">
        <f>IF('Screening and Data Table'!G1292="y", 1, 0)</f>
        <v>0</v>
      </c>
      <c r="B1291">
        <f>IF('Screening and Data Table'!H1292="y", 1, 0)</f>
        <v>0</v>
      </c>
      <c r="D1291">
        <f t="shared" si="20"/>
        <v>0</v>
      </c>
    </row>
    <row r="1292" spans="1:4">
      <c r="A1292">
        <f>IF('Screening and Data Table'!G1293="y", 1, 0)</f>
        <v>1</v>
      </c>
      <c r="B1292">
        <f>IF('Screening and Data Table'!H1293="y", 1, 0)</f>
        <v>0</v>
      </c>
      <c r="D1292">
        <f t="shared" si="20"/>
        <v>0</v>
      </c>
    </row>
    <row r="1293" spans="1:4">
      <c r="A1293">
        <f>IF('Screening and Data Table'!G1294="y", 1, 0)</f>
        <v>0</v>
      </c>
      <c r="B1293">
        <f>IF('Screening and Data Table'!H1294="y", 1, 0)</f>
        <v>0</v>
      </c>
      <c r="D1293">
        <f t="shared" si="20"/>
        <v>0</v>
      </c>
    </row>
    <row r="1294" spans="1:4">
      <c r="A1294">
        <f>IF('Screening and Data Table'!G1295="y", 1, 0)</f>
        <v>1</v>
      </c>
      <c r="B1294">
        <f>IF('Screening and Data Table'!H1295="y", 1, 0)</f>
        <v>0</v>
      </c>
      <c r="D1294">
        <f t="shared" si="20"/>
        <v>0</v>
      </c>
    </row>
    <row r="1295" spans="1:4">
      <c r="A1295">
        <f>IF('Screening and Data Table'!G1296="y", 1, 0)</f>
        <v>0</v>
      </c>
      <c r="B1295">
        <f>IF('Screening and Data Table'!H1296="y", 1, 0)</f>
        <v>0</v>
      </c>
      <c r="D1295">
        <f t="shared" si="20"/>
        <v>0</v>
      </c>
    </row>
    <row r="1296" spans="1:4">
      <c r="A1296">
        <f>IF('Screening and Data Table'!G1297="y", 1, 0)</f>
        <v>0</v>
      </c>
      <c r="B1296">
        <f>IF('Screening and Data Table'!H1297="y", 1, 0)</f>
        <v>0</v>
      </c>
      <c r="D1296">
        <f t="shared" si="20"/>
        <v>0</v>
      </c>
    </row>
    <row r="1297" spans="1:4">
      <c r="A1297">
        <f>IF('Screening and Data Table'!G1298="y", 1, 0)</f>
        <v>0</v>
      </c>
      <c r="B1297">
        <f>IF('Screening and Data Table'!H1298="y", 1, 0)</f>
        <v>0</v>
      </c>
      <c r="D1297">
        <f t="shared" si="20"/>
        <v>0</v>
      </c>
    </row>
    <row r="1298" spans="1:4">
      <c r="A1298">
        <f>IF('Screening and Data Table'!G1299="y", 1, 0)</f>
        <v>1</v>
      </c>
      <c r="B1298">
        <f>IF('Screening and Data Table'!H1299="y", 1, 0)</f>
        <v>0</v>
      </c>
      <c r="D1298">
        <f t="shared" si="20"/>
        <v>0</v>
      </c>
    </row>
    <row r="1299" spans="1:4">
      <c r="A1299">
        <f>IF('Screening and Data Table'!G1300="y", 1, 0)</f>
        <v>0</v>
      </c>
      <c r="B1299">
        <f>IF('Screening and Data Table'!H1300="y", 1, 0)</f>
        <v>0</v>
      </c>
      <c r="D1299">
        <f t="shared" si="20"/>
        <v>0</v>
      </c>
    </row>
    <row r="1300" spans="1:4">
      <c r="A1300">
        <f>IF('Screening and Data Table'!G1301="y", 1, 0)</f>
        <v>1</v>
      </c>
      <c r="B1300">
        <f>IF('Screening and Data Table'!H1301="y", 1, 0)</f>
        <v>0</v>
      </c>
      <c r="D1300">
        <f t="shared" si="20"/>
        <v>0</v>
      </c>
    </row>
    <row r="1301" spans="1:4">
      <c r="A1301">
        <f>IF('Screening and Data Table'!G1302="y", 1, 0)</f>
        <v>0</v>
      </c>
      <c r="B1301">
        <f>IF('Screening and Data Table'!H1302="y", 1, 0)</f>
        <v>0</v>
      </c>
      <c r="D1301">
        <f t="shared" si="20"/>
        <v>0</v>
      </c>
    </row>
    <row r="1302" spans="1:4">
      <c r="A1302">
        <f>IF('Screening and Data Table'!G1303="y", 1, 0)</f>
        <v>1</v>
      </c>
      <c r="B1302">
        <f>IF('Screening and Data Table'!H1303="y", 1, 0)</f>
        <v>0</v>
      </c>
      <c r="D1302">
        <f t="shared" si="20"/>
        <v>0</v>
      </c>
    </row>
    <row r="1303" spans="1:4">
      <c r="A1303">
        <f>IF('Screening and Data Table'!G1304="y", 1, 0)</f>
        <v>0</v>
      </c>
      <c r="B1303">
        <f>IF('Screening and Data Table'!H1304="y", 1, 0)</f>
        <v>0</v>
      </c>
      <c r="D1303">
        <f t="shared" si="20"/>
        <v>0</v>
      </c>
    </row>
    <row r="1304" spans="1:4">
      <c r="A1304">
        <f>IF('Screening and Data Table'!G1305="y", 1, 0)</f>
        <v>0</v>
      </c>
      <c r="B1304">
        <f>IF('Screening and Data Table'!H1305="y", 1, 0)</f>
        <v>0</v>
      </c>
      <c r="D1304">
        <f t="shared" si="20"/>
        <v>0</v>
      </c>
    </row>
    <row r="1305" spans="1:4">
      <c r="A1305">
        <f>IF('Screening and Data Table'!G1306="y", 1, 0)</f>
        <v>0</v>
      </c>
      <c r="B1305">
        <f>IF('Screening and Data Table'!H1306="y", 1, 0)</f>
        <v>0</v>
      </c>
      <c r="D1305">
        <f t="shared" si="20"/>
        <v>0</v>
      </c>
    </row>
    <row r="1306" spans="1:4">
      <c r="A1306">
        <f>IF('Screening and Data Table'!G1307="y", 1, 0)</f>
        <v>0</v>
      </c>
      <c r="B1306">
        <f>IF('Screening and Data Table'!H1307="y", 1, 0)</f>
        <v>0</v>
      </c>
      <c r="D1306">
        <f t="shared" si="20"/>
        <v>0</v>
      </c>
    </row>
    <row r="1307" spans="1:4">
      <c r="A1307">
        <f>IF('Screening and Data Table'!G1308="y", 1, 0)</f>
        <v>0</v>
      </c>
      <c r="B1307">
        <f>IF('Screening and Data Table'!H1308="y", 1, 0)</f>
        <v>0</v>
      </c>
      <c r="D1307">
        <f t="shared" si="20"/>
        <v>0</v>
      </c>
    </row>
    <row r="1308" spans="1:4">
      <c r="A1308">
        <f>IF('Screening and Data Table'!G1309="y", 1, 0)</f>
        <v>0</v>
      </c>
      <c r="B1308">
        <f>IF('Screening and Data Table'!H1309="y", 1, 0)</f>
        <v>0</v>
      </c>
      <c r="D1308">
        <f t="shared" si="20"/>
        <v>0</v>
      </c>
    </row>
    <row r="1309" spans="1:4">
      <c r="A1309">
        <f>IF('Screening and Data Table'!G1310="y", 1, 0)</f>
        <v>0</v>
      </c>
      <c r="B1309">
        <f>IF('Screening and Data Table'!H1310="y", 1, 0)</f>
        <v>0</v>
      </c>
      <c r="D1309">
        <f t="shared" si="20"/>
        <v>0</v>
      </c>
    </row>
    <row r="1310" spans="1:4">
      <c r="A1310">
        <f>IF('Screening and Data Table'!G1311="y", 1, 0)</f>
        <v>0</v>
      </c>
      <c r="B1310">
        <f>IF('Screening and Data Table'!H1311="y", 1, 0)</f>
        <v>0</v>
      </c>
      <c r="D1310">
        <f t="shared" si="20"/>
        <v>0</v>
      </c>
    </row>
    <row r="1311" spans="1:4">
      <c r="A1311">
        <f>IF('Screening and Data Table'!G1312="y", 1, 0)</f>
        <v>0</v>
      </c>
      <c r="B1311">
        <f>IF('Screening and Data Table'!H1312="y", 1, 0)</f>
        <v>0</v>
      </c>
      <c r="D1311">
        <f t="shared" si="20"/>
        <v>0</v>
      </c>
    </row>
    <row r="1312" spans="1:4">
      <c r="A1312">
        <f>IF('Screening and Data Table'!G1313="y", 1, 0)</f>
        <v>0</v>
      </c>
      <c r="B1312">
        <f>IF('Screening and Data Table'!H1313="y", 1, 0)</f>
        <v>0</v>
      </c>
      <c r="D1312">
        <f t="shared" si="20"/>
        <v>0</v>
      </c>
    </row>
    <row r="1313" spans="1:4">
      <c r="A1313">
        <f>IF('Screening and Data Table'!G1314="y", 1, 0)</f>
        <v>0</v>
      </c>
      <c r="B1313">
        <f>IF('Screening and Data Table'!H1314="y", 1, 0)</f>
        <v>0</v>
      </c>
      <c r="D1313">
        <f t="shared" si="20"/>
        <v>0</v>
      </c>
    </row>
    <row r="1314" spans="1:4">
      <c r="A1314">
        <f>IF('Screening and Data Table'!G1315="y", 1, 0)</f>
        <v>0</v>
      </c>
      <c r="B1314">
        <f>IF('Screening and Data Table'!H1315="y", 1, 0)</f>
        <v>0</v>
      </c>
      <c r="D1314">
        <f t="shared" si="20"/>
        <v>0</v>
      </c>
    </row>
    <row r="1315" spans="1:4">
      <c r="A1315">
        <f>IF('Screening and Data Table'!G1316="y", 1, 0)</f>
        <v>0</v>
      </c>
      <c r="B1315">
        <f>IF('Screening and Data Table'!H1316="y", 1, 0)</f>
        <v>0</v>
      </c>
      <c r="D1315">
        <f t="shared" si="20"/>
        <v>0</v>
      </c>
    </row>
    <row r="1316" spans="1:4">
      <c r="A1316">
        <f>IF('Screening and Data Table'!G1317="y", 1, 0)</f>
        <v>0</v>
      </c>
      <c r="B1316">
        <f>IF('Screening and Data Table'!H1317="y", 1, 0)</f>
        <v>0</v>
      </c>
      <c r="D1316">
        <f t="shared" si="20"/>
        <v>0</v>
      </c>
    </row>
    <row r="1317" spans="1:4">
      <c r="A1317">
        <f>IF('Screening and Data Table'!G1318="y", 1, 0)</f>
        <v>0</v>
      </c>
      <c r="B1317">
        <f>IF('Screening and Data Table'!H1318="y", 1, 0)</f>
        <v>0</v>
      </c>
      <c r="D1317">
        <f t="shared" si="20"/>
        <v>0</v>
      </c>
    </row>
    <row r="1319" spans="1:4">
      <c r="A1319">
        <f>IF('Screening and Data Table'!G1320="y", 1, 0)</f>
        <v>0</v>
      </c>
      <c r="B1319">
        <f>IF('Screening and Data Table'!H1320="y", 1, 0)</f>
        <v>0</v>
      </c>
      <c r="D1319">
        <f t="shared" si="20"/>
        <v>0</v>
      </c>
    </row>
    <row r="1320" spans="1:4">
      <c r="A1320">
        <f>IF('Screening and Data Table'!G1321="y", 1, 0)</f>
        <v>0</v>
      </c>
      <c r="B1320">
        <f>IF('Screening and Data Table'!H1321="y", 1, 0)</f>
        <v>0</v>
      </c>
      <c r="D1320">
        <f t="shared" si="20"/>
        <v>0</v>
      </c>
    </row>
    <row r="1321" spans="1:4">
      <c r="A1321">
        <f>IF('Screening and Data Table'!G1322="y", 1, 0)</f>
        <v>0</v>
      </c>
      <c r="B1321">
        <f>IF('Screening and Data Table'!H1322="y", 1, 0)</f>
        <v>0</v>
      </c>
      <c r="D1321">
        <f t="shared" si="20"/>
        <v>0</v>
      </c>
    </row>
    <row r="1322" spans="1:4">
      <c r="A1322">
        <f>IF('Screening and Data Table'!G1323="y", 1, 0)</f>
        <v>0</v>
      </c>
      <c r="B1322">
        <f>IF('Screening and Data Table'!H1323="y", 1, 0)</f>
        <v>0</v>
      </c>
      <c r="D1322">
        <f t="shared" si="20"/>
        <v>0</v>
      </c>
    </row>
    <row r="1323" spans="1:4">
      <c r="A1323">
        <f>IF('Screening and Data Table'!G1324="y", 1, 0)</f>
        <v>0</v>
      </c>
      <c r="B1323">
        <f>IF('Screening and Data Table'!H1324="y", 1, 0)</f>
        <v>0</v>
      </c>
      <c r="D1323">
        <f t="shared" si="20"/>
        <v>0</v>
      </c>
    </row>
    <row r="1324" spans="1:4">
      <c r="A1324">
        <f>IF('Screening and Data Table'!G1325="y", 1, 0)</f>
        <v>0</v>
      </c>
      <c r="B1324">
        <f>IF('Screening and Data Table'!H1325="y", 1, 0)</f>
        <v>0</v>
      </c>
      <c r="D1324">
        <f t="shared" si="20"/>
        <v>0</v>
      </c>
    </row>
    <row r="1325" spans="1:4">
      <c r="A1325">
        <f>IF('Screening and Data Table'!G1326="y", 1, 0)</f>
        <v>0</v>
      </c>
      <c r="B1325">
        <f>IF('Screening and Data Table'!H1326="y", 1, 0)</f>
        <v>0</v>
      </c>
      <c r="D1325">
        <f t="shared" si="20"/>
        <v>0</v>
      </c>
    </row>
    <row r="1326" spans="1:4">
      <c r="A1326">
        <f>IF('Screening and Data Table'!G1327="y", 1, 0)</f>
        <v>0</v>
      </c>
      <c r="B1326">
        <f>IF('Screening and Data Table'!H1327="y", 1, 0)</f>
        <v>0</v>
      </c>
      <c r="D1326">
        <f t="shared" si="20"/>
        <v>0</v>
      </c>
    </row>
    <row r="1327" spans="1:4">
      <c r="A1327">
        <f>IF('Screening and Data Table'!G1328="y", 1, 0)</f>
        <v>0</v>
      </c>
      <c r="B1327">
        <f>IF('Screening and Data Table'!H1328="y", 1, 0)</f>
        <v>0</v>
      </c>
      <c r="D1327">
        <f t="shared" si="20"/>
        <v>0</v>
      </c>
    </row>
    <row r="1328" spans="1:4">
      <c r="A1328">
        <f>IF('Screening and Data Table'!G1329="y", 1, 0)</f>
        <v>1</v>
      </c>
      <c r="B1328">
        <f>IF('Screening and Data Table'!H1329="y", 1, 0)</f>
        <v>0</v>
      </c>
      <c r="D1328">
        <f t="shared" si="20"/>
        <v>0</v>
      </c>
    </row>
    <row r="1329" spans="1:4">
      <c r="A1329">
        <f>IF('Screening and Data Table'!G1330="y", 1, 0)</f>
        <v>0</v>
      </c>
      <c r="B1329">
        <f>IF('Screening and Data Table'!H1330="y", 1, 0)</f>
        <v>0</v>
      </c>
      <c r="D1329">
        <f t="shared" si="20"/>
        <v>0</v>
      </c>
    </row>
    <row r="1330" spans="1:4">
      <c r="A1330">
        <f>IF('Screening and Data Table'!G1331="y", 1, 0)</f>
        <v>1</v>
      </c>
      <c r="B1330">
        <f>IF('Screening and Data Table'!H1331="y", 1, 0)</f>
        <v>0</v>
      </c>
      <c r="D1330">
        <f t="shared" si="20"/>
        <v>0</v>
      </c>
    </row>
    <row r="1331" spans="1:4">
      <c r="A1331">
        <f>IF('Screening and Data Table'!G1332="y", 1, 0)</f>
        <v>0</v>
      </c>
      <c r="B1331">
        <f>IF('Screening and Data Table'!H1332="y", 1, 0)</f>
        <v>0</v>
      </c>
      <c r="D1331">
        <f t="shared" si="20"/>
        <v>0</v>
      </c>
    </row>
    <row r="1332" spans="1:4">
      <c r="A1332">
        <f>IF('Screening and Data Table'!G1333="y", 1, 0)</f>
        <v>0</v>
      </c>
      <c r="B1332">
        <f>IF('Screening and Data Table'!H1333="y", 1, 0)</f>
        <v>0</v>
      </c>
      <c r="D1332">
        <f t="shared" si="20"/>
        <v>0</v>
      </c>
    </row>
    <row r="1333" spans="1:4">
      <c r="A1333">
        <f>IF('Screening and Data Table'!G1334="y", 1, 0)</f>
        <v>0</v>
      </c>
      <c r="B1333">
        <f>IF('Screening and Data Table'!H1334="y", 1, 0)</f>
        <v>0</v>
      </c>
      <c r="D1333">
        <f t="shared" si="20"/>
        <v>0</v>
      </c>
    </row>
    <row r="1334" spans="1:4">
      <c r="A1334">
        <f>IF('Screening and Data Table'!G1335="y", 1, 0)</f>
        <v>0</v>
      </c>
      <c r="B1334">
        <f>IF('Screening and Data Table'!H1335="y", 1, 0)</f>
        <v>0</v>
      </c>
      <c r="D1334">
        <f t="shared" si="20"/>
        <v>0</v>
      </c>
    </row>
    <row r="1335" spans="1:4">
      <c r="A1335">
        <f>IF('Screening and Data Table'!G1336="y", 1, 0)</f>
        <v>0</v>
      </c>
      <c r="B1335">
        <f>IF('Screening and Data Table'!H1336="y", 1, 0)</f>
        <v>0</v>
      </c>
      <c r="D1335">
        <f t="shared" si="20"/>
        <v>0</v>
      </c>
    </row>
    <row r="1336" spans="1:4">
      <c r="A1336">
        <f>IF('Screening and Data Table'!G1337="y", 1, 0)</f>
        <v>1</v>
      </c>
      <c r="B1336">
        <f>IF('Screening and Data Table'!H1337="y", 1, 0)</f>
        <v>0</v>
      </c>
      <c r="D1336">
        <f t="shared" si="20"/>
        <v>0</v>
      </c>
    </row>
    <row r="1337" spans="1:4">
      <c r="A1337">
        <f>IF('Screening and Data Table'!G1338="y", 1, 0)</f>
        <v>0</v>
      </c>
      <c r="B1337">
        <f>IF('Screening and Data Table'!H1338="y", 1, 0)</f>
        <v>0</v>
      </c>
      <c r="D1337">
        <f t="shared" si="20"/>
        <v>0</v>
      </c>
    </row>
    <row r="1338" spans="1:4">
      <c r="A1338">
        <f>IF('Screening and Data Table'!G1339="y", 1, 0)</f>
        <v>1</v>
      </c>
      <c r="B1338">
        <f>IF('Screening and Data Table'!H1339="y", 1, 0)</f>
        <v>0</v>
      </c>
      <c r="D1338">
        <f t="shared" si="20"/>
        <v>0</v>
      </c>
    </row>
    <row r="1339" spans="1:4">
      <c r="A1339">
        <f>IF('Screening and Data Table'!G1340="y", 1, 0)</f>
        <v>0</v>
      </c>
      <c r="B1339">
        <f>IF('Screening and Data Table'!H1340="y", 1, 0)</f>
        <v>0</v>
      </c>
      <c r="D1339">
        <f t="shared" si="20"/>
        <v>0</v>
      </c>
    </row>
    <row r="1340" spans="1:4">
      <c r="A1340">
        <f>IF('Screening and Data Table'!G1341="y", 1, 0)</f>
        <v>1</v>
      </c>
      <c r="B1340">
        <f>IF('Screening and Data Table'!H1341="y", 1, 0)</f>
        <v>0</v>
      </c>
      <c r="D1340">
        <f t="shared" si="20"/>
        <v>0</v>
      </c>
    </row>
    <row r="1341" spans="1:4">
      <c r="A1341">
        <f>IF('Screening and Data Table'!G1342="y", 1, 0)</f>
        <v>0</v>
      </c>
      <c r="B1341">
        <f>IF('Screening and Data Table'!H1342="y", 1, 0)</f>
        <v>0</v>
      </c>
      <c r="D1341">
        <f t="shared" si="20"/>
        <v>0</v>
      </c>
    </row>
    <row r="1342" spans="1:4">
      <c r="A1342">
        <f>IF('Screening and Data Table'!G1343="y", 1, 0)</f>
        <v>0</v>
      </c>
      <c r="B1342">
        <f>IF('Screening and Data Table'!H1343="y", 1, 0)</f>
        <v>0</v>
      </c>
      <c r="D1342">
        <f t="shared" si="20"/>
        <v>0</v>
      </c>
    </row>
    <row r="1343" spans="1:4">
      <c r="A1343">
        <f>IF('Screening and Data Table'!G1344="y", 1, 0)</f>
        <v>0</v>
      </c>
      <c r="B1343">
        <f>IF('Screening and Data Table'!H1344="y", 1, 0)</f>
        <v>0</v>
      </c>
      <c r="D1343">
        <f t="shared" si="20"/>
        <v>0</v>
      </c>
    </row>
    <row r="1344" spans="1:4">
      <c r="A1344">
        <f>IF('Screening and Data Table'!G1345="y", 1, 0)</f>
        <v>0</v>
      </c>
      <c r="B1344">
        <f>IF('Screening and Data Table'!H1345="y", 1, 0)</f>
        <v>0</v>
      </c>
      <c r="D1344">
        <f t="shared" si="20"/>
        <v>0</v>
      </c>
    </row>
    <row r="1345" spans="1:4">
      <c r="A1345">
        <f>IF('Screening and Data Table'!G1346="y", 1, 0)</f>
        <v>0</v>
      </c>
      <c r="B1345">
        <f>IF('Screening and Data Table'!H1346="y", 1, 0)</f>
        <v>0</v>
      </c>
      <c r="D1345">
        <f t="shared" si="20"/>
        <v>0</v>
      </c>
    </row>
    <row r="1346" spans="1:4">
      <c r="A1346">
        <f>IF('Screening and Data Table'!G1347="y", 1, 0)</f>
        <v>0</v>
      </c>
      <c r="B1346">
        <f>IF('Screening and Data Table'!H1347="y", 1, 0)</f>
        <v>0</v>
      </c>
      <c r="D1346">
        <f t="shared" si="20"/>
        <v>0</v>
      </c>
    </row>
    <row r="1347" spans="1:4">
      <c r="A1347">
        <f>IF('Screening and Data Table'!G1348="y", 1, 0)</f>
        <v>0</v>
      </c>
      <c r="B1347">
        <f>IF('Screening and Data Table'!H1348="y", 1, 0)</f>
        <v>0</v>
      </c>
      <c r="D1347">
        <f t="shared" ref="D1347:D1410" si="21">IF(A1347*B1347=1, 1,0)</f>
        <v>0</v>
      </c>
    </row>
    <row r="1348" spans="1:4">
      <c r="A1348">
        <f>IF('Screening and Data Table'!G1349="y", 1, 0)</f>
        <v>1</v>
      </c>
      <c r="B1348">
        <f>IF('Screening and Data Table'!H1349="y", 1, 0)</f>
        <v>0</v>
      </c>
      <c r="D1348">
        <f t="shared" si="21"/>
        <v>0</v>
      </c>
    </row>
    <row r="1349" spans="1:4">
      <c r="A1349">
        <f>IF('Screening and Data Table'!G1350="y", 1, 0)</f>
        <v>0</v>
      </c>
      <c r="B1349">
        <f>IF('Screening and Data Table'!H1350="y", 1, 0)</f>
        <v>0</v>
      </c>
      <c r="D1349">
        <f t="shared" si="21"/>
        <v>0</v>
      </c>
    </row>
    <row r="1350" spans="1:4">
      <c r="A1350">
        <f>IF('Screening and Data Table'!G1351="y", 1, 0)</f>
        <v>0</v>
      </c>
      <c r="B1350">
        <f>IF('Screening and Data Table'!H1351="y", 1, 0)</f>
        <v>0</v>
      </c>
      <c r="D1350">
        <f t="shared" si="21"/>
        <v>0</v>
      </c>
    </row>
    <row r="1351" spans="1:4">
      <c r="A1351">
        <f>IF('Screening and Data Table'!G1352="y", 1, 0)</f>
        <v>0</v>
      </c>
      <c r="B1351">
        <f>IF('Screening and Data Table'!H1352="y", 1, 0)</f>
        <v>0</v>
      </c>
      <c r="D1351">
        <f t="shared" si="21"/>
        <v>0</v>
      </c>
    </row>
    <row r="1352" spans="1:4">
      <c r="A1352">
        <f>IF('Screening and Data Table'!G1353="y", 1, 0)</f>
        <v>0</v>
      </c>
      <c r="B1352">
        <f>IF('Screening and Data Table'!H1353="y", 1, 0)</f>
        <v>0</v>
      </c>
      <c r="D1352">
        <f t="shared" si="21"/>
        <v>0</v>
      </c>
    </row>
    <row r="1353" spans="1:4">
      <c r="A1353">
        <f>IF('Screening and Data Table'!G1354="y", 1, 0)</f>
        <v>0</v>
      </c>
      <c r="B1353">
        <f>IF('Screening and Data Table'!H1354="y", 1, 0)</f>
        <v>0</v>
      </c>
      <c r="D1353">
        <f t="shared" si="21"/>
        <v>0</v>
      </c>
    </row>
    <row r="1354" spans="1:4">
      <c r="A1354">
        <f>IF('Screening and Data Table'!G1355="y", 1, 0)</f>
        <v>0</v>
      </c>
      <c r="B1354">
        <f>IF('Screening and Data Table'!H1355="y", 1, 0)</f>
        <v>0</v>
      </c>
      <c r="D1354">
        <f t="shared" si="21"/>
        <v>0</v>
      </c>
    </row>
    <row r="1355" spans="1:4">
      <c r="A1355">
        <f>IF('Screening and Data Table'!G1356="y", 1, 0)</f>
        <v>0</v>
      </c>
      <c r="B1355">
        <f>IF('Screening and Data Table'!H1356="y", 1, 0)</f>
        <v>0</v>
      </c>
      <c r="D1355">
        <f t="shared" si="21"/>
        <v>0</v>
      </c>
    </row>
    <row r="1356" spans="1:4">
      <c r="A1356">
        <f>IF('Screening and Data Table'!G1357="y", 1, 0)</f>
        <v>0</v>
      </c>
      <c r="B1356">
        <f>IF('Screening and Data Table'!H1357="y", 1, 0)</f>
        <v>0</v>
      </c>
      <c r="D1356">
        <f t="shared" si="21"/>
        <v>0</v>
      </c>
    </row>
    <row r="1357" spans="1:4">
      <c r="A1357">
        <f>IF('Screening and Data Table'!G1358="y", 1, 0)</f>
        <v>0</v>
      </c>
      <c r="B1357">
        <f>IF('Screening and Data Table'!H1358="y", 1, 0)</f>
        <v>0</v>
      </c>
      <c r="D1357">
        <f t="shared" si="21"/>
        <v>0</v>
      </c>
    </row>
    <row r="1358" spans="1:4">
      <c r="A1358">
        <f>IF('Screening and Data Table'!G1359="y", 1, 0)</f>
        <v>0</v>
      </c>
      <c r="B1358">
        <f>IF('Screening and Data Table'!H1359="y", 1, 0)</f>
        <v>0</v>
      </c>
      <c r="D1358">
        <f t="shared" si="21"/>
        <v>0</v>
      </c>
    </row>
    <row r="1359" spans="1:4">
      <c r="A1359">
        <f>IF('Screening and Data Table'!G1360="y", 1, 0)</f>
        <v>0</v>
      </c>
      <c r="B1359">
        <f>IF('Screening and Data Table'!H1360="y", 1, 0)</f>
        <v>0</v>
      </c>
      <c r="D1359">
        <f t="shared" si="21"/>
        <v>0</v>
      </c>
    </row>
    <row r="1360" spans="1:4">
      <c r="A1360">
        <f>IF('Screening and Data Table'!G1361="y", 1, 0)</f>
        <v>0</v>
      </c>
      <c r="B1360">
        <f>IF('Screening and Data Table'!H1361="y", 1, 0)</f>
        <v>0</v>
      </c>
      <c r="D1360">
        <f t="shared" si="21"/>
        <v>0</v>
      </c>
    </row>
    <row r="1361" spans="1:4">
      <c r="A1361">
        <f>IF('Screening and Data Table'!G1362="y", 1, 0)</f>
        <v>0</v>
      </c>
      <c r="B1361">
        <f>IF('Screening and Data Table'!H1362="y", 1, 0)</f>
        <v>0</v>
      </c>
      <c r="D1361">
        <f t="shared" si="21"/>
        <v>0</v>
      </c>
    </row>
    <row r="1362" spans="1:4">
      <c r="A1362">
        <f>IF('Screening and Data Table'!G1363="y", 1, 0)</f>
        <v>0</v>
      </c>
      <c r="B1362">
        <f>IF('Screening and Data Table'!H1363="y", 1, 0)</f>
        <v>0</v>
      </c>
      <c r="D1362">
        <f t="shared" si="21"/>
        <v>0</v>
      </c>
    </row>
    <row r="1363" spans="1:4">
      <c r="A1363">
        <f>IF('Screening and Data Table'!G1364="y", 1, 0)</f>
        <v>0</v>
      </c>
      <c r="B1363">
        <f>IF('Screening and Data Table'!H1364="y", 1, 0)</f>
        <v>0</v>
      </c>
      <c r="D1363">
        <f t="shared" si="21"/>
        <v>0</v>
      </c>
    </row>
    <row r="1364" spans="1:4">
      <c r="A1364">
        <f>IF('Screening and Data Table'!G1365="y", 1, 0)</f>
        <v>0</v>
      </c>
      <c r="B1364">
        <f>IF('Screening and Data Table'!H1365="y", 1, 0)</f>
        <v>0</v>
      </c>
      <c r="D1364">
        <f t="shared" si="21"/>
        <v>0</v>
      </c>
    </row>
    <row r="1365" spans="1:4">
      <c r="A1365">
        <f>IF('Screening and Data Table'!G1366="y", 1, 0)</f>
        <v>0</v>
      </c>
      <c r="B1365">
        <f>IF('Screening and Data Table'!H1366="y", 1, 0)</f>
        <v>0</v>
      </c>
      <c r="D1365">
        <f t="shared" si="21"/>
        <v>0</v>
      </c>
    </row>
    <row r="1366" spans="1:4">
      <c r="A1366">
        <f>IF('Screening and Data Table'!G1367="y", 1, 0)</f>
        <v>0</v>
      </c>
      <c r="B1366">
        <f>IF('Screening and Data Table'!H1367="y", 1, 0)</f>
        <v>0</v>
      </c>
      <c r="D1366">
        <f t="shared" si="21"/>
        <v>0</v>
      </c>
    </row>
    <row r="1367" spans="1:4">
      <c r="A1367">
        <f>IF('Screening and Data Table'!G1368="y", 1, 0)</f>
        <v>0</v>
      </c>
      <c r="B1367">
        <f>IF('Screening and Data Table'!H1368="y", 1, 0)</f>
        <v>0</v>
      </c>
      <c r="D1367">
        <f t="shared" si="21"/>
        <v>0</v>
      </c>
    </row>
    <row r="1368" spans="1:4">
      <c r="A1368">
        <f>IF('Screening and Data Table'!G1369="y", 1, 0)</f>
        <v>0</v>
      </c>
      <c r="B1368">
        <f>IF('Screening and Data Table'!H1369="y", 1, 0)</f>
        <v>0</v>
      </c>
      <c r="D1368">
        <f t="shared" si="21"/>
        <v>0</v>
      </c>
    </row>
    <row r="1369" spans="1:4">
      <c r="A1369">
        <f>IF('Screening and Data Table'!G1370="y", 1, 0)</f>
        <v>0</v>
      </c>
      <c r="B1369">
        <f>IF('Screening and Data Table'!H1370="y", 1, 0)</f>
        <v>0</v>
      </c>
      <c r="D1369">
        <f t="shared" si="21"/>
        <v>0</v>
      </c>
    </row>
    <row r="1370" spans="1:4">
      <c r="A1370">
        <f>IF('Screening and Data Table'!G1371="y", 1, 0)</f>
        <v>0</v>
      </c>
      <c r="B1370">
        <f>IF('Screening and Data Table'!H1371="y", 1, 0)</f>
        <v>0</v>
      </c>
      <c r="D1370">
        <f t="shared" si="21"/>
        <v>0</v>
      </c>
    </row>
    <row r="1371" spans="1:4">
      <c r="A1371">
        <f>IF('Screening and Data Table'!G1372="y", 1, 0)</f>
        <v>0</v>
      </c>
      <c r="B1371">
        <f>IF('Screening and Data Table'!H1372="y", 1, 0)</f>
        <v>0</v>
      </c>
      <c r="D1371">
        <f t="shared" si="21"/>
        <v>0</v>
      </c>
    </row>
    <row r="1372" spans="1:4">
      <c r="A1372">
        <f>IF('Screening and Data Table'!G1373="y", 1, 0)</f>
        <v>1</v>
      </c>
      <c r="B1372">
        <f>IF('Screening and Data Table'!H1373="y", 1, 0)</f>
        <v>0</v>
      </c>
      <c r="D1372">
        <f t="shared" si="21"/>
        <v>0</v>
      </c>
    </row>
    <row r="1373" spans="1:4">
      <c r="A1373">
        <f>IF('Screening and Data Table'!G1374="y", 1, 0)</f>
        <v>0</v>
      </c>
      <c r="B1373">
        <f>IF('Screening and Data Table'!H1374="y", 1, 0)</f>
        <v>0</v>
      </c>
      <c r="D1373">
        <f t="shared" si="21"/>
        <v>0</v>
      </c>
    </row>
    <row r="1374" spans="1:4">
      <c r="A1374">
        <f>IF('Screening and Data Table'!G1375="y", 1, 0)</f>
        <v>0</v>
      </c>
      <c r="B1374">
        <f>IF('Screening and Data Table'!H1375="y", 1, 0)</f>
        <v>0</v>
      </c>
      <c r="D1374">
        <f t="shared" si="21"/>
        <v>0</v>
      </c>
    </row>
    <row r="1375" spans="1:4">
      <c r="A1375">
        <f>IF('Screening and Data Table'!G1376="y", 1, 0)</f>
        <v>0</v>
      </c>
      <c r="B1375">
        <f>IF('Screening and Data Table'!H1376="y", 1, 0)</f>
        <v>0</v>
      </c>
      <c r="D1375">
        <f t="shared" si="21"/>
        <v>0</v>
      </c>
    </row>
    <row r="1376" spans="1:4">
      <c r="A1376">
        <f>IF('Screening and Data Table'!G1377="y", 1, 0)</f>
        <v>1</v>
      </c>
      <c r="B1376">
        <f>IF('Screening and Data Table'!H1377="y", 1, 0)</f>
        <v>0</v>
      </c>
      <c r="D1376">
        <f t="shared" si="21"/>
        <v>0</v>
      </c>
    </row>
    <row r="1377" spans="1:4">
      <c r="A1377">
        <f>IF('Screening and Data Table'!G1378="y", 1, 0)</f>
        <v>0</v>
      </c>
      <c r="B1377">
        <f>IF('Screening and Data Table'!H1378="y", 1, 0)</f>
        <v>0</v>
      </c>
      <c r="D1377">
        <f t="shared" si="21"/>
        <v>0</v>
      </c>
    </row>
    <row r="1378" spans="1:4">
      <c r="A1378">
        <f>IF('Screening and Data Table'!G1379="y", 1, 0)</f>
        <v>0</v>
      </c>
      <c r="B1378">
        <f>IF('Screening and Data Table'!H1379="y", 1, 0)</f>
        <v>0</v>
      </c>
      <c r="D1378">
        <f t="shared" si="21"/>
        <v>0</v>
      </c>
    </row>
    <row r="1379" spans="1:4">
      <c r="A1379">
        <f>IF('Screening and Data Table'!G1380="y", 1, 0)</f>
        <v>0</v>
      </c>
      <c r="B1379">
        <f>IF('Screening and Data Table'!H1380="y", 1, 0)</f>
        <v>0</v>
      </c>
      <c r="D1379">
        <f t="shared" si="21"/>
        <v>0</v>
      </c>
    </row>
    <row r="1380" spans="1:4">
      <c r="A1380">
        <f>IF('Screening and Data Table'!G1381="y", 1, 0)</f>
        <v>0</v>
      </c>
      <c r="B1380">
        <f>IF('Screening and Data Table'!H1381="y", 1, 0)</f>
        <v>0</v>
      </c>
      <c r="D1380">
        <f t="shared" si="21"/>
        <v>0</v>
      </c>
    </row>
    <row r="1381" spans="1:4">
      <c r="A1381">
        <f>IF('Screening and Data Table'!G1382="y", 1, 0)</f>
        <v>0</v>
      </c>
      <c r="B1381">
        <f>IF('Screening and Data Table'!H1382="y", 1, 0)</f>
        <v>0</v>
      </c>
      <c r="D1381">
        <f t="shared" si="21"/>
        <v>0</v>
      </c>
    </row>
    <row r="1382" spans="1:4">
      <c r="A1382">
        <f>IF('Screening and Data Table'!G1383="y", 1, 0)</f>
        <v>0</v>
      </c>
      <c r="B1382">
        <f>IF('Screening and Data Table'!H1383="y", 1, 0)</f>
        <v>0</v>
      </c>
      <c r="D1382">
        <f t="shared" si="21"/>
        <v>0</v>
      </c>
    </row>
    <row r="1383" spans="1:4">
      <c r="A1383">
        <f>IF('Screening and Data Table'!G1384="y", 1, 0)</f>
        <v>0</v>
      </c>
      <c r="B1383">
        <f>IF('Screening and Data Table'!H1384="y", 1, 0)</f>
        <v>0</v>
      </c>
      <c r="D1383">
        <f t="shared" si="21"/>
        <v>0</v>
      </c>
    </row>
    <row r="1384" spans="1:4">
      <c r="A1384">
        <f>IF('Screening and Data Table'!G1385="y", 1, 0)</f>
        <v>0</v>
      </c>
      <c r="B1384">
        <f>IF('Screening and Data Table'!H1385="y", 1, 0)</f>
        <v>0</v>
      </c>
      <c r="D1384">
        <f t="shared" si="21"/>
        <v>0</v>
      </c>
    </row>
    <row r="1385" spans="1:4">
      <c r="A1385">
        <f>IF('Screening and Data Table'!G1386="y", 1, 0)</f>
        <v>0</v>
      </c>
      <c r="B1385">
        <f>IF('Screening and Data Table'!H1386="y", 1, 0)</f>
        <v>0</v>
      </c>
      <c r="D1385">
        <f t="shared" si="21"/>
        <v>0</v>
      </c>
    </row>
    <row r="1386" spans="1:4">
      <c r="A1386">
        <f>IF('Screening and Data Table'!G1387="y", 1, 0)</f>
        <v>0</v>
      </c>
      <c r="B1386">
        <f>IF('Screening and Data Table'!H1387="y", 1, 0)</f>
        <v>0</v>
      </c>
      <c r="D1386">
        <f t="shared" si="21"/>
        <v>0</v>
      </c>
    </row>
    <row r="1387" spans="1:4">
      <c r="A1387">
        <f>IF('Screening and Data Table'!G1388="y", 1, 0)</f>
        <v>0</v>
      </c>
      <c r="B1387">
        <f>IF('Screening and Data Table'!H1388="y", 1, 0)</f>
        <v>0</v>
      </c>
      <c r="D1387">
        <f t="shared" si="21"/>
        <v>0</v>
      </c>
    </row>
    <row r="1388" spans="1:4">
      <c r="A1388">
        <f>IF('Screening and Data Table'!G1389="y", 1, 0)</f>
        <v>0</v>
      </c>
      <c r="B1388">
        <f>IF('Screening and Data Table'!H1389="y", 1, 0)</f>
        <v>0</v>
      </c>
      <c r="D1388">
        <f t="shared" si="21"/>
        <v>0</v>
      </c>
    </row>
    <row r="1389" spans="1:4">
      <c r="A1389">
        <f>IF('Screening and Data Table'!G1390="y", 1, 0)</f>
        <v>0</v>
      </c>
      <c r="B1389">
        <f>IF('Screening and Data Table'!H1390="y", 1, 0)</f>
        <v>0</v>
      </c>
      <c r="D1389">
        <f t="shared" si="21"/>
        <v>0</v>
      </c>
    </row>
    <row r="1390" spans="1:4">
      <c r="A1390">
        <f>IF('Screening and Data Table'!G1391="y", 1, 0)</f>
        <v>0</v>
      </c>
      <c r="B1390">
        <f>IF('Screening and Data Table'!H1391="y", 1, 0)</f>
        <v>0</v>
      </c>
      <c r="D1390">
        <f t="shared" si="21"/>
        <v>0</v>
      </c>
    </row>
    <row r="1391" spans="1:4">
      <c r="A1391">
        <f>IF('Screening and Data Table'!G1392="y", 1, 0)</f>
        <v>0</v>
      </c>
      <c r="B1391">
        <f>IF('Screening and Data Table'!H1392="y", 1, 0)</f>
        <v>0</v>
      </c>
      <c r="D1391">
        <f t="shared" si="21"/>
        <v>0</v>
      </c>
    </row>
    <row r="1392" spans="1:4">
      <c r="A1392">
        <f>IF('Screening and Data Table'!G1393="y", 1, 0)</f>
        <v>0</v>
      </c>
      <c r="B1392">
        <f>IF('Screening and Data Table'!H1393="y", 1, 0)</f>
        <v>0</v>
      </c>
      <c r="D1392">
        <f t="shared" si="21"/>
        <v>0</v>
      </c>
    </row>
    <row r="1393" spans="1:4">
      <c r="A1393">
        <f>IF('Screening and Data Table'!G1394="y", 1, 0)</f>
        <v>0</v>
      </c>
      <c r="B1393">
        <f>IF('Screening and Data Table'!H1394="y", 1, 0)</f>
        <v>0</v>
      </c>
      <c r="D1393">
        <f t="shared" si="21"/>
        <v>0</v>
      </c>
    </row>
    <row r="1394" spans="1:4">
      <c r="A1394">
        <f>IF('Screening and Data Table'!G1395="y", 1, 0)</f>
        <v>0</v>
      </c>
      <c r="B1394">
        <f>IF('Screening and Data Table'!H1395="y", 1, 0)</f>
        <v>0</v>
      </c>
      <c r="D1394">
        <f t="shared" si="21"/>
        <v>0</v>
      </c>
    </row>
    <row r="1395" spans="1:4">
      <c r="A1395">
        <f>IF('Screening and Data Table'!G1396="y", 1, 0)</f>
        <v>0</v>
      </c>
      <c r="B1395">
        <f>IF('Screening and Data Table'!H1396="y", 1, 0)</f>
        <v>0</v>
      </c>
      <c r="D1395">
        <f t="shared" si="21"/>
        <v>0</v>
      </c>
    </row>
    <row r="1396" spans="1:4">
      <c r="A1396">
        <f>IF('Screening and Data Table'!G1397="y", 1, 0)</f>
        <v>0</v>
      </c>
      <c r="B1396">
        <f>IF('Screening and Data Table'!H1397="y", 1, 0)</f>
        <v>0</v>
      </c>
      <c r="D1396">
        <f t="shared" si="21"/>
        <v>0</v>
      </c>
    </row>
    <row r="1397" spans="1:4">
      <c r="A1397">
        <f>IF('Screening and Data Table'!G1398="y", 1, 0)</f>
        <v>0</v>
      </c>
      <c r="B1397">
        <f>IF('Screening and Data Table'!H1398="y", 1, 0)</f>
        <v>0</v>
      </c>
      <c r="D1397">
        <f t="shared" si="21"/>
        <v>0</v>
      </c>
    </row>
    <row r="1398" spans="1:4">
      <c r="A1398">
        <f>IF('Screening and Data Table'!G1399="y", 1, 0)</f>
        <v>0</v>
      </c>
      <c r="B1398">
        <f>IF('Screening and Data Table'!H1399="y", 1, 0)</f>
        <v>0</v>
      </c>
      <c r="D1398">
        <f t="shared" si="21"/>
        <v>0</v>
      </c>
    </row>
    <row r="1399" spans="1:4">
      <c r="A1399">
        <f>IF('Screening and Data Table'!G1400="y", 1, 0)</f>
        <v>0</v>
      </c>
      <c r="B1399">
        <f>IF('Screening and Data Table'!H1400="y", 1, 0)</f>
        <v>0</v>
      </c>
      <c r="D1399">
        <f t="shared" si="21"/>
        <v>0</v>
      </c>
    </row>
    <row r="1400" spans="1:4">
      <c r="A1400">
        <f>IF('Screening and Data Table'!G1401="y", 1, 0)</f>
        <v>0</v>
      </c>
      <c r="B1400">
        <f>IF('Screening and Data Table'!H1401="y", 1, 0)</f>
        <v>0</v>
      </c>
      <c r="D1400">
        <f t="shared" si="21"/>
        <v>0</v>
      </c>
    </row>
    <row r="1401" spans="1:4">
      <c r="A1401">
        <f>IF('Screening and Data Table'!G1402="y", 1, 0)</f>
        <v>0</v>
      </c>
      <c r="B1401">
        <f>IF('Screening and Data Table'!H1402="y", 1, 0)</f>
        <v>0</v>
      </c>
      <c r="D1401">
        <f t="shared" si="21"/>
        <v>0</v>
      </c>
    </row>
    <row r="1402" spans="1:4">
      <c r="A1402">
        <f>IF('Screening and Data Table'!G1403="y", 1, 0)</f>
        <v>0</v>
      </c>
      <c r="B1402">
        <f>IF('Screening and Data Table'!H1403="y", 1, 0)</f>
        <v>0</v>
      </c>
      <c r="D1402">
        <f t="shared" si="21"/>
        <v>0</v>
      </c>
    </row>
    <row r="1403" spans="1:4">
      <c r="A1403">
        <f>IF('Screening and Data Table'!G1404="y", 1, 0)</f>
        <v>0</v>
      </c>
      <c r="B1403">
        <f>IF('Screening and Data Table'!H1404="y", 1, 0)</f>
        <v>0</v>
      </c>
      <c r="D1403">
        <f t="shared" si="21"/>
        <v>0</v>
      </c>
    </row>
    <row r="1404" spans="1:4">
      <c r="A1404">
        <f>IF('Screening and Data Table'!G1405="y", 1, 0)</f>
        <v>1</v>
      </c>
      <c r="B1404">
        <f>IF('Screening and Data Table'!H1405="y", 1, 0)</f>
        <v>1</v>
      </c>
      <c r="D1404">
        <f t="shared" si="21"/>
        <v>1</v>
      </c>
    </row>
    <row r="1405" spans="1:4">
      <c r="A1405">
        <f>IF('Screening and Data Table'!G1406="y", 1, 0)</f>
        <v>0</v>
      </c>
      <c r="B1405">
        <f>IF('Screening and Data Table'!H1406="y", 1, 0)</f>
        <v>0</v>
      </c>
      <c r="D1405">
        <f t="shared" si="21"/>
        <v>0</v>
      </c>
    </row>
    <row r="1406" spans="1:4">
      <c r="A1406">
        <f>IF('Screening and Data Table'!G1407="y", 1, 0)</f>
        <v>1</v>
      </c>
      <c r="B1406">
        <f>IF('Screening and Data Table'!H1407="y", 1, 0)</f>
        <v>1</v>
      </c>
      <c r="D1406">
        <f t="shared" si="21"/>
        <v>1</v>
      </c>
    </row>
    <row r="1407" spans="1:4">
      <c r="A1407">
        <f>IF('Screening and Data Table'!G1408="y", 1, 0)</f>
        <v>0</v>
      </c>
      <c r="B1407">
        <f>IF('Screening and Data Table'!H1408="y", 1, 0)</f>
        <v>0</v>
      </c>
      <c r="D1407">
        <f t="shared" si="21"/>
        <v>0</v>
      </c>
    </row>
    <row r="1408" spans="1:4">
      <c r="A1408">
        <f>IF('Screening and Data Table'!G1409="y", 1, 0)</f>
        <v>0</v>
      </c>
      <c r="B1408">
        <f>IF('Screening and Data Table'!H1409="y", 1, 0)</f>
        <v>0</v>
      </c>
      <c r="D1408">
        <f t="shared" si="21"/>
        <v>0</v>
      </c>
    </row>
    <row r="1409" spans="1:4">
      <c r="A1409">
        <f>IF('Screening and Data Table'!G1410="y", 1, 0)</f>
        <v>0</v>
      </c>
      <c r="B1409">
        <f>IF('Screening and Data Table'!H1410="y", 1, 0)</f>
        <v>0</v>
      </c>
      <c r="D1409">
        <f t="shared" si="21"/>
        <v>0</v>
      </c>
    </row>
    <row r="1410" spans="1:4">
      <c r="A1410">
        <f>IF('Screening and Data Table'!G1411="y", 1, 0)</f>
        <v>0</v>
      </c>
      <c r="B1410">
        <f>IF('Screening and Data Table'!H1411="y", 1, 0)</f>
        <v>0</v>
      </c>
      <c r="D1410">
        <f t="shared" si="21"/>
        <v>0</v>
      </c>
    </row>
    <row r="1411" spans="1:4">
      <c r="A1411">
        <f>IF('Screening and Data Table'!G1412="y", 1, 0)</f>
        <v>0</v>
      </c>
      <c r="B1411">
        <f>IF('Screening and Data Table'!H1412="y", 1, 0)</f>
        <v>0</v>
      </c>
      <c r="D1411">
        <f t="shared" ref="D1411:D1474" si="22">IF(A1411*B1411=1, 1,0)</f>
        <v>0</v>
      </c>
    </row>
    <row r="1412" spans="1:4">
      <c r="A1412">
        <f>IF('Screening and Data Table'!G1413="y", 1, 0)</f>
        <v>0</v>
      </c>
      <c r="B1412">
        <f>IF('Screening and Data Table'!H1413="y", 1, 0)</f>
        <v>0</v>
      </c>
      <c r="D1412">
        <f t="shared" si="22"/>
        <v>0</v>
      </c>
    </row>
    <row r="1413" spans="1:4">
      <c r="A1413">
        <f>IF('Screening and Data Table'!G1414="y", 1, 0)</f>
        <v>0</v>
      </c>
      <c r="B1413">
        <f>IF('Screening and Data Table'!H1414="y", 1, 0)</f>
        <v>0</v>
      </c>
      <c r="D1413">
        <f t="shared" si="22"/>
        <v>0</v>
      </c>
    </row>
    <row r="1414" spans="1:4">
      <c r="A1414">
        <f>IF('Screening and Data Table'!G1415="y", 1, 0)</f>
        <v>1</v>
      </c>
      <c r="B1414">
        <f>IF('Screening and Data Table'!H1415="y", 1, 0)</f>
        <v>0</v>
      </c>
      <c r="D1414">
        <f t="shared" si="22"/>
        <v>0</v>
      </c>
    </row>
    <row r="1415" spans="1:4">
      <c r="A1415">
        <f>IF('Screening and Data Table'!G1416="y", 1, 0)</f>
        <v>0</v>
      </c>
      <c r="B1415">
        <f>IF('Screening and Data Table'!H1416="y", 1, 0)</f>
        <v>0</v>
      </c>
      <c r="D1415">
        <f t="shared" si="22"/>
        <v>0</v>
      </c>
    </row>
    <row r="1416" spans="1:4">
      <c r="A1416">
        <f>IF('Screening and Data Table'!G1417="y", 1, 0)</f>
        <v>0</v>
      </c>
      <c r="B1416">
        <f>IF('Screening and Data Table'!H1417="y", 1, 0)</f>
        <v>0</v>
      </c>
      <c r="D1416">
        <f t="shared" si="22"/>
        <v>0</v>
      </c>
    </row>
    <row r="1417" spans="1:4">
      <c r="A1417">
        <f>IF('Screening and Data Table'!G1418="y", 1, 0)</f>
        <v>0</v>
      </c>
      <c r="B1417">
        <f>IF('Screening and Data Table'!H1418="y", 1, 0)</f>
        <v>0</v>
      </c>
      <c r="D1417">
        <f t="shared" si="22"/>
        <v>0</v>
      </c>
    </row>
    <row r="1418" spans="1:4">
      <c r="A1418">
        <f>IF('Screening and Data Table'!G1419="y", 1, 0)</f>
        <v>0</v>
      </c>
      <c r="B1418">
        <f>IF('Screening and Data Table'!H1419="y", 1, 0)</f>
        <v>0</v>
      </c>
      <c r="D1418">
        <f t="shared" si="22"/>
        <v>0</v>
      </c>
    </row>
    <row r="1419" spans="1:4">
      <c r="A1419">
        <f>IF('Screening and Data Table'!G1420="y", 1, 0)</f>
        <v>0</v>
      </c>
      <c r="B1419">
        <f>IF('Screening and Data Table'!H1420="y", 1, 0)</f>
        <v>0</v>
      </c>
      <c r="D1419">
        <f t="shared" si="22"/>
        <v>0</v>
      </c>
    </row>
    <row r="1420" spans="1:4">
      <c r="A1420">
        <f>IF('Screening and Data Table'!G1421="y", 1, 0)</f>
        <v>0</v>
      </c>
      <c r="B1420">
        <f>IF('Screening and Data Table'!H1421="y", 1, 0)</f>
        <v>0</v>
      </c>
      <c r="D1420">
        <f t="shared" si="22"/>
        <v>0</v>
      </c>
    </row>
    <row r="1421" spans="1:4">
      <c r="A1421">
        <f>IF('Screening and Data Table'!G1422="y", 1, 0)</f>
        <v>0</v>
      </c>
      <c r="B1421">
        <f>IF('Screening and Data Table'!H1422="y", 1, 0)</f>
        <v>0</v>
      </c>
      <c r="D1421">
        <f t="shared" si="22"/>
        <v>0</v>
      </c>
    </row>
    <row r="1422" spans="1:4">
      <c r="A1422">
        <f>IF('Screening and Data Table'!G1423="y", 1, 0)</f>
        <v>0</v>
      </c>
      <c r="B1422">
        <f>IF('Screening and Data Table'!H1423="y", 1, 0)</f>
        <v>0</v>
      </c>
      <c r="D1422">
        <f t="shared" si="22"/>
        <v>0</v>
      </c>
    </row>
    <row r="1423" spans="1:4">
      <c r="A1423">
        <f>IF('Screening and Data Table'!G1424="y", 1, 0)</f>
        <v>0</v>
      </c>
      <c r="B1423">
        <f>IF('Screening and Data Table'!H1424="y", 1, 0)</f>
        <v>0</v>
      </c>
      <c r="D1423">
        <f t="shared" si="22"/>
        <v>0</v>
      </c>
    </row>
    <row r="1424" spans="1:4">
      <c r="A1424">
        <f>IF('Screening and Data Table'!G1425="y", 1, 0)</f>
        <v>0</v>
      </c>
      <c r="B1424">
        <f>IF('Screening and Data Table'!H1425="y", 1, 0)</f>
        <v>0</v>
      </c>
      <c r="D1424">
        <f t="shared" si="22"/>
        <v>0</v>
      </c>
    </row>
    <row r="1425" spans="1:4">
      <c r="A1425">
        <f>IF('Screening and Data Table'!G1426="y", 1, 0)</f>
        <v>0</v>
      </c>
      <c r="B1425">
        <f>IF('Screening and Data Table'!H1426="y", 1, 0)</f>
        <v>0</v>
      </c>
      <c r="D1425">
        <f t="shared" si="22"/>
        <v>0</v>
      </c>
    </row>
    <row r="1426" spans="1:4">
      <c r="A1426">
        <f>IF('Screening and Data Table'!G1427="y", 1, 0)</f>
        <v>0</v>
      </c>
      <c r="B1426">
        <f>IF('Screening and Data Table'!H1427="y", 1, 0)</f>
        <v>0</v>
      </c>
      <c r="D1426">
        <f t="shared" si="22"/>
        <v>0</v>
      </c>
    </row>
    <row r="1427" spans="1:4">
      <c r="A1427">
        <f>IF('Screening and Data Table'!G1428="y", 1, 0)</f>
        <v>0</v>
      </c>
      <c r="B1427">
        <f>IF('Screening and Data Table'!H1428="y", 1, 0)</f>
        <v>0</v>
      </c>
      <c r="D1427">
        <f t="shared" si="22"/>
        <v>0</v>
      </c>
    </row>
    <row r="1428" spans="1:4">
      <c r="A1428">
        <f>IF('Screening and Data Table'!G1429="y", 1, 0)</f>
        <v>0</v>
      </c>
      <c r="B1428">
        <f>IF('Screening and Data Table'!H1429="y", 1, 0)</f>
        <v>0</v>
      </c>
      <c r="D1428">
        <f t="shared" si="22"/>
        <v>0</v>
      </c>
    </row>
    <row r="1429" spans="1:4">
      <c r="A1429">
        <f>IF('Screening and Data Table'!G1430="y", 1, 0)</f>
        <v>0</v>
      </c>
      <c r="B1429">
        <f>IF('Screening and Data Table'!H1430="y", 1, 0)</f>
        <v>0</v>
      </c>
      <c r="D1429">
        <f t="shared" si="22"/>
        <v>0</v>
      </c>
    </row>
    <row r="1430" spans="1:4">
      <c r="A1430">
        <f>IF('Screening and Data Table'!G1431="y", 1, 0)</f>
        <v>0</v>
      </c>
      <c r="B1430">
        <f>IF('Screening and Data Table'!H1431="y", 1, 0)</f>
        <v>0</v>
      </c>
      <c r="D1430">
        <f t="shared" si="22"/>
        <v>0</v>
      </c>
    </row>
    <row r="1431" spans="1:4">
      <c r="A1431">
        <f>IF('Screening and Data Table'!G1432="y", 1, 0)</f>
        <v>0</v>
      </c>
      <c r="B1431">
        <f>IF('Screening and Data Table'!H1432="y", 1, 0)</f>
        <v>0</v>
      </c>
      <c r="D1431">
        <f t="shared" si="22"/>
        <v>0</v>
      </c>
    </row>
    <row r="1432" spans="1:4">
      <c r="A1432">
        <f>IF('Screening and Data Table'!G1433="y", 1, 0)</f>
        <v>0</v>
      </c>
      <c r="B1432">
        <f>IF('Screening and Data Table'!H1433="y", 1, 0)</f>
        <v>0</v>
      </c>
      <c r="D1432">
        <f t="shared" si="22"/>
        <v>0</v>
      </c>
    </row>
    <row r="1433" spans="1:4">
      <c r="A1433">
        <f>IF('Screening and Data Table'!G1434="y", 1, 0)</f>
        <v>0</v>
      </c>
      <c r="B1433">
        <f>IF('Screening and Data Table'!H1434="y", 1, 0)</f>
        <v>0</v>
      </c>
      <c r="D1433">
        <f t="shared" si="22"/>
        <v>0</v>
      </c>
    </row>
    <row r="1434" spans="1:4">
      <c r="A1434">
        <f>IF('Screening and Data Table'!G1435="y", 1, 0)</f>
        <v>0</v>
      </c>
      <c r="B1434">
        <f>IF('Screening and Data Table'!H1435="y", 1, 0)</f>
        <v>0</v>
      </c>
      <c r="D1434">
        <f t="shared" si="22"/>
        <v>0</v>
      </c>
    </row>
    <row r="1435" spans="1:4">
      <c r="A1435">
        <f>IF('Screening and Data Table'!G1436="y", 1, 0)</f>
        <v>0</v>
      </c>
      <c r="B1435">
        <f>IF('Screening and Data Table'!H1436="y", 1, 0)</f>
        <v>0</v>
      </c>
      <c r="D1435">
        <f t="shared" si="22"/>
        <v>0</v>
      </c>
    </row>
    <row r="1436" spans="1:4">
      <c r="A1436">
        <f>IF('Screening and Data Table'!G1437="y", 1, 0)</f>
        <v>1</v>
      </c>
      <c r="B1436">
        <f>IF('Screening and Data Table'!H1437="y", 1, 0)</f>
        <v>0</v>
      </c>
      <c r="D1436">
        <f t="shared" si="22"/>
        <v>0</v>
      </c>
    </row>
    <row r="1437" spans="1:4">
      <c r="A1437">
        <f>IF('Screening and Data Table'!G1438="y", 1, 0)</f>
        <v>0</v>
      </c>
      <c r="B1437">
        <f>IF('Screening and Data Table'!H1438="y", 1, 0)</f>
        <v>0</v>
      </c>
      <c r="D1437">
        <f t="shared" si="22"/>
        <v>0</v>
      </c>
    </row>
    <row r="1438" spans="1:4">
      <c r="A1438">
        <f>IF('Screening and Data Table'!G1439="y", 1, 0)</f>
        <v>1</v>
      </c>
      <c r="B1438">
        <f>IF('Screening and Data Table'!H1439="y", 1, 0)</f>
        <v>0</v>
      </c>
      <c r="D1438">
        <f t="shared" si="22"/>
        <v>0</v>
      </c>
    </row>
    <row r="1439" spans="1:4">
      <c r="A1439">
        <f>IF('Screening and Data Table'!G1440="y", 1, 0)</f>
        <v>0</v>
      </c>
      <c r="B1439">
        <f>IF('Screening and Data Table'!H1440="y", 1, 0)</f>
        <v>0</v>
      </c>
      <c r="D1439">
        <f t="shared" si="22"/>
        <v>0</v>
      </c>
    </row>
    <row r="1440" spans="1:4">
      <c r="A1440">
        <f>IF('Screening and Data Table'!G1441="y", 1, 0)</f>
        <v>0</v>
      </c>
      <c r="B1440">
        <f>IF('Screening and Data Table'!H1441="y", 1, 0)</f>
        <v>0</v>
      </c>
      <c r="D1440">
        <f t="shared" si="22"/>
        <v>0</v>
      </c>
    </row>
    <row r="1441" spans="1:4">
      <c r="A1441">
        <f>IF('Screening and Data Table'!G1442="y", 1, 0)</f>
        <v>0</v>
      </c>
      <c r="B1441">
        <f>IF('Screening and Data Table'!H1442="y", 1, 0)</f>
        <v>0</v>
      </c>
      <c r="D1441">
        <f t="shared" si="22"/>
        <v>0</v>
      </c>
    </row>
    <row r="1442" spans="1:4">
      <c r="A1442">
        <f>IF('Screening and Data Table'!G1443="y", 1, 0)</f>
        <v>0</v>
      </c>
      <c r="B1442">
        <f>IF('Screening and Data Table'!H1443="y", 1, 0)</f>
        <v>0</v>
      </c>
      <c r="D1442">
        <f t="shared" si="22"/>
        <v>0</v>
      </c>
    </row>
    <row r="1443" spans="1:4">
      <c r="A1443">
        <f>IF('Screening and Data Table'!G1444="y", 1, 0)</f>
        <v>0</v>
      </c>
      <c r="B1443">
        <f>IF('Screening and Data Table'!H1444="y", 1, 0)</f>
        <v>0</v>
      </c>
      <c r="D1443">
        <f t="shared" si="22"/>
        <v>0</v>
      </c>
    </row>
    <row r="1444" spans="1:4">
      <c r="A1444">
        <f>IF('Screening and Data Table'!G1445="y", 1, 0)</f>
        <v>0</v>
      </c>
      <c r="B1444">
        <f>IF('Screening and Data Table'!H1445="y", 1, 0)</f>
        <v>0</v>
      </c>
      <c r="D1444">
        <f t="shared" si="22"/>
        <v>0</v>
      </c>
    </row>
    <row r="1445" spans="1:4">
      <c r="A1445">
        <f>IF('Screening and Data Table'!G1446="y", 1, 0)</f>
        <v>0</v>
      </c>
      <c r="B1445">
        <f>IF('Screening and Data Table'!H1446="y", 1, 0)</f>
        <v>0</v>
      </c>
      <c r="D1445">
        <f t="shared" si="22"/>
        <v>0</v>
      </c>
    </row>
    <row r="1446" spans="1:4">
      <c r="A1446">
        <f>IF('Screening and Data Table'!G1447="y", 1, 0)</f>
        <v>1</v>
      </c>
      <c r="B1446">
        <f>IF('Screening and Data Table'!H1447="y", 1, 0)</f>
        <v>0</v>
      </c>
      <c r="D1446">
        <f t="shared" si="22"/>
        <v>0</v>
      </c>
    </row>
    <row r="1447" spans="1:4">
      <c r="A1447">
        <f>IF('Screening and Data Table'!G1448="y", 1, 0)</f>
        <v>0</v>
      </c>
      <c r="B1447">
        <f>IF('Screening and Data Table'!H1448="y", 1, 0)</f>
        <v>0</v>
      </c>
      <c r="D1447">
        <f t="shared" si="22"/>
        <v>0</v>
      </c>
    </row>
    <row r="1448" spans="1:4">
      <c r="A1448">
        <f>IF('Screening and Data Table'!G1449="y", 1, 0)</f>
        <v>0</v>
      </c>
      <c r="B1448">
        <f>IF('Screening and Data Table'!H1449="y", 1, 0)</f>
        <v>0</v>
      </c>
      <c r="D1448">
        <f t="shared" si="22"/>
        <v>0</v>
      </c>
    </row>
    <row r="1449" spans="1:4">
      <c r="A1449">
        <f>IF('Screening and Data Table'!G1450="y", 1, 0)</f>
        <v>0</v>
      </c>
      <c r="B1449">
        <f>IF('Screening and Data Table'!H1450="y", 1, 0)</f>
        <v>0</v>
      </c>
      <c r="D1449">
        <f t="shared" si="22"/>
        <v>0</v>
      </c>
    </row>
    <row r="1450" spans="1:4">
      <c r="A1450">
        <f>IF('Screening and Data Table'!G1451="y", 1, 0)</f>
        <v>0</v>
      </c>
      <c r="B1450">
        <f>IF('Screening and Data Table'!H1451="y", 1, 0)</f>
        <v>0</v>
      </c>
      <c r="D1450">
        <f t="shared" si="22"/>
        <v>0</v>
      </c>
    </row>
    <row r="1451" spans="1:4">
      <c r="A1451">
        <f>IF('Screening and Data Table'!G1452="y", 1, 0)</f>
        <v>0</v>
      </c>
      <c r="B1451">
        <f>IF('Screening and Data Table'!H1452="y", 1, 0)</f>
        <v>0</v>
      </c>
      <c r="D1451">
        <f t="shared" si="22"/>
        <v>0</v>
      </c>
    </row>
    <row r="1452" spans="1:4">
      <c r="A1452">
        <f>IF('Screening and Data Table'!G1453="y", 1, 0)</f>
        <v>1</v>
      </c>
      <c r="B1452">
        <f>IF('Screening and Data Table'!H1453="y", 1, 0)</f>
        <v>0</v>
      </c>
      <c r="D1452">
        <f t="shared" si="22"/>
        <v>0</v>
      </c>
    </row>
    <row r="1453" spans="1:4">
      <c r="A1453">
        <f>IF('Screening and Data Table'!G1454="y", 1, 0)</f>
        <v>0</v>
      </c>
      <c r="B1453">
        <f>IF('Screening and Data Table'!H1454="y", 1, 0)</f>
        <v>0</v>
      </c>
      <c r="D1453">
        <f t="shared" si="22"/>
        <v>0</v>
      </c>
    </row>
    <row r="1454" spans="1:4">
      <c r="A1454">
        <f>IF('Screening and Data Table'!G1455="y", 1, 0)</f>
        <v>0</v>
      </c>
      <c r="B1454">
        <f>IF('Screening and Data Table'!H1455="y", 1, 0)</f>
        <v>0</v>
      </c>
      <c r="D1454">
        <f t="shared" si="22"/>
        <v>0</v>
      </c>
    </row>
    <row r="1455" spans="1:4">
      <c r="A1455">
        <f>IF('Screening and Data Table'!G1456="y", 1, 0)</f>
        <v>0</v>
      </c>
      <c r="B1455">
        <f>IF('Screening and Data Table'!H1456="y", 1, 0)</f>
        <v>0</v>
      </c>
      <c r="D1455">
        <f t="shared" si="22"/>
        <v>0</v>
      </c>
    </row>
    <row r="1456" spans="1:4">
      <c r="A1456">
        <f>IF('Screening and Data Table'!G1457="y", 1, 0)</f>
        <v>0</v>
      </c>
      <c r="B1456">
        <f>IF('Screening and Data Table'!H1457="y", 1, 0)</f>
        <v>0</v>
      </c>
      <c r="D1456">
        <f t="shared" si="22"/>
        <v>0</v>
      </c>
    </row>
    <row r="1457" spans="1:4">
      <c r="A1457">
        <f>IF('Screening and Data Table'!G1458="y", 1, 0)</f>
        <v>0</v>
      </c>
      <c r="B1457">
        <f>IF('Screening and Data Table'!H1458="y", 1, 0)</f>
        <v>0</v>
      </c>
      <c r="D1457">
        <f t="shared" si="22"/>
        <v>0</v>
      </c>
    </row>
    <row r="1458" spans="1:4">
      <c r="A1458">
        <f>IF('Screening and Data Table'!G1459="y", 1, 0)</f>
        <v>1</v>
      </c>
      <c r="B1458">
        <f>IF('Screening and Data Table'!H1459="y", 1, 0)</f>
        <v>0</v>
      </c>
      <c r="D1458">
        <f t="shared" si="22"/>
        <v>0</v>
      </c>
    </row>
    <row r="1459" spans="1:4">
      <c r="A1459">
        <f>IF('Screening and Data Table'!G1460="y", 1, 0)</f>
        <v>0</v>
      </c>
      <c r="B1459">
        <f>IF('Screening and Data Table'!H1460="y", 1, 0)</f>
        <v>0</v>
      </c>
      <c r="D1459">
        <f t="shared" si="22"/>
        <v>0</v>
      </c>
    </row>
    <row r="1460" spans="1:4">
      <c r="A1460">
        <f>IF('Screening and Data Table'!G1461="y", 1, 0)</f>
        <v>0</v>
      </c>
      <c r="B1460">
        <f>IF('Screening and Data Table'!H1461="y", 1, 0)</f>
        <v>0</v>
      </c>
      <c r="D1460">
        <f t="shared" si="22"/>
        <v>0</v>
      </c>
    </row>
    <row r="1461" spans="1:4">
      <c r="A1461">
        <f>IF('Screening and Data Table'!G1462="y", 1, 0)</f>
        <v>0</v>
      </c>
      <c r="B1461">
        <f>IF('Screening and Data Table'!H1462="y", 1, 0)</f>
        <v>0</v>
      </c>
      <c r="D1461">
        <f t="shared" si="22"/>
        <v>0</v>
      </c>
    </row>
    <row r="1462" spans="1:4">
      <c r="A1462">
        <f>IF('Screening and Data Table'!G1463="y", 1, 0)</f>
        <v>0</v>
      </c>
      <c r="B1462">
        <f>IF('Screening and Data Table'!H1463="y", 1, 0)</f>
        <v>0</v>
      </c>
      <c r="D1462">
        <f t="shared" si="22"/>
        <v>0</v>
      </c>
    </row>
    <row r="1463" spans="1:4">
      <c r="A1463">
        <f>IF('Screening and Data Table'!G1464="y", 1, 0)</f>
        <v>0</v>
      </c>
      <c r="B1463">
        <f>IF('Screening and Data Table'!H1464="y", 1, 0)</f>
        <v>0</v>
      </c>
      <c r="D1463">
        <f t="shared" si="22"/>
        <v>0</v>
      </c>
    </row>
    <row r="1464" spans="1:4">
      <c r="A1464">
        <f>IF('Screening and Data Table'!G1465="y", 1, 0)</f>
        <v>0</v>
      </c>
      <c r="B1464">
        <f>IF('Screening and Data Table'!H1465="y", 1, 0)</f>
        <v>0</v>
      </c>
      <c r="D1464">
        <f t="shared" si="22"/>
        <v>0</v>
      </c>
    </row>
    <row r="1465" spans="1:4">
      <c r="A1465">
        <f>IF('Screening and Data Table'!G1466="y", 1, 0)</f>
        <v>0</v>
      </c>
      <c r="B1465">
        <f>IF('Screening and Data Table'!H1466="y", 1, 0)</f>
        <v>0</v>
      </c>
      <c r="D1465">
        <f t="shared" si="22"/>
        <v>0</v>
      </c>
    </row>
    <row r="1466" spans="1:4">
      <c r="A1466">
        <f>IF('Screening and Data Table'!G1467="y", 1, 0)</f>
        <v>1</v>
      </c>
      <c r="B1466">
        <f>IF('Screening and Data Table'!H1467="y", 1, 0)</f>
        <v>0</v>
      </c>
      <c r="D1466">
        <f t="shared" si="22"/>
        <v>0</v>
      </c>
    </row>
    <row r="1467" spans="1:4">
      <c r="A1467">
        <f>IF('Screening and Data Table'!G1468="y", 1, 0)</f>
        <v>0</v>
      </c>
      <c r="B1467">
        <f>IF('Screening and Data Table'!H1468="y", 1, 0)</f>
        <v>0</v>
      </c>
      <c r="D1467">
        <f t="shared" si="22"/>
        <v>0</v>
      </c>
    </row>
    <row r="1468" spans="1:4">
      <c r="A1468">
        <f>IF('Screening and Data Table'!G1469="y", 1, 0)</f>
        <v>0</v>
      </c>
      <c r="B1468">
        <f>IF('Screening and Data Table'!H1469="y", 1, 0)</f>
        <v>0</v>
      </c>
      <c r="D1468">
        <f t="shared" si="22"/>
        <v>0</v>
      </c>
    </row>
    <row r="1469" spans="1:4">
      <c r="A1469">
        <f>IF('Screening and Data Table'!G1470="y", 1, 0)</f>
        <v>0</v>
      </c>
      <c r="B1469">
        <f>IF('Screening and Data Table'!H1470="y", 1, 0)</f>
        <v>0</v>
      </c>
      <c r="D1469">
        <f t="shared" si="22"/>
        <v>0</v>
      </c>
    </row>
    <row r="1470" spans="1:4">
      <c r="A1470">
        <f>IF('Screening and Data Table'!G1471="y", 1, 0)</f>
        <v>1</v>
      </c>
      <c r="B1470">
        <f>IF('Screening and Data Table'!H1471="y", 1, 0)</f>
        <v>0</v>
      </c>
      <c r="D1470">
        <f t="shared" si="22"/>
        <v>0</v>
      </c>
    </row>
    <row r="1471" spans="1:4">
      <c r="A1471">
        <f>IF('Screening and Data Table'!G1472="y", 1, 0)</f>
        <v>0</v>
      </c>
      <c r="B1471">
        <f>IF('Screening and Data Table'!H1472="y", 1, 0)</f>
        <v>0</v>
      </c>
      <c r="D1471">
        <f t="shared" si="22"/>
        <v>0</v>
      </c>
    </row>
    <row r="1472" spans="1:4">
      <c r="A1472">
        <f>IF('Screening and Data Table'!G1473="y", 1, 0)</f>
        <v>0</v>
      </c>
      <c r="B1472">
        <f>IF('Screening and Data Table'!H1473="y", 1, 0)</f>
        <v>0</v>
      </c>
      <c r="D1472">
        <f t="shared" si="22"/>
        <v>0</v>
      </c>
    </row>
    <row r="1473" spans="1:4">
      <c r="A1473">
        <f>IF('Screening and Data Table'!G1474="y", 1, 0)</f>
        <v>0</v>
      </c>
      <c r="B1473">
        <f>IF('Screening and Data Table'!H1474="y", 1, 0)</f>
        <v>0</v>
      </c>
      <c r="D1473">
        <f t="shared" si="22"/>
        <v>0</v>
      </c>
    </row>
    <row r="1474" spans="1:4">
      <c r="A1474">
        <f>IF('Screening and Data Table'!G1475="y", 1, 0)</f>
        <v>0</v>
      </c>
      <c r="B1474">
        <f>IF('Screening and Data Table'!H1475="y", 1, 0)</f>
        <v>0</v>
      </c>
      <c r="D1474">
        <f t="shared" si="22"/>
        <v>0</v>
      </c>
    </row>
    <row r="1475" spans="1:4">
      <c r="A1475">
        <f>IF('Screening and Data Table'!G1476="y", 1, 0)</f>
        <v>0</v>
      </c>
      <c r="B1475">
        <f>IF('Screening and Data Table'!H1476="y", 1, 0)</f>
        <v>0</v>
      </c>
      <c r="D1475">
        <f t="shared" ref="D1475:D1538" si="23">IF(A1475*B1475=1, 1,0)</f>
        <v>0</v>
      </c>
    </row>
    <row r="1476" spans="1:4">
      <c r="A1476">
        <f>IF('Screening and Data Table'!G1477="y", 1, 0)</f>
        <v>0</v>
      </c>
      <c r="B1476">
        <f>IF('Screening and Data Table'!H1477="y", 1, 0)</f>
        <v>0</v>
      </c>
      <c r="D1476">
        <f t="shared" si="23"/>
        <v>0</v>
      </c>
    </row>
    <row r="1477" spans="1:4">
      <c r="A1477">
        <f>IF('Screening and Data Table'!G1478="y", 1, 0)</f>
        <v>0</v>
      </c>
      <c r="B1477">
        <f>IF('Screening and Data Table'!H1478="y", 1, 0)</f>
        <v>0</v>
      </c>
      <c r="D1477">
        <f t="shared" si="23"/>
        <v>0</v>
      </c>
    </row>
    <row r="1478" spans="1:4">
      <c r="A1478">
        <f>IF('Screening and Data Table'!G1479="y", 1, 0)</f>
        <v>1</v>
      </c>
      <c r="B1478">
        <f>IF('Screening and Data Table'!H1479="y", 1, 0)</f>
        <v>0</v>
      </c>
      <c r="D1478">
        <f t="shared" si="23"/>
        <v>0</v>
      </c>
    </row>
    <row r="1479" spans="1:4">
      <c r="A1479">
        <f>IF('Screening and Data Table'!G1480="y", 1, 0)</f>
        <v>0</v>
      </c>
      <c r="B1479">
        <f>IF('Screening and Data Table'!H1480="y", 1, 0)</f>
        <v>0</v>
      </c>
      <c r="D1479">
        <f t="shared" si="23"/>
        <v>0</v>
      </c>
    </row>
    <row r="1480" spans="1:4">
      <c r="A1480">
        <f>IF('Screening and Data Table'!G1481="y", 1, 0)</f>
        <v>1</v>
      </c>
      <c r="B1480">
        <f>IF('Screening and Data Table'!H1481="y", 1, 0)</f>
        <v>0</v>
      </c>
      <c r="D1480">
        <f t="shared" si="23"/>
        <v>0</v>
      </c>
    </row>
    <row r="1481" spans="1:4">
      <c r="A1481">
        <f>IF('Screening and Data Table'!G1482="y", 1, 0)</f>
        <v>0</v>
      </c>
      <c r="B1481">
        <f>IF('Screening and Data Table'!H1482="y", 1, 0)</f>
        <v>0</v>
      </c>
      <c r="D1481">
        <f t="shared" si="23"/>
        <v>0</v>
      </c>
    </row>
    <row r="1482" spans="1:4">
      <c r="A1482">
        <f>IF('Screening and Data Table'!G1483="y", 1, 0)</f>
        <v>1</v>
      </c>
      <c r="B1482">
        <f>IF('Screening and Data Table'!H1483="y", 1, 0)</f>
        <v>0</v>
      </c>
      <c r="D1482">
        <f t="shared" si="23"/>
        <v>0</v>
      </c>
    </row>
    <row r="1483" spans="1:4">
      <c r="A1483">
        <f>IF('Screening and Data Table'!G1484="y", 1, 0)</f>
        <v>0</v>
      </c>
      <c r="B1483">
        <f>IF('Screening and Data Table'!H1484="y", 1, 0)</f>
        <v>0</v>
      </c>
      <c r="D1483">
        <f t="shared" si="23"/>
        <v>0</v>
      </c>
    </row>
    <row r="1484" spans="1:4">
      <c r="A1484">
        <f>IF('Screening and Data Table'!G1485="y", 1, 0)</f>
        <v>0</v>
      </c>
      <c r="B1484">
        <f>IF('Screening and Data Table'!H1485="y", 1, 0)</f>
        <v>0</v>
      </c>
      <c r="D1484">
        <f t="shared" si="23"/>
        <v>0</v>
      </c>
    </row>
    <row r="1485" spans="1:4">
      <c r="A1485">
        <f>IF('Screening and Data Table'!G1486="y", 1, 0)</f>
        <v>0</v>
      </c>
      <c r="B1485">
        <f>IF('Screening and Data Table'!H1486="y", 1, 0)</f>
        <v>0</v>
      </c>
      <c r="D1485">
        <f t="shared" si="23"/>
        <v>0</v>
      </c>
    </row>
    <row r="1486" spans="1:4">
      <c r="A1486">
        <f>IF('Screening and Data Table'!G1487="y", 1, 0)</f>
        <v>1</v>
      </c>
      <c r="B1486">
        <f>IF('Screening and Data Table'!H1487="y", 1, 0)</f>
        <v>0</v>
      </c>
      <c r="D1486">
        <f t="shared" si="23"/>
        <v>0</v>
      </c>
    </row>
    <row r="1487" spans="1:4">
      <c r="A1487">
        <f>IF('Screening and Data Table'!G1488="y", 1, 0)</f>
        <v>0</v>
      </c>
      <c r="B1487">
        <f>IF('Screening and Data Table'!H1488="y", 1, 0)</f>
        <v>0</v>
      </c>
      <c r="D1487">
        <f t="shared" si="23"/>
        <v>0</v>
      </c>
    </row>
    <row r="1488" spans="1:4">
      <c r="A1488">
        <f>IF('Screening and Data Table'!G1489="y", 1, 0)</f>
        <v>1</v>
      </c>
      <c r="B1488">
        <f>IF('Screening and Data Table'!H1489="y", 1, 0)</f>
        <v>0</v>
      </c>
      <c r="D1488">
        <f t="shared" si="23"/>
        <v>0</v>
      </c>
    </row>
    <row r="1489" spans="1:4">
      <c r="A1489">
        <f>IF('Screening and Data Table'!G1490="y", 1, 0)</f>
        <v>0</v>
      </c>
      <c r="B1489">
        <f>IF('Screening and Data Table'!H1490="y", 1, 0)</f>
        <v>0</v>
      </c>
      <c r="D1489">
        <f t="shared" si="23"/>
        <v>0</v>
      </c>
    </row>
    <row r="1490" spans="1:4">
      <c r="A1490">
        <f>IF('Screening and Data Table'!G1491="y", 1, 0)</f>
        <v>0</v>
      </c>
      <c r="B1490">
        <f>IF('Screening and Data Table'!H1491="y", 1, 0)</f>
        <v>0</v>
      </c>
      <c r="D1490">
        <f t="shared" si="23"/>
        <v>0</v>
      </c>
    </row>
    <row r="1491" spans="1:4">
      <c r="A1491">
        <f>IF('Screening and Data Table'!G1492="y", 1, 0)</f>
        <v>0</v>
      </c>
      <c r="B1491">
        <f>IF('Screening and Data Table'!H1492="y", 1, 0)</f>
        <v>0</v>
      </c>
      <c r="D1491">
        <f t="shared" si="23"/>
        <v>0</v>
      </c>
    </row>
    <row r="1492" spans="1:4">
      <c r="A1492">
        <f>IF('Screening and Data Table'!G1493="y", 1, 0)</f>
        <v>0</v>
      </c>
      <c r="B1492">
        <f>IF('Screening and Data Table'!H1493="y", 1, 0)</f>
        <v>0</v>
      </c>
      <c r="D1492">
        <f t="shared" si="23"/>
        <v>0</v>
      </c>
    </row>
    <row r="1493" spans="1:4">
      <c r="A1493">
        <f>IF('Screening and Data Table'!G1494="y", 1, 0)</f>
        <v>0</v>
      </c>
      <c r="B1493">
        <f>IF('Screening and Data Table'!H1494="y", 1, 0)</f>
        <v>0</v>
      </c>
      <c r="D1493">
        <f t="shared" si="23"/>
        <v>0</v>
      </c>
    </row>
    <row r="1494" spans="1:4">
      <c r="A1494">
        <f>IF('Screening and Data Table'!G1495="y", 1, 0)</f>
        <v>0</v>
      </c>
      <c r="B1494">
        <f>IF('Screening and Data Table'!H1495="y", 1, 0)</f>
        <v>0</v>
      </c>
      <c r="D1494">
        <f t="shared" si="23"/>
        <v>0</v>
      </c>
    </row>
    <row r="1495" spans="1:4">
      <c r="A1495">
        <f>IF('Screening and Data Table'!G1496="y", 1, 0)</f>
        <v>0</v>
      </c>
      <c r="B1495">
        <f>IF('Screening and Data Table'!H1496="y", 1, 0)</f>
        <v>0</v>
      </c>
      <c r="D1495">
        <f t="shared" si="23"/>
        <v>0</v>
      </c>
    </row>
    <row r="1496" spans="1:4">
      <c r="A1496">
        <f>IF('Screening and Data Table'!G1497="y", 1, 0)</f>
        <v>0</v>
      </c>
      <c r="B1496">
        <f>IF('Screening and Data Table'!H1497="y", 1, 0)</f>
        <v>0</v>
      </c>
      <c r="D1496">
        <f t="shared" si="23"/>
        <v>0</v>
      </c>
    </row>
    <row r="1497" spans="1:4">
      <c r="A1497">
        <f>IF('Screening and Data Table'!G1498="y", 1, 0)</f>
        <v>0</v>
      </c>
      <c r="B1497">
        <f>IF('Screening and Data Table'!H1498="y", 1, 0)</f>
        <v>0</v>
      </c>
      <c r="D1497">
        <f t="shared" si="23"/>
        <v>0</v>
      </c>
    </row>
    <row r="1498" spans="1:4">
      <c r="A1498">
        <f>IF('Screening and Data Table'!G1499="y", 1, 0)</f>
        <v>0</v>
      </c>
      <c r="B1498">
        <f>IF('Screening and Data Table'!H1499="y", 1, 0)</f>
        <v>0</v>
      </c>
      <c r="D1498">
        <f t="shared" si="23"/>
        <v>0</v>
      </c>
    </row>
    <row r="1499" spans="1:4">
      <c r="A1499">
        <f>IF('Screening and Data Table'!G1500="y", 1, 0)</f>
        <v>0</v>
      </c>
      <c r="B1499">
        <f>IF('Screening and Data Table'!H1500="y", 1, 0)</f>
        <v>0</v>
      </c>
      <c r="D1499">
        <f t="shared" si="23"/>
        <v>0</v>
      </c>
    </row>
    <row r="1500" spans="1:4">
      <c r="A1500">
        <f>IF('Screening and Data Table'!G1501="y", 1, 0)</f>
        <v>0</v>
      </c>
      <c r="B1500">
        <f>IF('Screening and Data Table'!H1501="y", 1, 0)</f>
        <v>0</v>
      </c>
      <c r="D1500">
        <f t="shared" si="23"/>
        <v>0</v>
      </c>
    </row>
    <row r="1501" spans="1:4">
      <c r="A1501">
        <f>IF('Screening and Data Table'!G1502="y", 1, 0)</f>
        <v>0</v>
      </c>
      <c r="B1501">
        <f>IF('Screening and Data Table'!H1502="y", 1, 0)</f>
        <v>0</v>
      </c>
      <c r="D1501">
        <f t="shared" si="23"/>
        <v>0</v>
      </c>
    </row>
    <row r="1502" spans="1:4">
      <c r="A1502">
        <f>IF('Screening and Data Table'!G1503="y", 1, 0)</f>
        <v>0</v>
      </c>
      <c r="B1502">
        <f>IF('Screening and Data Table'!H1503="y", 1, 0)</f>
        <v>0</v>
      </c>
      <c r="D1502">
        <f t="shared" si="23"/>
        <v>0</v>
      </c>
    </row>
    <row r="1503" spans="1:4">
      <c r="A1503">
        <f>IF('Screening and Data Table'!G1504="y", 1, 0)</f>
        <v>0</v>
      </c>
      <c r="B1503">
        <f>IF('Screening and Data Table'!H1504="y", 1, 0)</f>
        <v>0</v>
      </c>
      <c r="D1503">
        <f t="shared" si="23"/>
        <v>0</v>
      </c>
    </row>
    <row r="1504" spans="1:4">
      <c r="A1504">
        <f>IF('Screening and Data Table'!G1505="y", 1, 0)</f>
        <v>0</v>
      </c>
      <c r="B1504">
        <f>IF('Screening and Data Table'!H1505="y", 1, 0)</f>
        <v>0</v>
      </c>
      <c r="D1504">
        <f t="shared" si="23"/>
        <v>0</v>
      </c>
    </row>
    <row r="1505" spans="1:4">
      <c r="A1505">
        <f>IF('Screening and Data Table'!G1506="y", 1, 0)</f>
        <v>0</v>
      </c>
      <c r="B1505">
        <f>IF('Screening and Data Table'!H1506="y", 1, 0)</f>
        <v>0</v>
      </c>
      <c r="D1505">
        <f t="shared" si="23"/>
        <v>0</v>
      </c>
    </row>
    <row r="1506" spans="1:4">
      <c r="A1506">
        <f>IF('Screening and Data Table'!G1507="y", 1, 0)</f>
        <v>0</v>
      </c>
      <c r="B1506">
        <f>IF('Screening and Data Table'!H1507="y", 1, 0)</f>
        <v>0</v>
      </c>
      <c r="D1506">
        <f t="shared" si="23"/>
        <v>0</v>
      </c>
    </row>
    <row r="1507" spans="1:4">
      <c r="A1507">
        <f>IF('Screening and Data Table'!G1508="y", 1, 0)</f>
        <v>0</v>
      </c>
      <c r="B1507">
        <f>IF('Screening and Data Table'!H1508="y", 1, 0)</f>
        <v>0</v>
      </c>
      <c r="D1507">
        <f t="shared" si="23"/>
        <v>0</v>
      </c>
    </row>
    <row r="1508" spans="1:4">
      <c r="A1508">
        <f>IF('Screening and Data Table'!G1509="y", 1, 0)</f>
        <v>0</v>
      </c>
      <c r="B1508">
        <f>IF('Screening and Data Table'!H1509="y", 1, 0)</f>
        <v>0</v>
      </c>
      <c r="D1508">
        <f t="shared" si="23"/>
        <v>0</v>
      </c>
    </row>
    <row r="1509" spans="1:4">
      <c r="A1509">
        <f>IF('Screening and Data Table'!G1510="y", 1, 0)</f>
        <v>0</v>
      </c>
      <c r="B1509">
        <f>IF('Screening and Data Table'!H1510="y", 1, 0)</f>
        <v>0</v>
      </c>
      <c r="D1509">
        <f t="shared" si="23"/>
        <v>0</v>
      </c>
    </row>
    <row r="1510" spans="1:4">
      <c r="A1510">
        <f>IF('Screening and Data Table'!G1511="y", 1, 0)</f>
        <v>0</v>
      </c>
      <c r="B1510">
        <f>IF('Screening and Data Table'!H1511="y", 1, 0)</f>
        <v>0</v>
      </c>
      <c r="D1510">
        <f t="shared" si="23"/>
        <v>0</v>
      </c>
    </row>
    <row r="1511" spans="1:4">
      <c r="A1511">
        <f>IF('Screening and Data Table'!G1512="y", 1, 0)</f>
        <v>0</v>
      </c>
      <c r="B1511">
        <f>IF('Screening and Data Table'!H1512="y", 1, 0)</f>
        <v>0</v>
      </c>
      <c r="D1511">
        <f t="shared" si="23"/>
        <v>0</v>
      </c>
    </row>
    <row r="1512" spans="1:4">
      <c r="A1512">
        <f>IF('Screening and Data Table'!G1513="y", 1, 0)</f>
        <v>0</v>
      </c>
      <c r="B1512">
        <f>IF('Screening and Data Table'!H1513="y", 1, 0)</f>
        <v>0</v>
      </c>
      <c r="D1512">
        <f t="shared" si="23"/>
        <v>0</v>
      </c>
    </row>
    <row r="1513" spans="1:4">
      <c r="A1513">
        <f>IF('Screening and Data Table'!G1514="y", 1, 0)</f>
        <v>0</v>
      </c>
      <c r="B1513">
        <f>IF('Screening and Data Table'!H1514="y", 1, 0)</f>
        <v>0</v>
      </c>
      <c r="D1513">
        <f t="shared" si="23"/>
        <v>0</v>
      </c>
    </row>
    <row r="1514" spans="1:4">
      <c r="A1514">
        <f>IF('Screening and Data Table'!G1515="y", 1, 0)</f>
        <v>1</v>
      </c>
      <c r="B1514">
        <f>IF('Screening and Data Table'!H1515="y", 1, 0)</f>
        <v>0</v>
      </c>
      <c r="D1514">
        <f t="shared" si="23"/>
        <v>0</v>
      </c>
    </row>
    <row r="1515" spans="1:4">
      <c r="A1515">
        <f>IF('Screening and Data Table'!G1516="y", 1, 0)</f>
        <v>0</v>
      </c>
      <c r="B1515">
        <f>IF('Screening and Data Table'!H1516="y", 1, 0)</f>
        <v>0</v>
      </c>
      <c r="D1515">
        <f t="shared" si="23"/>
        <v>0</v>
      </c>
    </row>
    <row r="1516" spans="1:4">
      <c r="A1516">
        <f>IF('Screening and Data Table'!G1517="y", 1, 0)</f>
        <v>1</v>
      </c>
      <c r="B1516">
        <f>IF('Screening and Data Table'!H1517="y", 1, 0)</f>
        <v>0</v>
      </c>
      <c r="D1516">
        <f t="shared" si="23"/>
        <v>0</v>
      </c>
    </row>
    <row r="1517" spans="1:4">
      <c r="A1517">
        <f>IF('Screening and Data Table'!G1518="y", 1, 0)</f>
        <v>0</v>
      </c>
      <c r="B1517">
        <f>IF('Screening and Data Table'!H1518="y", 1, 0)</f>
        <v>0</v>
      </c>
      <c r="D1517">
        <f t="shared" si="23"/>
        <v>0</v>
      </c>
    </row>
    <row r="1518" spans="1:4">
      <c r="A1518">
        <f>IF('Screening and Data Table'!G1519="y", 1, 0)</f>
        <v>1</v>
      </c>
      <c r="B1518">
        <f>IF('Screening and Data Table'!H1519="y", 1, 0)</f>
        <v>0</v>
      </c>
      <c r="D1518">
        <f t="shared" si="23"/>
        <v>0</v>
      </c>
    </row>
    <row r="1519" spans="1:4">
      <c r="A1519">
        <f>IF('Screening and Data Table'!G1520="y", 1, 0)</f>
        <v>0</v>
      </c>
      <c r="B1519">
        <f>IF('Screening and Data Table'!H1520="y", 1, 0)</f>
        <v>0</v>
      </c>
      <c r="D1519">
        <f t="shared" si="23"/>
        <v>0</v>
      </c>
    </row>
    <row r="1520" spans="1:4">
      <c r="A1520">
        <f>IF('Screening and Data Table'!G1521="y", 1, 0)</f>
        <v>1</v>
      </c>
      <c r="B1520">
        <f>IF('Screening and Data Table'!H1521="y", 1, 0)</f>
        <v>0</v>
      </c>
      <c r="D1520">
        <f t="shared" si="23"/>
        <v>0</v>
      </c>
    </row>
    <row r="1521" spans="1:4">
      <c r="A1521">
        <f>IF('Screening and Data Table'!G1522="y", 1, 0)</f>
        <v>0</v>
      </c>
      <c r="B1521">
        <f>IF('Screening and Data Table'!H1522="y", 1, 0)</f>
        <v>0</v>
      </c>
      <c r="D1521">
        <f t="shared" si="23"/>
        <v>0</v>
      </c>
    </row>
    <row r="1522" spans="1:4">
      <c r="A1522">
        <f>IF('Screening and Data Table'!G1523="y", 1, 0)</f>
        <v>0</v>
      </c>
      <c r="B1522">
        <f>IF('Screening and Data Table'!H1523="y", 1, 0)</f>
        <v>0</v>
      </c>
      <c r="D1522">
        <f t="shared" si="23"/>
        <v>0</v>
      </c>
    </row>
    <row r="1523" spans="1:4">
      <c r="A1523">
        <f>IF('Screening and Data Table'!G1524="y", 1, 0)</f>
        <v>0</v>
      </c>
      <c r="B1523">
        <f>IF('Screening and Data Table'!H1524="y", 1, 0)</f>
        <v>0</v>
      </c>
      <c r="D1523">
        <f t="shared" si="23"/>
        <v>0</v>
      </c>
    </row>
    <row r="1524" spans="1:4">
      <c r="A1524">
        <f>IF('Screening and Data Table'!G1525="y", 1, 0)</f>
        <v>1</v>
      </c>
      <c r="B1524">
        <f>IF('Screening and Data Table'!H1525="y", 1, 0)</f>
        <v>0</v>
      </c>
      <c r="D1524">
        <f t="shared" si="23"/>
        <v>0</v>
      </c>
    </row>
    <row r="1525" spans="1:4">
      <c r="A1525">
        <f>IF('Screening and Data Table'!G1526="y", 1, 0)</f>
        <v>0</v>
      </c>
      <c r="B1525">
        <f>IF('Screening and Data Table'!H1526="y", 1, 0)</f>
        <v>0</v>
      </c>
      <c r="D1525">
        <f t="shared" si="23"/>
        <v>0</v>
      </c>
    </row>
    <row r="1526" spans="1:4">
      <c r="A1526">
        <f>IF('Screening and Data Table'!G1527="y", 1, 0)</f>
        <v>0</v>
      </c>
      <c r="B1526">
        <f>IF('Screening and Data Table'!H1527="y", 1, 0)</f>
        <v>0</v>
      </c>
      <c r="D1526">
        <f t="shared" si="23"/>
        <v>0</v>
      </c>
    </row>
    <row r="1527" spans="1:4">
      <c r="A1527">
        <f>IF('Screening and Data Table'!G1528="y", 1, 0)</f>
        <v>0</v>
      </c>
      <c r="B1527">
        <f>IF('Screening and Data Table'!H1528="y", 1, 0)</f>
        <v>0</v>
      </c>
      <c r="D1527">
        <f t="shared" si="23"/>
        <v>0</v>
      </c>
    </row>
    <row r="1528" spans="1:4">
      <c r="A1528">
        <f>IF('Screening and Data Table'!G1529="y", 1, 0)</f>
        <v>1</v>
      </c>
      <c r="B1528">
        <f>IF('Screening and Data Table'!H1529="y", 1, 0)</f>
        <v>0</v>
      </c>
      <c r="D1528">
        <f t="shared" si="23"/>
        <v>0</v>
      </c>
    </row>
    <row r="1529" spans="1:4">
      <c r="A1529">
        <f>IF('Screening and Data Table'!G1530="y", 1, 0)</f>
        <v>0</v>
      </c>
      <c r="B1529">
        <f>IF('Screening and Data Table'!H1530="y", 1, 0)</f>
        <v>0</v>
      </c>
      <c r="D1529">
        <f t="shared" si="23"/>
        <v>0</v>
      </c>
    </row>
    <row r="1530" spans="1:4">
      <c r="A1530">
        <f>IF('Screening and Data Table'!G1531="y", 1, 0)</f>
        <v>0</v>
      </c>
      <c r="B1530">
        <f>IF('Screening and Data Table'!H1531="y", 1, 0)</f>
        <v>0</v>
      </c>
      <c r="D1530">
        <f t="shared" si="23"/>
        <v>0</v>
      </c>
    </row>
    <row r="1531" spans="1:4">
      <c r="A1531">
        <f>IF('Screening and Data Table'!G1532="y", 1, 0)</f>
        <v>0</v>
      </c>
      <c r="B1531">
        <f>IF('Screening and Data Table'!H1532="y", 1, 0)</f>
        <v>0</v>
      </c>
      <c r="D1531">
        <f t="shared" si="23"/>
        <v>0</v>
      </c>
    </row>
    <row r="1532" spans="1:4">
      <c r="A1532">
        <f>IF('Screening and Data Table'!G1533="y", 1, 0)</f>
        <v>0</v>
      </c>
      <c r="B1532">
        <f>IF('Screening and Data Table'!H1533="y", 1, 0)</f>
        <v>0</v>
      </c>
      <c r="D1532">
        <f t="shared" si="23"/>
        <v>0</v>
      </c>
    </row>
    <row r="1533" spans="1:4">
      <c r="A1533">
        <f>IF('Screening and Data Table'!G1534="y", 1, 0)</f>
        <v>0</v>
      </c>
      <c r="B1533">
        <f>IF('Screening and Data Table'!H1534="y", 1, 0)</f>
        <v>0</v>
      </c>
      <c r="D1533">
        <f t="shared" si="23"/>
        <v>0</v>
      </c>
    </row>
    <row r="1534" spans="1:4">
      <c r="A1534">
        <f>IF('Screening and Data Table'!G1535="y", 1, 0)</f>
        <v>0</v>
      </c>
      <c r="B1534">
        <f>IF('Screening and Data Table'!H1535="y", 1, 0)</f>
        <v>0</v>
      </c>
      <c r="D1534">
        <f t="shared" si="23"/>
        <v>0</v>
      </c>
    </row>
    <row r="1535" spans="1:4">
      <c r="A1535">
        <f>IF('Screening and Data Table'!G1536="y", 1, 0)</f>
        <v>0</v>
      </c>
      <c r="B1535">
        <f>IF('Screening and Data Table'!H1536="y", 1, 0)</f>
        <v>0</v>
      </c>
      <c r="D1535">
        <f t="shared" si="23"/>
        <v>0</v>
      </c>
    </row>
    <row r="1536" spans="1:4">
      <c r="A1536">
        <f>IF('Screening and Data Table'!G1537="y", 1, 0)</f>
        <v>0</v>
      </c>
      <c r="B1536">
        <f>IF('Screening and Data Table'!H1537="y", 1, 0)</f>
        <v>0</v>
      </c>
      <c r="D1536">
        <f t="shared" si="23"/>
        <v>0</v>
      </c>
    </row>
    <row r="1537" spans="1:4">
      <c r="A1537">
        <f>IF('Screening and Data Table'!G1538="y", 1, 0)</f>
        <v>0</v>
      </c>
      <c r="B1537">
        <f>IF('Screening and Data Table'!H1538="y", 1, 0)</f>
        <v>0</v>
      </c>
      <c r="D1537">
        <f t="shared" si="23"/>
        <v>0</v>
      </c>
    </row>
    <row r="1538" spans="1:4">
      <c r="A1538">
        <f>IF('Screening and Data Table'!G1539="y", 1, 0)</f>
        <v>0</v>
      </c>
      <c r="B1538">
        <f>IF('Screening and Data Table'!H1539="y", 1, 0)</f>
        <v>0</v>
      </c>
      <c r="D1538">
        <f t="shared" si="23"/>
        <v>0</v>
      </c>
    </row>
    <row r="1539" spans="1:4">
      <c r="A1539">
        <f>IF('Screening and Data Table'!G1540="y", 1, 0)</f>
        <v>0</v>
      </c>
      <c r="B1539">
        <f>IF('Screening and Data Table'!H1540="y", 1, 0)</f>
        <v>0</v>
      </c>
      <c r="D1539">
        <f t="shared" ref="D1539:D1602" si="24">IF(A1539*B1539=1, 1,0)</f>
        <v>0</v>
      </c>
    </row>
    <row r="1540" spans="1:4">
      <c r="A1540">
        <f>IF('Screening and Data Table'!G1541="y", 1, 0)</f>
        <v>0</v>
      </c>
      <c r="B1540">
        <f>IF('Screening and Data Table'!H1541="y", 1, 0)</f>
        <v>0</v>
      </c>
      <c r="D1540">
        <f t="shared" si="24"/>
        <v>0</v>
      </c>
    </row>
    <row r="1541" spans="1:4">
      <c r="A1541">
        <f>IF('Screening and Data Table'!G1542="y", 1, 0)</f>
        <v>0</v>
      </c>
      <c r="B1541">
        <f>IF('Screening and Data Table'!H1542="y", 1, 0)</f>
        <v>0</v>
      </c>
      <c r="D1541">
        <f t="shared" si="24"/>
        <v>0</v>
      </c>
    </row>
    <row r="1542" spans="1:4">
      <c r="A1542">
        <f>IF('Screening and Data Table'!G1543="y", 1, 0)</f>
        <v>1</v>
      </c>
      <c r="B1542">
        <f>IF('Screening and Data Table'!H1543="y", 1, 0)</f>
        <v>0</v>
      </c>
      <c r="D1542">
        <f t="shared" si="24"/>
        <v>0</v>
      </c>
    </row>
    <row r="1543" spans="1:4">
      <c r="A1543">
        <f>IF('Screening and Data Table'!G1544="y", 1, 0)</f>
        <v>0</v>
      </c>
      <c r="B1543">
        <f>IF('Screening and Data Table'!H1544="y", 1, 0)</f>
        <v>0</v>
      </c>
      <c r="D1543">
        <f t="shared" si="24"/>
        <v>0</v>
      </c>
    </row>
    <row r="1544" spans="1:4">
      <c r="A1544">
        <f>IF('Screening and Data Table'!G1545="y", 1, 0)</f>
        <v>1</v>
      </c>
      <c r="B1544">
        <f>IF('Screening and Data Table'!H1545="y", 1, 0)</f>
        <v>0</v>
      </c>
      <c r="D1544">
        <f t="shared" si="24"/>
        <v>0</v>
      </c>
    </row>
    <row r="1545" spans="1:4">
      <c r="A1545">
        <f>IF('Screening and Data Table'!G1546="y", 1, 0)</f>
        <v>0</v>
      </c>
      <c r="B1545">
        <f>IF('Screening and Data Table'!H1546="y", 1, 0)</f>
        <v>0</v>
      </c>
      <c r="D1545">
        <f t="shared" si="24"/>
        <v>0</v>
      </c>
    </row>
    <row r="1546" spans="1:4">
      <c r="A1546">
        <f>IF('Screening and Data Table'!G1547="y", 1, 0)</f>
        <v>0</v>
      </c>
      <c r="B1546">
        <f>IF('Screening and Data Table'!H1547="y", 1, 0)</f>
        <v>0</v>
      </c>
      <c r="D1546">
        <f t="shared" si="24"/>
        <v>0</v>
      </c>
    </row>
    <row r="1547" spans="1:4">
      <c r="A1547">
        <f>IF('Screening and Data Table'!G1548="y", 1, 0)</f>
        <v>0</v>
      </c>
      <c r="B1547">
        <f>IF('Screening and Data Table'!H1548="y", 1, 0)</f>
        <v>0</v>
      </c>
      <c r="D1547">
        <f t="shared" si="24"/>
        <v>0</v>
      </c>
    </row>
    <row r="1548" spans="1:4">
      <c r="A1548">
        <f>IF('Screening and Data Table'!G1549="y", 1, 0)</f>
        <v>0</v>
      </c>
      <c r="B1548">
        <f>IF('Screening and Data Table'!H1549="y", 1, 0)</f>
        <v>0</v>
      </c>
      <c r="D1548">
        <f t="shared" si="24"/>
        <v>0</v>
      </c>
    </row>
    <row r="1549" spans="1:4">
      <c r="A1549">
        <f>IF('Screening and Data Table'!G1550="y", 1, 0)</f>
        <v>0</v>
      </c>
      <c r="B1549">
        <f>IF('Screening and Data Table'!H1550="y", 1, 0)</f>
        <v>0</v>
      </c>
      <c r="D1549">
        <f t="shared" si="24"/>
        <v>0</v>
      </c>
    </row>
    <row r="1550" spans="1:4">
      <c r="A1550">
        <f>IF('Screening and Data Table'!G1551="y", 1, 0)</f>
        <v>1</v>
      </c>
      <c r="B1550">
        <f>IF('Screening and Data Table'!H1551="y", 1, 0)</f>
        <v>0</v>
      </c>
      <c r="D1550">
        <f t="shared" si="24"/>
        <v>0</v>
      </c>
    </row>
    <row r="1551" spans="1:4">
      <c r="A1551">
        <f>IF('Screening and Data Table'!G1552="y", 1, 0)</f>
        <v>0</v>
      </c>
      <c r="B1551">
        <f>IF('Screening and Data Table'!H1552="y", 1, 0)</f>
        <v>0</v>
      </c>
      <c r="D1551">
        <f t="shared" si="24"/>
        <v>0</v>
      </c>
    </row>
    <row r="1552" spans="1:4">
      <c r="A1552">
        <f>IF('Screening and Data Table'!G1553="y", 1, 0)</f>
        <v>1</v>
      </c>
      <c r="B1552">
        <f>IF('Screening and Data Table'!H1553="y", 1, 0)</f>
        <v>0</v>
      </c>
      <c r="D1552">
        <f t="shared" si="24"/>
        <v>0</v>
      </c>
    </row>
    <row r="1553" spans="1:4">
      <c r="A1553">
        <f>IF('Screening and Data Table'!G1554="y", 1, 0)</f>
        <v>0</v>
      </c>
      <c r="B1553">
        <f>IF('Screening and Data Table'!H1554="y", 1, 0)</f>
        <v>0</v>
      </c>
      <c r="D1553">
        <f t="shared" si="24"/>
        <v>0</v>
      </c>
    </row>
    <row r="1554" spans="1:4">
      <c r="A1554">
        <f>IF('Screening and Data Table'!G1555="y", 1, 0)</f>
        <v>0</v>
      </c>
      <c r="B1554">
        <f>IF('Screening and Data Table'!H1555="y", 1, 0)</f>
        <v>0</v>
      </c>
      <c r="D1554">
        <f t="shared" si="24"/>
        <v>0</v>
      </c>
    </row>
    <row r="1555" spans="1:4">
      <c r="A1555">
        <f>IF('Screening and Data Table'!G1556="y", 1, 0)</f>
        <v>0</v>
      </c>
      <c r="B1555">
        <f>IF('Screening and Data Table'!H1556="y", 1, 0)</f>
        <v>0</v>
      </c>
      <c r="D1555">
        <f t="shared" si="24"/>
        <v>0</v>
      </c>
    </row>
    <row r="1556" spans="1:4">
      <c r="A1556">
        <f>IF('Screening and Data Table'!G1557="y", 1, 0)</f>
        <v>0</v>
      </c>
      <c r="B1556">
        <f>IF('Screening and Data Table'!H1557="y", 1, 0)</f>
        <v>0</v>
      </c>
      <c r="D1556">
        <f t="shared" si="24"/>
        <v>0</v>
      </c>
    </row>
    <row r="1557" spans="1:4">
      <c r="A1557">
        <f>IF('Screening and Data Table'!G1558="y", 1, 0)</f>
        <v>0</v>
      </c>
      <c r="B1557">
        <f>IF('Screening and Data Table'!H1558="y", 1, 0)</f>
        <v>0</v>
      </c>
      <c r="D1557">
        <f t="shared" si="24"/>
        <v>0</v>
      </c>
    </row>
    <row r="1558" spans="1:4">
      <c r="A1558">
        <f>IF('Screening and Data Table'!G1559="y", 1, 0)</f>
        <v>0</v>
      </c>
      <c r="B1558">
        <f>IF('Screening and Data Table'!H1559="y", 1, 0)</f>
        <v>0</v>
      </c>
      <c r="D1558">
        <f t="shared" si="24"/>
        <v>0</v>
      </c>
    </row>
    <row r="1559" spans="1:4">
      <c r="A1559">
        <f>IF('Screening and Data Table'!G1560="y", 1, 0)</f>
        <v>0</v>
      </c>
      <c r="B1559">
        <f>IF('Screening and Data Table'!H1560="y", 1, 0)</f>
        <v>0</v>
      </c>
      <c r="D1559">
        <f t="shared" si="24"/>
        <v>0</v>
      </c>
    </row>
    <row r="1560" spans="1:4">
      <c r="A1560">
        <f>IF('Screening and Data Table'!G1561="y", 1, 0)</f>
        <v>0</v>
      </c>
      <c r="B1560">
        <f>IF('Screening and Data Table'!H1561="y", 1, 0)</f>
        <v>0</v>
      </c>
      <c r="D1560">
        <f t="shared" si="24"/>
        <v>0</v>
      </c>
    </row>
    <row r="1561" spans="1:4">
      <c r="A1561">
        <f>IF('Screening and Data Table'!G1562="y", 1, 0)</f>
        <v>0</v>
      </c>
      <c r="B1561">
        <f>IF('Screening and Data Table'!H1562="y", 1, 0)</f>
        <v>0</v>
      </c>
      <c r="D1561">
        <f t="shared" si="24"/>
        <v>0</v>
      </c>
    </row>
    <row r="1562" spans="1:4">
      <c r="A1562">
        <f>IF('Screening and Data Table'!G1563="y", 1, 0)</f>
        <v>0</v>
      </c>
      <c r="B1562">
        <f>IF('Screening and Data Table'!H1563="y", 1, 0)</f>
        <v>0</v>
      </c>
      <c r="D1562">
        <f t="shared" si="24"/>
        <v>0</v>
      </c>
    </row>
    <row r="1563" spans="1:4">
      <c r="A1563">
        <f>IF('Screening and Data Table'!G1564="y", 1, 0)</f>
        <v>0</v>
      </c>
      <c r="B1563">
        <f>IF('Screening and Data Table'!H1564="y", 1, 0)</f>
        <v>0</v>
      </c>
      <c r="D1563">
        <f t="shared" si="24"/>
        <v>0</v>
      </c>
    </row>
    <row r="1564" spans="1:4">
      <c r="A1564">
        <f>IF('Screening and Data Table'!G1565="y", 1, 0)</f>
        <v>0</v>
      </c>
      <c r="B1564">
        <f>IF('Screening and Data Table'!H1565="y", 1, 0)</f>
        <v>0</v>
      </c>
      <c r="D1564">
        <f t="shared" si="24"/>
        <v>0</v>
      </c>
    </row>
    <row r="1565" spans="1:4">
      <c r="A1565">
        <f>IF('Screening and Data Table'!G1566="y", 1, 0)</f>
        <v>0</v>
      </c>
      <c r="B1565">
        <f>IF('Screening and Data Table'!H1566="y", 1, 0)</f>
        <v>0</v>
      </c>
      <c r="D1565">
        <f t="shared" si="24"/>
        <v>0</v>
      </c>
    </row>
    <row r="1566" spans="1:4">
      <c r="A1566">
        <f>IF('Screening and Data Table'!G1567="y", 1, 0)</f>
        <v>0</v>
      </c>
      <c r="B1566">
        <f>IF('Screening and Data Table'!H1567="y", 1, 0)</f>
        <v>0</v>
      </c>
      <c r="D1566">
        <f t="shared" si="24"/>
        <v>0</v>
      </c>
    </row>
    <row r="1567" spans="1:4">
      <c r="A1567">
        <f>IF('Screening and Data Table'!G1568="y", 1, 0)</f>
        <v>0</v>
      </c>
      <c r="B1567">
        <f>IF('Screening and Data Table'!H1568="y", 1, 0)</f>
        <v>0</v>
      </c>
      <c r="D1567">
        <f t="shared" si="24"/>
        <v>0</v>
      </c>
    </row>
    <row r="1568" spans="1:4">
      <c r="A1568">
        <f>IF('Screening and Data Table'!G1569="y", 1, 0)</f>
        <v>0</v>
      </c>
      <c r="B1568">
        <f>IF('Screening and Data Table'!H1569="y", 1, 0)</f>
        <v>0</v>
      </c>
      <c r="D1568">
        <f t="shared" si="24"/>
        <v>0</v>
      </c>
    </row>
    <row r="1569" spans="1:4">
      <c r="A1569">
        <f>IF('Screening and Data Table'!G1570="y", 1, 0)</f>
        <v>0</v>
      </c>
      <c r="B1569">
        <f>IF('Screening and Data Table'!H1570="y", 1, 0)</f>
        <v>0</v>
      </c>
      <c r="D1569">
        <f t="shared" si="24"/>
        <v>0</v>
      </c>
    </row>
    <row r="1570" spans="1:4">
      <c r="A1570">
        <f>IF('Screening and Data Table'!G1571="y", 1, 0)</f>
        <v>1</v>
      </c>
      <c r="B1570">
        <f>IF('Screening and Data Table'!H1571="y", 1, 0)</f>
        <v>0</v>
      </c>
      <c r="D1570">
        <f t="shared" si="24"/>
        <v>0</v>
      </c>
    </row>
    <row r="1571" spans="1:4">
      <c r="A1571">
        <f>IF('Screening and Data Table'!G1572="y", 1, 0)</f>
        <v>0</v>
      </c>
      <c r="B1571">
        <f>IF('Screening and Data Table'!H1572="y", 1, 0)</f>
        <v>0</v>
      </c>
      <c r="D1571">
        <f t="shared" si="24"/>
        <v>0</v>
      </c>
    </row>
    <row r="1572" spans="1:4">
      <c r="A1572">
        <f>IF('Screening and Data Table'!G1573="y", 1, 0)</f>
        <v>0</v>
      </c>
      <c r="B1572">
        <f>IF('Screening and Data Table'!H1573="y", 1, 0)</f>
        <v>0</v>
      </c>
      <c r="D1572">
        <f t="shared" si="24"/>
        <v>0</v>
      </c>
    </row>
    <row r="1573" spans="1:4">
      <c r="A1573">
        <f>IF('Screening and Data Table'!G1574="y", 1, 0)</f>
        <v>0</v>
      </c>
      <c r="B1573">
        <f>IF('Screening and Data Table'!H1574="y", 1, 0)</f>
        <v>0</v>
      </c>
      <c r="D1573">
        <f t="shared" si="24"/>
        <v>0</v>
      </c>
    </row>
    <row r="1574" spans="1:4">
      <c r="A1574">
        <f>IF('Screening and Data Table'!G1575="y", 1, 0)</f>
        <v>0</v>
      </c>
      <c r="B1574">
        <f>IF('Screening and Data Table'!H1575="y", 1, 0)</f>
        <v>0</v>
      </c>
      <c r="D1574">
        <f t="shared" si="24"/>
        <v>0</v>
      </c>
    </row>
    <row r="1575" spans="1:4">
      <c r="A1575">
        <f>IF('Screening and Data Table'!G1576="y", 1, 0)</f>
        <v>0</v>
      </c>
      <c r="B1575">
        <f>IF('Screening and Data Table'!H1576="y", 1, 0)</f>
        <v>0</v>
      </c>
      <c r="D1575">
        <f t="shared" si="24"/>
        <v>0</v>
      </c>
    </row>
    <row r="1576" spans="1:4">
      <c r="A1576">
        <f>IF('Screening and Data Table'!G1577="y", 1, 0)</f>
        <v>0</v>
      </c>
      <c r="B1576">
        <f>IF('Screening and Data Table'!H1577="y", 1, 0)</f>
        <v>0</v>
      </c>
      <c r="D1576">
        <f t="shared" si="24"/>
        <v>0</v>
      </c>
    </row>
    <row r="1577" spans="1:4">
      <c r="A1577">
        <f>IF('Screening and Data Table'!G1578="y", 1, 0)</f>
        <v>0</v>
      </c>
      <c r="B1577">
        <f>IF('Screening and Data Table'!H1578="y", 1, 0)</f>
        <v>0</v>
      </c>
      <c r="D1577">
        <f t="shared" si="24"/>
        <v>0</v>
      </c>
    </row>
    <row r="1578" spans="1:4">
      <c r="A1578">
        <f>IF('Screening and Data Table'!G1579="y", 1, 0)</f>
        <v>0</v>
      </c>
      <c r="B1578">
        <f>IF('Screening and Data Table'!H1579="y", 1, 0)</f>
        <v>0</v>
      </c>
      <c r="D1578">
        <f t="shared" si="24"/>
        <v>0</v>
      </c>
    </row>
    <row r="1579" spans="1:4">
      <c r="A1579">
        <f>IF('Screening and Data Table'!G1580="y", 1, 0)</f>
        <v>0</v>
      </c>
      <c r="B1579">
        <f>IF('Screening and Data Table'!H1580="y", 1, 0)</f>
        <v>0</v>
      </c>
      <c r="D1579">
        <f t="shared" si="24"/>
        <v>0</v>
      </c>
    </row>
    <row r="1580" spans="1:4">
      <c r="A1580">
        <f>IF('Screening and Data Table'!G1581="y", 1, 0)</f>
        <v>0</v>
      </c>
      <c r="B1580">
        <f>IF('Screening and Data Table'!H1581="y", 1, 0)</f>
        <v>0</v>
      </c>
      <c r="D1580">
        <f t="shared" si="24"/>
        <v>0</v>
      </c>
    </row>
    <row r="1581" spans="1:4">
      <c r="A1581">
        <f>IF('Screening and Data Table'!G1582="y", 1, 0)</f>
        <v>0</v>
      </c>
      <c r="B1581">
        <f>IF('Screening and Data Table'!H1582="y", 1, 0)</f>
        <v>0</v>
      </c>
      <c r="D1581">
        <f t="shared" si="24"/>
        <v>0</v>
      </c>
    </row>
    <row r="1582" spans="1:4">
      <c r="A1582">
        <f>IF('Screening and Data Table'!G1583="y", 1, 0)</f>
        <v>0</v>
      </c>
      <c r="B1582">
        <f>IF('Screening and Data Table'!H1583="y", 1, 0)</f>
        <v>0</v>
      </c>
      <c r="D1582">
        <f t="shared" si="24"/>
        <v>0</v>
      </c>
    </row>
    <row r="1583" spans="1:4">
      <c r="A1583">
        <f>IF('Screening and Data Table'!G1584="y", 1, 0)</f>
        <v>0</v>
      </c>
      <c r="B1583">
        <f>IF('Screening and Data Table'!H1584="y", 1, 0)</f>
        <v>0</v>
      </c>
      <c r="D1583">
        <f t="shared" si="24"/>
        <v>0</v>
      </c>
    </row>
    <row r="1584" spans="1:4">
      <c r="A1584">
        <f>IF('Screening and Data Table'!G1585="y", 1, 0)</f>
        <v>0</v>
      </c>
      <c r="B1584">
        <f>IF('Screening and Data Table'!H1585="y", 1, 0)</f>
        <v>0</v>
      </c>
      <c r="D1584">
        <f t="shared" si="24"/>
        <v>0</v>
      </c>
    </row>
    <row r="1585" spans="1:4">
      <c r="A1585">
        <f>IF('Screening and Data Table'!G1586="y", 1, 0)</f>
        <v>0</v>
      </c>
      <c r="B1585">
        <f>IF('Screening and Data Table'!H1586="y", 1, 0)</f>
        <v>0</v>
      </c>
      <c r="D1585">
        <f t="shared" si="24"/>
        <v>0</v>
      </c>
    </row>
    <row r="1586" spans="1:4">
      <c r="A1586">
        <f>IF('Screening and Data Table'!G1587="y", 1, 0)</f>
        <v>0</v>
      </c>
      <c r="B1586">
        <f>IF('Screening and Data Table'!H1587="y", 1, 0)</f>
        <v>0</v>
      </c>
      <c r="D1586">
        <f t="shared" si="24"/>
        <v>0</v>
      </c>
    </row>
    <row r="1587" spans="1:4">
      <c r="A1587">
        <f>IF('Screening and Data Table'!G1588="y", 1, 0)</f>
        <v>0</v>
      </c>
      <c r="B1587">
        <f>IF('Screening and Data Table'!H1588="y", 1, 0)</f>
        <v>0</v>
      </c>
      <c r="D1587">
        <f t="shared" si="24"/>
        <v>0</v>
      </c>
    </row>
    <row r="1588" spans="1:4">
      <c r="A1588">
        <f>IF('Screening and Data Table'!G1589="y", 1, 0)</f>
        <v>0</v>
      </c>
      <c r="B1588">
        <f>IF('Screening and Data Table'!H1589="y", 1, 0)</f>
        <v>0</v>
      </c>
      <c r="D1588">
        <f t="shared" si="24"/>
        <v>0</v>
      </c>
    </row>
    <row r="1589" spans="1:4">
      <c r="A1589">
        <f>IF('Screening and Data Table'!G1590="y", 1, 0)</f>
        <v>0</v>
      </c>
      <c r="B1589">
        <f>IF('Screening and Data Table'!H1590="y", 1, 0)</f>
        <v>0</v>
      </c>
      <c r="D1589">
        <f t="shared" si="24"/>
        <v>0</v>
      </c>
    </row>
    <row r="1590" spans="1:4">
      <c r="A1590">
        <f>IF('Screening and Data Table'!G1591="y", 1, 0)</f>
        <v>0</v>
      </c>
      <c r="B1590">
        <f>IF('Screening and Data Table'!H1591="y", 1, 0)</f>
        <v>0</v>
      </c>
      <c r="D1590">
        <f t="shared" si="24"/>
        <v>0</v>
      </c>
    </row>
    <row r="1591" spans="1:4">
      <c r="A1591">
        <f>IF('Screening and Data Table'!G1592="y", 1, 0)</f>
        <v>0</v>
      </c>
      <c r="B1591">
        <f>IF('Screening and Data Table'!H1592="y", 1, 0)</f>
        <v>0</v>
      </c>
      <c r="D1591">
        <f t="shared" si="24"/>
        <v>0</v>
      </c>
    </row>
    <row r="1592" spans="1:4">
      <c r="A1592">
        <f>IF('Screening and Data Table'!G1593="y", 1, 0)</f>
        <v>1</v>
      </c>
      <c r="B1592">
        <f>IF('Screening and Data Table'!H1593="y", 1, 0)</f>
        <v>0</v>
      </c>
      <c r="D1592">
        <f t="shared" si="24"/>
        <v>0</v>
      </c>
    </row>
    <row r="1593" spans="1:4">
      <c r="A1593">
        <f>IF('Screening and Data Table'!G1594="y", 1, 0)</f>
        <v>0</v>
      </c>
      <c r="B1593">
        <f>IF('Screening and Data Table'!H1594="y", 1, 0)</f>
        <v>0</v>
      </c>
      <c r="D1593">
        <f t="shared" si="24"/>
        <v>0</v>
      </c>
    </row>
    <row r="1594" spans="1:4">
      <c r="A1594">
        <f>IF('Screening and Data Table'!G1595="y", 1, 0)</f>
        <v>0</v>
      </c>
      <c r="B1594">
        <f>IF('Screening and Data Table'!H1595="y", 1, 0)</f>
        <v>0</v>
      </c>
      <c r="D1594">
        <f t="shared" si="24"/>
        <v>0</v>
      </c>
    </row>
    <row r="1595" spans="1:4">
      <c r="A1595">
        <f>IF('Screening and Data Table'!G1596="y", 1, 0)</f>
        <v>0</v>
      </c>
      <c r="B1595">
        <f>IF('Screening and Data Table'!H1596="y", 1, 0)</f>
        <v>0</v>
      </c>
      <c r="D1595">
        <f t="shared" si="24"/>
        <v>0</v>
      </c>
    </row>
    <row r="1596" spans="1:4">
      <c r="A1596">
        <f>IF('Screening and Data Table'!G1597="y", 1, 0)</f>
        <v>0</v>
      </c>
      <c r="B1596">
        <f>IF('Screening and Data Table'!H1597="y", 1, 0)</f>
        <v>0</v>
      </c>
      <c r="D1596">
        <f t="shared" si="24"/>
        <v>0</v>
      </c>
    </row>
    <row r="1597" spans="1:4">
      <c r="A1597">
        <f>IF('Screening and Data Table'!G1598="y", 1, 0)</f>
        <v>0</v>
      </c>
      <c r="B1597">
        <f>IF('Screening and Data Table'!H1598="y", 1, 0)</f>
        <v>0</v>
      </c>
      <c r="D1597">
        <f t="shared" si="24"/>
        <v>0</v>
      </c>
    </row>
    <row r="1598" spans="1:4">
      <c r="A1598">
        <f>IF('Screening and Data Table'!G1599="y", 1, 0)</f>
        <v>0</v>
      </c>
      <c r="B1598">
        <f>IF('Screening and Data Table'!H1599="y", 1, 0)</f>
        <v>0</v>
      </c>
      <c r="D1598">
        <f t="shared" si="24"/>
        <v>0</v>
      </c>
    </row>
    <row r="1599" spans="1:4">
      <c r="A1599">
        <f>IF('Screening and Data Table'!G1600="y", 1, 0)</f>
        <v>0</v>
      </c>
      <c r="B1599">
        <f>IF('Screening and Data Table'!H1600="y", 1, 0)</f>
        <v>0</v>
      </c>
      <c r="D1599">
        <f t="shared" si="24"/>
        <v>0</v>
      </c>
    </row>
    <row r="1600" spans="1:4">
      <c r="A1600">
        <f>IF('Screening and Data Table'!G1601="y", 1, 0)</f>
        <v>1</v>
      </c>
      <c r="B1600">
        <f>IF('Screening and Data Table'!H1601="y", 1, 0)</f>
        <v>0</v>
      </c>
      <c r="D1600">
        <f t="shared" si="24"/>
        <v>0</v>
      </c>
    </row>
    <row r="1601" spans="1:4">
      <c r="A1601">
        <f>IF('Screening and Data Table'!G1602="y", 1, 0)</f>
        <v>0</v>
      </c>
      <c r="B1601">
        <f>IF('Screening and Data Table'!H1602="y", 1, 0)</f>
        <v>0</v>
      </c>
      <c r="D1601">
        <f t="shared" si="24"/>
        <v>0</v>
      </c>
    </row>
    <row r="1602" spans="1:4">
      <c r="A1602">
        <f>IF('Screening and Data Table'!G1603="y", 1, 0)</f>
        <v>0</v>
      </c>
      <c r="B1602">
        <f>IF('Screening and Data Table'!H1603="y", 1, 0)</f>
        <v>0</v>
      </c>
      <c r="D1602">
        <f t="shared" si="24"/>
        <v>0</v>
      </c>
    </row>
    <row r="1603" spans="1:4">
      <c r="A1603">
        <f>IF('Screening and Data Table'!G1604="y", 1, 0)</f>
        <v>0</v>
      </c>
      <c r="B1603">
        <f>IF('Screening and Data Table'!H1604="y", 1, 0)</f>
        <v>0</v>
      </c>
      <c r="D1603">
        <f t="shared" ref="D1603:D1666" si="25">IF(A1603*B1603=1, 1,0)</f>
        <v>0</v>
      </c>
    </row>
    <row r="1604" spans="1:4">
      <c r="A1604">
        <f>IF('Screening and Data Table'!G1605="y", 1, 0)</f>
        <v>0</v>
      </c>
      <c r="B1604">
        <f>IF('Screening and Data Table'!H1605="y", 1, 0)</f>
        <v>0</v>
      </c>
      <c r="D1604">
        <f t="shared" si="25"/>
        <v>0</v>
      </c>
    </row>
    <row r="1605" spans="1:4">
      <c r="A1605">
        <f>IF('Screening and Data Table'!G1606="y", 1, 0)</f>
        <v>0</v>
      </c>
      <c r="B1605">
        <f>IF('Screening and Data Table'!H1606="y", 1, 0)</f>
        <v>0</v>
      </c>
      <c r="D1605">
        <f t="shared" si="25"/>
        <v>0</v>
      </c>
    </row>
    <row r="1606" spans="1:4">
      <c r="A1606">
        <f>IF('Screening and Data Table'!G1607="y", 1, 0)</f>
        <v>0</v>
      </c>
      <c r="B1606">
        <f>IF('Screening and Data Table'!H1607="y", 1, 0)</f>
        <v>0</v>
      </c>
      <c r="D1606">
        <f t="shared" si="25"/>
        <v>0</v>
      </c>
    </row>
    <row r="1607" spans="1:4">
      <c r="A1607">
        <f>IF('Screening and Data Table'!G1608="y", 1, 0)</f>
        <v>0</v>
      </c>
      <c r="B1607">
        <f>IF('Screening and Data Table'!H1608="y", 1, 0)</f>
        <v>0</v>
      </c>
      <c r="D1607">
        <f t="shared" si="25"/>
        <v>0</v>
      </c>
    </row>
    <row r="1608" spans="1:4">
      <c r="A1608">
        <f>IF('Screening and Data Table'!G1609="y", 1, 0)</f>
        <v>0</v>
      </c>
      <c r="B1608">
        <f>IF('Screening and Data Table'!H1609="y", 1, 0)</f>
        <v>0</v>
      </c>
      <c r="D1608">
        <f t="shared" si="25"/>
        <v>0</v>
      </c>
    </row>
    <row r="1609" spans="1:4">
      <c r="A1609">
        <f>IF('Screening and Data Table'!G1610="y", 1, 0)</f>
        <v>0</v>
      </c>
      <c r="B1609">
        <f>IF('Screening and Data Table'!H1610="y", 1, 0)</f>
        <v>0</v>
      </c>
      <c r="D1609">
        <f t="shared" si="25"/>
        <v>0</v>
      </c>
    </row>
    <row r="1610" spans="1:4">
      <c r="A1610">
        <f>IF('Screening and Data Table'!G1611="y", 1, 0)</f>
        <v>0</v>
      </c>
      <c r="B1610">
        <f>IF('Screening and Data Table'!H1611="y", 1, 0)</f>
        <v>0</v>
      </c>
      <c r="D1610">
        <f t="shared" si="25"/>
        <v>0</v>
      </c>
    </row>
    <row r="1611" spans="1:4">
      <c r="A1611">
        <f>IF('Screening and Data Table'!G1612="y", 1, 0)</f>
        <v>0</v>
      </c>
      <c r="B1611">
        <f>IF('Screening and Data Table'!H1612="y", 1, 0)</f>
        <v>0</v>
      </c>
      <c r="D1611">
        <f t="shared" si="25"/>
        <v>0</v>
      </c>
    </row>
    <row r="1612" spans="1:4">
      <c r="A1612">
        <f>IF('Screening and Data Table'!G1613="y", 1, 0)</f>
        <v>0</v>
      </c>
      <c r="B1612">
        <f>IF('Screening and Data Table'!H1613="y", 1, 0)</f>
        <v>0</v>
      </c>
      <c r="D1612">
        <f t="shared" si="25"/>
        <v>0</v>
      </c>
    </row>
    <row r="1613" spans="1:4">
      <c r="A1613">
        <f>IF('Screening and Data Table'!G1614="y", 1, 0)</f>
        <v>0</v>
      </c>
      <c r="B1613">
        <f>IF('Screening and Data Table'!H1614="y", 1, 0)</f>
        <v>0</v>
      </c>
      <c r="D1613">
        <f t="shared" si="25"/>
        <v>0</v>
      </c>
    </row>
    <row r="1614" spans="1:4">
      <c r="A1614">
        <f>IF('Screening and Data Table'!G1615="y", 1, 0)</f>
        <v>0</v>
      </c>
      <c r="B1614">
        <f>IF('Screening and Data Table'!H1615="y", 1, 0)</f>
        <v>0</v>
      </c>
      <c r="D1614">
        <f t="shared" si="25"/>
        <v>0</v>
      </c>
    </row>
    <row r="1615" spans="1:4">
      <c r="A1615">
        <f>IF('Screening and Data Table'!G1616="y", 1, 0)</f>
        <v>0</v>
      </c>
      <c r="B1615">
        <f>IF('Screening and Data Table'!H1616="y", 1, 0)</f>
        <v>0</v>
      </c>
      <c r="D1615">
        <f t="shared" si="25"/>
        <v>0</v>
      </c>
    </row>
    <row r="1616" spans="1:4">
      <c r="A1616">
        <f>IF('Screening and Data Table'!G1617="y", 1, 0)</f>
        <v>0</v>
      </c>
      <c r="B1616">
        <f>IF('Screening and Data Table'!H1617="y", 1, 0)</f>
        <v>0</v>
      </c>
      <c r="D1616">
        <f t="shared" si="25"/>
        <v>0</v>
      </c>
    </row>
    <row r="1617" spans="1:4">
      <c r="A1617">
        <f>IF('Screening and Data Table'!G1618="y", 1, 0)</f>
        <v>0</v>
      </c>
      <c r="B1617">
        <f>IF('Screening and Data Table'!H1618="y", 1, 0)</f>
        <v>0</v>
      </c>
      <c r="D1617">
        <f t="shared" si="25"/>
        <v>0</v>
      </c>
    </row>
    <row r="1618" spans="1:4">
      <c r="A1618">
        <f>IF('Screening and Data Table'!G1619="y", 1, 0)</f>
        <v>1</v>
      </c>
      <c r="B1618">
        <f>IF('Screening and Data Table'!H1619="y", 1, 0)</f>
        <v>0</v>
      </c>
      <c r="D1618">
        <f t="shared" si="25"/>
        <v>0</v>
      </c>
    </row>
    <row r="1619" spans="1:4">
      <c r="A1619">
        <f>IF('Screening and Data Table'!G1620="y", 1, 0)</f>
        <v>0</v>
      </c>
      <c r="B1619">
        <f>IF('Screening and Data Table'!H1620="y", 1, 0)</f>
        <v>0</v>
      </c>
      <c r="D1619">
        <f t="shared" si="25"/>
        <v>0</v>
      </c>
    </row>
    <row r="1620" spans="1:4">
      <c r="A1620">
        <f>IF('Screening and Data Table'!G1621="y", 1, 0)</f>
        <v>1</v>
      </c>
      <c r="B1620">
        <f>IF('Screening and Data Table'!H1621="y", 1, 0)</f>
        <v>0</v>
      </c>
      <c r="D1620">
        <f t="shared" si="25"/>
        <v>0</v>
      </c>
    </row>
    <row r="1621" spans="1:4">
      <c r="A1621">
        <f>IF('Screening and Data Table'!G1622="y", 1, 0)</f>
        <v>0</v>
      </c>
      <c r="B1621">
        <f>IF('Screening and Data Table'!H1622="y", 1, 0)</f>
        <v>0</v>
      </c>
      <c r="D1621">
        <f t="shared" si="25"/>
        <v>0</v>
      </c>
    </row>
    <row r="1622" spans="1:4">
      <c r="A1622">
        <f>IF('Screening and Data Table'!G1623="y", 1, 0)</f>
        <v>1</v>
      </c>
      <c r="B1622">
        <f>IF('Screening and Data Table'!H1623="y", 1, 0)</f>
        <v>0</v>
      </c>
      <c r="D1622">
        <f t="shared" si="25"/>
        <v>0</v>
      </c>
    </row>
    <row r="1623" spans="1:4">
      <c r="A1623">
        <f>IF('Screening and Data Table'!G1624="y", 1, 0)</f>
        <v>0</v>
      </c>
      <c r="B1623">
        <f>IF('Screening and Data Table'!H1624="y", 1, 0)</f>
        <v>0</v>
      </c>
      <c r="D1623">
        <f t="shared" si="25"/>
        <v>0</v>
      </c>
    </row>
    <row r="1624" spans="1:4">
      <c r="A1624">
        <f>IF('Screening and Data Table'!G1625="y", 1, 0)</f>
        <v>0</v>
      </c>
      <c r="B1624">
        <f>IF('Screening and Data Table'!H1625="y", 1, 0)</f>
        <v>0</v>
      </c>
      <c r="D1624">
        <f t="shared" si="25"/>
        <v>0</v>
      </c>
    </row>
    <row r="1625" spans="1:4">
      <c r="A1625">
        <f>IF('Screening and Data Table'!G1626="y", 1, 0)</f>
        <v>0</v>
      </c>
      <c r="B1625">
        <f>IF('Screening and Data Table'!H1626="y", 1, 0)</f>
        <v>0</v>
      </c>
      <c r="D1625">
        <f t="shared" si="25"/>
        <v>0</v>
      </c>
    </row>
    <row r="1626" spans="1:4">
      <c r="A1626">
        <f>IF('Screening and Data Table'!G1627="y", 1, 0)</f>
        <v>0</v>
      </c>
      <c r="B1626">
        <f>IF('Screening and Data Table'!H1627="y", 1, 0)</f>
        <v>0</v>
      </c>
      <c r="D1626">
        <f t="shared" si="25"/>
        <v>0</v>
      </c>
    </row>
    <row r="1627" spans="1:4">
      <c r="A1627">
        <f>IF('Screening and Data Table'!G1628="y", 1, 0)</f>
        <v>0</v>
      </c>
      <c r="B1627">
        <f>IF('Screening and Data Table'!H1628="y", 1, 0)</f>
        <v>0</v>
      </c>
      <c r="D1627">
        <f t="shared" si="25"/>
        <v>0</v>
      </c>
    </row>
    <row r="1628" spans="1:4">
      <c r="A1628">
        <f>IF('Screening and Data Table'!G1629="y", 1, 0)</f>
        <v>0</v>
      </c>
      <c r="B1628">
        <f>IF('Screening and Data Table'!H1629="y", 1, 0)</f>
        <v>0</v>
      </c>
      <c r="D1628">
        <f t="shared" si="25"/>
        <v>0</v>
      </c>
    </row>
    <row r="1629" spans="1:4">
      <c r="A1629">
        <f>IF('Screening and Data Table'!G1630="y", 1, 0)</f>
        <v>0</v>
      </c>
      <c r="B1629">
        <f>IF('Screening and Data Table'!H1630="y", 1, 0)</f>
        <v>0</v>
      </c>
      <c r="D1629">
        <f t="shared" si="25"/>
        <v>0</v>
      </c>
    </row>
    <row r="1630" spans="1:4">
      <c r="A1630">
        <f>IF('Screening and Data Table'!G1631="y", 1, 0)</f>
        <v>1</v>
      </c>
      <c r="B1630">
        <f>IF('Screening and Data Table'!H1631="y", 1, 0)</f>
        <v>0</v>
      </c>
      <c r="D1630">
        <f t="shared" si="25"/>
        <v>0</v>
      </c>
    </row>
    <row r="1631" spans="1:4">
      <c r="A1631">
        <f>IF('Screening and Data Table'!G1632="y", 1, 0)</f>
        <v>0</v>
      </c>
      <c r="B1631">
        <f>IF('Screening and Data Table'!H1632="y", 1, 0)</f>
        <v>0</v>
      </c>
      <c r="D1631">
        <f t="shared" si="25"/>
        <v>0</v>
      </c>
    </row>
    <row r="1632" spans="1:4">
      <c r="A1632">
        <f>IF('Screening and Data Table'!G1633="y", 1, 0)</f>
        <v>0</v>
      </c>
      <c r="B1632">
        <f>IF('Screening and Data Table'!H1633="y", 1, 0)</f>
        <v>0</v>
      </c>
      <c r="D1632">
        <f t="shared" si="25"/>
        <v>0</v>
      </c>
    </row>
    <row r="1633" spans="1:4">
      <c r="A1633">
        <f>IF('Screening and Data Table'!G1634="y", 1, 0)</f>
        <v>0</v>
      </c>
      <c r="B1633">
        <f>IF('Screening and Data Table'!H1634="y", 1, 0)</f>
        <v>0</v>
      </c>
      <c r="D1633">
        <f t="shared" si="25"/>
        <v>0</v>
      </c>
    </row>
    <row r="1634" spans="1:4">
      <c r="A1634">
        <f>IF('Screening and Data Table'!G1635="y", 1, 0)</f>
        <v>1</v>
      </c>
      <c r="B1634">
        <f>IF('Screening and Data Table'!H1635="y", 1, 0)</f>
        <v>0</v>
      </c>
      <c r="D1634">
        <f t="shared" si="25"/>
        <v>0</v>
      </c>
    </row>
    <row r="1635" spans="1:4">
      <c r="A1635">
        <f>IF('Screening and Data Table'!G1636="y", 1, 0)</f>
        <v>0</v>
      </c>
      <c r="B1635">
        <f>IF('Screening and Data Table'!H1636="y", 1, 0)</f>
        <v>0</v>
      </c>
      <c r="D1635">
        <f t="shared" si="25"/>
        <v>0</v>
      </c>
    </row>
    <row r="1636" spans="1:4">
      <c r="A1636">
        <f>IF('Screening and Data Table'!G1637="y", 1, 0)</f>
        <v>1</v>
      </c>
      <c r="B1636">
        <f>IF('Screening and Data Table'!H1637="y", 1, 0)</f>
        <v>0</v>
      </c>
      <c r="D1636">
        <f t="shared" si="25"/>
        <v>0</v>
      </c>
    </row>
    <row r="1637" spans="1:4">
      <c r="A1637">
        <f>IF('Screening and Data Table'!G1638="y", 1, 0)</f>
        <v>0</v>
      </c>
      <c r="B1637">
        <f>IF('Screening and Data Table'!H1638="y", 1, 0)</f>
        <v>0</v>
      </c>
      <c r="D1637">
        <f t="shared" si="25"/>
        <v>0</v>
      </c>
    </row>
    <row r="1638" spans="1:4">
      <c r="A1638">
        <f>IF('Screening and Data Table'!G1639="y", 1, 0)</f>
        <v>1</v>
      </c>
      <c r="B1638">
        <f>IF('Screening and Data Table'!H1639="y", 1, 0)</f>
        <v>0</v>
      </c>
      <c r="D1638">
        <f t="shared" si="25"/>
        <v>0</v>
      </c>
    </row>
    <row r="1639" spans="1:4">
      <c r="A1639">
        <f>IF('Screening and Data Table'!G1640="y", 1, 0)</f>
        <v>0</v>
      </c>
      <c r="B1639">
        <f>IF('Screening and Data Table'!H1640="y", 1, 0)</f>
        <v>0</v>
      </c>
      <c r="D1639">
        <f t="shared" si="25"/>
        <v>0</v>
      </c>
    </row>
    <row r="1640" spans="1:4">
      <c r="A1640">
        <f>IF('Screening and Data Table'!G1641="y", 1, 0)</f>
        <v>1</v>
      </c>
      <c r="B1640">
        <f>IF('Screening and Data Table'!H1641="y", 1, 0)</f>
        <v>0</v>
      </c>
      <c r="D1640">
        <f t="shared" si="25"/>
        <v>0</v>
      </c>
    </row>
    <row r="1641" spans="1:4">
      <c r="A1641">
        <f>IF('Screening and Data Table'!G1642="y", 1, 0)</f>
        <v>0</v>
      </c>
      <c r="B1641">
        <f>IF('Screening and Data Table'!H1642="y", 1, 0)</f>
        <v>0</v>
      </c>
      <c r="D1641">
        <f t="shared" si="25"/>
        <v>0</v>
      </c>
    </row>
    <row r="1642" spans="1:4">
      <c r="A1642">
        <f>IF('Screening and Data Table'!G1643="y", 1, 0)</f>
        <v>0</v>
      </c>
      <c r="B1642">
        <f>IF('Screening and Data Table'!H1643="y", 1, 0)</f>
        <v>0</v>
      </c>
      <c r="D1642">
        <f t="shared" si="25"/>
        <v>0</v>
      </c>
    </row>
    <row r="1643" spans="1:4">
      <c r="A1643">
        <f>IF('Screening and Data Table'!G1644="y", 1, 0)</f>
        <v>0</v>
      </c>
      <c r="B1643">
        <f>IF('Screening and Data Table'!H1644="y", 1, 0)</f>
        <v>0</v>
      </c>
      <c r="D1643">
        <f t="shared" si="25"/>
        <v>0</v>
      </c>
    </row>
    <row r="1644" spans="1:4">
      <c r="A1644">
        <f>IF('Screening and Data Table'!G1645="y", 1, 0)</f>
        <v>0</v>
      </c>
      <c r="B1644">
        <f>IF('Screening and Data Table'!H1645="y", 1, 0)</f>
        <v>0</v>
      </c>
      <c r="D1644">
        <f t="shared" si="25"/>
        <v>0</v>
      </c>
    </row>
    <row r="1645" spans="1:4">
      <c r="A1645">
        <f>IF('Screening and Data Table'!G1646="y", 1, 0)</f>
        <v>0</v>
      </c>
      <c r="B1645">
        <f>IF('Screening and Data Table'!H1646="y", 1, 0)</f>
        <v>0</v>
      </c>
      <c r="D1645">
        <f t="shared" si="25"/>
        <v>0</v>
      </c>
    </row>
    <row r="1646" spans="1:4">
      <c r="A1646">
        <f>IF('Screening and Data Table'!G1647="y", 1, 0)</f>
        <v>0</v>
      </c>
      <c r="B1646">
        <f>IF('Screening and Data Table'!H1647="y", 1, 0)</f>
        <v>0</v>
      </c>
      <c r="D1646">
        <f t="shared" si="25"/>
        <v>0</v>
      </c>
    </row>
    <row r="1647" spans="1:4">
      <c r="A1647">
        <f>IF('Screening and Data Table'!G1648="y", 1, 0)</f>
        <v>0</v>
      </c>
      <c r="B1647">
        <f>IF('Screening and Data Table'!H1648="y", 1, 0)</f>
        <v>0</v>
      </c>
      <c r="D1647">
        <f t="shared" si="25"/>
        <v>0</v>
      </c>
    </row>
    <row r="1648" spans="1:4">
      <c r="A1648">
        <f>IF('Screening and Data Table'!G1649="y", 1, 0)</f>
        <v>1</v>
      </c>
      <c r="B1648">
        <f>IF('Screening and Data Table'!H1649="y", 1, 0)</f>
        <v>0</v>
      </c>
      <c r="D1648">
        <f t="shared" si="25"/>
        <v>0</v>
      </c>
    </row>
    <row r="1649" spans="1:4">
      <c r="A1649">
        <f>IF('Screening and Data Table'!G1650="y", 1, 0)</f>
        <v>0</v>
      </c>
      <c r="B1649">
        <f>IF('Screening and Data Table'!H1650="y", 1, 0)</f>
        <v>0</v>
      </c>
      <c r="D1649">
        <f t="shared" si="25"/>
        <v>0</v>
      </c>
    </row>
    <row r="1650" spans="1:4">
      <c r="A1650">
        <f>IF('Screening and Data Table'!G1651="y", 1, 0)</f>
        <v>0</v>
      </c>
      <c r="B1650">
        <f>IF('Screening and Data Table'!H1651="y", 1, 0)</f>
        <v>0</v>
      </c>
      <c r="D1650">
        <f t="shared" si="25"/>
        <v>0</v>
      </c>
    </row>
    <row r="1651" spans="1:4">
      <c r="A1651">
        <f>IF('Screening and Data Table'!G1652="y", 1, 0)</f>
        <v>0</v>
      </c>
      <c r="B1651">
        <f>IF('Screening and Data Table'!H1652="y", 1, 0)</f>
        <v>0</v>
      </c>
      <c r="D1651">
        <f t="shared" si="25"/>
        <v>0</v>
      </c>
    </row>
    <row r="1652" spans="1:4">
      <c r="A1652">
        <f>IF('Screening and Data Table'!G1653="y", 1, 0)</f>
        <v>0</v>
      </c>
      <c r="B1652">
        <f>IF('Screening and Data Table'!H1653="y", 1, 0)</f>
        <v>0</v>
      </c>
      <c r="D1652">
        <f t="shared" si="25"/>
        <v>0</v>
      </c>
    </row>
    <row r="1653" spans="1:4">
      <c r="A1653">
        <f>IF('Screening and Data Table'!G1654="y", 1, 0)</f>
        <v>0</v>
      </c>
      <c r="B1653">
        <f>IF('Screening and Data Table'!H1654="y", 1, 0)</f>
        <v>0</v>
      </c>
      <c r="D1653">
        <f t="shared" si="25"/>
        <v>0</v>
      </c>
    </row>
    <row r="1654" spans="1:4">
      <c r="A1654">
        <f>IF('Screening and Data Table'!G1655="y", 1, 0)</f>
        <v>1</v>
      </c>
      <c r="B1654">
        <f>IF('Screening and Data Table'!H1655="y", 1, 0)</f>
        <v>0</v>
      </c>
      <c r="D1654">
        <f t="shared" si="25"/>
        <v>0</v>
      </c>
    </row>
    <row r="1655" spans="1:4">
      <c r="A1655">
        <f>IF('Screening and Data Table'!G1656="y", 1, 0)</f>
        <v>0</v>
      </c>
      <c r="B1655">
        <f>IF('Screening and Data Table'!H1656="y", 1, 0)</f>
        <v>0</v>
      </c>
      <c r="D1655">
        <f t="shared" si="25"/>
        <v>0</v>
      </c>
    </row>
    <row r="1656" spans="1:4">
      <c r="A1656">
        <f>IF('Screening and Data Table'!G1657="y", 1, 0)</f>
        <v>0</v>
      </c>
      <c r="B1656">
        <f>IF('Screening and Data Table'!H1657="y", 1, 0)</f>
        <v>0</v>
      </c>
      <c r="D1656">
        <f t="shared" si="25"/>
        <v>0</v>
      </c>
    </row>
    <row r="1657" spans="1:4">
      <c r="A1657">
        <f>IF('Screening and Data Table'!G1658="y", 1, 0)</f>
        <v>0</v>
      </c>
      <c r="B1657">
        <f>IF('Screening and Data Table'!H1658="y", 1, 0)</f>
        <v>0</v>
      </c>
      <c r="D1657">
        <f t="shared" si="25"/>
        <v>0</v>
      </c>
    </row>
    <row r="1658" spans="1:4">
      <c r="A1658">
        <f>IF('Screening and Data Table'!G1659="y", 1, 0)</f>
        <v>1</v>
      </c>
      <c r="B1658">
        <f>IF('Screening and Data Table'!H1659="y", 1, 0)</f>
        <v>0</v>
      </c>
      <c r="D1658">
        <f t="shared" si="25"/>
        <v>0</v>
      </c>
    </row>
    <row r="1659" spans="1:4">
      <c r="A1659">
        <f>IF('Screening and Data Table'!G1660="y", 1, 0)</f>
        <v>0</v>
      </c>
      <c r="B1659">
        <f>IF('Screening and Data Table'!H1660="y", 1, 0)</f>
        <v>0</v>
      </c>
      <c r="D1659">
        <f t="shared" si="25"/>
        <v>0</v>
      </c>
    </row>
    <row r="1660" spans="1:4">
      <c r="A1660">
        <f>IF('Screening and Data Table'!G1661="y", 1, 0)</f>
        <v>0</v>
      </c>
      <c r="B1660">
        <f>IF('Screening and Data Table'!H1661="y", 1, 0)</f>
        <v>0</v>
      </c>
      <c r="D1660">
        <f t="shared" si="25"/>
        <v>0</v>
      </c>
    </row>
    <row r="1661" spans="1:4">
      <c r="A1661">
        <f>IF('Screening and Data Table'!G1662="y", 1, 0)</f>
        <v>0</v>
      </c>
      <c r="B1661">
        <f>IF('Screening and Data Table'!H1662="y", 1, 0)</f>
        <v>0</v>
      </c>
      <c r="D1661">
        <f t="shared" si="25"/>
        <v>0</v>
      </c>
    </row>
    <row r="1662" spans="1:4">
      <c r="A1662">
        <f>IF('Screening and Data Table'!G1663="y", 1, 0)</f>
        <v>1</v>
      </c>
      <c r="B1662">
        <f>IF('Screening and Data Table'!H1663="y", 1, 0)</f>
        <v>0</v>
      </c>
      <c r="D1662">
        <f t="shared" si="25"/>
        <v>0</v>
      </c>
    </row>
    <row r="1663" spans="1:4">
      <c r="A1663">
        <f>IF('Screening and Data Table'!G1664="y", 1, 0)</f>
        <v>0</v>
      </c>
      <c r="B1663">
        <f>IF('Screening and Data Table'!H1664="y", 1, 0)</f>
        <v>0</v>
      </c>
      <c r="D1663">
        <f t="shared" si="25"/>
        <v>0</v>
      </c>
    </row>
    <row r="1664" spans="1:4">
      <c r="A1664">
        <f>IF('Screening and Data Table'!G1665="y", 1, 0)</f>
        <v>0</v>
      </c>
      <c r="B1664">
        <f>IF('Screening and Data Table'!H1665="y", 1, 0)</f>
        <v>0</v>
      </c>
      <c r="D1664">
        <f t="shared" si="25"/>
        <v>0</v>
      </c>
    </row>
    <row r="1665" spans="1:4">
      <c r="A1665">
        <f>IF('Screening and Data Table'!G1666="y", 1, 0)</f>
        <v>0</v>
      </c>
      <c r="B1665">
        <f>IF('Screening and Data Table'!H1666="y", 1, 0)</f>
        <v>0</v>
      </c>
      <c r="D1665">
        <f t="shared" si="25"/>
        <v>0</v>
      </c>
    </row>
    <row r="1666" spans="1:4">
      <c r="A1666">
        <f>IF('Screening and Data Table'!G1667="y", 1, 0)</f>
        <v>0</v>
      </c>
      <c r="B1666">
        <f>IF('Screening and Data Table'!H1667="y", 1, 0)</f>
        <v>0</v>
      </c>
      <c r="D1666">
        <f t="shared" si="25"/>
        <v>0</v>
      </c>
    </row>
    <row r="1667" spans="1:4">
      <c r="A1667">
        <f>IF('Screening and Data Table'!G1668="y", 1, 0)</f>
        <v>0</v>
      </c>
      <c r="B1667">
        <f>IF('Screening and Data Table'!H1668="y", 1, 0)</f>
        <v>0</v>
      </c>
      <c r="D1667">
        <f t="shared" ref="D1667:D1730" si="26">IF(A1667*B1667=1, 1,0)</f>
        <v>0</v>
      </c>
    </row>
    <row r="1668" spans="1:4">
      <c r="A1668">
        <f>IF('Screening and Data Table'!G1669="y", 1, 0)</f>
        <v>0</v>
      </c>
      <c r="B1668">
        <f>IF('Screening and Data Table'!H1669="y", 1, 0)</f>
        <v>0</v>
      </c>
      <c r="D1668">
        <f t="shared" si="26"/>
        <v>0</v>
      </c>
    </row>
    <row r="1669" spans="1:4">
      <c r="A1669">
        <f>IF('Screening and Data Table'!G1670="y", 1, 0)</f>
        <v>0</v>
      </c>
      <c r="B1669">
        <f>IF('Screening and Data Table'!H1670="y", 1, 0)</f>
        <v>0</v>
      </c>
      <c r="D1669">
        <f t="shared" si="26"/>
        <v>0</v>
      </c>
    </row>
    <row r="1670" spans="1:4">
      <c r="A1670">
        <f>IF('Screening and Data Table'!G1671="y", 1, 0)</f>
        <v>1</v>
      </c>
      <c r="B1670">
        <f>IF('Screening and Data Table'!H1671="y", 1, 0)</f>
        <v>0</v>
      </c>
      <c r="D1670">
        <f t="shared" si="26"/>
        <v>0</v>
      </c>
    </row>
    <row r="1671" spans="1:4">
      <c r="A1671">
        <f>IF('Screening and Data Table'!G1672="y", 1, 0)</f>
        <v>0</v>
      </c>
      <c r="B1671">
        <f>IF('Screening and Data Table'!H1672="y", 1, 0)</f>
        <v>0</v>
      </c>
      <c r="D1671">
        <f t="shared" si="26"/>
        <v>0</v>
      </c>
    </row>
    <row r="1672" spans="1:4">
      <c r="A1672">
        <f>IF('Screening and Data Table'!G1673="y", 1, 0)</f>
        <v>0</v>
      </c>
      <c r="B1672">
        <f>IF('Screening and Data Table'!H1673="y", 1, 0)</f>
        <v>0</v>
      </c>
      <c r="D1672">
        <f t="shared" si="26"/>
        <v>0</v>
      </c>
    </row>
    <row r="1673" spans="1:4">
      <c r="A1673">
        <f>IF('Screening and Data Table'!G1674="y", 1, 0)</f>
        <v>0</v>
      </c>
      <c r="B1673">
        <f>IF('Screening and Data Table'!H1674="y", 1, 0)</f>
        <v>0</v>
      </c>
      <c r="D1673">
        <f t="shared" si="26"/>
        <v>0</v>
      </c>
    </row>
    <row r="1674" spans="1:4">
      <c r="A1674">
        <f>IF('Screening and Data Table'!G1675="y", 1, 0)</f>
        <v>0</v>
      </c>
      <c r="B1674">
        <f>IF('Screening and Data Table'!H1675="y", 1, 0)</f>
        <v>0</v>
      </c>
      <c r="D1674">
        <f t="shared" si="26"/>
        <v>0</v>
      </c>
    </row>
    <row r="1675" spans="1:4">
      <c r="A1675">
        <f>IF('Screening and Data Table'!G1676="y", 1, 0)</f>
        <v>0</v>
      </c>
      <c r="B1675">
        <f>IF('Screening and Data Table'!H1676="y", 1, 0)</f>
        <v>0</v>
      </c>
      <c r="D1675">
        <f t="shared" si="26"/>
        <v>0</v>
      </c>
    </row>
    <row r="1676" spans="1:4">
      <c r="A1676">
        <f>IF('Screening and Data Table'!G1677="y", 1, 0)</f>
        <v>0</v>
      </c>
      <c r="B1676">
        <f>IF('Screening and Data Table'!H1677="y", 1, 0)</f>
        <v>0</v>
      </c>
      <c r="D1676">
        <f t="shared" si="26"/>
        <v>0</v>
      </c>
    </row>
    <row r="1677" spans="1:4">
      <c r="A1677">
        <f>IF('Screening and Data Table'!G1678="y", 1, 0)</f>
        <v>0</v>
      </c>
      <c r="B1677">
        <f>IF('Screening and Data Table'!H1678="y", 1, 0)</f>
        <v>0</v>
      </c>
      <c r="D1677">
        <f t="shared" si="26"/>
        <v>0</v>
      </c>
    </row>
    <row r="1678" spans="1:4">
      <c r="A1678">
        <f>IF('Screening and Data Table'!G1679="y", 1, 0)</f>
        <v>0</v>
      </c>
      <c r="B1678">
        <f>IF('Screening and Data Table'!H1679="y", 1, 0)</f>
        <v>0</v>
      </c>
      <c r="D1678">
        <f t="shared" si="26"/>
        <v>0</v>
      </c>
    </row>
    <row r="1679" spans="1:4">
      <c r="A1679">
        <f>IF('Screening and Data Table'!G1680="y", 1, 0)</f>
        <v>0</v>
      </c>
      <c r="B1679">
        <f>IF('Screening and Data Table'!H1680="y", 1, 0)</f>
        <v>0</v>
      </c>
      <c r="D1679">
        <f t="shared" si="26"/>
        <v>0</v>
      </c>
    </row>
    <row r="1680" spans="1:4">
      <c r="A1680">
        <f>IF('Screening and Data Table'!G1681="y", 1, 0)</f>
        <v>0</v>
      </c>
      <c r="B1680">
        <f>IF('Screening and Data Table'!H1681="y", 1, 0)</f>
        <v>0</v>
      </c>
      <c r="D1680">
        <f t="shared" si="26"/>
        <v>0</v>
      </c>
    </row>
    <row r="1681" spans="1:4">
      <c r="A1681">
        <f>IF('Screening and Data Table'!G1682="y", 1, 0)</f>
        <v>0</v>
      </c>
      <c r="B1681">
        <f>IF('Screening and Data Table'!H1682="y", 1, 0)</f>
        <v>0</v>
      </c>
      <c r="D1681">
        <f t="shared" si="26"/>
        <v>0</v>
      </c>
    </row>
    <row r="1682" spans="1:4">
      <c r="A1682">
        <f>IF('Screening and Data Table'!G1683="y", 1, 0)</f>
        <v>0</v>
      </c>
      <c r="B1682">
        <f>IF('Screening and Data Table'!H1683="y", 1, 0)</f>
        <v>0</v>
      </c>
      <c r="D1682">
        <f t="shared" si="26"/>
        <v>0</v>
      </c>
    </row>
    <row r="1683" spans="1:4">
      <c r="A1683">
        <f>IF('Screening and Data Table'!G1684="y", 1, 0)</f>
        <v>0</v>
      </c>
      <c r="B1683">
        <f>IF('Screening and Data Table'!H1684="y", 1, 0)</f>
        <v>0</v>
      </c>
      <c r="D1683">
        <f t="shared" si="26"/>
        <v>0</v>
      </c>
    </row>
    <row r="1684" spans="1:4">
      <c r="A1684">
        <f>IF('Screening and Data Table'!G1685="y", 1, 0)</f>
        <v>0</v>
      </c>
      <c r="B1684">
        <f>IF('Screening and Data Table'!H1685="y", 1, 0)</f>
        <v>0</v>
      </c>
      <c r="D1684">
        <f t="shared" si="26"/>
        <v>0</v>
      </c>
    </row>
    <row r="1685" spans="1:4">
      <c r="A1685">
        <f>IF('Screening and Data Table'!G1686="y", 1, 0)</f>
        <v>0</v>
      </c>
      <c r="B1685">
        <f>IF('Screening and Data Table'!H1686="y", 1, 0)</f>
        <v>0</v>
      </c>
      <c r="D1685">
        <f t="shared" si="26"/>
        <v>0</v>
      </c>
    </row>
    <row r="1686" spans="1:4">
      <c r="A1686">
        <f>IF('Screening and Data Table'!G1687="y", 1, 0)</f>
        <v>0</v>
      </c>
      <c r="B1686">
        <f>IF('Screening and Data Table'!H1687="y", 1, 0)</f>
        <v>0</v>
      </c>
      <c r="D1686">
        <f t="shared" si="26"/>
        <v>0</v>
      </c>
    </row>
    <row r="1687" spans="1:4">
      <c r="A1687">
        <f>IF('Screening and Data Table'!G1688="y", 1, 0)</f>
        <v>0</v>
      </c>
      <c r="B1687">
        <f>IF('Screening and Data Table'!H1688="y", 1, 0)</f>
        <v>0</v>
      </c>
      <c r="D1687">
        <f t="shared" si="26"/>
        <v>0</v>
      </c>
    </row>
    <row r="1688" spans="1:4">
      <c r="A1688">
        <f>IF('Screening and Data Table'!G1689="y", 1, 0)</f>
        <v>0</v>
      </c>
      <c r="B1688">
        <f>IF('Screening and Data Table'!H1689="y", 1, 0)</f>
        <v>0</v>
      </c>
      <c r="D1688">
        <f t="shared" si="26"/>
        <v>0</v>
      </c>
    </row>
    <row r="1689" spans="1:4">
      <c r="A1689">
        <f>IF('Screening and Data Table'!G1690="y", 1, 0)</f>
        <v>0</v>
      </c>
      <c r="B1689">
        <f>IF('Screening and Data Table'!H1690="y", 1, 0)</f>
        <v>0</v>
      </c>
      <c r="D1689">
        <f t="shared" si="26"/>
        <v>0</v>
      </c>
    </row>
    <row r="1690" spans="1:4">
      <c r="A1690">
        <f>IF('Screening and Data Table'!G1691="y", 1, 0)</f>
        <v>0</v>
      </c>
      <c r="B1690">
        <f>IF('Screening and Data Table'!H1691="y", 1, 0)</f>
        <v>0</v>
      </c>
      <c r="D1690">
        <f t="shared" si="26"/>
        <v>0</v>
      </c>
    </row>
    <row r="1691" spans="1:4">
      <c r="A1691">
        <f>IF('Screening and Data Table'!G1692="y", 1, 0)</f>
        <v>0</v>
      </c>
      <c r="B1691">
        <f>IF('Screening and Data Table'!H1692="y", 1, 0)</f>
        <v>0</v>
      </c>
      <c r="D1691">
        <f t="shared" si="26"/>
        <v>0</v>
      </c>
    </row>
    <row r="1692" spans="1:4">
      <c r="A1692">
        <f>IF('Screening and Data Table'!G1693="y", 1, 0)</f>
        <v>1</v>
      </c>
      <c r="B1692">
        <f>IF('Screening and Data Table'!H1693="y", 1, 0)</f>
        <v>0</v>
      </c>
      <c r="D1692">
        <f t="shared" si="26"/>
        <v>0</v>
      </c>
    </row>
    <row r="1693" spans="1:4">
      <c r="A1693">
        <f>IF('Screening and Data Table'!G1694="y", 1, 0)</f>
        <v>0</v>
      </c>
      <c r="B1693">
        <f>IF('Screening and Data Table'!H1694="y", 1, 0)</f>
        <v>0</v>
      </c>
      <c r="D1693">
        <f t="shared" si="26"/>
        <v>0</v>
      </c>
    </row>
    <row r="1694" spans="1:4">
      <c r="A1694">
        <f>IF('Screening and Data Table'!G1695="y", 1, 0)</f>
        <v>1</v>
      </c>
      <c r="B1694">
        <f>IF('Screening and Data Table'!H1695="y", 1, 0)</f>
        <v>0</v>
      </c>
      <c r="D1694">
        <f t="shared" si="26"/>
        <v>0</v>
      </c>
    </row>
    <row r="1695" spans="1:4">
      <c r="A1695">
        <f>IF('Screening and Data Table'!G1696="y", 1, 0)</f>
        <v>0</v>
      </c>
      <c r="B1695">
        <f>IF('Screening and Data Table'!H1696="y", 1, 0)</f>
        <v>0</v>
      </c>
      <c r="D1695">
        <f t="shared" si="26"/>
        <v>0</v>
      </c>
    </row>
    <row r="1696" spans="1:4">
      <c r="A1696">
        <f>IF('Screening and Data Table'!G1697="y", 1, 0)</f>
        <v>0</v>
      </c>
      <c r="B1696">
        <f>IF('Screening and Data Table'!H1697="y", 1, 0)</f>
        <v>0</v>
      </c>
      <c r="D1696">
        <f t="shared" si="26"/>
        <v>0</v>
      </c>
    </row>
    <row r="1697" spans="1:4">
      <c r="A1697">
        <f>IF('Screening and Data Table'!G1698="y", 1, 0)</f>
        <v>0</v>
      </c>
      <c r="B1697">
        <f>IF('Screening and Data Table'!H1698="y", 1, 0)</f>
        <v>0</v>
      </c>
      <c r="D1697">
        <f t="shared" si="26"/>
        <v>0</v>
      </c>
    </row>
    <row r="1698" spans="1:4">
      <c r="A1698">
        <f>IF('Screening and Data Table'!G1699="y", 1, 0)</f>
        <v>0</v>
      </c>
      <c r="B1698">
        <f>IF('Screening and Data Table'!H1699="y", 1, 0)</f>
        <v>0</v>
      </c>
      <c r="D1698">
        <f t="shared" si="26"/>
        <v>0</v>
      </c>
    </row>
    <row r="1699" spans="1:4">
      <c r="A1699">
        <f>IF('Screening and Data Table'!G1700="y", 1, 0)</f>
        <v>0</v>
      </c>
      <c r="B1699">
        <f>IF('Screening and Data Table'!H1700="y", 1, 0)</f>
        <v>0</v>
      </c>
      <c r="D1699">
        <f t="shared" si="26"/>
        <v>0</v>
      </c>
    </row>
    <row r="1700" spans="1:4">
      <c r="A1700">
        <f>IF('Screening and Data Table'!G1701="y", 1, 0)</f>
        <v>0</v>
      </c>
      <c r="B1700">
        <f>IF('Screening and Data Table'!H1701="y", 1, 0)</f>
        <v>0</v>
      </c>
      <c r="D1700">
        <f t="shared" si="26"/>
        <v>0</v>
      </c>
    </row>
    <row r="1701" spans="1:4">
      <c r="A1701">
        <f>IF('Screening and Data Table'!G1702="y", 1, 0)</f>
        <v>0</v>
      </c>
      <c r="B1701">
        <f>IF('Screening and Data Table'!H1702="y", 1, 0)</f>
        <v>0</v>
      </c>
      <c r="D1701">
        <f t="shared" si="26"/>
        <v>0</v>
      </c>
    </row>
    <row r="1702" spans="1:4">
      <c r="A1702">
        <f>IF('Screening and Data Table'!G1703="y", 1, 0)</f>
        <v>0</v>
      </c>
      <c r="B1702">
        <f>IF('Screening and Data Table'!H1703="y", 1, 0)</f>
        <v>0</v>
      </c>
      <c r="D1702">
        <f t="shared" si="26"/>
        <v>0</v>
      </c>
    </row>
    <row r="1703" spans="1:4">
      <c r="A1703">
        <f>IF('Screening and Data Table'!G1704="y", 1, 0)</f>
        <v>0</v>
      </c>
      <c r="B1703">
        <f>IF('Screening and Data Table'!H1704="y", 1, 0)</f>
        <v>0</v>
      </c>
      <c r="D1703">
        <f t="shared" si="26"/>
        <v>0</v>
      </c>
    </row>
    <row r="1704" spans="1:4">
      <c r="A1704">
        <f>IF('Screening and Data Table'!G1705="y", 1, 0)</f>
        <v>0</v>
      </c>
      <c r="B1704">
        <f>IF('Screening and Data Table'!H1705="y", 1, 0)</f>
        <v>0</v>
      </c>
      <c r="D1704">
        <f t="shared" si="26"/>
        <v>0</v>
      </c>
    </row>
    <row r="1705" spans="1:4">
      <c r="A1705">
        <f>IF('Screening and Data Table'!G1706="y", 1, 0)</f>
        <v>0</v>
      </c>
      <c r="B1705">
        <f>IF('Screening and Data Table'!H1706="y", 1, 0)</f>
        <v>0</v>
      </c>
      <c r="D1705">
        <f t="shared" si="26"/>
        <v>0</v>
      </c>
    </row>
    <row r="1706" spans="1:4">
      <c r="A1706">
        <f>IF('Screening and Data Table'!G1707="y", 1, 0)</f>
        <v>0</v>
      </c>
      <c r="B1706">
        <f>IF('Screening and Data Table'!H1707="y", 1, 0)</f>
        <v>0</v>
      </c>
      <c r="D1706">
        <f t="shared" si="26"/>
        <v>0</v>
      </c>
    </row>
    <row r="1707" spans="1:4">
      <c r="A1707">
        <f>IF('Screening and Data Table'!G1708="y", 1, 0)</f>
        <v>0</v>
      </c>
      <c r="B1707">
        <f>IF('Screening and Data Table'!H1708="y", 1, 0)</f>
        <v>0</v>
      </c>
      <c r="D1707">
        <f t="shared" si="26"/>
        <v>0</v>
      </c>
    </row>
    <row r="1708" spans="1:4">
      <c r="A1708">
        <f>IF('Screening and Data Table'!G1709="y", 1, 0)</f>
        <v>0</v>
      </c>
      <c r="B1708">
        <f>IF('Screening and Data Table'!H1709="y", 1, 0)</f>
        <v>0</v>
      </c>
      <c r="D1708">
        <f t="shared" si="26"/>
        <v>0</v>
      </c>
    </row>
    <row r="1709" spans="1:4">
      <c r="A1709">
        <f>IF('Screening and Data Table'!G1710="y", 1, 0)</f>
        <v>0</v>
      </c>
      <c r="B1709">
        <f>IF('Screening and Data Table'!H1710="y", 1, 0)</f>
        <v>0</v>
      </c>
      <c r="D1709">
        <f t="shared" si="26"/>
        <v>0</v>
      </c>
    </row>
    <row r="1710" spans="1:4">
      <c r="A1710">
        <f>IF('Screening and Data Table'!G1711="y", 1, 0)</f>
        <v>0</v>
      </c>
      <c r="B1710">
        <f>IF('Screening and Data Table'!H1711="y", 1, 0)</f>
        <v>0</v>
      </c>
      <c r="D1710">
        <f t="shared" si="26"/>
        <v>0</v>
      </c>
    </row>
    <row r="1711" spans="1:4">
      <c r="A1711">
        <f>IF('Screening and Data Table'!G1712="y", 1, 0)</f>
        <v>0</v>
      </c>
      <c r="B1711">
        <f>IF('Screening and Data Table'!H1712="y", 1, 0)</f>
        <v>0</v>
      </c>
      <c r="D1711">
        <f t="shared" si="26"/>
        <v>0</v>
      </c>
    </row>
    <row r="1712" spans="1:4">
      <c r="A1712">
        <f>IF('Screening and Data Table'!G1713="y", 1, 0)</f>
        <v>1</v>
      </c>
      <c r="B1712">
        <f>IF('Screening and Data Table'!H1713="y", 1, 0)</f>
        <v>0</v>
      </c>
      <c r="D1712">
        <f t="shared" si="26"/>
        <v>0</v>
      </c>
    </row>
    <row r="1713" spans="1:4">
      <c r="A1713">
        <f>IF('Screening and Data Table'!G1714="y", 1, 0)</f>
        <v>0</v>
      </c>
      <c r="B1713">
        <f>IF('Screening and Data Table'!H1714="y", 1, 0)</f>
        <v>0</v>
      </c>
      <c r="D1713">
        <f t="shared" si="26"/>
        <v>0</v>
      </c>
    </row>
    <row r="1714" spans="1:4">
      <c r="A1714">
        <f>IF('Screening and Data Table'!G1715="y", 1, 0)</f>
        <v>0</v>
      </c>
      <c r="B1714">
        <f>IF('Screening and Data Table'!H1715="y", 1, 0)</f>
        <v>0</v>
      </c>
      <c r="D1714">
        <f t="shared" si="26"/>
        <v>0</v>
      </c>
    </row>
    <row r="1715" spans="1:4">
      <c r="A1715">
        <f>IF('Screening and Data Table'!G1716="y", 1, 0)</f>
        <v>0</v>
      </c>
      <c r="B1715">
        <f>IF('Screening and Data Table'!H1716="y", 1, 0)</f>
        <v>0</v>
      </c>
      <c r="D1715">
        <f t="shared" si="26"/>
        <v>0</v>
      </c>
    </row>
    <row r="1716" spans="1:4">
      <c r="A1716">
        <f>IF('Screening and Data Table'!G1717="y", 1, 0)</f>
        <v>0</v>
      </c>
      <c r="B1716">
        <f>IF('Screening and Data Table'!H1717="y", 1, 0)</f>
        <v>0</v>
      </c>
      <c r="D1716">
        <f t="shared" si="26"/>
        <v>0</v>
      </c>
    </row>
    <row r="1717" spans="1:4">
      <c r="A1717">
        <f>IF('Screening and Data Table'!G1718="y", 1, 0)</f>
        <v>0</v>
      </c>
      <c r="B1717">
        <f>IF('Screening and Data Table'!H1718="y", 1, 0)</f>
        <v>0</v>
      </c>
      <c r="D1717">
        <f t="shared" si="26"/>
        <v>0</v>
      </c>
    </row>
    <row r="1718" spans="1:4">
      <c r="A1718">
        <f>IF('Screening and Data Table'!G1719="y", 1, 0)</f>
        <v>0</v>
      </c>
      <c r="B1718">
        <f>IF('Screening and Data Table'!H1719="y", 1, 0)</f>
        <v>0</v>
      </c>
      <c r="D1718">
        <f t="shared" si="26"/>
        <v>0</v>
      </c>
    </row>
    <row r="1719" spans="1:4">
      <c r="A1719">
        <f>IF('Screening and Data Table'!G1720="y", 1, 0)</f>
        <v>0</v>
      </c>
      <c r="B1719">
        <f>IF('Screening and Data Table'!H1720="y", 1, 0)</f>
        <v>0</v>
      </c>
      <c r="D1719">
        <f t="shared" si="26"/>
        <v>0</v>
      </c>
    </row>
    <row r="1720" spans="1:4">
      <c r="A1720">
        <f>IF('Screening and Data Table'!G1721="y", 1, 0)</f>
        <v>0</v>
      </c>
      <c r="B1720">
        <f>IF('Screening and Data Table'!H1721="y", 1, 0)</f>
        <v>0</v>
      </c>
      <c r="D1720">
        <f t="shared" si="26"/>
        <v>0</v>
      </c>
    </row>
    <row r="1721" spans="1:4">
      <c r="A1721">
        <f>IF('Screening and Data Table'!G1722="y", 1, 0)</f>
        <v>0</v>
      </c>
      <c r="B1721">
        <f>IF('Screening and Data Table'!H1722="y", 1, 0)</f>
        <v>0</v>
      </c>
      <c r="D1721">
        <f t="shared" si="26"/>
        <v>0</v>
      </c>
    </row>
    <row r="1722" spans="1:4">
      <c r="A1722">
        <f>IF('Screening and Data Table'!G1723="y", 1, 0)</f>
        <v>0</v>
      </c>
      <c r="B1722">
        <f>IF('Screening and Data Table'!H1723="y", 1, 0)</f>
        <v>0</v>
      </c>
      <c r="D1722">
        <f t="shared" si="26"/>
        <v>0</v>
      </c>
    </row>
    <row r="1723" spans="1:4">
      <c r="A1723">
        <f>IF('Screening and Data Table'!G1724="y", 1, 0)</f>
        <v>0</v>
      </c>
      <c r="B1723">
        <f>IF('Screening and Data Table'!H1724="y", 1, 0)</f>
        <v>0</v>
      </c>
      <c r="D1723">
        <f t="shared" si="26"/>
        <v>0</v>
      </c>
    </row>
    <row r="1724" spans="1:4">
      <c r="A1724">
        <f>IF('Screening and Data Table'!G1725="y", 1, 0)</f>
        <v>0</v>
      </c>
      <c r="B1724">
        <f>IF('Screening and Data Table'!H1725="y", 1, 0)</f>
        <v>0</v>
      </c>
      <c r="D1724">
        <f t="shared" si="26"/>
        <v>0</v>
      </c>
    </row>
    <row r="1725" spans="1:4">
      <c r="A1725">
        <f>IF('Screening and Data Table'!G1726="y", 1, 0)</f>
        <v>0</v>
      </c>
      <c r="B1725">
        <f>IF('Screening and Data Table'!H1726="y", 1, 0)</f>
        <v>0</v>
      </c>
      <c r="D1725">
        <f t="shared" si="26"/>
        <v>0</v>
      </c>
    </row>
    <row r="1726" spans="1:4">
      <c r="A1726">
        <f>IF('Screening and Data Table'!G1727="y", 1, 0)</f>
        <v>0</v>
      </c>
      <c r="B1726">
        <f>IF('Screening and Data Table'!H1727="y", 1, 0)</f>
        <v>0</v>
      </c>
      <c r="D1726">
        <f t="shared" si="26"/>
        <v>0</v>
      </c>
    </row>
    <row r="1727" spans="1:4">
      <c r="A1727">
        <f>IF('Screening and Data Table'!G1728="y", 1, 0)</f>
        <v>0</v>
      </c>
      <c r="B1727">
        <f>IF('Screening and Data Table'!H1728="y", 1, 0)</f>
        <v>0</v>
      </c>
      <c r="D1727">
        <f t="shared" si="26"/>
        <v>0</v>
      </c>
    </row>
    <row r="1728" spans="1:4">
      <c r="A1728">
        <f>IF('Screening and Data Table'!G1729="y", 1, 0)</f>
        <v>0</v>
      </c>
      <c r="B1728">
        <f>IF('Screening and Data Table'!H1729="y", 1, 0)</f>
        <v>0</v>
      </c>
      <c r="D1728">
        <f t="shared" si="26"/>
        <v>0</v>
      </c>
    </row>
    <row r="1729" spans="1:4">
      <c r="A1729">
        <f>IF('Screening and Data Table'!G1730="y", 1, 0)</f>
        <v>0</v>
      </c>
      <c r="B1729">
        <f>IF('Screening and Data Table'!H1730="y", 1, 0)</f>
        <v>0</v>
      </c>
      <c r="D1729">
        <f t="shared" si="26"/>
        <v>0</v>
      </c>
    </row>
    <row r="1730" spans="1:4">
      <c r="A1730">
        <f>IF('Screening and Data Table'!G1731="y", 1, 0)</f>
        <v>0</v>
      </c>
      <c r="B1730">
        <f>IF('Screening and Data Table'!H1731="y", 1, 0)</f>
        <v>0</v>
      </c>
      <c r="D1730">
        <f t="shared" si="26"/>
        <v>0</v>
      </c>
    </row>
    <row r="1731" spans="1:4">
      <c r="A1731">
        <f>IF('Screening and Data Table'!G1732="y", 1, 0)</f>
        <v>0</v>
      </c>
      <c r="B1731">
        <f>IF('Screening and Data Table'!H1732="y", 1, 0)</f>
        <v>0</v>
      </c>
      <c r="D1731">
        <f t="shared" ref="D1731:D1794" si="27">IF(A1731*B1731=1, 1,0)</f>
        <v>0</v>
      </c>
    </row>
    <row r="1732" spans="1:4">
      <c r="A1732">
        <f>IF('Screening and Data Table'!G1733="y", 1, 0)</f>
        <v>0</v>
      </c>
      <c r="B1732">
        <f>IF('Screening and Data Table'!H1733="y", 1, 0)</f>
        <v>0</v>
      </c>
      <c r="D1732">
        <f t="shared" si="27"/>
        <v>0</v>
      </c>
    </row>
    <row r="1733" spans="1:4">
      <c r="A1733">
        <f>IF('Screening and Data Table'!G1734="y", 1, 0)</f>
        <v>0</v>
      </c>
      <c r="B1733">
        <f>IF('Screening and Data Table'!H1734="y", 1, 0)</f>
        <v>0</v>
      </c>
      <c r="D1733">
        <f t="shared" si="27"/>
        <v>0</v>
      </c>
    </row>
    <row r="1734" spans="1:4">
      <c r="A1734">
        <f>IF('Screening and Data Table'!G1735="y", 1, 0)</f>
        <v>0</v>
      </c>
      <c r="B1734">
        <f>IF('Screening and Data Table'!H1735="y", 1, 0)</f>
        <v>0</v>
      </c>
      <c r="D1734">
        <f t="shared" si="27"/>
        <v>0</v>
      </c>
    </row>
    <row r="1735" spans="1:4">
      <c r="A1735">
        <f>IF('Screening and Data Table'!G1736="y", 1, 0)</f>
        <v>0</v>
      </c>
      <c r="B1735">
        <f>IF('Screening and Data Table'!H1736="y", 1, 0)</f>
        <v>0</v>
      </c>
      <c r="D1735">
        <f t="shared" si="27"/>
        <v>0</v>
      </c>
    </row>
    <row r="1736" spans="1:4">
      <c r="A1736">
        <f>IF('Screening and Data Table'!G1737="y", 1, 0)</f>
        <v>0</v>
      </c>
      <c r="B1736">
        <f>IF('Screening and Data Table'!H1737="y", 1, 0)</f>
        <v>0</v>
      </c>
      <c r="D1736">
        <f t="shared" si="27"/>
        <v>0</v>
      </c>
    </row>
    <row r="1737" spans="1:4">
      <c r="A1737">
        <f>IF('Screening and Data Table'!G1738="y", 1, 0)</f>
        <v>0</v>
      </c>
      <c r="B1737">
        <f>IF('Screening and Data Table'!H1738="y", 1, 0)</f>
        <v>0</v>
      </c>
      <c r="D1737">
        <f t="shared" si="27"/>
        <v>0</v>
      </c>
    </row>
    <row r="1738" spans="1:4">
      <c r="A1738">
        <f>IF('Screening and Data Table'!G1739="y", 1, 0)</f>
        <v>0</v>
      </c>
      <c r="B1738">
        <f>IF('Screening and Data Table'!H1739="y", 1, 0)</f>
        <v>0</v>
      </c>
      <c r="D1738">
        <f t="shared" si="27"/>
        <v>0</v>
      </c>
    </row>
    <row r="1739" spans="1:4">
      <c r="A1739">
        <f>IF('Screening and Data Table'!G1740="y", 1, 0)</f>
        <v>0</v>
      </c>
      <c r="B1739">
        <f>IF('Screening and Data Table'!H1740="y", 1, 0)</f>
        <v>0</v>
      </c>
      <c r="D1739">
        <f t="shared" si="27"/>
        <v>0</v>
      </c>
    </row>
    <row r="1740" spans="1:4">
      <c r="A1740">
        <f>IF('Screening and Data Table'!G1741="y", 1, 0)</f>
        <v>0</v>
      </c>
      <c r="B1740">
        <f>IF('Screening and Data Table'!H1741="y", 1, 0)</f>
        <v>0</v>
      </c>
      <c r="D1740">
        <f t="shared" si="27"/>
        <v>0</v>
      </c>
    </row>
    <row r="1741" spans="1:4">
      <c r="A1741">
        <f>IF('Screening and Data Table'!G1742="y", 1, 0)</f>
        <v>0</v>
      </c>
      <c r="B1741">
        <f>IF('Screening and Data Table'!H1742="y", 1, 0)</f>
        <v>0</v>
      </c>
      <c r="D1741">
        <f t="shared" si="27"/>
        <v>0</v>
      </c>
    </row>
    <row r="1742" spans="1:4">
      <c r="A1742">
        <f>IF('Screening and Data Table'!G1743="y", 1, 0)</f>
        <v>1</v>
      </c>
      <c r="B1742">
        <f>IF('Screening and Data Table'!H1743="y", 1, 0)</f>
        <v>0</v>
      </c>
      <c r="D1742">
        <f t="shared" si="27"/>
        <v>0</v>
      </c>
    </row>
    <row r="1743" spans="1:4">
      <c r="A1743">
        <f>IF('Screening and Data Table'!G1744="y", 1, 0)</f>
        <v>0</v>
      </c>
      <c r="B1743">
        <f>IF('Screening and Data Table'!H1744="y", 1, 0)</f>
        <v>0</v>
      </c>
      <c r="D1743">
        <f t="shared" si="27"/>
        <v>0</v>
      </c>
    </row>
    <row r="1744" spans="1:4">
      <c r="A1744">
        <f>IF('Screening and Data Table'!G1745="y", 1, 0)</f>
        <v>0</v>
      </c>
      <c r="B1744">
        <f>IF('Screening and Data Table'!H1745="y", 1, 0)</f>
        <v>0</v>
      </c>
      <c r="D1744">
        <f t="shared" si="27"/>
        <v>0</v>
      </c>
    </row>
    <row r="1745" spans="1:4">
      <c r="A1745">
        <f>IF('Screening and Data Table'!G1746="y", 1, 0)</f>
        <v>0</v>
      </c>
      <c r="B1745">
        <f>IF('Screening and Data Table'!H1746="y", 1, 0)</f>
        <v>0</v>
      </c>
      <c r="D1745">
        <f t="shared" si="27"/>
        <v>0</v>
      </c>
    </row>
    <row r="1746" spans="1:4">
      <c r="A1746">
        <f>IF('Screening and Data Table'!G1747="y", 1, 0)</f>
        <v>1</v>
      </c>
      <c r="B1746">
        <f>IF('Screening and Data Table'!H1747="y", 1, 0)</f>
        <v>1</v>
      </c>
      <c r="D1746">
        <f t="shared" si="27"/>
        <v>1</v>
      </c>
    </row>
    <row r="1747" spans="1:4">
      <c r="A1747">
        <f>IF('Screening and Data Table'!G1748="y", 1, 0)</f>
        <v>0</v>
      </c>
      <c r="B1747">
        <f>IF('Screening and Data Table'!H1748="y", 1, 0)</f>
        <v>0</v>
      </c>
      <c r="D1747">
        <f t="shared" si="27"/>
        <v>0</v>
      </c>
    </row>
    <row r="1748" spans="1:4">
      <c r="A1748">
        <f>IF('Screening and Data Table'!G1749="y", 1, 0)</f>
        <v>0</v>
      </c>
      <c r="B1748">
        <f>IF('Screening and Data Table'!H1749="y", 1, 0)</f>
        <v>0</v>
      </c>
      <c r="D1748">
        <f t="shared" si="27"/>
        <v>0</v>
      </c>
    </row>
    <row r="1749" spans="1:4">
      <c r="A1749">
        <f>IF('Screening and Data Table'!G1750="y", 1, 0)</f>
        <v>0</v>
      </c>
      <c r="B1749">
        <f>IF('Screening and Data Table'!H1750="y", 1, 0)</f>
        <v>0</v>
      </c>
      <c r="D1749">
        <f t="shared" si="27"/>
        <v>0</v>
      </c>
    </row>
    <row r="1750" spans="1:4">
      <c r="A1750">
        <f>IF('Screening and Data Table'!G1751="y", 1, 0)</f>
        <v>0</v>
      </c>
      <c r="B1750">
        <f>IF('Screening and Data Table'!H1751="y", 1, 0)</f>
        <v>0</v>
      </c>
      <c r="D1750">
        <f t="shared" si="27"/>
        <v>0</v>
      </c>
    </row>
    <row r="1751" spans="1:4">
      <c r="A1751">
        <f>IF('Screening and Data Table'!G1752="y", 1, 0)</f>
        <v>0</v>
      </c>
      <c r="B1751">
        <f>IF('Screening and Data Table'!H1752="y", 1, 0)</f>
        <v>0</v>
      </c>
      <c r="D1751">
        <f t="shared" si="27"/>
        <v>0</v>
      </c>
    </row>
    <row r="1752" spans="1:4">
      <c r="A1752">
        <f>IF('Screening and Data Table'!G1753="y", 1, 0)</f>
        <v>0</v>
      </c>
      <c r="B1752">
        <f>IF('Screening and Data Table'!H1753="y", 1, 0)</f>
        <v>0</v>
      </c>
      <c r="D1752">
        <f t="shared" si="27"/>
        <v>0</v>
      </c>
    </row>
    <row r="1753" spans="1:4">
      <c r="A1753">
        <f>IF('Screening and Data Table'!G1754="y", 1, 0)</f>
        <v>0</v>
      </c>
      <c r="B1753">
        <f>IF('Screening and Data Table'!H1754="y", 1, 0)</f>
        <v>0</v>
      </c>
      <c r="D1753">
        <f t="shared" si="27"/>
        <v>0</v>
      </c>
    </row>
    <row r="1754" spans="1:4">
      <c r="A1754">
        <f>IF('Screening and Data Table'!G1755="y", 1, 0)</f>
        <v>0</v>
      </c>
      <c r="B1754">
        <f>IF('Screening and Data Table'!H1755="y", 1, 0)</f>
        <v>0</v>
      </c>
      <c r="D1754">
        <f t="shared" si="27"/>
        <v>0</v>
      </c>
    </row>
    <row r="1755" spans="1:4">
      <c r="A1755">
        <f>IF('Screening and Data Table'!G1756="y", 1, 0)</f>
        <v>0</v>
      </c>
      <c r="B1755">
        <f>IF('Screening and Data Table'!H1756="y", 1, 0)</f>
        <v>0</v>
      </c>
      <c r="D1755">
        <f t="shared" si="27"/>
        <v>0</v>
      </c>
    </row>
    <row r="1756" spans="1:4">
      <c r="A1756">
        <f>IF('Screening and Data Table'!G1757="y", 1, 0)</f>
        <v>0</v>
      </c>
      <c r="B1756">
        <f>IF('Screening and Data Table'!H1757="y", 1, 0)</f>
        <v>0</v>
      </c>
      <c r="D1756">
        <f t="shared" si="27"/>
        <v>0</v>
      </c>
    </row>
    <row r="1757" spans="1:4">
      <c r="A1757">
        <f>IF('Screening and Data Table'!G1758="y", 1, 0)</f>
        <v>0</v>
      </c>
      <c r="B1757">
        <f>IF('Screening and Data Table'!H1758="y", 1, 0)</f>
        <v>0</v>
      </c>
      <c r="D1757">
        <f t="shared" si="27"/>
        <v>0</v>
      </c>
    </row>
    <row r="1758" spans="1:4">
      <c r="A1758">
        <f>IF('Screening and Data Table'!G1759="y", 1, 0)</f>
        <v>0</v>
      </c>
      <c r="B1758">
        <f>IF('Screening and Data Table'!H1759="y", 1, 0)</f>
        <v>0</v>
      </c>
      <c r="D1758">
        <f t="shared" si="27"/>
        <v>0</v>
      </c>
    </row>
    <row r="1759" spans="1:4">
      <c r="A1759">
        <f>IF('Screening and Data Table'!G1760="y", 1, 0)</f>
        <v>0</v>
      </c>
      <c r="B1759">
        <f>IF('Screening and Data Table'!H1760="y", 1, 0)</f>
        <v>0</v>
      </c>
      <c r="D1759">
        <f t="shared" si="27"/>
        <v>0</v>
      </c>
    </row>
    <row r="1760" spans="1:4">
      <c r="A1760">
        <f>IF('Screening and Data Table'!G1761="y", 1, 0)</f>
        <v>0</v>
      </c>
      <c r="B1760">
        <f>IF('Screening and Data Table'!H1761="y", 1, 0)</f>
        <v>0</v>
      </c>
      <c r="D1760">
        <f t="shared" si="27"/>
        <v>0</v>
      </c>
    </row>
    <row r="1761" spans="1:4">
      <c r="A1761">
        <f>IF('Screening and Data Table'!G1762="y", 1, 0)</f>
        <v>0</v>
      </c>
      <c r="B1761">
        <f>IF('Screening and Data Table'!H1762="y", 1, 0)</f>
        <v>0</v>
      </c>
      <c r="D1761">
        <f t="shared" si="27"/>
        <v>0</v>
      </c>
    </row>
    <row r="1762" spans="1:4">
      <c r="A1762">
        <f>IF('Screening and Data Table'!G1763="y", 1, 0)</f>
        <v>0</v>
      </c>
      <c r="B1762">
        <f>IF('Screening and Data Table'!H1763="y", 1, 0)</f>
        <v>0</v>
      </c>
      <c r="D1762">
        <f t="shared" si="27"/>
        <v>0</v>
      </c>
    </row>
    <row r="1763" spans="1:4">
      <c r="A1763">
        <f>IF('Screening and Data Table'!G1764="y", 1, 0)</f>
        <v>0</v>
      </c>
      <c r="B1763">
        <f>IF('Screening and Data Table'!H1764="y", 1, 0)</f>
        <v>0</v>
      </c>
      <c r="D1763">
        <f t="shared" si="27"/>
        <v>0</v>
      </c>
    </row>
    <row r="1764" spans="1:4">
      <c r="A1764">
        <f>IF('Screening and Data Table'!G1765="y", 1, 0)</f>
        <v>1</v>
      </c>
      <c r="B1764">
        <f>IF('Screening and Data Table'!H1765="y", 1, 0)</f>
        <v>0</v>
      </c>
      <c r="D1764">
        <f t="shared" si="27"/>
        <v>0</v>
      </c>
    </row>
    <row r="1765" spans="1:4">
      <c r="A1765">
        <f>IF('Screening and Data Table'!G1766="y", 1, 0)</f>
        <v>0</v>
      </c>
      <c r="B1765">
        <f>IF('Screening and Data Table'!H1766="y", 1, 0)</f>
        <v>0</v>
      </c>
      <c r="D1765">
        <f t="shared" si="27"/>
        <v>0</v>
      </c>
    </row>
    <row r="1766" spans="1:4">
      <c r="A1766">
        <f>IF('Screening and Data Table'!G1767="y", 1, 0)</f>
        <v>0</v>
      </c>
      <c r="B1766">
        <f>IF('Screening and Data Table'!H1767="y", 1, 0)</f>
        <v>0</v>
      </c>
      <c r="D1766">
        <f t="shared" si="27"/>
        <v>0</v>
      </c>
    </row>
    <row r="1767" spans="1:4">
      <c r="A1767">
        <f>IF('Screening and Data Table'!G1768="y", 1, 0)</f>
        <v>0</v>
      </c>
      <c r="B1767">
        <f>IF('Screening and Data Table'!H1768="y", 1, 0)</f>
        <v>0</v>
      </c>
      <c r="D1767">
        <f t="shared" si="27"/>
        <v>0</v>
      </c>
    </row>
    <row r="1768" spans="1:4">
      <c r="A1768">
        <f>IF('Screening and Data Table'!G1769="y", 1, 0)</f>
        <v>1</v>
      </c>
      <c r="B1768">
        <f>IF('Screening and Data Table'!H1769="y", 1, 0)</f>
        <v>1</v>
      </c>
      <c r="D1768">
        <f t="shared" si="27"/>
        <v>1</v>
      </c>
    </row>
    <row r="1769" spans="1:4">
      <c r="A1769">
        <f>IF('Screening and Data Table'!G1770="y", 1, 0)</f>
        <v>0</v>
      </c>
      <c r="B1769">
        <f>IF('Screening and Data Table'!H1770="y", 1, 0)</f>
        <v>0</v>
      </c>
      <c r="D1769">
        <f t="shared" si="27"/>
        <v>0</v>
      </c>
    </row>
    <row r="1770" spans="1:4">
      <c r="A1770">
        <f>IF('Screening and Data Table'!G1771="y", 1, 0)</f>
        <v>0</v>
      </c>
      <c r="B1770">
        <f>IF('Screening and Data Table'!H1771="y", 1, 0)</f>
        <v>0</v>
      </c>
      <c r="D1770">
        <f t="shared" si="27"/>
        <v>0</v>
      </c>
    </row>
    <row r="1771" spans="1:4">
      <c r="A1771">
        <f>IF('Screening and Data Table'!G1772="y", 1, 0)</f>
        <v>0</v>
      </c>
      <c r="B1771">
        <f>IF('Screening and Data Table'!H1772="y", 1, 0)</f>
        <v>0</v>
      </c>
      <c r="D1771">
        <f t="shared" si="27"/>
        <v>0</v>
      </c>
    </row>
    <row r="1772" spans="1:4">
      <c r="A1772">
        <f>IF('Screening and Data Table'!G1773="y", 1, 0)</f>
        <v>0</v>
      </c>
      <c r="B1772">
        <f>IF('Screening and Data Table'!H1773="y", 1, 0)</f>
        <v>0</v>
      </c>
      <c r="D1772">
        <f t="shared" si="27"/>
        <v>0</v>
      </c>
    </row>
    <row r="1773" spans="1:4">
      <c r="A1773">
        <f>IF('Screening and Data Table'!G1774="y", 1, 0)</f>
        <v>0</v>
      </c>
      <c r="B1773">
        <f>IF('Screening and Data Table'!H1774="y", 1, 0)</f>
        <v>0</v>
      </c>
      <c r="D1773">
        <f t="shared" si="27"/>
        <v>0</v>
      </c>
    </row>
    <row r="1774" spans="1:4">
      <c r="A1774">
        <f>IF('Screening and Data Table'!G1775="y", 1, 0)</f>
        <v>0</v>
      </c>
      <c r="B1774">
        <f>IF('Screening and Data Table'!H1775="y", 1, 0)</f>
        <v>0</v>
      </c>
      <c r="D1774">
        <f t="shared" si="27"/>
        <v>0</v>
      </c>
    </row>
    <row r="1775" spans="1:4">
      <c r="A1775">
        <f>IF('Screening and Data Table'!G1776="y", 1, 0)</f>
        <v>0</v>
      </c>
      <c r="B1775">
        <f>IF('Screening and Data Table'!H1776="y", 1, 0)</f>
        <v>0</v>
      </c>
      <c r="D1775">
        <f t="shared" si="27"/>
        <v>0</v>
      </c>
    </row>
    <row r="1776" spans="1:4">
      <c r="A1776">
        <f>IF('Screening and Data Table'!G1777="y", 1, 0)</f>
        <v>0</v>
      </c>
      <c r="B1776">
        <f>IF('Screening and Data Table'!H1777="y", 1, 0)</f>
        <v>0</v>
      </c>
      <c r="D1776">
        <f t="shared" si="27"/>
        <v>0</v>
      </c>
    </row>
    <row r="1777" spans="1:4">
      <c r="A1777">
        <f>IF('Screening and Data Table'!G1778="y", 1, 0)</f>
        <v>0</v>
      </c>
      <c r="B1777">
        <f>IF('Screening and Data Table'!H1778="y", 1, 0)</f>
        <v>0</v>
      </c>
      <c r="D1777">
        <f t="shared" si="27"/>
        <v>0</v>
      </c>
    </row>
    <row r="1778" spans="1:4">
      <c r="A1778">
        <f>IF('Screening and Data Table'!G1779="y", 1, 0)</f>
        <v>1</v>
      </c>
      <c r="B1778">
        <f>IF('Screening and Data Table'!H1779="y", 1, 0)</f>
        <v>0</v>
      </c>
      <c r="D1778">
        <f t="shared" si="27"/>
        <v>0</v>
      </c>
    </row>
    <row r="1779" spans="1:4">
      <c r="A1779">
        <f>IF('Screening and Data Table'!G1780="y", 1, 0)</f>
        <v>0</v>
      </c>
      <c r="B1779">
        <f>IF('Screening and Data Table'!H1780="y", 1, 0)</f>
        <v>0</v>
      </c>
      <c r="D1779">
        <f t="shared" si="27"/>
        <v>0</v>
      </c>
    </row>
    <row r="1780" spans="1:4">
      <c r="A1780">
        <f>IF('Screening and Data Table'!G1781="y", 1, 0)</f>
        <v>0</v>
      </c>
      <c r="B1780">
        <f>IF('Screening and Data Table'!H1781="y", 1, 0)</f>
        <v>0</v>
      </c>
      <c r="D1780">
        <f t="shared" si="27"/>
        <v>0</v>
      </c>
    </row>
    <row r="1781" spans="1:4">
      <c r="A1781">
        <f>IF('Screening and Data Table'!G1782="y", 1, 0)</f>
        <v>0</v>
      </c>
      <c r="B1781">
        <f>IF('Screening and Data Table'!H1782="y", 1, 0)</f>
        <v>0</v>
      </c>
      <c r="D1781">
        <f t="shared" si="27"/>
        <v>0</v>
      </c>
    </row>
    <row r="1782" spans="1:4">
      <c r="A1782">
        <f>IF('Screening and Data Table'!G1783="y", 1, 0)</f>
        <v>1</v>
      </c>
      <c r="B1782">
        <f>IF('Screening and Data Table'!H1783="y", 1, 0)</f>
        <v>0</v>
      </c>
      <c r="D1782">
        <f t="shared" si="27"/>
        <v>0</v>
      </c>
    </row>
    <row r="1783" spans="1:4">
      <c r="A1783">
        <f>IF('Screening and Data Table'!G1784="y", 1, 0)</f>
        <v>0</v>
      </c>
      <c r="B1783">
        <f>IF('Screening and Data Table'!H1784="y", 1, 0)</f>
        <v>0</v>
      </c>
      <c r="D1783">
        <f t="shared" si="27"/>
        <v>0</v>
      </c>
    </row>
    <row r="1784" spans="1:4">
      <c r="A1784">
        <f>IF('Screening and Data Table'!G1785="y", 1, 0)</f>
        <v>0</v>
      </c>
      <c r="B1784">
        <f>IF('Screening and Data Table'!H1785="y", 1, 0)</f>
        <v>0</v>
      </c>
      <c r="D1784">
        <f t="shared" si="27"/>
        <v>0</v>
      </c>
    </row>
    <row r="1785" spans="1:4">
      <c r="A1785">
        <f>IF('Screening and Data Table'!G1786="y", 1, 0)</f>
        <v>0</v>
      </c>
      <c r="B1785">
        <f>IF('Screening and Data Table'!H1786="y", 1, 0)</f>
        <v>0</v>
      </c>
      <c r="D1785">
        <f t="shared" si="27"/>
        <v>0</v>
      </c>
    </row>
    <row r="1786" spans="1:4">
      <c r="A1786">
        <f>IF('Screening and Data Table'!G1787="y", 1, 0)</f>
        <v>0</v>
      </c>
      <c r="B1786">
        <f>IF('Screening and Data Table'!H1787="y", 1, 0)</f>
        <v>0</v>
      </c>
      <c r="D1786">
        <f t="shared" si="27"/>
        <v>0</v>
      </c>
    </row>
    <row r="1787" spans="1:4">
      <c r="A1787">
        <f>IF('Screening and Data Table'!G1788="y", 1, 0)</f>
        <v>0</v>
      </c>
      <c r="B1787">
        <f>IF('Screening and Data Table'!H1788="y", 1, 0)</f>
        <v>0</v>
      </c>
      <c r="D1787">
        <f t="shared" si="27"/>
        <v>0</v>
      </c>
    </row>
    <row r="1788" spans="1:4">
      <c r="A1788">
        <f>IF('Screening and Data Table'!G1789="y", 1, 0)</f>
        <v>0</v>
      </c>
      <c r="B1788">
        <f>IF('Screening and Data Table'!H1789="y", 1, 0)</f>
        <v>0</v>
      </c>
      <c r="D1788">
        <f t="shared" si="27"/>
        <v>0</v>
      </c>
    </row>
    <row r="1789" spans="1:4">
      <c r="A1789">
        <f>IF('Screening and Data Table'!G1790="y", 1, 0)</f>
        <v>0</v>
      </c>
      <c r="B1789">
        <f>IF('Screening and Data Table'!H1790="y", 1, 0)</f>
        <v>0</v>
      </c>
      <c r="D1789">
        <f t="shared" si="27"/>
        <v>0</v>
      </c>
    </row>
    <row r="1790" spans="1:4">
      <c r="A1790">
        <f>IF('Screening and Data Table'!G1791="y", 1, 0)</f>
        <v>0</v>
      </c>
      <c r="B1790">
        <f>IF('Screening and Data Table'!H1791="y", 1, 0)</f>
        <v>0</v>
      </c>
      <c r="D1790">
        <f t="shared" si="27"/>
        <v>0</v>
      </c>
    </row>
    <row r="1791" spans="1:4">
      <c r="A1791">
        <f>IF('Screening and Data Table'!G1792="y", 1, 0)</f>
        <v>0</v>
      </c>
      <c r="B1791">
        <f>IF('Screening and Data Table'!H1792="y", 1, 0)</f>
        <v>0</v>
      </c>
      <c r="D1791">
        <f t="shared" si="27"/>
        <v>0</v>
      </c>
    </row>
    <row r="1792" spans="1:4">
      <c r="A1792">
        <f>IF('Screening and Data Table'!G1793="y", 1, 0)</f>
        <v>0</v>
      </c>
      <c r="B1792">
        <f>IF('Screening and Data Table'!H1793="y", 1, 0)</f>
        <v>0</v>
      </c>
      <c r="D1792">
        <f t="shared" si="27"/>
        <v>0</v>
      </c>
    </row>
    <row r="1793" spans="1:4">
      <c r="A1793">
        <f>IF('Screening and Data Table'!G1794="y", 1, 0)</f>
        <v>0</v>
      </c>
      <c r="B1793">
        <f>IF('Screening and Data Table'!H1794="y", 1, 0)</f>
        <v>0</v>
      </c>
      <c r="D1793">
        <f t="shared" si="27"/>
        <v>0</v>
      </c>
    </row>
    <row r="1794" spans="1:4">
      <c r="A1794">
        <f>IF('Screening and Data Table'!G1795="y", 1, 0)</f>
        <v>0</v>
      </c>
      <c r="B1794">
        <f>IF('Screening and Data Table'!H1795="y", 1, 0)</f>
        <v>0</v>
      </c>
      <c r="D1794">
        <f t="shared" si="27"/>
        <v>0</v>
      </c>
    </row>
    <row r="1795" spans="1:4">
      <c r="A1795">
        <f>IF('Screening and Data Table'!G1796="y", 1, 0)</f>
        <v>0</v>
      </c>
      <c r="B1795">
        <f>IF('Screening and Data Table'!H1796="y", 1, 0)</f>
        <v>0</v>
      </c>
      <c r="D1795">
        <f t="shared" ref="D1795:D1858" si="28">IF(A1795*B1795=1, 1,0)</f>
        <v>0</v>
      </c>
    </row>
    <row r="1796" spans="1:4">
      <c r="A1796">
        <f>IF('Screening and Data Table'!G1797="y", 1, 0)</f>
        <v>1</v>
      </c>
      <c r="B1796">
        <f>IF('Screening and Data Table'!H1797="y", 1, 0)</f>
        <v>0</v>
      </c>
      <c r="D1796">
        <f t="shared" si="28"/>
        <v>0</v>
      </c>
    </row>
    <row r="1797" spans="1:4">
      <c r="A1797">
        <f>IF('Screening and Data Table'!G1798="y", 1, 0)</f>
        <v>0</v>
      </c>
      <c r="B1797">
        <f>IF('Screening and Data Table'!H1798="y", 1, 0)</f>
        <v>0</v>
      </c>
      <c r="D1797">
        <f t="shared" si="28"/>
        <v>0</v>
      </c>
    </row>
    <row r="1798" spans="1:4">
      <c r="A1798">
        <f>IF('Screening and Data Table'!G1799="y", 1, 0)</f>
        <v>0</v>
      </c>
      <c r="B1798">
        <f>IF('Screening and Data Table'!H1799="y", 1, 0)</f>
        <v>0</v>
      </c>
      <c r="D1798">
        <f t="shared" si="28"/>
        <v>0</v>
      </c>
    </row>
    <row r="1799" spans="1:4">
      <c r="A1799">
        <f>IF('Screening and Data Table'!G1800="y", 1, 0)</f>
        <v>0</v>
      </c>
      <c r="B1799">
        <f>IF('Screening and Data Table'!H1800="y", 1, 0)</f>
        <v>0</v>
      </c>
      <c r="D1799">
        <f t="shared" si="28"/>
        <v>0</v>
      </c>
    </row>
    <row r="1800" spans="1:4">
      <c r="A1800">
        <f>IF('Screening and Data Table'!G1801="y", 1, 0)</f>
        <v>0</v>
      </c>
      <c r="B1800">
        <f>IF('Screening and Data Table'!H1801="y", 1, 0)</f>
        <v>0</v>
      </c>
      <c r="D1800">
        <f t="shared" si="28"/>
        <v>0</v>
      </c>
    </row>
    <row r="1801" spans="1:4">
      <c r="A1801">
        <f>IF('Screening and Data Table'!G1802="y", 1, 0)</f>
        <v>0</v>
      </c>
      <c r="B1801">
        <f>IF('Screening and Data Table'!H1802="y", 1, 0)</f>
        <v>0</v>
      </c>
      <c r="D1801">
        <f t="shared" si="28"/>
        <v>0</v>
      </c>
    </row>
    <row r="1802" spans="1:4">
      <c r="A1802">
        <f>IF('Screening and Data Table'!G1803="y", 1, 0)</f>
        <v>0</v>
      </c>
      <c r="B1802">
        <f>IF('Screening and Data Table'!H1803="y", 1, 0)</f>
        <v>0</v>
      </c>
      <c r="D1802">
        <f t="shared" si="28"/>
        <v>0</v>
      </c>
    </row>
    <row r="1803" spans="1:4">
      <c r="A1803">
        <f>IF('Screening and Data Table'!G1804="y", 1, 0)</f>
        <v>0</v>
      </c>
      <c r="B1803">
        <f>IF('Screening and Data Table'!H1804="y", 1, 0)</f>
        <v>0</v>
      </c>
      <c r="D1803">
        <f t="shared" si="28"/>
        <v>0</v>
      </c>
    </row>
    <row r="1804" spans="1:4">
      <c r="A1804">
        <f>IF('Screening and Data Table'!G1805="y", 1, 0)</f>
        <v>0</v>
      </c>
      <c r="B1804">
        <f>IF('Screening and Data Table'!H1805="y", 1, 0)</f>
        <v>0</v>
      </c>
      <c r="D1804">
        <f t="shared" si="28"/>
        <v>0</v>
      </c>
    </row>
    <row r="1805" spans="1:4">
      <c r="A1805">
        <f>IF('Screening and Data Table'!G1806="y", 1, 0)</f>
        <v>0</v>
      </c>
      <c r="B1805">
        <f>IF('Screening and Data Table'!H1806="y", 1, 0)</f>
        <v>0</v>
      </c>
      <c r="D1805">
        <f t="shared" si="28"/>
        <v>0</v>
      </c>
    </row>
    <row r="1806" spans="1:4">
      <c r="A1806">
        <f>IF('Screening and Data Table'!G1807="y", 1, 0)</f>
        <v>0</v>
      </c>
      <c r="B1806">
        <f>IF('Screening and Data Table'!H1807="y", 1, 0)</f>
        <v>0</v>
      </c>
      <c r="D1806">
        <f t="shared" si="28"/>
        <v>0</v>
      </c>
    </row>
    <row r="1807" spans="1:4">
      <c r="A1807">
        <f>IF('Screening and Data Table'!G1808="y", 1, 0)</f>
        <v>0</v>
      </c>
      <c r="B1807">
        <f>IF('Screening and Data Table'!H1808="y", 1, 0)</f>
        <v>0</v>
      </c>
      <c r="D1807">
        <f t="shared" si="28"/>
        <v>0</v>
      </c>
    </row>
    <row r="1808" spans="1:4">
      <c r="A1808">
        <f>IF('Screening and Data Table'!G1809="y", 1, 0)</f>
        <v>0</v>
      </c>
      <c r="B1808">
        <f>IF('Screening and Data Table'!H1809="y", 1, 0)</f>
        <v>0</v>
      </c>
      <c r="D1808">
        <f t="shared" si="28"/>
        <v>0</v>
      </c>
    </row>
    <row r="1809" spans="1:4">
      <c r="A1809">
        <f>IF('Screening and Data Table'!G1810="y", 1, 0)</f>
        <v>0</v>
      </c>
      <c r="B1809">
        <f>IF('Screening and Data Table'!H1810="y", 1, 0)</f>
        <v>0</v>
      </c>
      <c r="D1809">
        <f t="shared" si="28"/>
        <v>0</v>
      </c>
    </row>
    <row r="1810" spans="1:4">
      <c r="A1810">
        <f>IF('Screening and Data Table'!G1811="y", 1, 0)</f>
        <v>0</v>
      </c>
      <c r="B1810">
        <f>IF('Screening and Data Table'!H1811="y", 1, 0)</f>
        <v>0</v>
      </c>
      <c r="D1810">
        <f t="shared" si="28"/>
        <v>0</v>
      </c>
    </row>
    <row r="1811" spans="1:4">
      <c r="A1811">
        <f>IF('Screening and Data Table'!G1812="y", 1, 0)</f>
        <v>0</v>
      </c>
      <c r="B1811">
        <f>IF('Screening and Data Table'!H1812="y", 1, 0)</f>
        <v>0</v>
      </c>
      <c r="D1811">
        <f t="shared" si="28"/>
        <v>0</v>
      </c>
    </row>
    <row r="1812" spans="1:4">
      <c r="A1812">
        <f>IF('Screening and Data Table'!G1813="y", 1, 0)</f>
        <v>0</v>
      </c>
      <c r="B1812">
        <f>IF('Screening and Data Table'!H1813="y", 1, 0)</f>
        <v>0</v>
      </c>
      <c r="D1812">
        <f t="shared" si="28"/>
        <v>0</v>
      </c>
    </row>
    <row r="1813" spans="1:4">
      <c r="A1813">
        <f>IF('Screening and Data Table'!G1814="y", 1, 0)</f>
        <v>0</v>
      </c>
      <c r="B1813">
        <f>IF('Screening and Data Table'!H1814="y", 1, 0)</f>
        <v>0</v>
      </c>
      <c r="D1813">
        <f t="shared" si="28"/>
        <v>0</v>
      </c>
    </row>
    <row r="1814" spans="1:4">
      <c r="A1814">
        <f>IF('Screening and Data Table'!G1815="y", 1, 0)</f>
        <v>1</v>
      </c>
      <c r="B1814">
        <f>IF('Screening and Data Table'!H1815="y", 1, 0)</f>
        <v>1</v>
      </c>
      <c r="D1814">
        <f t="shared" si="28"/>
        <v>1</v>
      </c>
    </row>
    <row r="1815" spans="1:4">
      <c r="A1815">
        <f>IF('Screening and Data Table'!G1816="y", 1, 0)</f>
        <v>0</v>
      </c>
      <c r="B1815">
        <f>IF('Screening and Data Table'!H1816="y", 1, 0)</f>
        <v>0</v>
      </c>
      <c r="D1815">
        <f t="shared" si="28"/>
        <v>0</v>
      </c>
    </row>
    <row r="1816" spans="1:4">
      <c r="A1816">
        <f>IF('Screening and Data Table'!G1817="y", 1, 0)</f>
        <v>0</v>
      </c>
      <c r="B1816">
        <f>IF('Screening and Data Table'!H1817="y", 1, 0)</f>
        <v>0</v>
      </c>
      <c r="D1816">
        <f t="shared" si="28"/>
        <v>0</v>
      </c>
    </row>
    <row r="1817" spans="1:4">
      <c r="A1817">
        <f>IF('Screening and Data Table'!G1818="y", 1, 0)</f>
        <v>0</v>
      </c>
      <c r="B1817">
        <f>IF('Screening and Data Table'!H1818="y", 1, 0)</f>
        <v>0</v>
      </c>
      <c r="D1817">
        <f t="shared" si="28"/>
        <v>0</v>
      </c>
    </row>
    <row r="1818" spans="1:4">
      <c r="A1818">
        <f>IF('Screening and Data Table'!G1819="y", 1, 0)</f>
        <v>1</v>
      </c>
      <c r="B1818">
        <f>IF('Screening and Data Table'!H1819="y", 1, 0)</f>
        <v>0</v>
      </c>
      <c r="D1818">
        <f t="shared" si="28"/>
        <v>0</v>
      </c>
    </row>
    <row r="1819" spans="1:4">
      <c r="A1819">
        <f>IF('Screening and Data Table'!G1820="y", 1, 0)</f>
        <v>0</v>
      </c>
      <c r="B1819">
        <f>IF('Screening and Data Table'!H1820="y", 1, 0)</f>
        <v>0</v>
      </c>
      <c r="D1819">
        <f t="shared" si="28"/>
        <v>0</v>
      </c>
    </row>
    <row r="1820" spans="1:4">
      <c r="A1820">
        <f>IF('Screening and Data Table'!G1821="y", 1, 0)</f>
        <v>0</v>
      </c>
      <c r="B1820">
        <f>IF('Screening and Data Table'!H1821="y", 1, 0)</f>
        <v>0</v>
      </c>
      <c r="D1820">
        <f t="shared" si="28"/>
        <v>0</v>
      </c>
    </row>
    <row r="1821" spans="1:4">
      <c r="A1821">
        <f>IF('Screening and Data Table'!G1822="y", 1, 0)</f>
        <v>0</v>
      </c>
      <c r="B1821">
        <f>IF('Screening and Data Table'!H1822="y", 1, 0)</f>
        <v>0</v>
      </c>
      <c r="D1821">
        <f t="shared" si="28"/>
        <v>0</v>
      </c>
    </row>
    <row r="1822" spans="1:4">
      <c r="A1822">
        <f>IF('Screening and Data Table'!G1823="y", 1, 0)</f>
        <v>0</v>
      </c>
      <c r="B1822">
        <f>IF('Screening and Data Table'!H1823="y", 1, 0)</f>
        <v>0</v>
      </c>
      <c r="D1822">
        <f t="shared" si="28"/>
        <v>0</v>
      </c>
    </row>
    <row r="1823" spans="1:4">
      <c r="A1823">
        <f>IF('Screening and Data Table'!G1824="y", 1, 0)</f>
        <v>0</v>
      </c>
      <c r="B1823">
        <f>IF('Screening and Data Table'!H1824="y", 1, 0)</f>
        <v>0</v>
      </c>
      <c r="D1823">
        <f t="shared" si="28"/>
        <v>0</v>
      </c>
    </row>
    <row r="1824" spans="1:4">
      <c r="A1824">
        <f>IF('Screening and Data Table'!G1825="y", 1, 0)</f>
        <v>1</v>
      </c>
      <c r="B1824">
        <f>IF('Screening and Data Table'!H1825="y", 1, 0)</f>
        <v>0</v>
      </c>
      <c r="D1824">
        <f t="shared" si="28"/>
        <v>0</v>
      </c>
    </row>
    <row r="1825" spans="1:4">
      <c r="A1825">
        <f>IF('Screening and Data Table'!G1826="y", 1, 0)</f>
        <v>0</v>
      </c>
      <c r="B1825">
        <f>IF('Screening and Data Table'!H1826="y", 1, 0)</f>
        <v>0</v>
      </c>
      <c r="D1825">
        <f t="shared" si="28"/>
        <v>0</v>
      </c>
    </row>
    <row r="1826" spans="1:4">
      <c r="A1826">
        <f>IF('Screening and Data Table'!G1827="y", 1, 0)</f>
        <v>1</v>
      </c>
      <c r="B1826">
        <f>IF('Screening and Data Table'!H1827="y", 1, 0)</f>
        <v>0</v>
      </c>
      <c r="D1826">
        <f t="shared" si="28"/>
        <v>0</v>
      </c>
    </row>
    <row r="1827" spans="1:4">
      <c r="A1827">
        <f>IF('Screening and Data Table'!G1828="y", 1, 0)</f>
        <v>0</v>
      </c>
      <c r="B1827">
        <f>IF('Screening and Data Table'!H1828="y", 1, 0)</f>
        <v>0</v>
      </c>
      <c r="D1827">
        <f t="shared" si="28"/>
        <v>0</v>
      </c>
    </row>
    <row r="1828" spans="1:4">
      <c r="A1828">
        <f>IF('Screening and Data Table'!G1829="y", 1, 0)</f>
        <v>0</v>
      </c>
      <c r="B1828">
        <f>IF('Screening and Data Table'!H1829="y", 1, 0)</f>
        <v>0</v>
      </c>
      <c r="D1828">
        <f t="shared" si="28"/>
        <v>0</v>
      </c>
    </row>
    <row r="1829" spans="1:4">
      <c r="A1829">
        <f>IF('Screening and Data Table'!G1830="y", 1, 0)</f>
        <v>0</v>
      </c>
      <c r="B1829">
        <f>IF('Screening and Data Table'!H1830="y", 1, 0)</f>
        <v>0</v>
      </c>
      <c r="D1829">
        <f t="shared" si="28"/>
        <v>0</v>
      </c>
    </row>
    <row r="1830" spans="1:4">
      <c r="A1830">
        <f>IF('Screening and Data Table'!G1831="y", 1, 0)</f>
        <v>0</v>
      </c>
      <c r="B1830">
        <f>IF('Screening and Data Table'!H1831="y", 1, 0)</f>
        <v>0</v>
      </c>
      <c r="D1830">
        <f t="shared" si="28"/>
        <v>0</v>
      </c>
    </row>
    <row r="1831" spans="1:4">
      <c r="A1831">
        <f>IF('Screening and Data Table'!G1832="y", 1, 0)</f>
        <v>0</v>
      </c>
      <c r="B1831">
        <f>IF('Screening and Data Table'!H1832="y", 1, 0)</f>
        <v>0</v>
      </c>
      <c r="D1831">
        <f t="shared" si="28"/>
        <v>0</v>
      </c>
    </row>
    <row r="1832" spans="1:4">
      <c r="A1832">
        <f>IF('Screening and Data Table'!G1833="y", 1, 0)</f>
        <v>0</v>
      </c>
      <c r="B1832">
        <f>IF('Screening and Data Table'!H1833="y", 1, 0)</f>
        <v>0</v>
      </c>
      <c r="D1832">
        <f t="shared" si="28"/>
        <v>0</v>
      </c>
    </row>
    <row r="1833" spans="1:4">
      <c r="A1833">
        <f>IF('Screening and Data Table'!G1834="y", 1, 0)</f>
        <v>0</v>
      </c>
      <c r="B1833">
        <f>IF('Screening and Data Table'!H1834="y", 1, 0)</f>
        <v>0</v>
      </c>
      <c r="D1833">
        <f t="shared" si="28"/>
        <v>0</v>
      </c>
    </row>
    <row r="1834" spans="1:4">
      <c r="A1834">
        <f>IF('Screening and Data Table'!G1835="y", 1, 0)</f>
        <v>0</v>
      </c>
      <c r="B1834">
        <f>IF('Screening and Data Table'!H1835="y", 1, 0)</f>
        <v>0</v>
      </c>
      <c r="D1834">
        <f t="shared" si="28"/>
        <v>0</v>
      </c>
    </row>
    <row r="1835" spans="1:4">
      <c r="A1835">
        <f>IF('Screening and Data Table'!G1836="y", 1, 0)</f>
        <v>0</v>
      </c>
      <c r="B1835">
        <f>IF('Screening and Data Table'!H1836="y", 1, 0)</f>
        <v>0</v>
      </c>
      <c r="D1835">
        <f t="shared" si="28"/>
        <v>0</v>
      </c>
    </row>
    <row r="1836" spans="1:4">
      <c r="A1836">
        <f>IF('Screening and Data Table'!G1837="y", 1, 0)</f>
        <v>0</v>
      </c>
      <c r="B1836">
        <f>IF('Screening and Data Table'!H1837="y", 1, 0)</f>
        <v>0</v>
      </c>
      <c r="D1836">
        <f t="shared" si="28"/>
        <v>0</v>
      </c>
    </row>
    <row r="1837" spans="1:4">
      <c r="A1837">
        <f>IF('Screening and Data Table'!G1838="y", 1, 0)</f>
        <v>0</v>
      </c>
      <c r="B1837">
        <f>IF('Screening and Data Table'!H1838="y", 1, 0)</f>
        <v>0</v>
      </c>
      <c r="D1837">
        <f t="shared" si="28"/>
        <v>0</v>
      </c>
    </row>
    <row r="1838" spans="1:4">
      <c r="A1838">
        <f>IF('Screening and Data Table'!G1839="y", 1, 0)</f>
        <v>0</v>
      </c>
      <c r="B1838">
        <f>IF('Screening and Data Table'!H1839="y", 1, 0)</f>
        <v>0</v>
      </c>
      <c r="D1838">
        <f t="shared" si="28"/>
        <v>0</v>
      </c>
    </row>
    <row r="1839" spans="1:4">
      <c r="A1839">
        <f>IF('Screening and Data Table'!G1840="y", 1, 0)</f>
        <v>0</v>
      </c>
      <c r="B1839">
        <f>IF('Screening and Data Table'!H1840="y", 1, 0)</f>
        <v>0</v>
      </c>
      <c r="D1839">
        <f t="shared" si="28"/>
        <v>0</v>
      </c>
    </row>
    <row r="1840" spans="1:4">
      <c r="A1840">
        <f>IF('Screening and Data Table'!G1841="y", 1, 0)</f>
        <v>1</v>
      </c>
      <c r="B1840">
        <f>IF('Screening and Data Table'!H1841="y", 1, 0)</f>
        <v>1</v>
      </c>
      <c r="D1840">
        <f t="shared" si="28"/>
        <v>1</v>
      </c>
    </row>
    <row r="1841" spans="1:4">
      <c r="A1841">
        <f>IF('Screening and Data Table'!G1842="y", 1, 0)</f>
        <v>0</v>
      </c>
      <c r="B1841">
        <f>IF('Screening and Data Table'!H1842="y", 1, 0)</f>
        <v>0</v>
      </c>
      <c r="D1841">
        <f t="shared" si="28"/>
        <v>0</v>
      </c>
    </row>
    <row r="1842" spans="1:4">
      <c r="A1842">
        <f>IF('Screening and Data Table'!G1843="y", 1, 0)</f>
        <v>0</v>
      </c>
      <c r="B1842">
        <f>IF('Screening and Data Table'!H1843="y", 1, 0)</f>
        <v>0</v>
      </c>
      <c r="D1842">
        <f t="shared" si="28"/>
        <v>0</v>
      </c>
    </row>
    <row r="1843" spans="1:4">
      <c r="A1843">
        <f>IF('Screening and Data Table'!G1844="y", 1, 0)</f>
        <v>0</v>
      </c>
      <c r="B1843">
        <f>IF('Screening and Data Table'!H1844="y", 1, 0)</f>
        <v>0</v>
      </c>
      <c r="D1843">
        <f t="shared" si="28"/>
        <v>0</v>
      </c>
    </row>
    <row r="1844" spans="1:4">
      <c r="A1844">
        <f>IF('Screening and Data Table'!G1845="y", 1, 0)</f>
        <v>0</v>
      </c>
      <c r="B1844">
        <f>IF('Screening and Data Table'!H1845="y", 1, 0)</f>
        <v>0</v>
      </c>
      <c r="D1844">
        <f t="shared" si="28"/>
        <v>0</v>
      </c>
    </row>
    <row r="1845" spans="1:4">
      <c r="A1845">
        <f>IF('Screening and Data Table'!G1846="y", 1, 0)</f>
        <v>0</v>
      </c>
      <c r="B1845">
        <f>IF('Screening and Data Table'!H1846="y", 1, 0)</f>
        <v>0</v>
      </c>
      <c r="D1845">
        <f t="shared" si="28"/>
        <v>0</v>
      </c>
    </row>
    <row r="1846" spans="1:4">
      <c r="A1846">
        <f>IF('Screening and Data Table'!G1847="y", 1, 0)</f>
        <v>1</v>
      </c>
      <c r="B1846">
        <f>IF('Screening and Data Table'!H1847="y", 1, 0)</f>
        <v>1</v>
      </c>
      <c r="D1846">
        <f t="shared" si="28"/>
        <v>1</v>
      </c>
    </row>
    <row r="1847" spans="1:4">
      <c r="A1847">
        <f>IF('Screening and Data Table'!G1848="y", 1, 0)</f>
        <v>0</v>
      </c>
      <c r="B1847">
        <f>IF('Screening and Data Table'!H1848="y", 1, 0)</f>
        <v>0</v>
      </c>
      <c r="D1847">
        <f t="shared" si="28"/>
        <v>0</v>
      </c>
    </row>
    <row r="1848" spans="1:4">
      <c r="A1848">
        <f>IF('Screening and Data Table'!G1849="y", 1, 0)</f>
        <v>1</v>
      </c>
      <c r="B1848">
        <f>IF('Screening and Data Table'!H1849="y", 1, 0)</f>
        <v>1</v>
      </c>
      <c r="D1848">
        <f t="shared" si="28"/>
        <v>1</v>
      </c>
    </row>
    <row r="1849" spans="1:4">
      <c r="A1849">
        <f>IF('Screening and Data Table'!G1850="y", 1, 0)</f>
        <v>0</v>
      </c>
      <c r="B1849">
        <f>IF('Screening and Data Table'!H1850="y", 1, 0)</f>
        <v>0</v>
      </c>
      <c r="D1849">
        <f t="shared" si="28"/>
        <v>0</v>
      </c>
    </row>
    <row r="1850" spans="1:4">
      <c r="A1850">
        <f>IF('Screening and Data Table'!G1851="y", 1, 0)</f>
        <v>0</v>
      </c>
      <c r="B1850">
        <f>IF('Screening and Data Table'!H1851="y", 1, 0)</f>
        <v>0</v>
      </c>
      <c r="D1850">
        <f t="shared" si="28"/>
        <v>0</v>
      </c>
    </row>
    <row r="1851" spans="1:4">
      <c r="A1851">
        <f>IF('Screening and Data Table'!G1852="y", 1, 0)</f>
        <v>0</v>
      </c>
      <c r="B1851">
        <f>IF('Screening and Data Table'!H1852="y", 1, 0)</f>
        <v>0</v>
      </c>
      <c r="D1851">
        <f t="shared" si="28"/>
        <v>0</v>
      </c>
    </row>
    <row r="1852" spans="1:4">
      <c r="A1852">
        <f>IF('Screening and Data Table'!G1853="y", 1, 0)</f>
        <v>0</v>
      </c>
      <c r="B1852">
        <f>IF('Screening and Data Table'!H1853="y", 1, 0)</f>
        <v>0</v>
      </c>
      <c r="D1852">
        <f t="shared" si="28"/>
        <v>0</v>
      </c>
    </row>
    <row r="1853" spans="1:4">
      <c r="A1853">
        <f>IF('Screening and Data Table'!G1854="y", 1, 0)</f>
        <v>0</v>
      </c>
      <c r="B1853">
        <f>IF('Screening and Data Table'!H1854="y", 1, 0)</f>
        <v>0</v>
      </c>
      <c r="D1853">
        <f t="shared" si="28"/>
        <v>0</v>
      </c>
    </row>
    <row r="1854" spans="1:4">
      <c r="A1854">
        <f>IF('Screening and Data Table'!G1855="y", 1, 0)</f>
        <v>1</v>
      </c>
      <c r="B1854">
        <f>IF('Screening and Data Table'!H1855="y", 1, 0)</f>
        <v>1</v>
      </c>
      <c r="D1854">
        <f t="shared" si="28"/>
        <v>1</v>
      </c>
    </row>
    <row r="1855" spans="1:4">
      <c r="A1855">
        <f>IF('Screening and Data Table'!G1856="y", 1, 0)</f>
        <v>0</v>
      </c>
      <c r="B1855">
        <f>IF('Screening and Data Table'!H1856="y", 1, 0)</f>
        <v>0</v>
      </c>
      <c r="D1855">
        <f t="shared" si="28"/>
        <v>0</v>
      </c>
    </row>
    <row r="1856" spans="1:4">
      <c r="A1856">
        <f>IF('Screening and Data Table'!G1857="y", 1, 0)</f>
        <v>0</v>
      </c>
      <c r="B1856">
        <f>IF('Screening and Data Table'!H1857="y", 1, 0)</f>
        <v>0</v>
      </c>
      <c r="D1856">
        <f t="shared" si="28"/>
        <v>0</v>
      </c>
    </row>
    <row r="1857" spans="1:4">
      <c r="A1857">
        <f>IF('Screening and Data Table'!G1858="y", 1, 0)</f>
        <v>0</v>
      </c>
      <c r="B1857">
        <f>IF('Screening and Data Table'!H1858="y", 1, 0)</f>
        <v>0</v>
      </c>
      <c r="D1857">
        <f t="shared" si="28"/>
        <v>0</v>
      </c>
    </row>
    <row r="1858" spans="1:4">
      <c r="A1858">
        <f>IF('Screening and Data Table'!G1859="y", 1, 0)</f>
        <v>0</v>
      </c>
      <c r="B1858">
        <f>IF('Screening and Data Table'!H1859="y", 1, 0)</f>
        <v>0</v>
      </c>
      <c r="D1858">
        <f t="shared" si="28"/>
        <v>0</v>
      </c>
    </row>
    <row r="1859" spans="1:4">
      <c r="A1859">
        <f>IF('Screening and Data Table'!G1860="y", 1, 0)</f>
        <v>0</v>
      </c>
      <c r="B1859">
        <f>IF('Screening and Data Table'!H1860="y", 1, 0)</f>
        <v>0</v>
      </c>
      <c r="D1859">
        <f t="shared" ref="D1859:D1922" si="29">IF(A1859*B1859=1, 1,0)</f>
        <v>0</v>
      </c>
    </row>
    <row r="1860" spans="1:4">
      <c r="A1860">
        <f>IF('Screening and Data Table'!G1861="y", 1, 0)</f>
        <v>0</v>
      </c>
      <c r="B1860">
        <f>IF('Screening and Data Table'!H1861="y", 1, 0)</f>
        <v>0</v>
      </c>
      <c r="D1860">
        <f t="shared" si="29"/>
        <v>0</v>
      </c>
    </row>
    <row r="1861" spans="1:4">
      <c r="A1861">
        <f>IF('Screening and Data Table'!G1862="y", 1, 0)</f>
        <v>0</v>
      </c>
      <c r="B1861">
        <f>IF('Screening and Data Table'!H1862="y", 1, 0)</f>
        <v>0</v>
      </c>
      <c r="D1861">
        <f t="shared" si="29"/>
        <v>0</v>
      </c>
    </row>
    <row r="1862" spans="1:4">
      <c r="A1862">
        <f>IF('Screening and Data Table'!G1863="y", 1, 0)</f>
        <v>0</v>
      </c>
      <c r="B1862">
        <f>IF('Screening and Data Table'!H1863="y", 1, 0)</f>
        <v>0</v>
      </c>
      <c r="D1862">
        <f t="shared" si="29"/>
        <v>0</v>
      </c>
    </row>
    <row r="1863" spans="1:4">
      <c r="A1863">
        <f>IF('Screening and Data Table'!G1864="y", 1, 0)</f>
        <v>0</v>
      </c>
      <c r="B1863">
        <f>IF('Screening and Data Table'!H1864="y", 1, 0)</f>
        <v>0</v>
      </c>
      <c r="D1863">
        <f t="shared" si="29"/>
        <v>0</v>
      </c>
    </row>
    <row r="1864" spans="1:4">
      <c r="A1864">
        <f>IF('Screening and Data Table'!G1865="y", 1, 0)</f>
        <v>1</v>
      </c>
      <c r="B1864">
        <f>IF('Screening and Data Table'!H1865="y", 1, 0)</f>
        <v>0</v>
      </c>
      <c r="D1864">
        <f t="shared" si="29"/>
        <v>0</v>
      </c>
    </row>
    <row r="1865" spans="1:4">
      <c r="A1865">
        <f>IF('Screening and Data Table'!G1866="y", 1, 0)</f>
        <v>0</v>
      </c>
      <c r="B1865">
        <f>IF('Screening and Data Table'!H1866="y", 1, 0)</f>
        <v>0</v>
      </c>
      <c r="D1865">
        <f t="shared" si="29"/>
        <v>0</v>
      </c>
    </row>
    <row r="1866" spans="1:4">
      <c r="A1866">
        <f>IF('Screening and Data Table'!G1867="y", 1, 0)</f>
        <v>0</v>
      </c>
      <c r="B1866">
        <f>IF('Screening and Data Table'!H1867="y", 1, 0)</f>
        <v>0</v>
      </c>
      <c r="D1866">
        <f t="shared" si="29"/>
        <v>0</v>
      </c>
    </row>
    <row r="1867" spans="1:4">
      <c r="A1867">
        <f>IF('Screening and Data Table'!G1868="y", 1, 0)</f>
        <v>0</v>
      </c>
      <c r="B1867">
        <f>IF('Screening and Data Table'!H1868="y", 1, 0)</f>
        <v>0</v>
      </c>
      <c r="D1867">
        <f t="shared" si="29"/>
        <v>0</v>
      </c>
    </row>
    <row r="1868" spans="1:4">
      <c r="A1868">
        <f>IF('Screening and Data Table'!G1869="y", 1, 0)</f>
        <v>0</v>
      </c>
      <c r="B1868">
        <f>IF('Screening and Data Table'!H1869="y", 1, 0)</f>
        <v>0</v>
      </c>
      <c r="D1868">
        <f t="shared" si="29"/>
        <v>0</v>
      </c>
    </row>
    <row r="1869" spans="1:4">
      <c r="A1869">
        <f>IF('Screening and Data Table'!G1870="y", 1, 0)</f>
        <v>0</v>
      </c>
      <c r="B1869">
        <f>IF('Screening and Data Table'!H1870="y", 1, 0)</f>
        <v>0</v>
      </c>
      <c r="D1869">
        <f t="shared" si="29"/>
        <v>0</v>
      </c>
    </row>
    <row r="1870" spans="1:4">
      <c r="A1870">
        <f>IF('Screening and Data Table'!G1871="y", 1, 0)</f>
        <v>0</v>
      </c>
      <c r="B1870">
        <f>IF('Screening and Data Table'!H1871="y", 1, 0)</f>
        <v>0</v>
      </c>
      <c r="D1870">
        <f t="shared" si="29"/>
        <v>0</v>
      </c>
    </row>
    <row r="1871" spans="1:4">
      <c r="A1871">
        <f>IF('Screening and Data Table'!G1872="y", 1, 0)</f>
        <v>0</v>
      </c>
      <c r="B1871">
        <f>IF('Screening and Data Table'!H1872="y", 1, 0)</f>
        <v>0</v>
      </c>
      <c r="D1871">
        <f t="shared" si="29"/>
        <v>0</v>
      </c>
    </row>
    <row r="1872" spans="1:4">
      <c r="A1872">
        <f>IF('Screening and Data Table'!G1873="y", 1, 0)</f>
        <v>1</v>
      </c>
      <c r="B1872">
        <f>IF('Screening and Data Table'!H1873="y", 1, 0)</f>
        <v>0</v>
      </c>
      <c r="D1872">
        <f t="shared" si="29"/>
        <v>0</v>
      </c>
    </row>
    <row r="1873" spans="1:4">
      <c r="A1873">
        <f>IF('Screening and Data Table'!G1874="y", 1, 0)</f>
        <v>0</v>
      </c>
      <c r="B1873">
        <f>IF('Screening and Data Table'!H1874="y", 1, 0)</f>
        <v>0</v>
      </c>
      <c r="D1873">
        <f t="shared" si="29"/>
        <v>0</v>
      </c>
    </row>
    <row r="1874" spans="1:4">
      <c r="A1874">
        <f>IF('Screening and Data Table'!G1875="y", 1, 0)</f>
        <v>0</v>
      </c>
      <c r="B1874">
        <f>IF('Screening and Data Table'!H1875="y", 1, 0)</f>
        <v>0</v>
      </c>
      <c r="D1874">
        <f t="shared" si="29"/>
        <v>0</v>
      </c>
    </row>
    <row r="1875" spans="1:4">
      <c r="A1875">
        <f>IF('Screening and Data Table'!G1876="y", 1, 0)</f>
        <v>0</v>
      </c>
      <c r="B1875">
        <f>IF('Screening and Data Table'!H1876="y", 1, 0)</f>
        <v>0</v>
      </c>
      <c r="D1875">
        <f t="shared" si="29"/>
        <v>0</v>
      </c>
    </row>
    <row r="1876" spans="1:4">
      <c r="A1876">
        <f>IF('Screening and Data Table'!G1877="y", 1, 0)</f>
        <v>0</v>
      </c>
      <c r="B1876">
        <f>IF('Screening and Data Table'!H1877="y", 1, 0)</f>
        <v>0</v>
      </c>
      <c r="D1876">
        <f t="shared" si="29"/>
        <v>0</v>
      </c>
    </row>
    <row r="1877" spans="1:4">
      <c r="A1877">
        <f>IF('Screening and Data Table'!G1878="y", 1, 0)</f>
        <v>0</v>
      </c>
      <c r="B1877">
        <f>IF('Screening and Data Table'!H1878="y", 1, 0)</f>
        <v>0</v>
      </c>
      <c r="D1877">
        <f t="shared" si="29"/>
        <v>0</v>
      </c>
    </row>
    <row r="1878" spans="1:4">
      <c r="A1878">
        <f>IF('Screening and Data Table'!G1879="y", 1, 0)</f>
        <v>0</v>
      </c>
      <c r="B1878">
        <f>IF('Screening and Data Table'!H1879="y", 1, 0)</f>
        <v>0</v>
      </c>
      <c r="D1878">
        <f t="shared" si="29"/>
        <v>0</v>
      </c>
    </row>
    <row r="1879" spans="1:4">
      <c r="A1879">
        <f>IF('Screening and Data Table'!G1880="y", 1, 0)</f>
        <v>0</v>
      </c>
      <c r="B1879">
        <f>IF('Screening and Data Table'!H1880="y", 1, 0)</f>
        <v>0</v>
      </c>
      <c r="D1879">
        <f t="shared" si="29"/>
        <v>0</v>
      </c>
    </row>
    <row r="1880" spans="1:4">
      <c r="A1880">
        <f>IF('Screening and Data Table'!G1881="y", 1, 0)</f>
        <v>0</v>
      </c>
      <c r="B1880">
        <f>IF('Screening and Data Table'!H1881="y", 1, 0)</f>
        <v>0</v>
      </c>
      <c r="D1880">
        <f t="shared" si="29"/>
        <v>0</v>
      </c>
    </row>
    <row r="1881" spans="1:4">
      <c r="A1881">
        <f>IF('Screening and Data Table'!G1882="y", 1, 0)</f>
        <v>0</v>
      </c>
      <c r="B1881">
        <f>IF('Screening and Data Table'!H1882="y", 1, 0)</f>
        <v>0</v>
      </c>
      <c r="D1881">
        <f t="shared" si="29"/>
        <v>0</v>
      </c>
    </row>
    <row r="1882" spans="1:4">
      <c r="A1882">
        <f>IF('Screening and Data Table'!G1883="y", 1, 0)</f>
        <v>1</v>
      </c>
      <c r="B1882">
        <f>IF('Screening and Data Table'!H1883="y", 1, 0)</f>
        <v>0</v>
      </c>
      <c r="D1882">
        <f t="shared" si="29"/>
        <v>0</v>
      </c>
    </row>
    <row r="1883" spans="1:4">
      <c r="A1883">
        <f>IF('Screening and Data Table'!G1884="y", 1, 0)</f>
        <v>0</v>
      </c>
      <c r="B1883">
        <f>IF('Screening and Data Table'!H1884="y", 1, 0)</f>
        <v>0</v>
      </c>
      <c r="D1883">
        <f t="shared" si="29"/>
        <v>0</v>
      </c>
    </row>
    <row r="1884" spans="1:4">
      <c r="A1884">
        <f>IF('Screening and Data Table'!G1885="y", 1, 0)</f>
        <v>0</v>
      </c>
      <c r="B1884">
        <f>IF('Screening and Data Table'!H1885="y", 1, 0)</f>
        <v>0</v>
      </c>
      <c r="D1884">
        <f t="shared" si="29"/>
        <v>0</v>
      </c>
    </row>
    <row r="1885" spans="1:4">
      <c r="A1885">
        <f>IF('Screening and Data Table'!G1886="y", 1, 0)</f>
        <v>0</v>
      </c>
      <c r="B1885">
        <f>IF('Screening and Data Table'!H1886="y", 1, 0)</f>
        <v>0</v>
      </c>
      <c r="D1885">
        <f t="shared" si="29"/>
        <v>0</v>
      </c>
    </row>
    <row r="1886" spans="1:4">
      <c r="A1886">
        <f>IF('Screening and Data Table'!G1887="y", 1, 0)</f>
        <v>0</v>
      </c>
      <c r="B1886">
        <f>IF('Screening and Data Table'!H1887="y", 1, 0)</f>
        <v>0</v>
      </c>
      <c r="D1886">
        <f t="shared" si="29"/>
        <v>0</v>
      </c>
    </row>
    <row r="1887" spans="1:4">
      <c r="A1887">
        <f>IF('Screening and Data Table'!G1888="y", 1, 0)</f>
        <v>0</v>
      </c>
      <c r="B1887">
        <f>IF('Screening and Data Table'!H1888="y", 1, 0)</f>
        <v>0</v>
      </c>
      <c r="D1887">
        <f t="shared" si="29"/>
        <v>0</v>
      </c>
    </row>
    <row r="1888" spans="1:4">
      <c r="A1888">
        <f>IF('Screening and Data Table'!G1889="y", 1, 0)</f>
        <v>0</v>
      </c>
      <c r="B1888">
        <f>IF('Screening and Data Table'!H1889="y", 1, 0)</f>
        <v>0</v>
      </c>
      <c r="D1888">
        <f t="shared" si="29"/>
        <v>0</v>
      </c>
    </row>
    <row r="1889" spans="1:4">
      <c r="A1889">
        <f>IF('Screening and Data Table'!G1890="y", 1, 0)</f>
        <v>0</v>
      </c>
      <c r="B1889">
        <f>IF('Screening and Data Table'!H1890="y", 1, 0)</f>
        <v>0</v>
      </c>
      <c r="D1889">
        <f t="shared" si="29"/>
        <v>0</v>
      </c>
    </row>
    <row r="1890" spans="1:4">
      <c r="A1890">
        <f>IF('Screening and Data Table'!G1891="y", 1, 0)</f>
        <v>0</v>
      </c>
      <c r="B1890">
        <f>IF('Screening and Data Table'!H1891="y", 1, 0)</f>
        <v>0</v>
      </c>
      <c r="D1890">
        <f t="shared" si="29"/>
        <v>0</v>
      </c>
    </row>
    <row r="1891" spans="1:4">
      <c r="A1891">
        <f>IF('Screening and Data Table'!G1892="y", 1, 0)</f>
        <v>0</v>
      </c>
      <c r="B1891">
        <f>IF('Screening and Data Table'!H1892="y", 1, 0)</f>
        <v>0</v>
      </c>
      <c r="D1891">
        <f t="shared" si="29"/>
        <v>0</v>
      </c>
    </row>
    <row r="1892" spans="1:4">
      <c r="A1892">
        <f>IF('Screening and Data Table'!G1893="y", 1, 0)</f>
        <v>0</v>
      </c>
      <c r="B1892">
        <f>IF('Screening and Data Table'!H1893="y", 1, 0)</f>
        <v>0</v>
      </c>
      <c r="D1892">
        <f t="shared" si="29"/>
        <v>0</v>
      </c>
    </row>
    <row r="1893" spans="1:4">
      <c r="A1893">
        <f>IF('Screening and Data Table'!G1894="y", 1, 0)</f>
        <v>0</v>
      </c>
      <c r="B1893">
        <f>IF('Screening and Data Table'!H1894="y", 1, 0)</f>
        <v>0</v>
      </c>
      <c r="D1893">
        <f t="shared" si="29"/>
        <v>0</v>
      </c>
    </row>
    <row r="1894" spans="1:4">
      <c r="A1894">
        <f>IF('Screening and Data Table'!G1895="y", 1, 0)</f>
        <v>0</v>
      </c>
      <c r="B1894">
        <f>IF('Screening and Data Table'!H1895="y", 1, 0)</f>
        <v>0</v>
      </c>
      <c r="D1894">
        <f t="shared" si="29"/>
        <v>0</v>
      </c>
    </row>
    <row r="1895" spans="1:4">
      <c r="A1895">
        <f>IF('Screening and Data Table'!G1896="y", 1, 0)</f>
        <v>0</v>
      </c>
      <c r="B1895">
        <f>IF('Screening and Data Table'!H1896="y", 1, 0)</f>
        <v>0</v>
      </c>
      <c r="D1895">
        <f t="shared" si="29"/>
        <v>0</v>
      </c>
    </row>
    <row r="1896" spans="1:4">
      <c r="A1896">
        <f>IF('Screening and Data Table'!G1897="y", 1, 0)</f>
        <v>0</v>
      </c>
      <c r="B1896">
        <f>IF('Screening and Data Table'!H1897="y", 1, 0)</f>
        <v>0</v>
      </c>
      <c r="D1896">
        <f t="shared" si="29"/>
        <v>0</v>
      </c>
    </row>
    <row r="1897" spans="1:4">
      <c r="A1897">
        <f>IF('Screening and Data Table'!G1898="y", 1, 0)</f>
        <v>0</v>
      </c>
      <c r="B1897">
        <f>IF('Screening and Data Table'!H1898="y", 1, 0)</f>
        <v>0</v>
      </c>
      <c r="D1897">
        <f t="shared" si="29"/>
        <v>0</v>
      </c>
    </row>
    <row r="1898" spans="1:4">
      <c r="A1898">
        <f>IF('Screening and Data Table'!G1899="y", 1, 0)</f>
        <v>1</v>
      </c>
      <c r="B1898">
        <f>IF('Screening and Data Table'!H1899="y", 1, 0)</f>
        <v>1</v>
      </c>
      <c r="D1898">
        <f t="shared" si="29"/>
        <v>1</v>
      </c>
    </row>
    <row r="1899" spans="1:4">
      <c r="A1899">
        <f>IF('Screening and Data Table'!G1900="y", 1, 0)</f>
        <v>0</v>
      </c>
      <c r="B1899">
        <f>IF('Screening and Data Table'!H1900="y", 1, 0)</f>
        <v>0</v>
      </c>
      <c r="D1899">
        <f t="shared" si="29"/>
        <v>0</v>
      </c>
    </row>
    <row r="1900" spans="1:4">
      <c r="A1900">
        <f>IF('Screening and Data Table'!G1901="y", 1, 0)</f>
        <v>0</v>
      </c>
      <c r="B1900">
        <f>IF('Screening and Data Table'!H1901="y", 1, 0)</f>
        <v>0</v>
      </c>
      <c r="D1900">
        <f t="shared" si="29"/>
        <v>0</v>
      </c>
    </row>
    <row r="1901" spans="1:4">
      <c r="A1901">
        <f>IF('Screening and Data Table'!G1902="y", 1, 0)</f>
        <v>0</v>
      </c>
      <c r="B1901">
        <f>IF('Screening and Data Table'!H1902="y", 1, 0)</f>
        <v>0</v>
      </c>
      <c r="D1901">
        <f t="shared" si="29"/>
        <v>0</v>
      </c>
    </row>
    <row r="1902" spans="1:4">
      <c r="A1902">
        <f>IF('Screening and Data Table'!G1903="y", 1, 0)</f>
        <v>0</v>
      </c>
      <c r="B1902">
        <f>IF('Screening and Data Table'!H1903="y", 1, 0)</f>
        <v>0</v>
      </c>
      <c r="D1902">
        <f t="shared" si="29"/>
        <v>0</v>
      </c>
    </row>
    <row r="1903" spans="1:4">
      <c r="A1903">
        <f>IF('Screening and Data Table'!G1904="y", 1, 0)</f>
        <v>0</v>
      </c>
      <c r="B1903">
        <f>IF('Screening and Data Table'!H1904="y", 1, 0)</f>
        <v>0</v>
      </c>
      <c r="D1903">
        <f t="shared" si="29"/>
        <v>0</v>
      </c>
    </row>
    <row r="1904" spans="1:4">
      <c r="A1904">
        <f>IF('Screening and Data Table'!G1905="y", 1, 0)</f>
        <v>0</v>
      </c>
      <c r="B1904">
        <f>IF('Screening and Data Table'!H1905="y", 1, 0)</f>
        <v>0</v>
      </c>
      <c r="D1904">
        <f t="shared" si="29"/>
        <v>0</v>
      </c>
    </row>
    <row r="1905" spans="1:4">
      <c r="A1905">
        <f>IF('Screening and Data Table'!G1906="y", 1, 0)</f>
        <v>0</v>
      </c>
      <c r="B1905">
        <f>IF('Screening and Data Table'!H1906="y", 1, 0)</f>
        <v>0</v>
      </c>
      <c r="D1905">
        <f t="shared" si="29"/>
        <v>0</v>
      </c>
    </row>
    <row r="1906" spans="1:4">
      <c r="A1906">
        <f>IF('Screening and Data Table'!G1907="y", 1, 0)</f>
        <v>1</v>
      </c>
      <c r="B1906">
        <f>IF('Screening and Data Table'!H1907="y", 1, 0)</f>
        <v>0</v>
      </c>
      <c r="D1906">
        <f t="shared" si="29"/>
        <v>0</v>
      </c>
    </row>
    <row r="1907" spans="1:4">
      <c r="A1907">
        <f>IF('Screening and Data Table'!G1908="y", 1, 0)</f>
        <v>0</v>
      </c>
      <c r="B1907">
        <f>IF('Screening and Data Table'!H1908="y", 1, 0)</f>
        <v>0</v>
      </c>
      <c r="D1907">
        <f t="shared" si="29"/>
        <v>0</v>
      </c>
    </row>
    <row r="1908" spans="1:4">
      <c r="A1908">
        <f>IF('Screening and Data Table'!G1909="y", 1, 0)</f>
        <v>0</v>
      </c>
      <c r="B1908">
        <f>IF('Screening and Data Table'!H1909="y", 1, 0)</f>
        <v>0</v>
      </c>
      <c r="D1908">
        <f t="shared" si="29"/>
        <v>0</v>
      </c>
    </row>
    <row r="1909" spans="1:4">
      <c r="A1909">
        <f>IF('Screening and Data Table'!G1910="y", 1, 0)</f>
        <v>0</v>
      </c>
      <c r="B1909">
        <f>IF('Screening and Data Table'!H1910="y", 1, 0)</f>
        <v>0</v>
      </c>
      <c r="D1909">
        <f t="shared" si="29"/>
        <v>0</v>
      </c>
    </row>
    <row r="1910" spans="1:4">
      <c r="A1910">
        <f>IF('Screening and Data Table'!G1911="y", 1, 0)</f>
        <v>0</v>
      </c>
      <c r="B1910">
        <f>IF('Screening and Data Table'!H1911="y", 1, 0)</f>
        <v>0</v>
      </c>
      <c r="D1910">
        <f t="shared" si="29"/>
        <v>0</v>
      </c>
    </row>
    <row r="1911" spans="1:4">
      <c r="A1911">
        <f>IF('Screening and Data Table'!G1912="y", 1, 0)</f>
        <v>0</v>
      </c>
      <c r="B1911">
        <f>IF('Screening and Data Table'!H1912="y", 1, 0)</f>
        <v>0</v>
      </c>
      <c r="D1911">
        <f t="shared" si="29"/>
        <v>0</v>
      </c>
    </row>
    <row r="1912" spans="1:4">
      <c r="A1912">
        <f>IF('Screening and Data Table'!G1913="y", 1, 0)</f>
        <v>0</v>
      </c>
      <c r="B1912">
        <f>IF('Screening and Data Table'!H1913="y", 1, 0)</f>
        <v>0</v>
      </c>
      <c r="D1912">
        <f t="shared" si="29"/>
        <v>0</v>
      </c>
    </row>
    <row r="1913" spans="1:4">
      <c r="A1913">
        <f>IF('Screening and Data Table'!G1914="y", 1, 0)</f>
        <v>0</v>
      </c>
      <c r="B1913">
        <f>IF('Screening and Data Table'!H1914="y", 1, 0)</f>
        <v>0</v>
      </c>
      <c r="D1913">
        <f t="shared" si="29"/>
        <v>0</v>
      </c>
    </row>
    <row r="1914" spans="1:4">
      <c r="A1914">
        <f>IF('Screening and Data Table'!G1915="y", 1, 0)</f>
        <v>1</v>
      </c>
      <c r="B1914">
        <f>IF('Screening and Data Table'!H1915="y", 1, 0)</f>
        <v>1</v>
      </c>
      <c r="D1914">
        <f t="shared" si="29"/>
        <v>1</v>
      </c>
    </row>
    <row r="1915" spans="1:4">
      <c r="A1915">
        <f>IF('Screening and Data Table'!G1916="y", 1, 0)</f>
        <v>0</v>
      </c>
      <c r="B1915">
        <f>IF('Screening and Data Table'!H1916="y", 1, 0)</f>
        <v>0</v>
      </c>
      <c r="D1915">
        <f t="shared" si="29"/>
        <v>0</v>
      </c>
    </row>
    <row r="1916" spans="1:4">
      <c r="A1916">
        <f>IF('Screening and Data Table'!G1917="y", 1, 0)</f>
        <v>0</v>
      </c>
      <c r="B1916">
        <f>IF('Screening and Data Table'!H1917="y", 1, 0)</f>
        <v>0</v>
      </c>
      <c r="D1916">
        <f t="shared" si="29"/>
        <v>0</v>
      </c>
    </row>
    <row r="1917" spans="1:4">
      <c r="A1917">
        <f>IF('Screening and Data Table'!G1918="y", 1, 0)</f>
        <v>0</v>
      </c>
      <c r="B1917">
        <f>IF('Screening and Data Table'!H1918="y", 1, 0)</f>
        <v>0</v>
      </c>
      <c r="D1917">
        <f t="shared" si="29"/>
        <v>0</v>
      </c>
    </row>
    <row r="1918" spans="1:4">
      <c r="A1918">
        <f>IF('Screening and Data Table'!G1919="y", 1, 0)</f>
        <v>0</v>
      </c>
      <c r="B1918">
        <f>IF('Screening and Data Table'!H1919="y", 1, 0)</f>
        <v>0</v>
      </c>
      <c r="D1918">
        <f t="shared" si="29"/>
        <v>0</v>
      </c>
    </row>
    <row r="1919" spans="1:4">
      <c r="A1919">
        <f>IF('Screening and Data Table'!G1920="y", 1, 0)</f>
        <v>0</v>
      </c>
      <c r="B1919">
        <f>IF('Screening and Data Table'!H1920="y", 1, 0)</f>
        <v>0</v>
      </c>
      <c r="D1919">
        <f t="shared" si="29"/>
        <v>0</v>
      </c>
    </row>
    <row r="1920" spans="1:4">
      <c r="A1920">
        <f>IF('Screening and Data Table'!G1921="y", 1, 0)</f>
        <v>0</v>
      </c>
      <c r="B1920">
        <f>IF('Screening and Data Table'!H1921="y", 1, 0)</f>
        <v>0</v>
      </c>
      <c r="D1920">
        <f t="shared" si="29"/>
        <v>0</v>
      </c>
    </row>
    <row r="1921" spans="1:4">
      <c r="A1921">
        <f>IF('Screening and Data Table'!G1922="y", 1, 0)</f>
        <v>0</v>
      </c>
      <c r="B1921">
        <f>IF('Screening and Data Table'!H1922="y", 1, 0)</f>
        <v>0</v>
      </c>
      <c r="D1921">
        <f t="shared" si="29"/>
        <v>0</v>
      </c>
    </row>
    <row r="1922" spans="1:4">
      <c r="A1922">
        <f>IF('Screening and Data Table'!G1923="y", 1, 0)</f>
        <v>0</v>
      </c>
      <c r="B1922">
        <f>IF('Screening and Data Table'!H1923="y", 1, 0)</f>
        <v>0</v>
      </c>
      <c r="D1922">
        <f t="shared" si="29"/>
        <v>0</v>
      </c>
    </row>
    <row r="1923" spans="1:4">
      <c r="A1923">
        <f>IF('Screening and Data Table'!G1924="y", 1, 0)</f>
        <v>0</v>
      </c>
      <c r="B1923">
        <f>IF('Screening and Data Table'!H1924="y", 1, 0)</f>
        <v>0</v>
      </c>
      <c r="D1923">
        <f t="shared" ref="D1923:D1986" si="30">IF(A1923*B1923=1, 1,0)</f>
        <v>0</v>
      </c>
    </row>
    <row r="1924" spans="1:4">
      <c r="A1924">
        <f>IF('Screening and Data Table'!G1925="y", 1, 0)</f>
        <v>0</v>
      </c>
      <c r="B1924">
        <f>IF('Screening and Data Table'!H1925="y", 1, 0)</f>
        <v>0</v>
      </c>
      <c r="D1924">
        <f t="shared" si="30"/>
        <v>0</v>
      </c>
    </row>
    <row r="1925" spans="1:4">
      <c r="A1925">
        <f>IF('Screening and Data Table'!G1926="y", 1, 0)</f>
        <v>0</v>
      </c>
      <c r="B1925">
        <f>IF('Screening and Data Table'!H1926="y", 1, 0)</f>
        <v>0</v>
      </c>
      <c r="D1925">
        <f t="shared" si="30"/>
        <v>0</v>
      </c>
    </row>
    <row r="1926" spans="1:4">
      <c r="A1926">
        <f>IF('Screening and Data Table'!G1927="y", 1, 0)</f>
        <v>0</v>
      </c>
      <c r="B1926">
        <f>IF('Screening and Data Table'!H1927="y", 1, 0)</f>
        <v>0</v>
      </c>
      <c r="D1926">
        <f t="shared" si="30"/>
        <v>0</v>
      </c>
    </row>
    <row r="1927" spans="1:4">
      <c r="A1927">
        <f>IF('Screening and Data Table'!G1928="y", 1, 0)</f>
        <v>0</v>
      </c>
      <c r="B1927">
        <f>IF('Screening and Data Table'!H1928="y", 1, 0)</f>
        <v>0</v>
      </c>
      <c r="D1927">
        <f t="shared" si="30"/>
        <v>0</v>
      </c>
    </row>
    <row r="1928" spans="1:4">
      <c r="A1928">
        <f>IF('Screening and Data Table'!G1929="y", 1, 0)</f>
        <v>0</v>
      </c>
      <c r="B1928">
        <f>IF('Screening and Data Table'!H1929="y", 1, 0)</f>
        <v>0</v>
      </c>
      <c r="D1928">
        <f t="shared" si="30"/>
        <v>0</v>
      </c>
    </row>
    <row r="1929" spans="1:4">
      <c r="A1929">
        <f>IF('Screening and Data Table'!G1930="y", 1, 0)</f>
        <v>0</v>
      </c>
      <c r="B1929">
        <f>IF('Screening and Data Table'!H1930="y", 1, 0)</f>
        <v>0</v>
      </c>
      <c r="D1929">
        <f t="shared" si="30"/>
        <v>0</v>
      </c>
    </row>
    <row r="1930" spans="1:4">
      <c r="A1930">
        <f>IF('Screening and Data Table'!G1931="y", 1, 0)</f>
        <v>0</v>
      </c>
      <c r="B1930">
        <f>IF('Screening and Data Table'!H1931="y", 1, 0)</f>
        <v>0</v>
      </c>
      <c r="D1930">
        <f t="shared" si="30"/>
        <v>0</v>
      </c>
    </row>
    <row r="1931" spans="1:4">
      <c r="A1931">
        <f>IF('Screening and Data Table'!G1932="y", 1, 0)</f>
        <v>0</v>
      </c>
      <c r="B1931">
        <f>IF('Screening and Data Table'!H1932="y", 1, 0)</f>
        <v>0</v>
      </c>
      <c r="D1931">
        <f t="shared" si="30"/>
        <v>0</v>
      </c>
    </row>
    <row r="1932" spans="1:4">
      <c r="A1932">
        <f>IF('Screening and Data Table'!G1933="y", 1, 0)</f>
        <v>0</v>
      </c>
      <c r="B1932">
        <f>IF('Screening and Data Table'!H1933="y", 1, 0)</f>
        <v>0</v>
      </c>
      <c r="D1932">
        <f t="shared" si="30"/>
        <v>0</v>
      </c>
    </row>
    <row r="1933" spans="1:4">
      <c r="A1933">
        <f>IF('Screening and Data Table'!G1934="y", 1, 0)</f>
        <v>0</v>
      </c>
      <c r="B1933">
        <f>IF('Screening and Data Table'!H1934="y", 1, 0)</f>
        <v>0</v>
      </c>
      <c r="D1933">
        <f t="shared" si="30"/>
        <v>0</v>
      </c>
    </row>
    <row r="1934" spans="1:4">
      <c r="A1934">
        <f>IF('Screening and Data Table'!G1935="y", 1, 0)</f>
        <v>1</v>
      </c>
      <c r="B1934">
        <f>IF('Screening and Data Table'!H1935="y", 1, 0)</f>
        <v>1</v>
      </c>
      <c r="D1934">
        <f t="shared" si="30"/>
        <v>1</v>
      </c>
    </row>
    <row r="1935" spans="1:4">
      <c r="A1935">
        <f>IF('Screening and Data Table'!G1936="y", 1, 0)</f>
        <v>0</v>
      </c>
      <c r="B1935">
        <f>IF('Screening and Data Table'!H1936="y", 1, 0)</f>
        <v>0</v>
      </c>
      <c r="D1935">
        <f t="shared" si="30"/>
        <v>0</v>
      </c>
    </row>
    <row r="1936" spans="1:4">
      <c r="A1936">
        <f>IF('Screening and Data Table'!G1937="y", 1, 0)</f>
        <v>0</v>
      </c>
      <c r="B1936">
        <f>IF('Screening and Data Table'!H1937="y", 1, 0)</f>
        <v>0</v>
      </c>
      <c r="D1936">
        <f t="shared" si="30"/>
        <v>0</v>
      </c>
    </row>
    <row r="1937" spans="1:4">
      <c r="A1937">
        <f>IF('Screening and Data Table'!G1938="y", 1, 0)</f>
        <v>0</v>
      </c>
      <c r="B1937">
        <f>IF('Screening and Data Table'!H1938="y", 1, 0)</f>
        <v>0</v>
      </c>
      <c r="D1937">
        <f t="shared" si="30"/>
        <v>0</v>
      </c>
    </row>
    <row r="1938" spans="1:4">
      <c r="A1938">
        <f>IF('Screening and Data Table'!G1939="y", 1, 0)</f>
        <v>1</v>
      </c>
      <c r="B1938">
        <f>IF('Screening and Data Table'!H1939="y", 1, 0)</f>
        <v>0</v>
      </c>
      <c r="D1938">
        <f t="shared" si="30"/>
        <v>0</v>
      </c>
    </row>
    <row r="1939" spans="1:4">
      <c r="A1939">
        <f>IF('Screening and Data Table'!G1940="y", 1, 0)</f>
        <v>0</v>
      </c>
      <c r="B1939">
        <f>IF('Screening and Data Table'!H1940="y", 1, 0)</f>
        <v>0</v>
      </c>
      <c r="D1939">
        <f t="shared" si="30"/>
        <v>0</v>
      </c>
    </row>
    <row r="1940" spans="1:4">
      <c r="A1940">
        <f>IF('Screening and Data Table'!G1941="y", 1, 0)</f>
        <v>1</v>
      </c>
      <c r="B1940">
        <f>IF('Screening and Data Table'!H1941="y", 1, 0)</f>
        <v>0</v>
      </c>
      <c r="D1940">
        <f t="shared" si="30"/>
        <v>0</v>
      </c>
    </row>
    <row r="1941" spans="1:4">
      <c r="A1941">
        <f>IF('Screening and Data Table'!G1942="y", 1, 0)</f>
        <v>0</v>
      </c>
      <c r="B1941">
        <f>IF('Screening and Data Table'!H1942="y", 1, 0)</f>
        <v>0</v>
      </c>
      <c r="D1941">
        <f t="shared" si="30"/>
        <v>0</v>
      </c>
    </row>
    <row r="1942" spans="1:4">
      <c r="A1942">
        <f>IF('Screening and Data Table'!G1943="y", 1, 0)</f>
        <v>1</v>
      </c>
      <c r="B1942">
        <f>IF('Screening and Data Table'!H1943="y", 1, 0)</f>
        <v>0</v>
      </c>
      <c r="D1942">
        <f t="shared" si="30"/>
        <v>0</v>
      </c>
    </row>
    <row r="1943" spans="1:4">
      <c r="A1943">
        <f>IF('Screening and Data Table'!G1944="y", 1, 0)</f>
        <v>0</v>
      </c>
      <c r="B1943">
        <f>IF('Screening and Data Table'!H1944="y", 1, 0)</f>
        <v>0</v>
      </c>
      <c r="D1943">
        <f t="shared" si="30"/>
        <v>0</v>
      </c>
    </row>
    <row r="1944" spans="1:4">
      <c r="A1944">
        <f>IF('Screening and Data Table'!G1945="y", 1, 0)</f>
        <v>1</v>
      </c>
      <c r="B1944">
        <f>IF('Screening and Data Table'!H1945="y", 1, 0)</f>
        <v>0</v>
      </c>
      <c r="D1944">
        <f t="shared" si="30"/>
        <v>0</v>
      </c>
    </row>
    <row r="1945" spans="1:4">
      <c r="A1945">
        <f>IF('Screening and Data Table'!G1946="y", 1, 0)</f>
        <v>0</v>
      </c>
      <c r="B1945">
        <f>IF('Screening and Data Table'!H1946="y", 1, 0)</f>
        <v>0</v>
      </c>
      <c r="D1945">
        <f t="shared" si="30"/>
        <v>0</v>
      </c>
    </row>
    <row r="1946" spans="1:4">
      <c r="A1946">
        <f>IF('Screening and Data Table'!G1947="y", 1, 0)</f>
        <v>1</v>
      </c>
      <c r="B1946">
        <f>IF('Screening and Data Table'!H1947="y", 1, 0)</f>
        <v>0</v>
      </c>
      <c r="D1946">
        <f t="shared" si="30"/>
        <v>0</v>
      </c>
    </row>
    <row r="1947" spans="1:4">
      <c r="A1947">
        <f>IF('Screening and Data Table'!G1948="y", 1, 0)</f>
        <v>0</v>
      </c>
      <c r="B1947">
        <f>IF('Screening and Data Table'!H1948="y", 1, 0)</f>
        <v>0</v>
      </c>
      <c r="D1947">
        <f t="shared" si="30"/>
        <v>0</v>
      </c>
    </row>
    <row r="1948" spans="1:4">
      <c r="A1948">
        <f>IF('Screening and Data Table'!G1949="y", 1, 0)</f>
        <v>1</v>
      </c>
      <c r="B1948">
        <f>IF('Screening and Data Table'!H1949="y", 1, 0)</f>
        <v>1</v>
      </c>
      <c r="D1948">
        <f t="shared" si="30"/>
        <v>1</v>
      </c>
    </row>
    <row r="1949" spans="1:4">
      <c r="A1949">
        <f>IF('Screening and Data Table'!G1950="y", 1, 0)</f>
        <v>0</v>
      </c>
      <c r="B1949">
        <f>IF('Screening and Data Table'!H1950="y", 1, 0)</f>
        <v>0</v>
      </c>
      <c r="D1949">
        <f t="shared" si="30"/>
        <v>0</v>
      </c>
    </row>
    <row r="1950" spans="1:4">
      <c r="A1950">
        <f>IF('Screening and Data Table'!G1951="y", 1, 0)</f>
        <v>0</v>
      </c>
      <c r="B1950">
        <f>IF('Screening and Data Table'!H1951="y", 1, 0)</f>
        <v>0</v>
      </c>
      <c r="D1950">
        <f t="shared" si="30"/>
        <v>0</v>
      </c>
    </row>
    <row r="1951" spans="1:4">
      <c r="A1951">
        <f>IF('Screening and Data Table'!G1952="y", 1, 0)</f>
        <v>0</v>
      </c>
      <c r="B1951">
        <f>IF('Screening and Data Table'!H1952="y", 1, 0)</f>
        <v>0</v>
      </c>
      <c r="D1951">
        <f t="shared" si="30"/>
        <v>0</v>
      </c>
    </row>
    <row r="1952" spans="1:4">
      <c r="A1952">
        <f>IF('Screening and Data Table'!G1953="y", 1, 0)</f>
        <v>0</v>
      </c>
      <c r="B1952">
        <f>IF('Screening and Data Table'!H1953="y", 1, 0)</f>
        <v>0</v>
      </c>
      <c r="D1952">
        <f t="shared" si="30"/>
        <v>0</v>
      </c>
    </row>
    <row r="1953" spans="1:4">
      <c r="A1953">
        <f>IF('Screening and Data Table'!G1954="y", 1, 0)</f>
        <v>0</v>
      </c>
      <c r="B1953">
        <f>IF('Screening and Data Table'!H1954="y", 1, 0)</f>
        <v>0</v>
      </c>
      <c r="D1953">
        <f t="shared" si="30"/>
        <v>0</v>
      </c>
    </row>
    <row r="1954" spans="1:4">
      <c r="A1954">
        <f>IF('Screening and Data Table'!G1955="y", 1, 0)</f>
        <v>0</v>
      </c>
      <c r="B1954">
        <f>IF('Screening and Data Table'!H1955="y", 1, 0)</f>
        <v>0</v>
      </c>
      <c r="D1954">
        <f t="shared" si="30"/>
        <v>0</v>
      </c>
    </row>
    <row r="1955" spans="1:4">
      <c r="A1955">
        <f>IF('Screening and Data Table'!G1956="y", 1, 0)</f>
        <v>0</v>
      </c>
      <c r="B1955">
        <f>IF('Screening and Data Table'!H1956="y", 1, 0)</f>
        <v>0</v>
      </c>
      <c r="D1955">
        <f t="shared" si="30"/>
        <v>0</v>
      </c>
    </row>
    <row r="1956" spans="1:4">
      <c r="A1956">
        <f>IF('Screening and Data Table'!G1957="y", 1, 0)</f>
        <v>0</v>
      </c>
      <c r="B1956">
        <f>IF('Screening and Data Table'!H1957="y", 1, 0)</f>
        <v>0</v>
      </c>
      <c r="D1956">
        <f t="shared" si="30"/>
        <v>0</v>
      </c>
    </row>
    <row r="1957" spans="1:4">
      <c r="A1957">
        <f>IF('Screening and Data Table'!G1958="y", 1, 0)</f>
        <v>0</v>
      </c>
      <c r="B1957">
        <f>IF('Screening and Data Table'!H1958="y", 1, 0)</f>
        <v>0</v>
      </c>
      <c r="D1957">
        <f t="shared" si="30"/>
        <v>0</v>
      </c>
    </row>
    <row r="1958" spans="1:4">
      <c r="A1958">
        <f>IF('Screening and Data Table'!G1959="y", 1, 0)</f>
        <v>0</v>
      </c>
      <c r="B1958">
        <f>IF('Screening and Data Table'!H1959="y", 1, 0)</f>
        <v>0</v>
      </c>
      <c r="D1958">
        <f t="shared" si="30"/>
        <v>0</v>
      </c>
    </row>
    <row r="1959" spans="1:4">
      <c r="A1959">
        <f>IF('Screening and Data Table'!G1960="y", 1, 0)</f>
        <v>0</v>
      </c>
      <c r="B1959">
        <f>IF('Screening and Data Table'!H1960="y", 1, 0)</f>
        <v>0</v>
      </c>
      <c r="D1959">
        <f t="shared" si="30"/>
        <v>0</v>
      </c>
    </row>
    <row r="1960" spans="1:4">
      <c r="A1960">
        <f>IF('Screening and Data Table'!G1961="y", 1, 0)</f>
        <v>1</v>
      </c>
      <c r="B1960">
        <f>IF('Screening and Data Table'!H1961="y", 1, 0)</f>
        <v>1</v>
      </c>
      <c r="D1960">
        <f t="shared" si="30"/>
        <v>1</v>
      </c>
    </row>
    <row r="1961" spans="1:4">
      <c r="A1961">
        <f>IF('Screening and Data Table'!G1962="y", 1, 0)</f>
        <v>0</v>
      </c>
      <c r="B1961">
        <f>IF('Screening and Data Table'!H1962="y", 1, 0)</f>
        <v>0</v>
      </c>
      <c r="D1961">
        <f t="shared" si="30"/>
        <v>0</v>
      </c>
    </row>
    <row r="1962" spans="1:4">
      <c r="A1962">
        <f>IF('Screening and Data Table'!G1963="y", 1, 0)</f>
        <v>0</v>
      </c>
      <c r="B1962">
        <f>IF('Screening and Data Table'!H1963="y", 1, 0)</f>
        <v>0</v>
      </c>
      <c r="D1962">
        <f t="shared" si="30"/>
        <v>0</v>
      </c>
    </row>
    <row r="1963" spans="1:4">
      <c r="A1963">
        <f>IF('Screening and Data Table'!G1964="y", 1, 0)</f>
        <v>0</v>
      </c>
      <c r="B1963">
        <f>IF('Screening and Data Table'!H1964="y", 1, 0)</f>
        <v>0</v>
      </c>
      <c r="D1963">
        <f t="shared" si="30"/>
        <v>0</v>
      </c>
    </row>
    <row r="1964" spans="1:4">
      <c r="A1964">
        <f>IF('Screening and Data Table'!G1965="y", 1, 0)</f>
        <v>0</v>
      </c>
      <c r="B1964">
        <f>IF('Screening and Data Table'!H1965="y", 1, 0)</f>
        <v>0</v>
      </c>
      <c r="D1964">
        <f t="shared" si="30"/>
        <v>0</v>
      </c>
    </row>
    <row r="1965" spans="1:4">
      <c r="A1965">
        <f>IF('Screening and Data Table'!G1966="y", 1, 0)</f>
        <v>0</v>
      </c>
      <c r="B1965">
        <f>IF('Screening and Data Table'!H1966="y", 1, 0)</f>
        <v>0</v>
      </c>
      <c r="D1965">
        <f t="shared" si="30"/>
        <v>0</v>
      </c>
    </row>
    <row r="1966" spans="1:4">
      <c r="A1966">
        <f>IF('Screening and Data Table'!G1967="y", 1, 0)</f>
        <v>0</v>
      </c>
      <c r="B1966">
        <f>IF('Screening and Data Table'!H1967="y", 1, 0)</f>
        <v>0</v>
      </c>
      <c r="D1966">
        <f t="shared" si="30"/>
        <v>0</v>
      </c>
    </row>
    <row r="1967" spans="1:4">
      <c r="A1967">
        <f>IF('Screening and Data Table'!G1968="y", 1, 0)</f>
        <v>0</v>
      </c>
      <c r="B1967">
        <f>IF('Screening and Data Table'!H1968="y", 1, 0)</f>
        <v>0</v>
      </c>
      <c r="D1967">
        <f t="shared" si="30"/>
        <v>0</v>
      </c>
    </row>
    <row r="1968" spans="1:4">
      <c r="A1968">
        <f>IF('Screening and Data Table'!G1969="y", 1, 0)</f>
        <v>0</v>
      </c>
      <c r="B1968">
        <f>IF('Screening and Data Table'!H1969="y", 1, 0)</f>
        <v>0</v>
      </c>
      <c r="D1968">
        <f t="shared" si="30"/>
        <v>0</v>
      </c>
    </row>
    <row r="1969" spans="1:4">
      <c r="A1969">
        <f>IF('Screening and Data Table'!G1970="y", 1, 0)</f>
        <v>0</v>
      </c>
      <c r="B1969">
        <f>IF('Screening and Data Table'!H1970="y", 1, 0)</f>
        <v>0</v>
      </c>
      <c r="D1969">
        <f t="shared" si="30"/>
        <v>0</v>
      </c>
    </row>
    <row r="1970" spans="1:4">
      <c r="A1970">
        <f>IF('Screening and Data Table'!G1971="y", 1, 0)</f>
        <v>0</v>
      </c>
      <c r="B1970">
        <f>IF('Screening and Data Table'!H1971="y", 1, 0)</f>
        <v>0</v>
      </c>
      <c r="D1970">
        <f t="shared" si="30"/>
        <v>0</v>
      </c>
    </row>
    <row r="1971" spans="1:4">
      <c r="A1971">
        <f>IF('Screening and Data Table'!G1972="y", 1, 0)</f>
        <v>0</v>
      </c>
      <c r="B1971">
        <f>IF('Screening and Data Table'!H1972="y", 1, 0)</f>
        <v>0</v>
      </c>
      <c r="D1971">
        <f t="shared" si="30"/>
        <v>0</v>
      </c>
    </row>
    <row r="1972" spans="1:4">
      <c r="A1972">
        <f>IF('Screening and Data Table'!G1973="y", 1, 0)</f>
        <v>0</v>
      </c>
      <c r="B1972">
        <f>IF('Screening and Data Table'!H1973="y", 1, 0)</f>
        <v>0</v>
      </c>
      <c r="D1972">
        <f t="shared" si="30"/>
        <v>0</v>
      </c>
    </row>
    <row r="1973" spans="1:4">
      <c r="A1973">
        <f>IF('Screening and Data Table'!G1974="y", 1, 0)</f>
        <v>0</v>
      </c>
      <c r="B1973">
        <f>IF('Screening and Data Table'!H1974="y", 1, 0)</f>
        <v>0</v>
      </c>
      <c r="D1973">
        <f t="shared" si="30"/>
        <v>0</v>
      </c>
    </row>
    <row r="1974" spans="1:4">
      <c r="A1974">
        <f>IF('Screening and Data Table'!G1975="y", 1, 0)</f>
        <v>1</v>
      </c>
      <c r="B1974">
        <f>IF('Screening and Data Table'!H1975="y", 1, 0)</f>
        <v>0</v>
      </c>
      <c r="D1974">
        <f t="shared" si="30"/>
        <v>0</v>
      </c>
    </row>
    <row r="1975" spans="1:4">
      <c r="A1975">
        <f>IF('Screening and Data Table'!G1976="y", 1, 0)</f>
        <v>0</v>
      </c>
      <c r="B1975">
        <f>IF('Screening and Data Table'!H1976="y", 1, 0)</f>
        <v>0</v>
      </c>
      <c r="D1975">
        <f t="shared" si="30"/>
        <v>0</v>
      </c>
    </row>
    <row r="1976" spans="1:4">
      <c r="A1976">
        <f>IF('Screening and Data Table'!G1977="y", 1, 0)</f>
        <v>0</v>
      </c>
      <c r="B1976">
        <f>IF('Screening and Data Table'!H1977="y", 1, 0)</f>
        <v>0</v>
      </c>
      <c r="D1976">
        <f t="shared" si="30"/>
        <v>0</v>
      </c>
    </row>
    <row r="1977" spans="1:4">
      <c r="A1977">
        <f>IF('Screening and Data Table'!G1978="y", 1, 0)</f>
        <v>0</v>
      </c>
      <c r="B1977">
        <f>IF('Screening and Data Table'!H1978="y", 1, 0)</f>
        <v>0</v>
      </c>
      <c r="D1977">
        <f t="shared" si="30"/>
        <v>0</v>
      </c>
    </row>
    <row r="1978" spans="1:4">
      <c r="A1978">
        <f>IF('Screening and Data Table'!G1979="y", 1, 0)</f>
        <v>0</v>
      </c>
      <c r="B1978">
        <f>IF('Screening and Data Table'!H1979="y", 1, 0)</f>
        <v>0</v>
      </c>
      <c r="D1978">
        <f t="shared" si="30"/>
        <v>0</v>
      </c>
    </row>
    <row r="1979" spans="1:4">
      <c r="A1979">
        <f>IF('Screening and Data Table'!G1980="y", 1, 0)</f>
        <v>0</v>
      </c>
      <c r="B1979">
        <f>IF('Screening and Data Table'!H1980="y", 1, 0)</f>
        <v>0</v>
      </c>
      <c r="D1979">
        <f t="shared" si="30"/>
        <v>0</v>
      </c>
    </row>
    <row r="1980" spans="1:4">
      <c r="A1980">
        <f>IF('Screening and Data Table'!G1981="y", 1, 0)</f>
        <v>0</v>
      </c>
      <c r="B1980">
        <f>IF('Screening and Data Table'!H1981="y", 1, 0)</f>
        <v>0</v>
      </c>
      <c r="D1980">
        <f t="shared" si="30"/>
        <v>0</v>
      </c>
    </row>
    <row r="1981" spans="1:4">
      <c r="A1981">
        <f>IF('Screening and Data Table'!G1982="y", 1, 0)</f>
        <v>0</v>
      </c>
      <c r="B1981">
        <f>IF('Screening and Data Table'!H1982="y", 1, 0)</f>
        <v>0</v>
      </c>
      <c r="D1981">
        <f t="shared" si="30"/>
        <v>0</v>
      </c>
    </row>
    <row r="1982" spans="1:4">
      <c r="A1982">
        <f>IF('Screening and Data Table'!G1983="y", 1, 0)</f>
        <v>1</v>
      </c>
      <c r="B1982">
        <f>IF('Screening and Data Table'!H1983="y", 1, 0)</f>
        <v>0</v>
      </c>
      <c r="D1982">
        <f t="shared" si="30"/>
        <v>0</v>
      </c>
    </row>
    <row r="1983" spans="1:4">
      <c r="A1983">
        <f>IF('Screening and Data Table'!G1984="y", 1, 0)</f>
        <v>0</v>
      </c>
      <c r="B1983">
        <f>IF('Screening and Data Table'!H1984="y", 1, 0)</f>
        <v>0</v>
      </c>
      <c r="D1983">
        <f t="shared" si="30"/>
        <v>0</v>
      </c>
    </row>
    <row r="1984" spans="1:4">
      <c r="A1984">
        <f>IF('Screening and Data Table'!G1985="y", 1, 0)</f>
        <v>0</v>
      </c>
      <c r="B1984">
        <f>IF('Screening and Data Table'!H1985="y", 1, 0)</f>
        <v>0</v>
      </c>
      <c r="D1984">
        <f t="shared" si="30"/>
        <v>0</v>
      </c>
    </row>
    <row r="1985" spans="1:4">
      <c r="A1985">
        <f>IF('Screening and Data Table'!G1986="y", 1, 0)</f>
        <v>0</v>
      </c>
      <c r="B1985">
        <f>IF('Screening and Data Table'!H1986="y", 1, 0)</f>
        <v>0</v>
      </c>
      <c r="D1985">
        <f t="shared" si="30"/>
        <v>0</v>
      </c>
    </row>
    <row r="1986" spans="1:4">
      <c r="A1986">
        <f>IF('Screening and Data Table'!G1987="y", 1, 0)</f>
        <v>0</v>
      </c>
      <c r="B1986">
        <f>IF('Screening and Data Table'!H1987="y", 1, 0)</f>
        <v>0</v>
      </c>
      <c r="D1986">
        <f t="shared" si="30"/>
        <v>0</v>
      </c>
    </row>
    <row r="1987" spans="1:4">
      <c r="A1987">
        <f>IF('Screening and Data Table'!G1988="y", 1, 0)</f>
        <v>0</v>
      </c>
      <c r="B1987">
        <f>IF('Screening and Data Table'!H1988="y", 1, 0)</f>
        <v>0</v>
      </c>
      <c r="D1987">
        <f t="shared" ref="D1987:D2050" si="31">IF(A1987*B1987=1, 1,0)</f>
        <v>0</v>
      </c>
    </row>
    <row r="1988" spans="1:4">
      <c r="A1988">
        <f>IF('Screening and Data Table'!G1989="y", 1, 0)</f>
        <v>0</v>
      </c>
      <c r="B1988">
        <f>IF('Screening and Data Table'!H1989="y", 1, 0)</f>
        <v>0</v>
      </c>
      <c r="D1988">
        <f t="shared" si="31"/>
        <v>0</v>
      </c>
    </row>
    <row r="1989" spans="1:4">
      <c r="A1989">
        <f>IF('Screening and Data Table'!G1990="y", 1, 0)</f>
        <v>0</v>
      </c>
      <c r="B1989">
        <f>IF('Screening and Data Table'!H1990="y", 1, 0)</f>
        <v>0</v>
      </c>
      <c r="D1989">
        <f t="shared" si="31"/>
        <v>0</v>
      </c>
    </row>
    <row r="1990" spans="1:4">
      <c r="A1990">
        <f>IF('Screening and Data Table'!G1991="y", 1, 0)</f>
        <v>0</v>
      </c>
      <c r="B1990">
        <f>IF('Screening and Data Table'!H1991="y", 1, 0)</f>
        <v>0</v>
      </c>
      <c r="D1990">
        <f t="shared" si="31"/>
        <v>0</v>
      </c>
    </row>
    <row r="1991" spans="1:4">
      <c r="A1991">
        <f>IF('Screening and Data Table'!G1992="y", 1, 0)</f>
        <v>0</v>
      </c>
      <c r="B1991">
        <f>IF('Screening and Data Table'!H1992="y", 1, 0)</f>
        <v>0</v>
      </c>
      <c r="D1991">
        <f t="shared" si="31"/>
        <v>0</v>
      </c>
    </row>
    <row r="1992" spans="1:4">
      <c r="A1992">
        <f>IF('Screening and Data Table'!G1993="y", 1, 0)</f>
        <v>1</v>
      </c>
      <c r="B1992">
        <f>IF('Screening and Data Table'!H1993="y", 1, 0)</f>
        <v>0</v>
      </c>
      <c r="D1992">
        <f t="shared" si="31"/>
        <v>0</v>
      </c>
    </row>
    <row r="1993" spans="1:4">
      <c r="A1993">
        <f>IF('Screening and Data Table'!G1994="y", 1, 0)</f>
        <v>0</v>
      </c>
      <c r="B1993">
        <f>IF('Screening and Data Table'!H1994="y", 1, 0)</f>
        <v>0</v>
      </c>
      <c r="D1993">
        <f t="shared" si="31"/>
        <v>0</v>
      </c>
    </row>
    <row r="1994" spans="1:4">
      <c r="A1994">
        <f>IF('Screening and Data Table'!G1995="y", 1, 0)</f>
        <v>0</v>
      </c>
      <c r="B1994">
        <f>IF('Screening and Data Table'!H1995="y", 1, 0)</f>
        <v>0</v>
      </c>
      <c r="D1994">
        <f t="shared" si="31"/>
        <v>0</v>
      </c>
    </row>
    <row r="1995" spans="1:4">
      <c r="A1995">
        <f>IF('Screening and Data Table'!G1996="y", 1, 0)</f>
        <v>0</v>
      </c>
      <c r="B1995">
        <f>IF('Screening and Data Table'!H1996="y", 1, 0)</f>
        <v>0</v>
      </c>
      <c r="D1995">
        <f t="shared" si="31"/>
        <v>0</v>
      </c>
    </row>
    <row r="1996" spans="1:4">
      <c r="A1996">
        <f>IF('Screening and Data Table'!G1997="y", 1, 0)</f>
        <v>0</v>
      </c>
      <c r="B1996">
        <f>IF('Screening and Data Table'!H1997="y", 1, 0)</f>
        <v>0</v>
      </c>
      <c r="D1996">
        <f t="shared" si="31"/>
        <v>0</v>
      </c>
    </row>
    <row r="1997" spans="1:4">
      <c r="A1997">
        <f>IF('Screening and Data Table'!G1998="y", 1, 0)</f>
        <v>0</v>
      </c>
      <c r="B1997">
        <f>IF('Screening and Data Table'!H1998="y", 1, 0)</f>
        <v>0</v>
      </c>
      <c r="D1997">
        <f t="shared" si="31"/>
        <v>0</v>
      </c>
    </row>
    <row r="1998" spans="1:4">
      <c r="A1998">
        <f>IF('Screening and Data Table'!G1999="y", 1, 0)</f>
        <v>1</v>
      </c>
      <c r="B1998">
        <f>IF('Screening and Data Table'!H1999="y", 1, 0)</f>
        <v>0</v>
      </c>
      <c r="D1998">
        <f t="shared" si="31"/>
        <v>0</v>
      </c>
    </row>
    <row r="1999" spans="1:4">
      <c r="A1999">
        <f>IF('Screening and Data Table'!G2000="y", 1, 0)</f>
        <v>0</v>
      </c>
      <c r="B1999">
        <f>IF('Screening and Data Table'!H2000="y", 1, 0)</f>
        <v>0</v>
      </c>
      <c r="D1999">
        <f t="shared" si="31"/>
        <v>0</v>
      </c>
    </row>
    <row r="2000" spans="1:4">
      <c r="A2000">
        <f>IF('Screening and Data Table'!G2001="y", 1, 0)</f>
        <v>0</v>
      </c>
      <c r="B2000">
        <f>IF('Screening and Data Table'!H2001="y", 1, 0)</f>
        <v>0</v>
      </c>
      <c r="D2000">
        <f t="shared" si="31"/>
        <v>0</v>
      </c>
    </row>
    <row r="2001" spans="1:4">
      <c r="A2001">
        <f>IF('Screening and Data Table'!G2002="y", 1, 0)</f>
        <v>0</v>
      </c>
      <c r="B2001">
        <f>IF('Screening and Data Table'!H2002="y", 1, 0)</f>
        <v>0</v>
      </c>
      <c r="D2001">
        <f t="shared" si="31"/>
        <v>0</v>
      </c>
    </row>
    <row r="2002" spans="1:4">
      <c r="A2002">
        <f>IF('Screening and Data Table'!G2003="y", 1, 0)</f>
        <v>0</v>
      </c>
      <c r="B2002">
        <f>IF('Screening and Data Table'!H2003="y", 1, 0)</f>
        <v>0</v>
      </c>
      <c r="D2002">
        <f t="shared" si="31"/>
        <v>0</v>
      </c>
    </row>
    <row r="2003" spans="1:4">
      <c r="A2003">
        <f>IF('Screening and Data Table'!G2004="y", 1, 0)</f>
        <v>0</v>
      </c>
      <c r="B2003">
        <f>IF('Screening and Data Table'!H2004="y", 1, 0)</f>
        <v>0</v>
      </c>
      <c r="D2003">
        <f t="shared" si="31"/>
        <v>0</v>
      </c>
    </row>
    <row r="2004" spans="1:4">
      <c r="A2004">
        <f>IF('Screening and Data Table'!G2005="y", 1, 0)</f>
        <v>0</v>
      </c>
      <c r="B2004">
        <f>IF('Screening and Data Table'!H2005="y", 1, 0)</f>
        <v>0</v>
      </c>
      <c r="D2004">
        <f t="shared" si="31"/>
        <v>0</v>
      </c>
    </row>
    <row r="2005" spans="1:4">
      <c r="A2005">
        <f>IF('Screening and Data Table'!G2006="y", 1, 0)</f>
        <v>0</v>
      </c>
      <c r="B2005">
        <f>IF('Screening and Data Table'!H2006="y", 1, 0)</f>
        <v>0</v>
      </c>
      <c r="D2005">
        <f t="shared" si="31"/>
        <v>0</v>
      </c>
    </row>
    <row r="2006" spans="1:4">
      <c r="A2006">
        <f>IF('Screening and Data Table'!G2007="y", 1, 0)</f>
        <v>0</v>
      </c>
      <c r="B2006">
        <f>IF('Screening and Data Table'!H2007="y", 1, 0)</f>
        <v>0</v>
      </c>
      <c r="D2006">
        <f t="shared" si="31"/>
        <v>0</v>
      </c>
    </row>
    <row r="2007" spans="1:4">
      <c r="A2007">
        <f>IF('Screening and Data Table'!G2008="y", 1, 0)</f>
        <v>0</v>
      </c>
      <c r="B2007">
        <f>IF('Screening and Data Table'!H2008="y", 1, 0)</f>
        <v>0</v>
      </c>
      <c r="D2007">
        <f t="shared" si="31"/>
        <v>0</v>
      </c>
    </row>
    <row r="2008" spans="1:4">
      <c r="A2008">
        <f>IF('Screening and Data Table'!G2009="y", 1, 0)</f>
        <v>0</v>
      </c>
      <c r="B2008">
        <f>IF('Screening and Data Table'!H2009="y", 1, 0)</f>
        <v>0</v>
      </c>
      <c r="D2008">
        <f t="shared" si="31"/>
        <v>0</v>
      </c>
    </row>
    <row r="2009" spans="1:4">
      <c r="A2009">
        <f>IF('Screening and Data Table'!G2010="y", 1, 0)</f>
        <v>0</v>
      </c>
      <c r="B2009">
        <f>IF('Screening and Data Table'!H2010="y", 1, 0)</f>
        <v>0</v>
      </c>
      <c r="D2009">
        <f t="shared" si="31"/>
        <v>0</v>
      </c>
    </row>
    <row r="2010" spans="1:4">
      <c r="A2010">
        <f>IF('Screening and Data Table'!G2011="y", 1, 0)</f>
        <v>0</v>
      </c>
      <c r="B2010">
        <f>IF('Screening and Data Table'!H2011="y", 1, 0)</f>
        <v>0</v>
      </c>
      <c r="D2010">
        <f t="shared" si="31"/>
        <v>0</v>
      </c>
    </row>
    <row r="2011" spans="1:4">
      <c r="A2011">
        <f>IF('Screening and Data Table'!G2012="y", 1, 0)</f>
        <v>0</v>
      </c>
      <c r="B2011">
        <f>IF('Screening and Data Table'!H2012="y", 1, 0)</f>
        <v>0</v>
      </c>
      <c r="D2011">
        <f t="shared" si="31"/>
        <v>0</v>
      </c>
    </row>
    <row r="2012" spans="1:4">
      <c r="A2012">
        <f>IF('Screening and Data Table'!G2013="y", 1, 0)</f>
        <v>0</v>
      </c>
      <c r="B2012">
        <f>IF('Screening and Data Table'!H2013="y", 1, 0)</f>
        <v>0</v>
      </c>
      <c r="D2012">
        <f t="shared" si="31"/>
        <v>0</v>
      </c>
    </row>
    <row r="2013" spans="1:4">
      <c r="A2013">
        <f>IF('Screening and Data Table'!G2014="y", 1, 0)</f>
        <v>0</v>
      </c>
      <c r="B2013">
        <f>IF('Screening and Data Table'!H2014="y", 1, 0)</f>
        <v>0</v>
      </c>
      <c r="D2013">
        <f t="shared" si="31"/>
        <v>0</v>
      </c>
    </row>
    <row r="2014" spans="1:4">
      <c r="A2014">
        <f>IF('Screening and Data Table'!G2015="y", 1, 0)</f>
        <v>0</v>
      </c>
      <c r="B2014">
        <f>IF('Screening and Data Table'!H2015="y", 1, 0)</f>
        <v>0</v>
      </c>
      <c r="D2014">
        <f t="shared" si="31"/>
        <v>0</v>
      </c>
    </row>
    <row r="2015" spans="1:4">
      <c r="A2015">
        <f>IF('Screening and Data Table'!G2016="y", 1, 0)</f>
        <v>0</v>
      </c>
      <c r="B2015">
        <f>IF('Screening and Data Table'!H2016="y", 1, 0)</f>
        <v>0</v>
      </c>
      <c r="D2015">
        <f t="shared" si="31"/>
        <v>0</v>
      </c>
    </row>
    <row r="2016" spans="1:4">
      <c r="A2016">
        <f>IF('Screening and Data Table'!G2017="y", 1, 0)</f>
        <v>0</v>
      </c>
      <c r="B2016">
        <f>IF('Screening and Data Table'!H2017="y", 1, 0)</f>
        <v>0</v>
      </c>
      <c r="D2016">
        <f t="shared" si="31"/>
        <v>0</v>
      </c>
    </row>
    <row r="2017" spans="1:4">
      <c r="A2017">
        <f>IF('Screening and Data Table'!G2018="y", 1, 0)</f>
        <v>0</v>
      </c>
      <c r="B2017">
        <f>IF('Screening and Data Table'!H2018="y", 1, 0)</f>
        <v>0</v>
      </c>
      <c r="D2017">
        <f t="shared" si="31"/>
        <v>0</v>
      </c>
    </row>
    <row r="2018" spans="1:4">
      <c r="A2018">
        <f>IF('Screening and Data Table'!G2019="y", 1, 0)</f>
        <v>0</v>
      </c>
      <c r="B2018">
        <f>IF('Screening and Data Table'!H2019="y", 1, 0)</f>
        <v>0</v>
      </c>
      <c r="D2018">
        <f t="shared" si="31"/>
        <v>0</v>
      </c>
    </row>
    <row r="2019" spans="1:4">
      <c r="A2019">
        <f>IF('Screening and Data Table'!G2020="y", 1, 0)</f>
        <v>0</v>
      </c>
      <c r="B2019">
        <f>IF('Screening and Data Table'!H2020="y", 1, 0)</f>
        <v>0</v>
      </c>
      <c r="D2019">
        <f t="shared" si="31"/>
        <v>0</v>
      </c>
    </row>
    <row r="2020" spans="1:4">
      <c r="A2020">
        <f>IF('Screening and Data Table'!G2021="y", 1, 0)</f>
        <v>0</v>
      </c>
      <c r="B2020">
        <f>IF('Screening and Data Table'!H2021="y", 1, 0)</f>
        <v>0</v>
      </c>
      <c r="D2020">
        <f t="shared" si="31"/>
        <v>0</v>
      </c>
    </row>
    <row r="2021" spans="1:4">
      <c r="A2021">
        <f>IF('Screening and Data Table'!G2022="y", 1, 0)</f>
        <v>0</v>
      </c>
      <c r="B2021">
        <f>IF('Screening and Data Table'!H2022="y", 1, 0)</f>
        <v>0</v>
      </c>
      <c r="D2021">
        <f t="shared" si="31"/>
        <v>0</v>
      </c>
    </row>
    <row r="2022" spans="1:4">
      <c r="A2022">
        <f>IF('Screening and Data Table'!G2023="y", 1, 0)</f>
        <v>1</v>
      </c>
      <c r="B2022">
        <f>IF('Screening and Data Table'!H2023="y", 1, 0)</f>
        <v>0</v>
      </c>
      <c r="D2022">
        <f t="shared" si="31"/>
        <v>0</v>
      </c>
    </row>
    <row r="2023" spans="1:4">
      <c r="A2023">
        <f>IF('Screening and Data Table'!G2024="y", 1, 0)</f>
        <v>0</v>
      </c>
      <c r="B2023">
        <f>IF('Screening and Data Table'!H2024="y", 1, 0)</f>
        <v>0</v>
      </c>
      <c r="D2023">
        <f t="shared" si="31"/>
        <v>0</v>
      </c>
    </row>
    <row r="2024" spans="1:4">
      <c r="A2024">
        <f>IF('Screening and Data Table'!G2025="y", 1, 0)</f>
        <v>1</v>
      </c>
      <c r="B2024">
        <f>IF('Screening and Data Table'!H2025="y", 1, 0)</f>
        <v>1</v>
      </c>
      <c r="D2024">
        <f t="shared" si="31"/>
        <v>1</v>
      </c>
    </row>
    <row r="2025" spans="1:4">
      <c r="A2025">
        <f>IF('Screening and Data Table'!G2026="y", 1, 0)</f>
        <v>0</v>
      </c>
      <c r="B2025">
        <f>IF('Screening and Data Table'!H2026="y", 1, 0)</f>
        <v>0</v>
      </c>
      <c r="D2025">
        <f t="shared" si="31"/>
        <v>0</v>
      </c>
    </row>
    <row r="2026" spans="1:4">
      <c r="A2026">
        <f>IF('Screening and Data Table'!G2027="y", 1, 0)</f>
        <v>0</v>
      </c>
      <c r="B2026">
        <f>IF('Screening and Data Table'!H2027="y", 1, 0)</f>
        <v>0</v>
      </c>
      <c r="D2026">
        <f t="shared" si="31"/>
        <v>0</v>
      </c>
    </row>
    <row r="2027" spans="1:4">
      <c r="A2027">
        <f>IF('Screening and Data Table'!G2028="y", 1, 0)</f>
        <v>0</v>
      </c>
      <c r="B2027">
        <f>IF('Screening and Data Table'!H2028="y", 1, 0)</f>
        <v>0</v>
      </c>
      <c r="D2027">
        <f t="shared" si="31"/>
        <v>0</v>
      </c>
    </row>
    <row r="2028" spans="1:4">
      <c r="A2028">
        <f>IF('Screening and Data Table'!G2029="y", 1, 0)</f>
        <v>1</v>
      </c>
      <c r="B2028">
        <f>IF('Screening and Data Table'!H2029="y", 1, 0)</f>
        <v>0</v>
      </c>
      <c r="D2028">
        <f t="shared" si="31"/>
        <v>0</v>
      </c>
    </row>
    <row r="2029" spans="1:4">
      <c r="A2029">
        <f>IF('Screening and Data Table'!G2030="y", 1, 0)</f>
        <v>0</v>
      </c>
      <c r="B2029">
        <f>IF('Screening and Data Table'!H2030="y", 1, 0)</f>
        <v>0</v>
      </c>
      <c r="D2029">
        <f t="shared" si="31"/>
        <v>0</v>
      </c>
    </row>
    <row r="2030" spans="1:4">
      <c r="A2030">
        <f>IF('Screening and Data Table'!G2031="y", 1, 0)</f>
        <v>1</v>
      </c>
      <c r="B2030">
        <f>IF('Screening and Data Table'!H2031="y", 1, 0)</f>
        <v>0</v>
      </c>
      <c r="D2030">
        <f t="shared" si="31"/>
        <v>0</v>
      </c>
    </row>
    <row r="2031" spans="1:4">
      <c r="A2031">
        <f>IF('Screening and Data Table'!G2032="y", 1, 0)</f>
        <v>0</v>
      </c>
      <c r="B2031">
        <f>IF('Screening and Data Table'!H2032="y", 1, 0)</f>
        <v>0</v>
      </c>
      <c r="D2031">
        <f t="shared" si="31"/>
        <v>0</v>
      </c>
    </row>
    <row r="2032" spans="1:4">
      <c r="A2032">
        <f>IF('Screening and Data Table'!G2033="y", 1, 0)</f>
        <v>0</v>
      </c>
      <c r="B2032">
        <f>IF('Screening and Data Table'!H2033="y", 1, 0)</f>
        <v>0</v>
      </c>
      <c r="D2032">
        <f t="shared" si="31"/>
        <v>0</v>
      </c>
    </row>
    <row r="2033" spans="1:4">
      <c r="A2033">
        <f>IF('Screening and Data Table'!G2034="y", 1, 0)</f>
        <v>0</v>
      </c>
      <c r="B2033">
        <f>IF('Screening and Data Table'!H2034="y", 1, 0)</f>
        <v>0</v>
      </c>
      <c r="D2033">
        <f t="shared" si="31"/>
        <v>0</v>
      </c>
    </row>
    <row r="2034" spans="1:4">
      <c r="A2034">
        <f>IF('Screening and Data Table'!G2035="y", 1, 0)</f>
        <v>0</v>
      </c>
      <c r="B2034">
        <f>IF('Screening and Data Table'!H2035="y", 1, 0)</f>
        <v>0</v>
      </c>
      <c r="D2034">
        <f t="shared" si="31"/>
        <v>0</v>
      </c>
    </row>
    <row r="2035" spans="1:4">
      <c r="A2035">
        <f>IF('Screening and Data Table'!G2036="y", 1, 0)</f>
        <v>0</v>
      </c>
      <c r="B2035">
        <f>IF('Screening and Data Table'!H2036="y", 1, 0)</f>
        <v>0</v>
      </c>
      <c r="D2035">
        <f t="shared" si="31"/>
        <v>0</v>
      </c>
    </row>
    <row r="2036" spans="1:4">
      <c r="A2036">
        <f>IF('Screening and Data Table'!G2037="y", 1, 0)</f>
        <v>0</v>
      </c>
      <c r="B2036">
        <f>IF('Screening and Data Table'!H2037="y", 1, 0)</f>
        <v>0</v>
      </c>
      <c r="D2036">
        <f t="shared" si="31"/>
        <v>0</v>
      </c>
    </row>
    <row r="2037" spans="1:4">
      <c r="A2037">
        <f>IF('Screening and Data Table'!G2038="y", 1, 0)</f>
        <v>0</v>
      </c>
      <c r="B2037">
        <f>IF('Screening and Data Table'!H2038="y", 1, 0)</f>
        <v>0</v>
      </c>
      <c r="D2037">
        <f t="shared" si="31"/>
        <v>0</v>
      </c>
    </row>
    <row r="2038" spans="1:4">
      <c r="A2038">
        <f>IF('Screening and Data Table'!G2039="y", 1, 0)</f>
        <v>0</v>
      </c>
      <c r="B2038">
        <f>IF('Screening and Data Table'!H2039="y", 1, 0)</f>
        <v>0</v>
      </c>
      <c r="D2038">
        <f t="shared" si="31"/>
        <v>0</v>
      </c>
    </row>
    <row r="2039" spans="1:4">
      <c r="A2039">
        <f>IF('Screening and Data Table'!G2040="y", 1, 0)</f>
        <v>0</v>
      </c>
      <c r="B2039">
        <f>IF('Screening and Data Table'!H2040="y", 1, 0)</f>
        <v>0</v>
      </c>
      <c r="D2039">
        <f t="shared" si="31"/>
        <v>0</v>
      </c>
    </row>
    <row r="2040" spans="1:4">
      <c r="A2040">
        <f>IF('Screening and Data Table'!G2041="y", 1, 0)</f>
        <v>1</v>
      </c>
      <c r="B2040">
        <f>IF('Screening and Data Table'!H2041="y", 1, 0)</f>
        <v>0</v>
      </c>
      <c r="D2040">
        <f t="shared" si="31"/>
        <v>0</v>
      </c>
    </row>
    <row r="2041" spans="1:4">
      <c r="A2041">
        <f>IF('Screening and Data Table'!G2042="y", 1, 0)</f>
        <v>0</v>
      </c>
      <c r="B2041">
        <f>IF('Screening and Data Table'!H2042="y", 1, 0)</f>
        <v>0</v>
      </c>
      <c r="D2041">
        <f t="shared" si="31"/>
        <v>0</v>
      </c>
    </row>
    <row r="2042" spans="1:4">
      <c r="A2042">
        <f>IF('Screening and Data Table'!G2043="y", 1, 0)</f>
        <v>0</v>
      </c>
      <c r="B2042">
        <f>IF('Screening and Data Table'!H2043="y", 1, 0)</f>
        <v>0</v>
      </c>
      <c r="D2042">
        <f t="shared" si="31"/>
        <v>0</v>
      </c>
    </row>
    <row r="2043" spans="1:4">
      <c r="A2043">
        <f>IF('Screening and Data Table'!G2044="y", 1, 0)</f>
        <v>0</v>
      </c>
      <c r="B2043">
        <f>IF('Screening and Data Table'!H2044="y", 1, 0)</f>
        <v>0</v>
      </c>
      <c r="D2043">
        <f t="shared" si="31"/>
        <v>0</v>
      </c>
    </row>
    <row r="2044" spans="1:4">
      <c r="A2044">
        <f>IF('Screening and Data Table'!G2045="y", 1, 0)</f>
        <v>0</v>
      </c>
      <c r="B2044">
        <f>IF('Screening and Data Table'!H2045="y", 1, 0)</f>
        <v>0</v>
      </c>
      <c r="D2044">
        <f t="shared" si="31"/>
        <v>0</v>
      </c>
    </row>
    <row r="2045" spans="1:4">
      <c r="A2045" t="b">
        <f>IF('Screening and Data Table'!G2046="y", TRUE, FALSE)</f>
        <v>0</v>
      </c>
      <c r="B2045">
        <f>IF('Screening and Data Table'!H2046="y", 1, 0)</f>
        <v>0</v>
      </c>
      <c r="D2045">
        <f t="shared" si="31"/>
        <v>0</v>
      </c>
    </row>
    <row r="2046" spans="1:4">
      <c r="A2046" t="b">
        <f>IF('Screening and Data Table'!G2047="y", TRUE, FALSE)</f>
        <v>0</v>
      </c>
      <c r="B2046">
        <f>IF('Screening and Data Table'!H2047="y", 1, 0)</f>
        <v>0</v>
      </c>
      <c r="D2046">
        <f t="shared" si="31"/>
        <v>0</v>
      </c>
    </row>
    <row r="2047" spans="1:4">
      <c r="A2047" t="b">
        <f>IF('Screening and Data Table'!G2048="y", TRUE, FALSE)</f>
        <v>0</v>
      </c>
      <c r="B2047">
        <f>IF('Screening and Data Table'!H2048="y", 1, 0)</f>
        <v>0</v>
      </c>
      <c r="D2047">
        <f t="shared" si="31"/>
        <v>0</v>
      </c>
    </row>
    <row r="2048" spans="1:4">
      <c r="A2048" t="b">
        <f>IF('Screening and Data Table'!G2049="y", TRUE, FALSE)</f>
        <v>1</v>
      </c>
      <c r="B2048">
        <f>IF('Screening and Data Table'!H2049="y", 1, 0)</f>
        <v>0</v>
      </c>
      <c r="D2048">
        <f t="shared" si="31"/>
        <v>0</v>
      </c>
    </row>
    <row r="2049" spans="1:4">
      <c r="A2049" t="b">
        <f>IF('Screening and Data Table'!G2050="y", TRUE, FALSE)</f>
        <v>0</v>
      </c>
      <c r="B2049">
        <f>IF('Screening and Data Table'!H2050="y", 1, 0)</f>
        <v>0</v>
      </c>
      <c r="D2049">
        <f t="shared" si="31"/>
        <v>0</v>
      </c>
    </row>
    <row r="2050" spans="1:4">
      <c r="A2050" t="b">
        <f>IF('Screening and Data Table'!G2051="y", TRUE, FALSE)</f>
        <v>1</v>
      </c>
      <c r="B2050">
        <f>IF('Screening and Data Table'!H2051="y", 1, 0)</f>
        <v>0</v>
      </c>
      <c r="D2050">
        <f t="shared" si="31"/>
        <v>0</v>
      </c>
    </row>
    <row r="2051" spans="1:4">
      <c r="A2051" t="b">
        <f>IF('Screening and Data Table'!G2052="y", TRUE, FALSE)</f>
        <v>0</v>
      </c>
      <c r="B2051">
        <f>IF('Screening and Data Table'!H2052="y", 1, 0)</f>
        <v>0</v>
      </c>
      <c r="D2051">
        <f t="shared" ref="D2051:D2114" si="32">IF(A2051*B2051=1, 1,0)</f>
        <v>0</v>
      </c>
    </row>
    <row r="2052" spans="1:4">
      <c r="A2052" t="b">
        <f>IF('Screening and Data Table'!G2053="y", TRUE, FALSE)</f>
        <v>0</v>
      </c>
      <c r="B2052">
        <f>IF('Screening and Data Table'!H2053="y", 1, 0)</f>
        <v>0</v>
      </c>
      <c r="D2052">
        <f t="shared" si="32"/>
        <v>0</v>
      </c>
    </row>
    <row r="2053" spans="1:4">
      <c r="A2053" t="b">
        <f>IF('Screening and Data Table'!G2054="y", TRUE, FALSE)</f>
        <v>0</v>
      </c>
      <c r="B2053">
        <f>IF('Screening and Data Table'!H2054="y", 1, 0)</f>
        <v>0</v>
      </c>
      <c r="D2053">
        <f t="shared" si="32"/>
        <v>0</v>
      </c>
    </row>
    <row r="2054" spans="1:4">
      <c r="A2054" t="b">
        <f>IF('Screening and Data Table'!G2055="y", TRUE, FALSE)</f>
        <v>0</v>
      </c>
      <c r="B2054">
        <f>IF('Screening and Data Table'!H2055="y", 1, 0)</f>
        <v>0</v>
      </c>
      <c r="D2054">
        <f t="shared" si="32"/>
        <v>0</v>
      </c>
    </row>
    <row r="2055" spans="1:4">
      <c r="A2055" t="b">
        <f>IF('Screening and Data Table'!G2056="y", TRUE, FALSE)</f>
        <v>0</v>
      </c>
      <c r="B2055">
        <f>IF('Screening and Data Table'!H2056="y", 1, 0)</f>
        <v>0</v>
      </c>
      <c r="D2055">
        <f t="shared" si="32"/>
        <v>0</v>
      </c>
    </row>
    <row r="2056" spans="1:4">
      <c r="A2056" t="b">
        <f>IF('Screening and Data Table'!G2057="y", TRUE, FALSE)</f>
        <v>1</v>
      </c>
      <c r="B2056">
        <f>IF('Screening and Data Table'!H2057="y", 1, 0)</f>
        <v>0</v>
      </c>
      <c r="D2056">
        <f t="shared" si="32"/>
        <v>0</v>
      </c>
    </row>
    <row r="2057" spans="1:4">
      <c r="A2057" t="b">
        <f>IF('Screening and Data Table'!G2058="y", TRUE, FALSE)</f>
        <v>0</v>
      </c>
      <c r="B2057">
        <f>IF('Screening and Data Table'!H2058="y", 1, 0)</f>
        <v>0</v>
      </c>
      <c r="D2057">
        <f t="shared" si="32"/>
        <v>0</v>
      </c>
    </row>
    <row r="2058" spans="1:4">
      <c r="A2058" t="b">
        <f>IF('Screening and Data Table'!G2059="y", TRUE, FALSE)</f>
        <v>1</v>
      </c>
      <c r="B2058">
        <f>IF('Screening and Data Table'!H2059="y", 1, 0)</f>
        <v>0</v>
      </c>
      <c r="D2058">
        <f t="shared" si="32"/>
        <v>0</v>
      </c>
    </row>
    <row r="2059" spans="1:4">
      <c r="A2059" t="b">
        <f>IF('Screening and Data Table'!G2060="y", TRUE, FALSE)</f>
        <v>0</v>
      </c>
      <c r="B2059">
        <f>IF('Screening and Data Table'!H2060="y", 1, 0)</f>
        <v>0</v>
      </c>
      <c r="D2059">
        <f t="shared" si="32"/>
        <v>0</v>
      </c>
    </row>
    <row r="2060" spans="1:4">
      <c r="A2060" t="b">
        <f>IF('Screening and Data Table'!G2061="y", TRUE, FALSE)</f>
        <v>1</v>
      </c>
      <c r="B2060">
        <f>IF('Screening and Data Table'!H2061="y", 1, 0)</f>
        <v>0</v>
      </c>
      <c r="D2060">
        <f t="shared" si="32"/>
        <v>0</v>
      </c>
    </row>
    <row r="2061" spans="1:4">
      <c r="A2061" t="b">
        <f>IF('Screening and Data Table'!G2062="y", TRUE, FALSE)</f>
        <v>0</v>
      </c>
      <c r="B2061">
        <f>IF('Screening and Data Table'!H2062="y", 1, 0)</f>
        <v>0</v>
      </c>
      <c r="D2061">
        <f t="shared" si="32"/>
        <v>0</v>
      </c>
    </row>
    <row r="2062" spans="1:4">
      <c r="A2062" t="b">
        <f>IF('Screening and Data Table'!G2063="y", TRUE, FALSE)</f>
        <v>1</v>
      </c>
      <c r="B2062">
        <f>IF('Screening and Data Table'!H2063="y", 1, 0)</f>
        <v>0</v>
      </c>
      <c r="D2062">
        <f t="shared" si="32"/>
        <v>0</v>
      </c>
    </row>
    <row r="2063" spans="1:4">
      <c r="A2063" t="b">
        <f>IF('Screening and Data Table'!G2064="y", TRUE, FALSE)</f>
        <v>0</v>
      </c>
      <c r="B2063">
        <f>IF('Screening and Data Table'!H2064="y", 1, 0)</f>
        <v>0</v>
      </c>
      <c r="D2063">
        <f t="shared" si="32"/>
        <v>0</v>
      </c>
    </row>
    <row r="2064" spans="1:4">
      <c r="A2064" t="b">
        <f>IF('Screening and Data Table'!G2065="y", TRUE, FALSE)</f>
        <v>1</v>
      </c>
      <c r="B2064">
        <f>IF('Screening and Data Table'!H2065="y", 1, 0)</f>
        <v>0</v>
      </c>
      <c r="D2064">
        <f t="shared" si="32"/>
        <v>0</v>
      </c>
    </row>
    <row r="2065" spans="1:4">
      <c r="A2065" t="b">
        <f>IF('Screening and Data Table'!G2066="y", TRUE, FALSE)</f>
        <v>0</v>
      </c>
      <c r="B2065">
        <f>IF('Screening and Data Table'!H2066="y", 1, 0)</f>
        <v>0</v>
      </c>
      <c r="D2065">
        <f t="shared" si="32"/>
        <v>0</v>
      </c>
    </row>
    <row r="2066" spans="1:4">
      <c r="A2066" t="b">
        <f>IF('Screening and Data Table'!G2067="y", TRUE, FALSE)</f>
        <v>0</v>
      </c>
      <c r="B2066">
        <f>IF('Screening and Data Table'!H2067="y", 1, 0)</f>
        <v>0</v>
      </c>
      <c r="D2066">
        <f t="shared" si="32"/>
        <v>0</v>
      </c>
    </row>
    <row r="2067" spans="1:4">
      <c r="A2067" t="b">
        <f>IF('Screening and Data Table'!G2068="y", TRUE, FALSE)</f>
        <v>0</v>
      </c>
      <c r="B2067">
        <f>IF('Screening and Data Table'!H2068="y", 1, 0)</f>
        <v>0</v>
      </c>
      <c r="D2067">
        <f t="shared" si="32"/>
        <v>0</v>
      </c>
    </row>
    <row r="2068" spans="1:4">
      <c r="A2068" t="b">
        <f>IF('Screening and Data Table'!G2069="y", TRUE, FALSE)</f>
        <v>0</v>
      </c>
      <c r="B2068">
        <f>IF('Screening and Data Table'!H2069="y", 1, 0)</f>
        <v>0</v>
      </c>
      <c r="D2068">
        <f t="shared" si="32"/>
        <v>0</v>
      </c>
    </row>
    <row r="2069" spans="1:4">
      <c r="A2069" t="b">
        <f>IF('Screening and Data Table'!G2070="y", TRUE, FALSE)</f>
        <v>0</v>
      </c>
      <c r="B2069">
        <f>IF('Screening and Data Table'!H2070="y", 1, 0)</f>
        <v>0</v>
      </c>
      <c r="D2069">
        <f t="shared" si="32"/>
        <v>0</v>
      </c>
    </row>
    <row r="2070" spans="1:4">
      <c r="A2070" t="b">
        <f>IF('Screening and Data Table'!G2071="y", TRUE, FALSE)</f>
        <v>0</v>
      </c>
      <c r="B2070">
        <f>IF('Screening and Data Table'!H2071="y", 1, 0)</f>
        <v>0</v>
      </c>
      <c r="D2070">
        <f t="shared" si="32"/>
        <v>0</v>
      </c>
    </row>
    <row r="2071" spans="1:4">
      <c r="A2071" t="b">
        <f>IF('Screening and Data Table'!G2072="y", TRUE, FALSE)</f>
        <v>0</v>
      </c>
      <c r="B2071">
        <f>IF('Screening and Data Table'!H2072="y", 1, 0)</f>
        <v>0</v>
      </c>
      <c r="D2071">
        <f t="shared" si="32"/>
        <v>0</v>
      </c>
    </row>
    <row r="2072" spans="1:4">
      <c r="A2072" t="b">
        <f>IF('Screening and Data Table'!G2073="y", TRUE, FALSE)</f>
        <v>0</v>
      </c>
      <c r="B2072">
        <f>IF('Screening and Data Table'!H2073="y", 1, 0)</f>
        <v>0</v>
      </c>
      <c r="D2072">
        <f t="shared" si="32"/>
        <v>0</v>
      </c>
    </row>
    <row r="2073" spans="1:4">
      <c r="A2073" t="b">
        <f>IF('Screening and Data Table'!G2074="y", TRUE, FALSE)</f>
        <v>0</v>
      </c>
      <c r="B2073">
        <f>IF('Screening and Data Table'!H2074="y", 1, 0)</f>
        <v>0</v>
      </c>
      <c r="D2073">
        <f t="shared" si="32"/>
        <v>0</v>
      </c>
    </row>
    <row r="2074" spans="1:4">
      <c r="A2074" t="b">
        <f>IF('Screening and Data Table'!G2075="y", TRUE, FALSE)</f>
        <v>0</v>
      </c>
      <c r="B2074">
        <f>IF('Screening and Data Table'!H2075="y", 1, 0)</f>
        <v>0</v>
      </c>
      <c r="D2074">
        <f t="shared" si="32"/>
        <v>0</v>
      </c>
    </row>
    <row r="2075" spans="1:4">
      <c r="A2075" t="b">
        <f>IF('Screening and Data Table'!G2076="y", TRUE, FALSE)</f>
        <v>0</v>
      </c>
      <c r="B2075">
        <f>IF('Screening and Data Table'!H2076="y", 1, 0)</f>
        <v>0</v>
      </c>
      <c r="D2075">
        <f t="shared" si="32"/>
        <v>0</v>
      </c>
    </row>
    <row r="2076" spans="1:4">
      <c r="A2076" t="b">
        <f>IF('Screening and Data Table'!G2077="y", TRUE, FALSE)</f>
        <v>0</v>
      </c>
      <c r="B2076">
        <f>IF('Screening and Data Table'!H2077="y", 1, 0)</f>
        <v>0</v>
      </c>
      <c r="D2076">
        <f t="shared" si="32"/>
        <v>0</v>
      </c>
    </row>
    <row r="2077" spans="1:4">
      <c r="A2077" t="b">
        <f>IF('Screening and Data Table'!G2078="y", TRUE, FALSE)</f>
        <v>0</v>
      </c>
      <c r="B2077">
        <f>IF('Screening and Data Table'!H2078="y", 1, 0)</f>
        <v>0</v>
      </c>
      <c r="D2077">
        <f t="shared" si="32"/>
        <v>0</v>
      </c>
    </row>
    <row r="2078" spans="1:4">
      <c r="A2078" t="b">
        <f>IF('Screening and Data Table'!G2079="y", TRUE, FALSE)</f>
        <v>0</v>
      </c>
      <c r="B2078">
        <f>IF('Screening and Data Table'!H2079="y", 1, 0)</f>
        <v>0</v>
      </c>
      <c r="D2078">
        <f t="shared" si="32"/>
        <v>0</v>
      </c>
    </row>
    <row r="2079" spans="1:4">
      <c r="A2079" t="b">
        <f>IF('Screening and Data Table'!G2080="y", TRUE, FALSE)</f>
        <v>0</v>
      </c>
      <c r="B2079">
        <f>IF('Screening and Data Table'!H2080="y", 1, 0)</f>
        <v>0</v>
      </c>
      <c r="D2079">
        <f t="shared" si="32"/>
        <v>0</v>
      </c>
    </row>
    <row r="2080" spans="1:4">
      <c r="A2080" t="b">
        <f>IF('Screening and Data Table'!G2081="y", TRUE, FALSE)</f>
        <v>1</v>
      </c>
      <c r="B2080">
        <f>IF('Screening and Data Table'!H2081="y", 1, 0)</f>
        <v>0</v>
      </c>
      <c r="D2080">
        <f t="shared" si="32"/>
        <v>0</v>
      </c>
    </row>
    <row r="2081" spans="1:4">
      <c r="A2081" t="b">
        <f>IF('Screening and Data Table'!G2082="y", TRUE, FALSE)</f>
        <v>0</v>
      </c>
      <c r="B2081">
        <f>IF('Screening and Data Table'!H2082="y", 1, 0)</f>
        <v>0</v>
      </c>
      <c r="D2081">
        <f t="shared" si="32"/>
        <v>0</v>
      </c>
    </row>
    <row r="2082" spans="1:4">
      <c r="A2082" t="b">
        <f>IF('Screening and Data Table'!G2083="y", TRUE, FALSE)</f>
        <v>0</v>
      </c>
      <c r="B2082">
        <f>IF('Screening and Data Table'!H2083="y", 1, 0)</f>
        <v>0</v>
      </c>
      <c r="D2082">
        <f t="shared" si="32"/>
        <v>0</v>
      </c>
    </row>
    <row r="2083" spans="1:4">
      <c r="A2083" t="b">
        <f>IF('Screening and Data Table'!G2084="y", TRUE, FALSE)</f>
        <v>0</v>
      </c>
      <c r="B2083">
        <f>IF('Screening and Data Table'!H2084="y", 1, 0)</f>
        <v>0</v>
      </c>
      <c r="D2083">
        <f t="shared" si="32"/>
        <v>0</v>
      </c>
    </row>
    <row r="2084" spans="1:4">
      <c r="A2084" t="b">
        <f>IF('Screening and Data Table'!G2085="y", TRUE, FALSE)</f>
        <v>1</v>
      </c>
      <c r="B2084">
        <f>IF('Screening and Data Table'!H2085="y", 1, 0)</f>
        <v>0</v>
      </c>
      <c r="D2084">
        <f t="shared" si="32"/>
        <v>0</v>
      </c>
    </row>
    <row r="2085" spans="1:4">
      <c r="A2085" t="b">
        <f>IF('Screening and Data Table'!G2086="y", TRUE, FALSE)</f>
        <v>0</v>
      </c>
      <c r="B2085">
        <f>IF('Screening and Data Table'!H2086="y", 1, 0)</f>
        <v>0</v>
      </c>
      <c r="D2085">
        <f t="shared" si="32"/>
        <v>0</v>
      </c>
    </row>
    <row r="2086" spans="1:4">
      <c r="A2086" t="b">
        <f>IF('Screening and Data Table'!G2087="y", TRUE, FALSE)</f>
        <v>0</v>
      </c>
      <c r="B2086">
        <f>IF('Screening and Data Table'!H2087="y", 1, 0)</f>
        <v>0</v>
      </c>
      <c r="D2086">
        <f t="shared" si="32"/>
        <v>0</v>
      </c>
    </row>
    <row r="2087" spans="1:4">
      <c r="A2087" t="b">
        <f>IF('Screening and Data Table'!G2088="y", TRUE, FALSE)</f>
        <v>0</v>
      </c>
      <c r="B2087">
        <f>IF('Screening and Data Table'!H2088="y", 1, 0)</f>
        <v>0</v>
      </c>
      <c r="D2087">
        <f t="shared" si="32"/>
        <v>0</v>
      </c>
    </row>
    <row r="2088" spans="1:4">
      <c r="A2088" t="b">
        <f>IF('Screening and Data Table'!G2089="y", TRUE, FALSE)</f>
        <v>0</v>
      </c>
      <c r="B2088">
        <f>IF('Screening and Data Table'!H2089="y", 1, 0)</f>
        <v>0</v>
      </c>
      <c r="D2088">
        <f t="shared" si="32"/>
        <v>0</v>
      </c>
    </row>
    <row r="2089" spans="1:4">
      <c r="A2089" t="b">
        <f>IF('Screening and Data Table'!G2090="y", TRUE, FALSE)</f>
        <v>0</v>
      </c>
      <c r="B2089">
        <f>IF('Screening and Data Table'!H2090="y", 1, 0)</f>
        <v>0</v>
      </c>
      <c r="D2089">
        <f t="shared" si="32"/>
        <v>0</v>
      </c>
    </row>
    <row r="2090" spans="1:4">
      <c r="A2090" t="b">
        <f>IF('Screening and Data Table'!G2091="y", TRUE, FALSE)</f>
        <v>0</v>
      </c>
      <c r="B2090">
        <f>IF('Screening and Data Table'!H2091="y", 1, 0)</f>
        <v>0</v>
      </c>
      <c r="D2090">
        <f t="shared" si="32"/>
        <v>0</v>
      </c>
    </row>
    <row r="2091" spans="1:4">
      <c r="A2091" t="b">
        <f>IF('Screening and Data Table'!G2092="y", TRUE, FALSE)</f>
        <v>0</v>
      </c>
      <c r="B2091">
        <f>IF('Screening and Data Table'!H2092="y", 1, 0)</f>
        <v>0</v>
      </c>
      <c r="D2091">
        <f t="shared" si="32"/>
        <v>0</v>
      </c>
    </row>
    <row r="2092" spans="1:4">
      <c r="A2092" t="b">
        <f>IF('Screening and Data Table'!G2093="y", TRUE, FALSE)</f>
        <v>0</v>
      </c>
      <c r="B2092">
        <f>IF('Screening and Data Table'!H2093="y", 1, 0)</f>
        <v>0</v>
      </c>
      <c r="D2092">
        <f t="shared" si="32"/>
        <v>0</v>
      </c>
    </row>
    <row r="2093" spans="1:4">
      <c r="A2093" t="b">
        <f>IF('Screening and Data Table'!G2094="y", TRUE, FALSE)</f>
        <v>0</v>
      </c>
      <c r="B2093">
        <f>IF('Screening and Data Table'!H2094="y", 1, 0)</f>
        <v>0</v>
      </c>
      <c r="D2093">
        <f t="shared" si="32"/>
        <v>0</v>
      </c>
    </row>
    <row r="2094" spans="1:4">
      <c r="A2094" t="b">
        <f>IF('Screening and Data Table'!G2095="y", TRUE, FALSE)</f>
        <v>0</v>
      </c>
      <c r="B2094">
        <f>IF('Screening and Data Table'!H2095="y", 1, 0)</f>
        <v>0</v>
      </c>
      <c r="D2094">
        <f t="shared" si="32"/>
        <v>0</v>
      </c>
    </row>
    <row r="2095" spans="1:4">
      <c r="A2095" t="b">
        <f>IF('Screening and Data Table'!G2096="y", TRUE, FALSE)</f>
        <v>0</v>
      </c>
      <c r="B2095">
        <f>IF('Screening and Data Table'!H2096="y", 1, 0)</f>
        <v>0</v>
      </c>
      <c r="D2095">
        <f t="shared" si="32"/>
        <v>0</v>
      </c>
    </row>
    <row r="2096" spans="1:4">
      <c r="A2096" t="b">
        <f>IF('Screening and Data Table'!G2097="y", TRUE, FALSE)</f>
        <v>0</v>
      </c>
      <c r="B2096">
        <f>IF('Screening and Data Table'!H2097="y", 1, 0)</f>
        <v>0</v>
      </c>
      <c r="D2096">
        <f t="shared" si="32"/>
        <v>0</v>
      </c>
    </row>
    <row r="2097" spans="1:4">
      <c r="A2097" t="b">
        <f>IF('Screening and Data Table'!G2098="y", TRUE, FALSE)</f>
        <v>0</v>
      </c>
      <c r="B2097">
        <f>IF('Screening and Data Table'!H2098="y", 1, 0)</f>
        <v>0</v>
      </c>
      <c r="D2097">
        <f t="shared" si="32"/>
        <v>0</v>
      </c>
    </row>
    <row r="2098" spans="1:4">
      <c r="A2098" t="b">
        <f>IF('Screening and Data Table'!G2099="y", TRUE, FALSE)</f>
        <v>0</v>
      </c>
      <c r="B2098">
        <f>IF('Screening and Data Table'!H2099="y", 1, 0)</f>
        <v>0</v>
      </c>
      <c r="D2098">
        <f t="shared" si="32"/>
        <v>0</v>
      </c>
    </row>
    <row r="2099" spans="1:4">
      <c r="A2099" t="b">
        <f>IF('Screening and Data Table'!G2100="y", TRUE, FALSE)</f>
        <v>0</v>
      </c>
      <c r="B2099">
        <f>IF('Screening and Data Table'!H2100="y", 1, 0)</f>
        <v>0</v>
      </c>
      <c r="D2099">
        <f t="shared" si="32"/>
        <v>0</v>
      </c>
    </row>
    <row r="2100" spans="1:4">
      <c r="A2100" t="b">
        <f>IF('Screening and Data Table'!G2101="y", TRUE, FALSE)</f>
        <v>0</v>
      </c>
      <c r="B2100">
        <f>IF('Screening and Data Table'!H2101="y", 1, 0)</f>
        <v>0</v>
      </c>
      <c r="D2100">
        <f t="shared" si="32"/>
        <v>0</v>
      </c>
    </row>
    <row r="2101" spans="1:4">
      <c r="A2101" t="b">
        <f>IF('Screening and Data Table'!G2102="y", TRUE, FALSE)</f>
        <v>0</v>
      </c>
      <c r="B2101">
        <f>IF('Screening and Data Table'!H2102="y", 1, 0)</f>
        <v>0</v>
      </c>
      <c r="D2101">
        <f t="shared" si="32"/>
        <v>0</v>
      </c>
    </row>
    <row r="2102" spans="1:4">
      <c r="A2102" t="b">
        <f>IF('Screening and Data Table'!G2103="y", TRUE, FALSE)</f>
        <v>0</v>
      </c>
      <c r="B2102">
        <f>IF('Screening and Data Table'!H2103="y", 1, 0)</f>
        <v>0</v>
      </c>
      <c r="D2102">
        <f t="shared" si="32"/>
        <v>0</v>
      </c>
    </row>
    <row r="2103" spans="1:4">
      <c r="A2103" t="b">
        <f>IF('Screening and Data Table'!G2104="y", TRUE, FALSE)</f>
        <v>0</v>
      </c>
      <c r="B2103">
        <f>IF('Screening and Data Table'!H2104="y", 1, 0)</f>
        <v>0</v>
      </c>
      <c r="D2103">
        <f t="shared" si="32"/>
        <v>0</v>
      </c>
    </row>
    <row r="2104" spans="1:4">
      <c r="A2104" t="b">
        <f>IF('Screening and Data Table'!G2105="y", TRUE, FALSE)</f>
        <v>0</v>
      </c>
      <c r="B2104">
        <f>IF('Screening and Data Table'!H2105="y", 1, 0)</f>
        <v>0</v>
      </c>
      <c r="D2104">
        <f t="shared" si="32"/>
        <v>0</v>
      </c>
    </row>
    <row r="2105" spans="1:4">
      <c r="A2105" t="b">
        <f>IF('Screening and Data Table'!G2106="y", TRUE, FALSE)</f>
        <v>0</v>
      </c>
      <c r="B2105">
        <f>IF('Screening and Data Table'!H2106="y", 1, 0)</f>
        <v>0</v>
      </c>
      <c r="D2105">
        <f t="shared" si="32"/>
        <v>0</v>
      </c>
    </row>
    <row r="2106" spans="1:4">
      <c r="A2106" t="b">
        <f>IF('Screening and Data Table'!G2107="y", TRUE, FALSE)</f>
        <v>0</v>
      </c>
      <c r="B2106">
        <f>IF('Screening and Data Table'!H2107="y", 1, 0)</f>
        <v>0</v>
      </c>
      <c r="D2106">
        <f t="shared" si="32"/>
        <v>0</v>
      </c>
    </row>
    <row r="2107" spans="1:4">
      <c r="A2107" t="b">
        <f>IF('Screening and Data Table'!G2108="y", TRUE, FALSE)</f>
        <v>0</v>
      </c>
      <c r="B2107">
        <f>IF('Screening and Data Table'!H2108="y", 1, 0)</f>
        <v>0</v>
      </c>
      <c r="D2107">
        <f t="shared" si="32"/>
        <v>0</v>
      </c>
    </row>
    <row r="2108" spans="1:4">
      <c r="A2108" t="b">
        <f>IF('Screening and Data Table'!G2109="y", TRUE, FALSE)</f>
        <v>0</v>
      </c>
      <c r="B2108">
        <f>IF('Screening and Data Table'!H2109="y", 1, 0)</f>
        <v>0</v>
      </c>
      <c r="D2108">
        <f t="shared" si="32"/>
        <v>0</v>
      </c>
    </row>
    <row r="2109" spans="1:4">
      <c r="A2109" t="b">
        <f>IF('Screening and Data Table'!G2110="y", TRUE, FALSE)</f>
        <v>0</v>
      </c>
      <c r="B2109">
        <f>IF('Screening and Data Table'!H2110="y", 1, 0)</f>
        <v>0</v>
      </c>
      <c r="D2109">
        <f t="shared" si="32"/>
        <v>0</v>
      </c>
    </row>
    <row r="2110" spans="1:4">
      <c r="A2110" t="b">
        <f>IF('Screening and Data Table'!G2111="y", TRUE, FALSE)</f>
        <v>0</v>
      </c>
      <c r="B2110">
        <f>IF('Screening and Data Table'!H2111="y", 1, 0)</f>
        <v>0</v>
      </c>
      <c r="D2110">
        <f t="shared" si="32"/>
        <v>0</v>
      </c>
    </row>
    <row r="2111" spans="1:4">
      <c r="A2111" t="b">
        <f>IF('Screening and Data Table'!G2112="y", TRUE, FALSE)</f>
        <v>0</v>
      </c>
      <c r="B2111">
        <f>IF('Screening and Data Table'!H2112="y", 1, 0)</f>
        <v>0</v>
      </c>
      <c r="D2111">
        <f t="shared" si="32"/>
        <v>0</v>
      </c>
    </row>
    <row r="2112" spans="1:4">
      <c r="A2112" t="b">
        <f>IF('Screening and Data Table'!G2113="y", TRUE, FALSE)</f>
        <v>0</v>
      </c>
      <c r="B2112">
        <f>IF('Screening and Data Table'!H2113="y", 1, 0)</f>
        <v>0</v>
      </c>
      <c r="D2112">
        <f t="shared" si="32"/>
        <v>0</v>
      </c>
    </row>
    <row r="2113" spans="1:4">
      <c r="A2113" t="b">
        <f>IF('Screening and Data Table'!G2114="y", TRUE, FALSE)</f>
        <v>0</v>
      </c>
      <c r="B2113">
        <f>IF('Screening and Data Table'!H2114="y", 1, 0)</f>
        <v>0</v>
      </c>
      <c r="D2113">
        <f t="shared" si="32"/>
        <v>0</v>
      </c>
    </row>
    <row r="2114" spans="1:4">
      <c r="A2114" t="b">
        <f>IF('Screening and Data Table'!G2115="y", TRUE, FALSE)</f>
        <v>0</v>
      </c>
      <c r="B2114">
        <f>IF('Screening and Data Table'!H2115="y", 1, 0)</f>
        <v>0</v>
      </c>
      <c r="D2114">
        <f t="shared" si="32"/>
        <v>0</v>
      </c>
    </row>
    <row r="2115" spans="1:4">
      <c r="A2115" t="b">
        <f>IF('Screening and Data Table'!G2116="y", TRUE, FALSE)</f>
        <v>0</v>
      </c>
      <c r="B2115">
        <f>IF('Screening and Data Table'!H2116="y", 1, 0)</f>
        <v>0</v>
      </c>
      <c r="D2115">
        <f t="shared" ref="D2115:D2156" si="33">IF(A2115*B2115=1, 1,0)</f>
        <v>0</v>
      </c>
    </row>
    <row r="2116" spans="1:4">
      <c r="A2116" t="b">
        <f>IF('Screening and Data Table'!G2117="y", TRUE, FALSE)</f>
        <v>0</v>
      </c>
      <c r="B2116">
        <f>IF('Screening and Data Table'!H2117="y", 1, 0)</f>
        <v>0</v>
      </c>
      <c r="D2116">
        <f t="shared" si="33"/>
        <v>0</v>
      </c>
    </row>
    <row r="2117" spans="1:4">
      <c r="A2117" t="b">
        <f>IF('Screening and Data Table'!G2118="y", TRUE, FALSE)</f>
        <v>0</v>
      </c>
      <c r="B2117">
        <f>IF('Screening and Data Table'!H2118="y", 1, 0)</f>
        <v>0</v>
      </c>
      <c r="D2117">
        <f t="shared" si="33"/>
        <v>0</v>
      </c>
    </row>
    <row r="2118" spans="1:4">
      <c r="A2118" t="b">
        <f>IF('Screening and Data Table'!G2119="y", TRUE, FALSE)</f>
        <v>0</v>
      </c>
      <c r="B2118">
        <f>IF('Screening and Data Table'!H2119="y", 1, 0)</f>
        <v>0</v>
      </c>
      <c r="D2118">
        <f t="shared" si="33"/>
        <v>0</v>
      </c>
    </row>
    <row r="2119" spans="1:4">
      <c r="A2119" t="b">
        <f>IF('Screening and Data Table'!G2120="y", TRUE, FALSE)</f>
        <v>0</v>
      </c>
      <c r="B2119">
        <f>IF('Screening and Data Table'!H2120="y", 1, 0)</f>
        <v>0</v>
      </c>
      <c r="D2119">
        <f t="shared" si="33"/>
        <v>0</v>
      </c>
    </row>
    <row r="2120" spans="1:4">
      <c r="A2120" t="b">
        <f>IF('Screening and Data Table'!G2121="y", TRUE, FALSE)</f>
        <v>0</v>
      </c>
      <c r="B2120">
        <f>IF('Screening and Data Table'!H2121="y", 1, 0)</f>
        <v>0</v>
      </c>
      <c r="D2120">
        <f t="shared" si="33"/>
        <v>0</v>
      </c>
    </row>
    <row r="2121" spans="1:4">
      <c r="A2121" t="b">
        <f>IF('Screening and Data Table'!G2122="y", TRUE, FALSE)</f>
        <v>0</v>
      </c>
      <c r="B2121">
        <f>IF('Screening and Data Table'!H2122="y", 1, 0)</f>
        <v>0</v>
      </c>
      <c r="D2121">
        <f t="shared" si="33"/>
        <v>0</v>
      </c>
    </row>
    <row r="2122" spans="1:4">
      <c r="A2122" t="b">
        <f>IF('Screening and Data Table'!G2123="y", TRUE, FALSE)</f>
        <v>0</v>
      </c>
      <c r="B2122">
        <f>IF('Screening and Data Table'!H2123="y", 1, 0)</f>
        <v>0</v>
      </c>
      <c r="D2122">
        <f t="shared" si="33"/>
        <v>0</v>
      </c>
    </row>
    <row r="2123" spans="1:4">
      <c r="A2123" t="b">
        <f>IF('Screening and Data Table'!G2124="y", TRUE, FALSE)</f>
        <v>0</v>
      </c>
      <c r="B2123">
        <f>IF('Screening and Data Table'!H2124="y", 1, 0)</f>
        <v>0</v>
      </c>
      <c r="D2123">
        <f t="shared" si="33"/>
        <v>0</v>
      </c>
    </row>
    <row r="2124" spans="1:4">
      <c r="A2124" t="b">
        <f>IF('Screening and Data Table'!G2125="y", TRUE, FALSE)</f>
        <v>0</v>
      </c>
      <c r="B2124">
        <f>IF('Screening and Data Table'!H2125="y", 1, 0)</f>
        <v>0</v>
      </c>
      <c r="D2124">
        <f t="shared" si="33"/>
        <v>0</v>
      </c>
    </row>
    <row r="2125" spans="1:4">
      <c r="A2125" t="b">
        <f>IF('Screening and Data Table'!G2126="y", TRUE, FALSE)</f>
        <v>0</v>
      </c>
      <c r="B2125">
        <f>IF('Screening and Data Table'!H2126="y", 1, 0)</f>
        <v>0</v>
      </c>
      <c r="D2125">
        <f t="shared" si="33"/>
        <v>0</v>
      </c>
    </row>
    <row r="2126" spans="1:4">
      <c r="A2126" t="b">
        <f>IF('Screening and Data Table'!G2127="y", TRUE, FALSE)</f>
        <v>0</v>
      </c>
      <c r="B2126">
        <f>IF('Screening and Data Table'!H2127="y", 1, 0)</f>
        <v>0</v>
      </c>
      <c r="D2126">
        <f t="shared" si="33"/>
        <v>0</v>
      </c>
    </row>
    <row r="2127" spans="1:4">
      <c r="A2127" t="b">
        <f>IF('Screening and Data Table'!G2128="y", TRUE, FALSE)</f>
        <v>0</v>
      </c>
      <c r="B2127">
        <f>IF('Screening and Data Table'!H2128="y", 1, 0)</f>
        <v>0</v>
      </c>
      <c r="D2127">
        <f t="shared" si="33"/>
        <v>0</v>
      </c>
    </row>
    <row r="2128" spans="1:4">
      <c r="A2128" t="b">
        <f>IF('Screening and Data Table'!G2129="y", TRUE, FALSE)</f>
        <v>0</v>
      </c>
      <c r="B2128">
        <f>IF('Screening and Data Table'!H2129="y", 1, 0)</f>
        <v>0</v>
      </c>
      <c r="D2128">
        <f t="shared" si="33"/>
        <v>0</v>
      </c>
    </row>
    <row r="2129" spans="1:4">
      <c r="A2129" t="b">
        <f>IF('Screening and Data Table'!G2130="y", TRUE, FALSE)</f>
        <v>0</v>
      </c>
      <c r="B2129">
        <f>IF('Screening and Data Table'!H2130="y", 1, 0)</f>
        <v>0</v>
      </c>
      <c r="D2129">
        <f t="shared" si="33"/>
        <v>0</v>
      </c>
    </row>
    <row r="2130" spans="1:4">
      <c r="A2130" t="b">
        <f>IF('Screening and Data Table'!G2131="y", TRUE, FALSE)</f>
        <v>0</v>
      </c>
      <c r="B2130">
        <f>IF('Screening and Data Table'!H2131="y", 1, 0)</f>
        <v>0</v>
      </c>
      <c r="D2130">
        <f t="shared" si="33"/>
        <v>0</v>
      </c>
    </row>
    <row r="2131" spans="1:4">
      <c r="A2131" t="b">
        <f>IF('Screening and Data Table'!G2132="y", TRUE, FALSE)</f>
        <v>0</v>
      </c>
      <c r="B2131">
        <f>IF('Screening and Data Table'!H2132="y", 1, 0)</f>
        <v>0</v>
      </c>
      <c r="D2131">
        <f t="shared" si="33"/>
        <v>0</v>
      </c>
    </row>
    <row r="2132" spans="1:4">
      <c r="A2132" t="b">
        <f>IF('Screening and Data Table'!G2133="y", TRUE, FALSE)</f>
        <v>0</v>
      </c>
      <c r="B2132">
        <f>IF('Screening and Data Table'!H2133="y", 1, 0)</f>
        <v>0</v>
      </c>
      <c r="D2132">
        <f t="shared" si="33"/>
        <v>0</v>
      </c>
    </row>
    <row r="2133" spans="1:4">
      <c r="A2133" t="b">
        <f>IF('Screening and Data Table'!G2134="y", TRUE, FALSE)</f>
        <v>0</v>
      </c>
      <c r="B2133">
        <f>IF('Screening and Data Table'!H2134="y", 1, 0)</f>
        <v>0</v>
      </c>
      <c r="D2133">
        <f t="shared" si="33"/>
        <v>0</v>
      </c>
    </row>
    <row r="2134" spans="1:4">
      <c r="A2134" t="b">
        <f>IF('Screening and Data Table'!G2135="y", TRUE, FALSE)</f>
        <v>0</v>
      </c>
      <c r="B2134">
        <f>IF('Screening and Data Table'!H2135="y", 1, 0)</f>
        <v>0</v>
      </c>
      <c r="D2134">
        <f t="shared" si="33"/>
        <v>0</v>
      </c>
    </row>
    <row r="2135" spans="1:4">
      <c r="A2135" t="b">
        <f>IF('Screening and Data Table'!G2136="y", TRUE, FALSE)</f>
        <v>0</v>
      </c>
      <c r="B2135">
        <f>IF('Screening and Data Table'!H2136="y", 1, 0)</f>
        <v>0</v>
      </c>
      <c r="D2135">
        <f t="shared" si="33"/>
        <v>0</v>
      </c>
    </row>
    <row r="2136" spans="1:4">
      <c r="A2136" t="b">
        <f>IF('Screening and Data Table'!G2137="y", TRUE, FALSE)</f>
        <v>0</v>
      </c>
      <c r="B2136">
        <f>IF('Screening and Data Table'!H2137="y", 1, 0)</f>
        <v>0</v>
      </c>
      <c r="D2136">
        <f t="shared" si="33"/>
        <v>0</v>
      </c>
    </row>
    <row r="2137" spans="1:4">
      <c r="A2137" t="b">
        <f>IF('Screening and Data Table'!G2138="y", TRUE, FALSE)</f>
        <v>0</v>
      </c>
      <c r="B2137">
        <f>IF('Screening and Data Table'!H2138="y", 1, 0)</f>
        <v>0</v>
      </c>
      <c r="D2137">
        <f t="shared" si="33"/>
        <v>0</v>
      </c>
    </row>
    <row r="2138" spans="1:4">
      <c r="A2138" t="b">
        <f>IF('Screening and Data Table'!G2139="y", TRUE, FALSE)</f>
        <v>0</v>
      </c>
      <c r="B2138">
        <f>IF('Screening and Data Table'!H2139="y", 1, 0)</f>
        <v>0</v>
      </c>
      <c r="D2138">
        <f t="shared" si="33"/>
        <v>0</v>
      </c>
    </row>
    <row r="2139" spans="1:4">
      <c r="A2139" t="b">
        <f>IF('Screening and Data Table'!G2140="y", TRUE, FALSE)</f>
        <v>0</v>
      </c>
      <c r="B2139">
        <f>IF('Screening and Data Table'!H2140="y", 1, 0)</f>
        <v>0</v>
      </c>
      <c r="D2139">
        <f t="shared" si="33"/>
        <v>0</v>
      </c>
    </row>
    <row r="2140" spans="1:4">
      <c r="A2140" t="b">
        <f>IF('Screening and Data Table'!G2141="y", TRUE, FALSE)</f>
        <v>0</v>
      </c>
      <c r="B2140">
        <f>IF('Screening and Data Table'!H2141="y", 1, 0)</f>
        <v>0</v>
      </c>
      <c r="D2140">
        <f t="shared" si="33"/>
        <v>0</v>
      </c>
    </row>
    <row r="2141" spans="1:4">
      <c r="A2141" t="b">
        <f>IF('Screening and Data Table'!G2142="y", TRUE, FALSE)</f>
        <v>0</v>
      </c>
      <c r="B2141">
        <f>IF('Screening and Data Table'!H2142="y", 1, 0)</f>
        <v>0</v>
      </c>
      <c r="D2141">
        <f t="shared" si="33"/>
        <v>0</v>
      </c>
    </row>
    <row r="2142" spans="1:4">
      <c r="A2142" t="b">
        <f>IF('Screening and Data Table'!G2143="y", TRUE, FALSE)</f>
        <v>0</v>
      </c>
      <c r="B2142">
        <f>IF('Screening and Data Table'!H2143="y", 1, 0)</f>
        <v>0</v>
      </c>
      <c r="D2142">
        <f t="shared" si="33"/>
        <v>0</v>
      </c>
    </row>
    <row r="2143" spans="1:4">
      <c r="A2143" t="b">
        <f>IF('Screening and Data Table'!G2144="y", TRUE, FALSE)</f>
        <v>0</v>
      </c>
      <c r="B2143">
        <f>IF('Screening and Data Table'!H2144="y", 1, 0)</f>
        <v>0</v>
      </c>
      <c r="D2143">
        <f t="shared" si="33"/>
        <v>0</v>
      </c>
    </row>
    <row r="2144" spans="1:4">
      <c r="A2144" t="b">
        <f>IF('Screening and Data Table'!G2145="y", TRUE, FALSE)</f>
        <v>0</v>
      </c>
      <c r="B2144">
        <f>IF('Screening and Data Table'!H2145="y", 1, 0)</f>
        <v>0</v>
      </c>
      <c r="D2144">
        <f t="shared" si="33"/>
        <v>0</v>
      </c>
    </row>
    <row r="2145" spans="1:4">
      <c r="A2145" t="b">
        <f>IF('Screening and Data Table'!G2146="y", TRUE, FALSE)</f>
        <v>0</v>
      </c>
      <c r="B2145">
        <f>IF('Screening and Data Table'!H2146="y", 1, 0)</f>
        <v>0</v>
      </c>
      <c r="D2145">
        <f t="shared" si="33"/>
        <v>0</v>
      </c>
    </row>
    <row r="2146" spans="1:4">
      <c r="A2146" t="b">
        <f>IF('Screening and Data Table'!G2147="y", TRUE, FALSE)</f>
        <v>0</v>
      </c>
      <c r="B2146">
        <f>IF('Screening and Data Table'!H2147="y", 1, 0)</f>
        <v>0</v>
      </c>
      <c r="D2146">
        <f t="shared" si="33"/>
        <v>0</v>
      </c>
    </row>
    <row r="2147" spans="1:4">
      <c r="A2147" t="b">
        <f>IF('Screening and Data Table'!G2148="y", TRUE, FALSE)</f>
        <v>0</v>
      </c>
      <c r="B2147">
        <f>IF('Screening and Data Table'!H2148="y", 1, 0)</f>
        <v>0</v>
      </c>
      <c r="D2147">
        <f t="shared" si="33"/>
        <v>0</v>
      </c>
    </row>
    <row r="2148" spans="1:4">
      <c r="A2148" t="b">
        <f>IF('Screening and Data Table'!G2149="y", TRUE, FALSE)</f>
        <v>0</v>
      </c>
      <c r="B2148">
        <f>IF('Screening and Data Table'!H2149="y", 1, 0)</f>
        <v>0</v>
      </c>
      <c r="D2148">
        <f t="shared" si="33"/>
        <v>0</v>
      </c>
    </row>
    <row r="2149" spans="1:4">
      <c r="A2149" t="b">
        <f>IF('Screening and Data Table'!G2150="y", TRUE, FALSE)</f>
        <v>0</v>
      </c>
      <c r="B2149">
        <f>IF('Screening and Data Table'!H2150="y", 1, 0)</f>
        <v>0</v>
      </c>
      <c r="D2149">
        <f t="shared" si="33"/>
        <v>0</v>
      </c>
    </row>
    <row r="2150" spans="1:4">
      <c r="A2150" t="b">
        <f>IF('Screening and Data Table'!G2151="y", TRUE, FALSE)</f>
        <v>0</v>
      </c>
      <c r="B2150">
        <f>IF('Screening and Data Table'!H2151="y", 1, 0)</f>
        <v>0</v>
      </c>
      <c r="D2150">
        <f t="shared" si="33"/>
        <v>0</v>
      </c>
    </row>
    <row r="2151" spans="1:4">
      <c r="A2151" t="b">
        <f>IF('Screening and Data Table'!G2152="y", TRUE, FALSE)</f>
        <v>0</v>
      </c>
      <c r="B2151">
        <f>IF('Screening and Data Table'!H2152="y", 1, 0)</f>
        <v>0</v>
      </c>
      <c r="D2151">
        <f t="shared" si="33"/>
        <v>0</v>
      </c>
    </row>
    <row r="2152" spans="1:4">
      <c r="A2152" t="b">
        <f>IF('Screening and Data Table'!G2153="y", TRUE, FALSE)</f>
        <v>0</v>
      </c>
      <c r="B2152">
        <f>IF('Screening and Data Table'!H2153="y", 1, 0)</f>
        <v>0</v>
      </c>
      <c r="D2152">
        <f t="shared" si="33"/>
        <v>0</v>
      </c>
    </row>
    <row r="2153" spans="1:4">
      <c r="A2153" t="b">
        <f>IF('Screening and Data Table'!G2154="y", TRUE, FALSE)</f>
        <v>0</v>
      </c>
      <c r="B2153">
        <f>IF('Screening and Data Table'!H2154="y", 1, 0)</f>
        <v>0</v>
      </c>
      <c r="D2153">
        <f t="shared" si="33"/>
        <v>0</v>
      </c>
    </row>
    <row r="2154" spans="1:4">
      <c r="A2154" t="b">
        <f>IF('Screening and Data Table'!G2155="y", TRUE, FALSE)</f>
        <v>0</v>
      </c>
      <c r="B2154">
        <f>IF('Screening and Data Table'!H2155="y", 1, 0)</f>
        <v>0</v>
      </c>
      <c r="D2154">
        <f t="shared" si="33"/>
        <v>0</v>
      </c>
    </row>
    <row r="2155" spans="1:4">
      <c r="A2155" t="b">
        <f>IF('Screening and Data Table'!G2156="y", TRUE, FALSE)</f>
        <v>0</v>
      </c>
      <c r="B2155">
        <f>IF('Screening and Data Table'!H2156="y", 1, 0)</f>
        <v>0</v>
      </c>
      <c r="D2155">
        <f t="shared" si="33"/>
        <v>0</v>
      </c>
    </row>
    <row r="2156" spans="1:4">
      <c r="A2156" t="b">
        <f>IF('Screening and Data Table'!G2157="y", TRUE, FALSE)</f>
        <v>0</v>
      </c>
      <c r="B2156">
        <f>IF('Screening and Data Table'!H2157="y", 1, 0)</f>
        <v>0</v>
      </c>
      <c r="D2156">
        <f t="shared" si="33"/>
        <v>0</v>
      </c>
    </row>
    <row r="2157" spans="1:4">
      <c r="A2157" t="b">
        <f>IF('Screening and Data Table'!G2158="y", TRUE, FALSE)</f>
        <v>0</v>
      </c>
      <c r="B2157">
        <f>IF('Screening and Data Table'!H2158="y", 1, 0)</f>
        <v>0</v>
      </c>
    </row>
    <row r="2158" spans="1:4">
      <c r="A2158" t="b">
        <f>IF('Screening and Data Table'!G2159="y", TRUE, FALSE)</f>
        <v>0</v>
      </c>
      <c r="B2158">
        <f>IF('Screening and Data Table'!H2159="y", 1, 0)</f>
        <v>0</v>
      </c>
    </row>
    <row r="2159" spans="1:4">
      <c r="A2159" t="b">
        <f>IF('Screening and Data Table'!G2160="y", TRUE, FALSE)</f>
        <v>0</v>
      </c>
      <c r="B2159">
        <f>IF('Screening and Data Table'!H2160="y", 1, 0)</f>
        <v>0</v>
      </c>
    </row>
    <row r="2160" spans="1:4">
      <c r="A2160" t="b">
        <f>IF('Screening and Data Table'!G2161="y", TRUE, FALSE)</f>
        <v>0</v>
      </c>
      <c r="B2160">
        <f>IF('Screening and Data Table'!H2161="y", 1, 0)</f>
        <v>0</v>
      </c>
    </row>
    <row r="2161" spans="1:2">
      <c r="A2161" t="b">
        <f>IF('Screening and Data Table'!G2162="y", TRUE, FALSE)</f>
        <v>0</v>
      </c>
      <c r="B2161">
        <f>IF('Screening and Data Table'!H2162="y", 1, 0)</f>
        <v>0</v>
      </c>
    </row>
    <row r="2162" spans="1:2">
      <c r="A2162" t="b">
        <f>IF('Screening and Data Table'!G2163="y", TRUE, FALSE)</f>
        <v>0</v>
      </c>
      <c r="B2162">
        <f>IF('Screening and Data Table'!H2163="y", 1, 0)</f>
        <v>0</v>
      </c>
    </row>
    <row r="2163" spans="1:2">
      <c r="A2163" t="b">
        <f>IF('Screening and Data Table'!G2164="y", TRUE, FALSE)</f>
        <v>0</v>
      </c>
      <c r="B2163">
        <f>IF('Screening and Data Table'!H2164="y", 1, 0)</f>
        <v>0</v>
      </c>
    </row>
    <row r="2164" spans="1:2">
      <c r="A2164" t="b">
        <f>IF('Screening and Data Table'!G2165="y", TRUE, FALSE)</f>
        <v>0</v>
      </c>
      <c r="B2164">
        <f>IF('Screening and Data Table'!H2165="y", 1, 0)</f>
        <v>0</v>
      </c>
    </row>
    <row r="2165" spans="1:2">
      <c r="A2165" t="b">
        <f>IF('Screening and Data Table'!G2166="y", TRUE, FALSE)</f>
        <v>0</v>
      </c>
      <c r="B2165">
        <f>IF('Screening and Data Table'!H2166="y", 1, 0)</f>
        <v>0</v>
      </c>
    </row>
    <row r="2166" spans="1:2">
      <c r="A2166" t="b">
        <f>IF('Screening and Data Table'!G2167="y", TRUE, FALSE)</f>
        <v>0</v>
      </c>
      <c r="B2166">
        <f>IF('Screening and Data Table'!H2167="y", 1, 0)</f>
        <v>0</v>
      </c>
    </row>
    <row r="2167" spans="1:2">
      <c r="A2167" t="b">
        <f>IF('Screening and Data Table'!G2168="y", TRUE, FALSE)</f>
        <v>0</v>
      </c>
      <c r="B2167">
        <f>IF('Screening and Data Table'!H2168="y", 1, 0)</f>
        <v>0</v>
      </c>
    </row>
    <row r="2168" spans="1:2">
      <c r="A2168" t="b">
        <f>IF('Screening and Data Table'!G2169="y", TRUE, FALSE)</f>
        <v>1</v>
      </c>
      <c r="B2168">
        <f>IF('Screening and Data Table'!H2169="y", 1, 0)</f>
        <v>0</v>
      </c>
    </row>
    <row r="2169" spans="1:2">
      <c r="A2169" t="b">
        <f>IF('Screening and Data Table'!G2170="y", TRUE, FALSE)</f>
        <v>0</v>
      </c>
      <c r="B2169">
        <f>IF('Screening and Data Table'!H2170="y", 1, 0)</f>
        <v>0</v>
      </c>
    </row>
    <row r="2170" spans="1:2">
      <c r="A2170" t="b">
        <f>IF('Screening and Data Table'!G2171="y", TRUE, FALSE)</f>
        <v>0</v>
      </c>
      <c r="B2170">
        <f>IF('Screening and Data Table'!H2171="y", 1, 0)</f>
        <v>0</v>
      </c>
    </row>
    <row r="2171" spans="1:2">
      <c r="A2171" t="b">
        <f>IF('Screening and Data Table'!G2172="y", TRUE, FALSE)</f>
        <v>0</v>
      </c>
      <c r="B2171">
        <f>IF('Screening and Data Table'!H2172="y", 1, 0)</f>
        <v>0</v>
      </c>
    </row>
    <row r="2172" spans="1:2">
      <c r="A2172" t="b">
        <f>IF('Screening and Data Table'!G2173="y", TRUE, FALSE)</f>
        <v>0</v>
      </c>
      <c r="B2172">
        <f>IF('Screening and Data Table'!H2173="y", 1, 0)</f>
        <v>0</v>
      </c>
    </row>
    <row r="2173" spans="1:2">
      <c r="A2173" t="b">
        <f>IF('Screening and Data Table'!G2174="y", TRUE, FALSE)</f>
        <v>0</v>
      </c>
      <c r="B2173">
        <f>IF('Screening and Data Table'!H2174="y", 1, 0)</f>
        <v>0</v>
      </c>
    </row>
    <row r="2174" spans="1:2">
      <c r="A2174" t="b">
        <f>IF('Screening and Data Table'!G2175="y", TRUE, FALSE)</f>
        <v>1</v>
      </c>
      <c r="B2174">
        <f>IF('Screening and Data Table'!H2175="y", 1, 0)</f>
        <v>0</v>
      </c>
    </row>
    <row r="2175" spans="1:2">
      <c r="A2175" t="b">
        <f>IF('Screening and Data Table'!G2176="y", TRUE, FALSE)</f>
        <v>0</v>
      </c>
      <c r="B2175">
        <f>IF('Screening and Data Table'!H2176="y", 1, 0)</f>
        <v>0</v>
      </c>
    </row>
    <row r="2176" spans="1:2">
      <c r="A2176" t="b">
        <f>IF('Screening and Data Table'!G2177="y", TRUE, FALSE)</f>
        <v>0</v>
      </c>
      <c r="B2176">
        <f>IF('Screening and Data Table'!H2177="y", 1, 0)</f>
        <v>0</v>
      </c>
    </row>
    <row r="2177" spans="1:2">
      <c r="A2177" t="b">
        <f>IF('Screening and Data Table'!G2178="y", TRUE, FALSE)</f>
        <v>0</v>
      </c>
      <c r="B2177">
        <f>IF('Screening and Data Table'!H2178="y", 1, 0)</f>
        <v>0</v>
      </c>
    </row>
    <row r="2178" spans="1:2">
      <c r="A2178" t="b">
        <f>IF('Screening and Data Table'!G2179="y", TRUE, FALSE)</f>
        <v>0</v>
      </c>
      <c r="B2178">
        <f>IF('Screening and Data Table'!H2179="y", 1, 0)</f>
        <v>0</v>
      </c>
    </row>
    <row r="2179" spans="1:2">
      <c r="A2179" t="b">
        <f>IF('Screening and Data Table'!G2180="y", TRUE, FALSE)</f>
        <v>0</v>
      </c>
      <c r="B2179">
        <f>IF('Screening and Data Table'!H2180="y", 1, 0)</f>
        <v>0</v>
      </c>
    </row>
    <row r="2180" spans="1:2">
      <c r="A2180" t="b">
        <f>IF('Screening and Data Table'!G2181="y", TRUE, FALSE)</f>
        <v>1</v>
      </c>
      <c r="B2180">
        <f>IF('Screening and Data Table'!H2181="y", 1, 0)</f>
        <v>0</v>
      </c>
    </row>
    <row r="2181" spans="1:2">
      <c r="A2181" t="b">
        <f>IF('Screening and Data Table'!G2182="y", TRUE, FALSE)</f>
        <v>0</v>
      </c>
      <c r="B2181">
        <f>IF('Screening and Data Table'!H2182="y", 1, 0)</f>
        <v>0</v>
      </c>
    </row>
    <row r="2182" spans="1:2">
      <c r="A2182" t="b">
        <f>IF('Screening and Data Table'!G2183="y", TRUE, FALSE)</f>
        <v>0</v>
      </c>
      <c r="B2182">
        <f>IF('Screening and Data Table'!H2183="y", 1, 0)</f>
        <v>0</v>
      </c>
    </row>
    <row r="2183" spans="1:2">
      <c r="A2183" t="b">
        <f>IF('Screening and Data Table'!G2184="y", TRUE, FALSE)</f>
        <v>0</v>
      </c>
      <c r="B2183">
        <f>IF('Screening and Data Table'!H2184="y", 1, 0)</f>
        <v>0</v>
      </c>
    </row>
    <row r="2184" spans="1:2">
      <c r="A2184" t="b">
        <f>IF('Screening and Data Table'!G2185="y", TRUE, FALSE)</f>
        <v>0</v>
      </c>
      <c r="B2184">
        <f>IF('Screening and Data Table'!H2185="y", 1, 0)</f>
        <v>0</v>
      </c>
    </row>
    <row r="2185" spans="1:2">
      <c r="A2185" t="b">
        <f>IF('Screening and Data Table'!G2186="y", TRUE, FALSE)</f>
        <v>0</v>
      </c>
      <c r="B2185">
        <f>IF('Screening and Data Table'!H2186="y", 1, 0)</f>
        <v>0</v>
      </c>
    </row>
    <row r="2186" spans="1:2">
      <c r="A2186" t="b">
        <f>IF('Screening and Data Table'!G2187="y", TRUE, FALSE)</f>
        <v>0</v>
      </c>
      <c r="B2186">
        <f>IF('Screening and Data Table'!H2187="y", 1, 0)</f>
        <v>0</v>
      </c>
    </row>
    <row r="2187" spans="1:2">
      <c r="A2187" t="b">
        <f>IF('Screening and Data Table'!G2188="y", TRUE, FALSE)</f>
        <v>0</v>
      </c>
      <c r="B2187">
        <f>IF('Screening and Data Table'!H2188="y", 1, 0)</f>
        <v>0</v>
      </c>
    </row>
    <row r="2188" spans="1:2">
      <c r="A2188" t="b">
        <f>IF('Screening and Data Table'!G2189="y", TRUE, FALSE)</f>
        <v>0</v>
      </c>
      <c r="B2188">
        <f>IF('Screening and Data Table'!H2189="y", 1, 0)</f>
        <v>0</v>
      </c>
    </row>
    <row r="2189" spans="1:2">
      <c r="A2189" t="b">
        <f>IF('Screening and Data Table'!G2190="y", TRUE, FALSE)</f>
        <v>0</v>
      </c>
      <c r="B2189">
        <f>IF('Screening and Data Table'!H2190="y", 1, 0)</f>
        <v>0</v>
      </c>
    </row>
    <row r="2190" spans="1:2">
      <c r="A2190" t="b">
        <f>IF('Screening and Data Table'!G2191="y", TRUE, FALSE)</f>
        <v>1</v>
      </c>
      <c r="B2190">
        <f>IF('Screening and Data Table'!H2191="y", 1, 0)</f>
        <v>0</v>
      </c>
    </row>
    <row r="2191" spans="1:2">
      <c r="A2191" t="b">
        <f>IF('Screening and Data Table'!G2192="y", TRUE, FALSE)</f>
        <v>0</v>
      </c>
      <c r="B2191">
        <f>IF('Screening and Data Table'!H2192="y", 1, 0)</f>
        <v>0</v>
      </c>
    </row>
    <row r="2192" spans="1:2">
      <c r="A2192" t="b">
        <f>IF('Screening and Data Table'!G2193="y", TRUE, FALSE)</f>
        <v>0</v>
      </c>
      <c r="B2192">
        <f>IF('Screening and Data Table'!H2193="y", 1, 0)</f>
        <v>0</v>
      </c>
    </row>
    <row r="2193" spans="1:2">
      <c r="A2193" t="b">
        <f>IF('Screening and Data Table'!G2194="y", TRUE, FALSE)</f>
        <v>0</v>
      </c>
      <c r="B2193">
        <f>IF('Screening and Data Table'!H2194="y", 1, 0)</f>
        <v>0</v>
      </c>
    </row>
    <row r="2194" spans="1:2">
      <c r="A2194" t="b">
        <f>IF('Screening and Data Table'!G2195="y", TRUE, FALSE)</f>
        <v>1</v>
      </c>
      <c r="B2194">
        <f>IF('Screening and Data Table'!H2195="y", 1, 0)</f>
        <v>0</v>
      </c>
    </row>
    <row r="2195" spans="1:2">
      <c r="A2195" t="b">
        <f>IF('Screening and Data Table'!G2196="y", TRUE, FALSE)</f>
        <v>0</v>
      </c>
      <c r="B2195">
        <f>IF('Screening and Data Table'!H2196="y", 1, 0)</f>
        <v>0</v>
      </c>
    </row>
    <row r="2196" spans="1:2">
      <c r="A2196" t="b">
        <f>IF('Screening and Data Table'!G2197="y", TRUE, FALSE)</f>
        <v>0</v>
      </c>
      <c r="B2196">
        <f>IF('Screening and Data Table'!H2197="y", 1, 0)</f>
        <v>0</v>
      </c>
    </row>
    <row r="2197" spans="1:2">
      <c r="A2197" t="b">
        <f>IF('Screening and Data Table'!G2198="y", TRUE, FALSE)</f>
        <v>0</v>
      </c>
      <c r="B2197">
        <f>IF('Screening and Data Table'!H2198="y", 1, 0)</f>
        <v>0</v>
      </c>
    </row>
    <row r="2198" spans="1:2">
      <c r="A2198" t="b">
        <f>IF('Screening and Data Table'!G2199="y", TRUE, FALSE)</f>
        <v>0</v>
      </c>
      <c r="B2198">
        <f>IF('Screening and Data Table'!H2199="y", 1, 0)</f>
        <v>0</v>
      </c>
    </row>
    <row r="2199" spans="1:2">
      <c r="A2199" t="b">
        <f>IF('Screening and Data Table'!G2200="y", TRUE, FALSE)</f>
        <v>0</v>
      </c>
      <c r="B2199">
        <f>IF('Screening and Data Table'!H2200="y", 1, 0)</f>
        <v>0</v>
      </c>
    </row>
    <row r="2200" spans="1:2">
      <c r="A2200" t="b">
        <f>IF('Screening and Data Table'!G2201="y", TRUE, FALSE)</f>
        <v>0</v>
      </c>
      <c r="B2200">
        <f>IF('Screening and Data Table'!H2201="y", 1, 0)</f>
        <v>0</v>
      </c>
    </row>
    <row r="2201" spans="1:2">
      <c r="A2201" t="b">
        <f>IF('Screening and Data Table'!G2202="y", TRUE, FALSE)</f>
        <v>0</v>
      </c>
      <c r="B2201">
        <f>IF('Screening and Data Table'!H2202="y", 1, 0)</f>
        <v>0</v>
      </c>
    </row>
    <row r="2202" spans="1:2">
      <c r="A2202" t="b">
        <f>IF('Screening and Data Table'!G2203="y", TRUE, FALSE)</f>
        <v>0</v>
      </c>
      <c r="B2202">
        <f>IF('Screening and Data Table'!H2203="y", 1, 0)</f>
        <v>0</v>
      </c>
    </row>
    <row r="2203" spans="1:2">
      <c r="A2203" t="b">
        <f>IF('Screening and Data Table'!G2204="y", TRUE, FALSE)</f>
        <v>0</v>
      </c>
      <c r="B2203">
        <f>IF('Screening and Data Table'!H2204="y", 1, 0)</f>
        <v>0</v>
      </c>
    </row>
    <row r="2204" spans="1:2">
      <c r="A2204" t="b">
        <f>IF('Screening and Data Table'!G2205="y", TRUE, FALSE)</f>
        <v>0</v>
      </c>
      <c r="B2204">
        <f>IF('Screening and Data Table'!H2205="y", 1, 0)</f>
        <v>0</v>
      </c>
    </row>
    <row r="2205" spans="1:2">
      <c r="A2205" t="b">
        <f>IF('Screening and Data Table'!G2206="y", TRUE, FALSE)</f>
        <v>0</v>
      </c>
      <c r="B2205">
        <f>IF('Screening and Data Table'!H2206="y", 1, 0)</f>
        <v>0</v>
      </c>
    </row>
    <row r="2206" spans="1:2">
      <c r="A2206" t="b">
        <f>IF('Screening and Data Table'!G2207="y", TRUE, FALSE)</f>
        <v>0</v>
      </c>
      <c r="B2206">
        <f>IF('Screening and Data Table'!H2207="y", 1, 0)</f>
        <v>0</v>
      </c>
    </row>
    <row r="2207" spans="1:2">
      <c r="A2207" t="b">
        <f>IF('Screening and Data Table'!G2208="y", TRUE, FALSE)</f>
        <v>0</v>
      </c>
      <c r="B2207">
        <f>IF('Screening and Data Table'!H2208="y", 1, 0)</f>
        <v>0</v>
      </c>
    </row>
    <row r="2208" spans="1:2">
      <c r="A2208" t="b">
        <f>IF('Screening and Data Table'!G2209="y", TRUE, FALSE)</f>
        <v>1</v>
      </c>
      <c r="B2208">
        <f>IF('Screening and Data Table'!H2209="y", 1, 0)</f>
        <v>0</v>
      </c>
    </row>
    <row r="2209" spans="1:2">
      <c r="A2209" t="b">
        <f>IF('Screening and Data Table'!G2210="y", TRUE, FALSE)</f>
        <v>0</v>
      </c>
      <c r="B2209">
        <f>IF('Screening and Data Table'!H2210="y", 1, 0)</f>
        <v>0</v>
      </c>
    </row>
    <row r="2210" spans="1:2">
      <c r="A2210" t="b">
        <f>IF('Screening and Data Table'!G2211="y", TRUE, FALSE)</f>
        <v>0</v>
      </c>
      <c r="B2210">
        <f>IF('Screening and Data Table'!H2211="y", 1, 0)</f>
        <v>0</v>
      </c>
    </row>
    <row r="2211" spans="1:2">
      <c r="A2211" t="b">
        <f>IF('Screening and Data Table'!G2212="y", TRUE, FALSE)</f>
        <v>0</v>
      </c>
      <c r="B2211">
        <f>IF('Screening and Data Table'!H2212="y", 1, 0)</f>
        <v>0</v>
      </c>
    </row>
    <row r="2212" spans="1:2">
      <c r="A2212" t="b">
        <f>IF('Screening and Data Table'!G2213="y", TRUE, FALSE)</f>
        <v>1</v>
      </c>
      <c r="B2212">
        <f>IF('Screening and Data Table'!H2213="y", 1, 0)</f>
        <v>0</v>
      </c>
    </row>
    <row r="2213" spans="1:2">
      <c r="A2213" t="b">
        <f>IF('Screening and Data Table'!G2214="y", TRUE, FALSE)</f>
        <v>0</v>
      </c>
      <c r="B2213">
        <f>IF('Screening and Data Table'!H2214="y", 1, 0)</f>
        <v>0</v>
      </c>
    </row>
    <row r="2214" spans="1:2">
      <c r="A2214" t="b">
        <f>IF('Screening and Data Table'!G2215="y", TRUE, FALSE)</f>
        <v>0</v>
      </c>
      <c r="B2214">
        <f>IF('Screening and Data Table'!H2215="y", 1, 0)</f>
        <v>0</v>
      </c>
    </row>
    <row r="2215" spans="1:2">
      <c r="A2215" t="b">
        <f>IF('Screening and Data Table'!G2216="y", TRUE, FALSE)</f>
        <v>0</v>
      </c>
      <c r="B2215">
        <f>IF('Screening and Data Table'!H2216="y", 1, 0)</f>
        <v>0</v>
      </c>
    </row>
    <row r="2216" spans="1:2">
      <c r="A2216" t="b">
        <f>IF('Screening and Data Table'!G2217="y", TRUE, FALSE)</f>
        <v>0</v>
      </c>
      <c r="B2216">
        <f>IF('Screening and Data Table'!H2217="y", 1, 0)</f>
        <v>0</v>
      </c>
    </row>
    <row r="2217" spans="1:2">
      <c r="A2217" t="b">
        <f>IF('Screening and Data Table'!G2218="y", TRUE, FALSE)</f>
        <v>0</v>
      </c>
      <c r="B2217">
        <f>IF('Screening and Data Table'!H2218="y", 1, 0)</f>
        <v>0</v>
      </c>
    </row>
    <row r="2218" spans="1:2">
      <c r="A2218" t="b">
        <f>IF('Screening and Data Table'!G2219="y", TRUE, FALSE)</f>
        <v>1</v>
      </c>
      <c r="B2218">
        <f>IF('Screening and Data Table'!H2219="y", 1, 0)</f>
        <v>0</v>
      </c>
    </row>
    <row r="2219" spans="1:2">
      <c r="A2219" t="b">
        <f>IF('Screening and Data Table'!G2220="y", TRUE, FALSE)</f>
        <v>0</v>
      </c>
      <c r="B2219">
        <f>IF('Screening and Data Table'!H2220="y", 1, 0)</f>
        <v>0</v>
      </c>
    </row>
    <row r="2220" spans="1:2">
      <c r="A2220" t="b">
        <f>IF('Screening and Data Table'!G2221="y", TRUE, FALSE)</f>
        <v>0</v>
      </c>
      <c r="B2220">
        <f>IF('Screening and Data Table'!H2221="y", 1, 0)</f>
        <v>0</v>
      </c>
    </row>
    <row r="2221" spans="1:2">
      <c r="A2221" t="b">
        <f>IF('Screening and Data Table'!G2222="y", TRUE, FALSE)</f>
        <v>0</v>
      </c>
      <c r="B2221">
        <f>IF('Screening and Data Table'!H2222="y", 1, 0)</f>
        <v>0</v>
      </c>
    </row>
    <row r="2222" spans="1:2">
      <c r="A2222" t="b">
        <f>IF('Screening and Data Table'!G2223="y", TRUE, FALSE)</f>
        <v>0</v>
      </c>
      <c r="B2222">
        <f>IF('Screening and Data Table'!H2223="y", 1, 0)</f>
        <v>0</v>
      </c>
    </row>
    <row r="2223" spans="1:2">
      <c r="A2223" t="b">
        <f>IF('Screening and Data Table'!G2224="y", TRUE, FALSE)</f>
        <v>0</v>
      </c>
      <c r="B2223">
        <f>IF('Screening and Data Table'!H2224="y", 1, 0)</f>
        <v>0</v>
      </c>
    </row>
    <row r="2224" spans="1:2">
      <c r="A2224" t="b">
        <f>IF('Screening and Data Table'!G2225="y", TRUE, FALSE)</f>
        <v>0</v>
      </c>
      <c r="B2224">
        <f>IF('Screening and Data Table'!H2225="y", 1, 0)</f>
        <v>0</v>
      </c>
    </row>
    <row r="2225" spans="1:2">
      <c r="A2225" t="b">
        <f>IF('Screening and Data Table'!G2226="y", TRUE, FALSE)</f>
        <v>0</v>
      </c>
      <c r="B2225">
        <f>IF('Screening and Data Table'!H2226="y", 1, 0)</f>
        <v>0</v>
      </c>
    </row>
    <row r="2226" spans="1:2">
      <c r="A2226" t="b">
        <f>IF('Screening and Data Table'!G2227="y", TRUE, FALSE)</f>
        <v>1</v>
      </c>
      <c r="B2226">
        <f>IF('Screening and Data Table'!H2227="y", 1, 0)</f>
        <v>0</v>
      </c>
    </row>
    <row r="2227" spans="1:2">
      <c r="A2227" t="b">
        <f>IF('Screening and Data Table'!G2228="y", TRUE, FALSE)</f>
        <v>0</v>
      </c>
      <c r="B2227">
        <f>IF('Screening and Data Table'!H2228="y", 1, 0)</f>
        <v>0</v>
      </c>
    </row>
    <row r="2228" spans="1:2">
      <c r="A2228" t="b">
        <f>IF('Screening and Data Table'!G2229="y", TRUE, FALSE)</f>
        <v>0</v>
      </c>
      <c r="B2228">
        <f>IF('Screening and Data Table'!H2229="y", 1, 0)</f>
        <v>0</v>
      </c>
    </row>
    <row r="2229" spans="1:2">
      <c r="A2229" t="b">
        <f>IF('Screening and Data Table'!G2230="y", TRUE, FALSE)</f>
        <v>0</v>
      </c>
      <c r="B2229">
        <f>IF('Screening and Data Table'!H2230="y", 1, 0)</f>
        <v>0</v>
      </c>
    </row>
    <row r="2230" spans="1:2">
      <c r="A2230" t="b">
        <f>IF('Screening and Data Table'!G2231="y", TRUE, FALSE)</f>
        <v>0</v>
      </c>
      <c r="B2230">
        <f>IF('Screening and Data Table'!H2231="y", 1, 0)</f>
        <v>0</v>
      </c>
    </row>
    <row r="2231" spans="1:2">
      <c r="A2231" t="b">
        <f>IF('Screening and Data Table'!G2232="y", TRUE, FALSE)</f>
        <v>0</v>
      </c>
      <c r="B2231">
        <f>IF('Screening and Data Table'!H2232="y", 1, 0)</f>
        <v>0</v>
      </c>
    </row>
    <row r="2232" spans="1:2">
      <c r="A2232" t="b">
        <f>IF('Screening and Data Table'!G2233="y", TRUE, FALSE)</f>
        <v>0</v>
      </c>
      <c r="B2232">
        <f>IF('Screening and Data Table'!H2233="y", 1, 0)</f>
        <v>0</v>
      </c>
    </row>
    <row r="2233" spans="1:2">
      <c r="A2233" t="b">
        <f>IF('Screening and Data Table'!G2234="y", TRUE, FALSE)</f>
        <v>0</v>
      </c>
      <c r="B2233">
        <f>IF('Screening and Data Table'!H2234="y", 1, 0)</f>
        <v>0</v>
      </c>
    </row>
    <row r="2234" spans="1:2">
      <c r="A2234" t="b">
        <f>IF('Screening and Data Table'!G2235="y", TRUE, FALSE)</f>
        <v>0</v>
      </c>
      <c r="B2234">
        <f>IF('Screening and Data Table'!H2235="y", 1, 0)</f>
        <v>0</v>
      </c>
    </row>
    <row r="2235" spans="1:2">
      <c r="A2235" t="b">
        <f>IF('Screening and Data Table'!G2236="y", TRUE, FALSE)</f>
        <v>0</v>
      </c>
      <c r="B2235">
        <f>IF('Screening and Data Table'!H2236="y", 1, 0)</f>
        <v>0</v>
      </c>
    </row>
    <row r="2236" spans="1:2">
      <c r="A2236" t="b">
        <f>IF('Screening and Data Table'!G2237="y", TRUE, FALSE)</f>
        <v>0</v>
      </c>
      <c r="B2236">
        <f>IF('Screening and Data Table'!H2237="y", 1, 0)</f>
        <v>0</v>
      </c>
    </row>
    <row r="2237" spans="1:2">
      <c r="A2237" t="b">
        <f>IF('Screening and Data Table'!G2238="y", TRUE, FALSE)</f>
        <v>0</v>
      </c>
      <c r="B2237">
        <f>IF('Screening and Data Table'!H2238="y", 1, 0)</f>
        <v>0</v>
      </c>
    </row>
    <row r="2238" spans="1:2">
      <c r="A2238" t="b">
        <f>IF('Screening and Data Table'!G2239="y", TRUE, FALSE)</f>
        <v>0</v>
      </c>
      <c r="B2238">
        <f>IF('Screening and Data Table'!H2239="y", 1, 0)</f>
        <v>0</v>
      </c>
    </row>
    <row r="2239" spans="1:2">
      <c r="A2239" t="b">
        <f>IF('Screening and Data Table'!G2240="y", TRUE, FALSE)</f>
        <v>0</v>
      </c>
      <c r="B2239">
        <f>IF('Screening and Data Table'!H2240="y", 1, 0)</f>
        <v>0</v>
      </c>
    </row>
    <row r="2240" spans="1:2">
      <c r="A2240" t="b">
        <f>IF('Screening and Data Table'!G2241="y", TRUE, FALSE)</f>
        <v>0</v>
      </c>
      <c r="B2240">
        <f>IF('Screening and Data Table'!H2241="y", 1, 0)</f>
        <v>0</v>
      </c>
    </row>
    <row r="2241" spans="1:2">
      <c r="A2241" t="b">
        <f>IF('Screening and Data Table'!G2242="y", TRUE, FALSE)</f>
        <v>0</v>
      </c>
      <c r="B2241">
        <f>IF('Screening and Data Table'!H2242="y", 1, 0)</f>
        <v>0</v>
      </c>
    </row>
    <row r="2242" spans="1:2">
      <c r="A2242" t="b">
        <f>IF('Screening and Data Table'!G2243="y", TRUE, FALSE)</f>
        <v>0</v>
      </c>
      <c r="B2242">
        <f>IF('Screening and Data Table'!H2243="y", 1, 0)</f>
        <v>0</v>
      </c>
    </row>
    <row r="2243" spans="1:2">
      <c r="A2243" t="b">
        <f>IF('Screening and Data Table'!G2244="y", TRUE, FALSE)</f>
        <v>0</v>
      </c>
      <c r="B2243">
        <f>IF('Screening and Data Table'!H2244="y", 1, 0)</f>
        <v>0</v>
      </c>
    </row>
    <row r="2244" spans="1:2">
      <c r="A2244" t="b">
        <f>IF('Screening and Data Table'!G2245="y", TRUE, FALSE)</f>
        <v>0</v>
      </c>
      <c r="B2244">
        <f>IF('Screening and Data Table'!H2245="y", 1, 0)</f>
        <v>0</v>
      </c>
    </row>
    <row r="2245" spans="1:2">
      <c r="A2245" t="b">
        <f>IF('Screening and Data Table'!G2246="y", TRUE, FALSE)</f>
        <v>0</v>
      </c>
      <c r="B2245">
        <f>IF('Screening and Data Table'!H2246="y", 1, 0)</f>
        <v>0</v>
      </c>
    </row>
    <row r="2246" spans="1:2">
      <c r="A2246" t="b">
        <f>IF('Screening and Data Table'!G2247="y", TRUE, FALSE)</f>
        <v>1</v>
      </c>
      <c r="B2246">
        <f>IF('Screening and Data Table'!H2247="y", 1, 0)</f>
        <v>0</v>
      </c>
    </row>
    <row r="2247" spans="1:2">
      <c r="A2247" t="b">
        <f>IF('Screening and Data Table'!G2248="y", TRUE, FALSE)</f>
        <v>0</v>
      </c>
      <c r="B2247">
        <f>IF('Screening and Data Table'!H2248="y", 1, 0)</f>
        <v>0</v>
      </c>
    </row>
    <row r="2248" spans="1:2">
      <c r="A2248" t="b">
        <f>IF('Screening and Data Table'!G2249="y", TRUE, FALSE)</f>
        <v>0</v>
      </c>
      <c r="B2248">
        <f>IF('Screening and Data Table'!H2249="y", 1, 0)</f>
        <v>0</v>
      </c>
    </row>
    <row r="2249" spans="1:2">
      <c r="A2249" t="b">
        <f>IF('Screening and Data Table'!G2250="y", TRUE, FALSE)</f>
        <v>0</v>
      </c>
      <c r="B2249">
        <f>IF('Screening and Data Table'!H2250="y", 1, 0)</f>
        <v>0</v>
      </c>
    </row>
    <row r="2250" spans="1:2">
      <c r="A2250" t="b">
        <f>IF('Screening and Data Table'!G2251="y", TRUE, FALSE)</f>
        <v>1</v>
      </c>
      <c r="B2250">
        <f>IF('Screening and Data Table'!H2251="y", 1, 0)</f>
        <v>0</v>
      </c>
    </row>
    <row r="2251" spans="1:2">
      <c r="A2251" t="b">
        <f>IF('Screening and Data Table'!G2252="y", TRUE, FALSE)</f>
        <v>0</v>
      </c>
      <c r="B2251">
        <f>IF('Screening and Data Table'!H2252="y", 1, 0)</f>
        <v>0</v>
      </c>
    </row>
    <row r="2252" spans="1:2">
      <c r="A2252" t="b">
        <f>IF('Screening and Data Table'!G2253="y", TRUE, FALSE)</f>
        <v>1</v>
      </c>
      <c r="B2252">
        <f>IF('Screening and Data Table'!H2253="y", 1, 0)</f>
        <v>0</v>
      </c>
    </row>
    <row r="2253" spans="1:2">
      <c r="A2253" t="b">
        <f>IF('Screening and Data Table'!G2254="y", TRUE, FALSE)</f>
        <v>0</v>
      </c>
      <c r="B2253">
        <f>IF('Screening and Data Table'!H2254="y", 1, 0)</f>
        <v>0</v>
      </c>
    </row>
    <row r="2254" spans="1:2">
      <c r="A2254" t="b">
        <f>IF('Screening and Data Table'!G2255="y", TRUE, FALSE)</f>
        <v>0</v>
      </c>
      <c r="B2254">
        <f>IF('Screening and Data Table'!H2255="y", 1, 0)</f>
        <v>0</v>
      </c>
    </row>
    <row r="2255" spans="1:2">
      <c r="A2255" t="b">
        <f>IF('Screening and Data Table'!G2256="y", TRUE, FALSE)</f>
        <v>0</v>
      </c>
      <c r="B2255">
        <f>IF('Screening and Data Table'!H2256="y", 1, 0)</f>
        <v>0</v>
      </c>
    </row>
    <row r="2256" spans="1:2">
      <c r="A2256" t="b">
        <f>IF('Screening and Data Table'!G2257="y", TRUE, FALSE)</f>
        <v>0</v>
      </c>
      <c r="B2256">
        <f>IF('Screening and Data Table'!H2257="y", 1, 0)</f>
        <v>0</v>
      </c>
    </row>
    <row r="2257" spans="1:2">
      <c r="A2257" t="b">
        <f>IF('Screening and Data Table'!G2258="y", TRUE, FALSE)</f>
        <v>0</v>
      </c>
      <c r="B2257">
        <f>IF('Screening and Data Table'!H2258="y", 1, 0)</f>
        <v>0</v>
      </c>
    </row>
    <row r="2258" spans="1:2">
      <c r="A2258" t="b">
        <f>IF('Screening and Data Table'!G2259="y", TRUE, FALSE)</f>
        <v>0</v>
      </c>
      <c r="B2258">
        <f>IF('Screening and Data Table'!H2259="y", 1, 0)</f>
        <v>0</v>
      </c>
    </row>
    <row r="2259" spans="1:2">
      <c r="A2259" t="b">
        <f>IF('Screening and Data Table'!G2260="y", TRUE, FALSE)</f>
        <v>0</v>
      </c>
      <c r="B2259">
        <f>IF('Screening and Data Table'!H2260="y", 1, 0)</f>
        <v>0</v>
      </c>
    </row>
    <row r="2260" spans="1:2">
      <c r="A2260" t="b">
        <f>IF('Screening and Data Table'!G2261="y", TRUE, FALSE)</f>
        <v>1</v>
      </c>
      <c r="B2260">
        <f>IF('Screening and Data Table'!H2261="y", 1, 0)</f>
        <v>0</v>
      </c>
    </row>
    <row r="2261" spans="1:2">
      <c r="A2261" t="b">
        <f>IF('Screening and Data Table'!G2262="y", TRUE, FALSE)</f>
        <v>0</v>
      </c>
      <c r="B2261">
        <f>IF('Screening and Data Table'!H2262="y", 1, 0)</f>
        <v>0</v>
      </c>
    </row>
    <row r="2262" spans="1:2">
      <c r="A2262" t="b">
        <f>IF('Screening and Data Table'!G2263="y", TRUE, FALSE)</f>
        <v>0</v>
      </c>
      <c r="B2262">
        <f>IF('Screening and Data Table'!H2263="y", 1, 0)</f>
        <v>0</v>
      </c>
    </row>
    <row r="2263" spans="1:2">
      <c r="A2263" t="b">
        <f>IF('Screening and Data Table'!G2264="y", TRUE, FALSE)</f>
        <v>0</v>
      </c>
      <c r="B2263">
        <f>IF('Screening and Data Table'!H2264="y", 1, 0)</f>
        <v>0</v>
      </c>
    </row>
    <row r="2264" spans="1:2">
      <c r="A2264" t="b">
        <f>IF('Screening and Data Table'!G2265="y", TRUE, FALSE)</f>
        <v>0</v>
      </c>
      <c r="B2264">
        <f>IF('Screening and Data Table'!H2265="y", 1, 0)</f>
        <v>0</v>
      </c>
    </row>
    <row r="2265" spans="1:2">
      <c r="A2265" t="b">
        <f>IF('Screening and Data Table'!G2266="y", TRUE, FALSE)</f>
        <v>0</v>
      </c>
      <c r="B2265">
        <f>IF('Screening and Data Table'!H2266="y", 1, 0)</f>
        <v>0</v>
      </c>
    </row>
    <row r="2266" spans="1:2">
      <c r="A2266" t="b">
        <f>IF('Screening and Data Table'!G2267="y", TRUE, FALSE)</f>
        <v>1</v>
      </c>
      <c r="B2266">
        <f>IF('Screening and Data Table'!H2267="y", 1, 0)</f>
        <v>0</v>
      </c>
    </row>
    <row r="2267" spans="1:2">
      <c r="A2267" t="b">
        <f>IF('Screening and Data Table'!G2268="y", TRUE, FALSE)</f>
        <v>0</v>
      </c>
      <c r="B2267">
        <f>IF('Screening and Data Table'!H2268="y", 1, 0)</f>
        <v>0</v>
      </c>
    </row>
    <row r="2268" spans="1:2">
      <c r="A2268" t="b">
        <f>IF('Screening and Data Table'!G2269="y", TRUE, FALSE)</f>
        <v>1</v>
      </c>
      <c r="B2268">
        <f>IF('Screening and Data Table'!H2269="y", 1, 0)</f>
        <v>0</v>
      </c>
    </row>
    <row r="2269" spans="1:2">
      <c r="A2269" t="b">
        <f>IF('Screening and Data Table'!G2270="y", TRUE, FALSE)</f>
        <v>0</v>
      </c>
      <c r="B2269">
        <f>IF('Screening and Data Table'!H2270="y", 1, 0)</f>
        <v>0</v>
      </c>
    </row>
    <row r="2270" spans="1:2">
      <c r="A2270" t="b">
        <f>IF('Screening and Data Table'!G2271="y", TRUE, FALSE)</f>
        <v>1</v>
      </c>
      <c r="B2270">
        <f>IF('Screening and Data Table'!H2271="y", 1, 0)</f>
        <v>0</v>
      </c>
    </row>
    <row r="2271" spans="1:2">
      <c r="A2271" t="b">
        <f>IF('Screening and Data Table'!G2272="y", TRUE, FALSE)</f>
        <v>0</v>
      </c>
      <c r="B2271">
        <f>IF('Screening and Data Table'!H2272="y", 1, 0)</f>
        <v>0</v>
      </c>
    </row>
    <row r="2272" spans="1:2">
      <c r="A2272" t="b">
        <f>IF('Screening and Data Table'!G2273="y", TRUE, FALSE)</f>
        <v>0</v>
      </c>
      <c r="B2272">
        <f>IF('Screening and Data Table'!H2273="y", 1, 0)</f>
        <v>0</v>
      </c>
    </row>
    <row r="2273" spans="1:2">
      <c r="A2273" t="b">
        <f>IF('Screening and Data Table'!G2274="y", TRUE, FALSE)</f>
        <v>0</v>
      </c>
      <c r="B2273">
        <f>IF('Screening and Data Table'!H2274="y", 1, 0)</f>
        <v>0</v>
      </c>
    </row>
    <row r="2274" spans="1:2">
      <c r="A2274" t="b">
        <f>IF('Screening and Data Table'!G2275="y", TRUE, FALSE)</f>
        <v>1</v>
      </c>
      <c r="B2274">
        <f>IF('Screening and Data Table'!H2275="y", 1, 0)</f>
        <v>0</v>
      </c>
    </row>
    <row r="2275" spans="1:2">
      <c r="A2275" t="b">
        <f>IF('Screening and Data Table'!G2276="y", TRUE, FALSE)</f>
        <v>0</v>
      </c>
      <c r="B2275">
        <f>IF('Screening and Data Table'!H2276="y", 1, 0)</f>
        <v>0</v>
      </c>
    </row>
    <row r="2276" spans="1:2">
      <c r="A2276" t="b">
        <f>IF('Screening and Data Table'!G2277="y", TRUE, FALSE)</f>
        <v>0</v>
      </c>
      <c r="B2276">
        <f>IF('Screening and Data Table'!H2277="y", 1, 0)</f>
        <v>0</v>
      </c>
    </row>
    <row r="2277" spans="1:2">
      <c r="A2277" t="b">
        <f>IF('Screening and Data Table'!G2278="y", TRUE, FALSE)</f>
        <v>0</v>
      </c>
      <c r="B2277">
        <f>IF('Screening and Data Table'!H2278="y", 1, 0)</f>
        <v>0</v>
      </c>
    </row>
    <row r="2278" spans="1:2">
      <c r="A2278" t="b">
        <f>IF('Screening and Data Table'!G2279="y", TRUE, FALSE)</f>
        <v>1</v>
      </c>
      <c r="B2278">
        <f>IF('Screening and Data Table'!H2279="y", 1, 0)</f>
        <v>0</v>
      </c>
    </row>
    <row r="2279" spans="1:2">
      <c r="A2279" t="b">
        <f>IF('Screening and Data Table'!G2280="y", TRUE, FALSE)</f>
        <v>0</v>
      </c>
      <c r="B2279">
        <f>IF('Screening and Data Table'!H2280="y", 1, 0)</f>
        <v>0</v>
      </c>
    </row>
    <row r="2280" spans="1:2">
      <c r="A2280" t="b">
        <f>IF('Screening and Data Table'!G2281="y", TRUE, FALSE)</f>
        <v>1</v>
      </c>
      <c r="B2280">
        <f>IF('Screening and Data Table'!H2281="y", 1, 0)</f>
        <v>0</v>
      </c>
    </row>
    <row r="2281" spans="1:2">
      <c r="A2281" t="b">
        <f>IF('Screening and Data Table'!G2282="y", TRUE, FALSE)</f>
        <v>0</v>
      </c>
      <c r="B2281">
        <f>IF('Screening and Data Table'!H2282="y", 1, 0)</f>
        <v>0</v>
      </c>
    </row>
    <row r="2282" spans="1:2">
      <c r="A2282" t="b">
        <f>IF('Screening and Data Table'!G2283="y", TRUE, FALSE)</f>
        <v>0</v>
      </c>
      <c r="B2282">
        <f>IF('Screening and Data Table'!H2283="y", 1, 0)</f>
        <v>0</v>
      </c>
    </row>
    <row r="2283" spans="1:2">
      <c r="A2283" t="b">
        <f>IF('Screening and Data Table'!G2284="y", TRUE, FALSE)</f>
        <v>0</v>
      </c>
      <c r="B2283">
        <f>IF('Screening and Data Table'!H2284="y", 1, 0)</f>
        <v>0</v>
      </c>
    </row>
    <row r="2284" spans="1:2">
      <c r="A2284" t="b">
        <f>IF('Screening and Data Table'!G2285="y", TRUE, FALSE)</f>
        <v>1</v>
      </c>
      <c r="B2284">
        <f>IF('Screening and Data Table'!H2285="y", 1, 0)</f>
        <v>0</v>
      </c>
    </row>
    <row r="2285" spans="1:2">
      <c r="A2285" t="b">
        <f>IF('Screening and Data Table'!G2286="y", TRUE, FALSE)</f>
        <v>0</v>
      </c>
      <c r="B2285">
        <f>IF('Screening and Data Table'!H2286="y", 1, 0)</f>
        <v>0</v>
      </c>
    </row>
    <row r="2286" spans="1:2">
      <c r="A2286" t="b">
        <f>IF('Screening and Data Table'!G2287="y", TRUE, FALSE)</f>
        <v>0</v>
      </c>
      <c r="B2286">
        <f>IF('Screening and Data Table'!H2287="y", 1, 0)</f>
        <v>0</v>
      </c>
    </row>
    <row r="2287" spans="1:2">
      <c r="A2287" t="b">
        <f>IF('Screening and Data Table'!G2288="y", TRUE, FALSE)</f>
        <v>0</v>
      </c>
      <c r="B2287">
        <f>IF('Screening and Data Table'!H2288="y", 1, 0)</f>
        <v>0</v>
      </c>
    </row>
    <row r="2288" spans="1:2">
      <c r="A2288" t="b">
        <f>IF('Screening and Data Table'!G2289="y", TRUE, FALSE)</f>
        <v>0</v>
      </c>
      <c r="B2288">
        <f>IF('Screening and Data Table'!H2289="y", 1, 0)</f>
        <v>0</v>
      </c>
    </row>
    <row r="2289" spans="1:2">
      <c r="A2289" t="b">
        <f>IF('Screening and Data Table'!G2290="y", TRUE, FALSE)</f>
        <v>0</v>
      </c>
      <c r="B2289">
        <f>IF('Screening and Data Table'!H2290="y", 1, 0)</f>
        <v>0</v>
      </c>
    </row>
    <row r="2290" spans="1:2">
      <c r="A2290" t="b">
        <f>IF('Screening and Data Table'!G2291="y", TRUE, FALSE)</f>
        <v>0</v>
      </c>
      <c r="B2290">
        <f>IF('Screening and Data Table'!H2291="y", 1, 0)</f>
        <v>0</v>
      </c>
    </row>
    <row r="2291" spans="1:2">
      <c r="A2291" t="b">
        <f>IF('Screening and Data Table'!G2292="y", TRUE, FALSE)</f>
        <v>0</v>
      </c>
      <c r="B2291">
        <f>IF('Screening and Data Table'!H2292="y", 1, 0)</f>
        <v>0</v>
      </c>
    </row>
    <row r="2292" spans="1:2">
      <c r="A2292" t="b">
        <f>IF('Screening and Data Table'!G2293="y", TRUE, FALSE)</f>
        <v>0</v>
      </c>
      <c r="B2292">
        <f>IF('Screening and Data Table'!H2293="y", 1, 0)</f>
        <v>0</v>
      </c>
    </row>
    <row r="2293" spans="1:2">
      <c r="A2293" t="b">
        <f>IF('Screening and Data Table'!G2294="y", TRUE, FALSE)</f>
        <v>0</v>
      </c>
      <c r="B2293">
        <f>IF('Screening and Data Table'!H2294="y", 1, 0)</f>
        <v>0</v>
      </c>
    </row>
    <row r="2294" spans="1:2">
      <c r="A2294" t="b">
        <f>IF('Screening and Data Table'!G2295="y", TRUE, FALSE)</f>
        <v>0</v>
      </c>
      <c r="B2294">
        <f>IF('Screening and Data Table'!H2295="y", 1, 0)</f>
        <v>0</v>
      </c>
    </row>
    <row r="2295" spans="1:2">
      <c r="A2295" t="b">
        <f>IF('Screening and Data Table'!G2296="y", TRUE, FALSE)</f>
        <v>0</v>
      </c>
      <c r="B2295">
        <f>IF('Screening and Data Table'!H2296="y", 1, 0)</f>
        <v>0</v>
      </c>
    </row>
    <row r="2296" spans="1:2">
      <c r="A2296" t="b">
        <f>IF('Screening and Data Table'!G2297="y", TRUE, FALSE)</f>
        <v>1</v>
      </c>
      <c r="B2296">
        <f>IF('Screening and Data Table'!H2297="y", 1, 0)</f>
        <v>0</v>
      </c>
    </row>
    <row r="2297" spans="1:2">
      <c r="A2297" t="b">
        <f>IF('Screening and Data Table'!G2298="y", TRUE, FALSE)</f>
        <v>0</v>
      </c>
    </row>
    <row r="2298" spans="1:2">
      <c r="A2298" t="b">
        <f>IF('Screening and Data Table'!G2299="y", TRUE, FALSE)</f>
        <v>0</v>
      </c>
    </row>
    <row r="2299" spans="1:2">
      <c r="A2299" t="b">
        <f>IF('Screening and Data Table'!G2300="y", TRUE, FALSE)</f>
        <v>0</v>
      </c>
    </row>
    <row r="2300" spans="1:2">
      <c r="A2300" t="b">
        <f>IF('Screening and Data Table'!G2301="y", TRUE, FALSE)</f>
        <v>0</v>
      </c>
    </row>
    <row r="2301" spans="1:2">
      <c r="A2301" t="b">
        <f>IF('Screening and Data Table'!G2302="y", TRUE, FALSE)</f>
        <v>0</v>
      </c>
    </row>
    <row r="2302" spans="1:2">
      <c r="A2302" t="b">
        <f>IF('Screening and Data Table'!G2303="y", TRUE, FALSE)</f>
        <v>0</v>
      </c>
    </row>
    <row r="2303" spans="1:2">
      <c r="A2303" t="b">
        <f>IF('Screening and Data Table'!G2304="y", TRUE, FALSE)</f>
        <v>0</v>
      </c>
    </row>
    <row r="2304" spans="1:2">
      <c r="A2304" t="b">
        <f>IF('Screening and Data Table'!G2305="y", TRUE, FALSE)</f>
        <v>0</v>
      </c>
    </row>
    <row r="2305" spans="1:1">
      <c r="A2305" t="b">
        <f>IF('Screening and Data Table'!G2306="y", TRUE, FALSE)</f>
        <v>0</v>
      </c>
    </row>
    <row r="2306" spans="1:1">
      <c r="A2306" t="b">
        <f>IF('Screening and Data Table'!G2307="y", TRUE, FALSE)</f>
        <v>1</v>
      </c>
    </row>
    <row r="2307" spans="1:1">
      <c r="A2307" t="b">
        <f>IF('Screening and Data Table'!G2308="y", TRUE, FALSE)</f>
        <v>1</v>
      </c>
    </row>
    <row r="2308" spans="1:1">
      <c r="A2308" t="b">
        <f>IF('Screening and Data Table'!G2309="y", TRUE, FALSE)</f>
        <v>1</v>
      </c>
    </row>
    <row r="2309" spans="1:1">
      <c r="A2309" t="b">
        <f>IF('Screening and Data Table'!G2310="y", TRUE, FALSE)</f>
        <v>0</v>
      </c>
    </row>
    <row r="2310" spans="1:1">
      <c r="A2310" t="b">
        <f>IF('Screening and Data Table'!G2311="y", TRUE, FALSE)</f>
        <v>0</v>
      </c>
    </row>
    <row r="2311" spans="1:1">
      <c r="A2311" t="b">
        <f>IF('Screening and Data Table'!G2312="y", TRUE, FALSE)</f>
        <v>0</v>
      </c>
    </row>
    <row r="2312" spans="1:1">
      <c r="A2312" t="b">
        <f>IF('Screening and Data Table'!G2313="y", TRUE, FALSE)</f>
        <v>0</v>
      </c>
    </row>
    <row r="2313" spans="1:1">
      <c r="A2313" t="b">
        <f>IF('Screening and Data Table'!G2314="y", TRUE, FALSE)</f>
        <v>0</v>
      </c>
    </row>
    <row r="2314" spans="1:1">
      <c r="A2314" t="b">
        <f>IF('Screening and Data Table'!G2315="y", TRUE, FALSE)</f>
        <v>0</v>
      </c>
    </row>
    <row r="2315" spans="1:1">
      <c r="A2315" t="b">
        <f>IF('Screening and Data Table'!G2316="y", TRUE, FALSE)</f>
        <v>0</v>
      </c>
    </row>
    <row r="2316" spans="1:1">
      <c r="A2316" t="b">
        <f>IF('Screening and Data Table'!G2317="y", TRUE, FALSE)</f>
        <v>0</v>
      </c>
    </row>
    <row r="2317" spans="1:1">
      <c r="A2317" t="b">
        <f>IF('Screening and Data Table'!G2318="y", TRUE, FALSE)</f>
        <v>0</v>
      </c>
    </row>
    <row r="2318" spans="1:1">
      <c r="A2318" t="b">
        <f>IF('Screening and Data Table'!G2319="y", TRUE, FALSE)</f>
        <v>0</v>
      </c>
    </row>
    <row r="2319" spans="1:1">
      <c r="A2319" t="b">
        <f>IF('Screening and Data Table'!G2320="y", TRUE, FALSE)</f>
        <v>0</v>
      </c>
    </row>
    <row r="2320" spans="1:1">
      <c r="A2320" t="b">
        <f>IF('Screening and Data Table'!G2321="y", TRUE, FALSE)</f>
        <v>0</v>
      </c>
    </row>
    <row r="2321" spans="1:1">
      <c r="A2321" t="b">
        <f>IF('Screening and Data Table'!G2322="y", TRUE, FALSE)</f>
        <v>0</v>
      </c>
    </row>
    <row r="2322" spans="1:1">
      <c r="A2322" t="b">
        <f>IF('Screening and Data Table'!G2323="y", TRUE, FALSE)</f>
        <v>0</v>
      </c>
    </row>
    <row r="2323" spans="1:1">
      <c r="A2323" t="b">
        <f>IF('Screening and Data Table'!G2324="y", TRUE, FALSE)</f>
        <v>0</v>
      </c>
    </row>
    <row r="2324" spans="1:1">
      <c r="A2324" t="b">
        <f>IF('Screening and Data Table'!G2325="y", TRUE, FALSE)</f>
        <v>0</v>
      </c>
    </row>
    <row r="2325" spans="1:1">
      <c r="A2325" t="b">
        <f>IF('Screening and Data Table'!G2326="y", TRUE, FALSE)</f>
        <v>0</v>
      </c>
    </row>
    <row r="2326" spans="1:1">
      <c r="A2326" t="b">
        <f>IF('Screening and Data Table'!G2327="y", TRUE, FALSE)</f>
        <v>0</v>
      </c>
    </row>
    <row r="2327" spans="1:1">
      <c r="A2327" t="b">
        <f>IF('Screening and Data Table'!G2328="y", TRUE, FALSE)</f>
        <v>0</v>
      </c>
    </row>
    <row r="2328" spans="1:1">
      <c r="A2328" t="b">
        <f>IF('Screening and Data Table'!G2329="y", TRUE, FALSE)</f>
        <v>0</v>
      </c>
    </row>
    <row r="2329" spans="1:1">
      <c r="A2329" t="b">
        <f>IF('Screening and Data Table'!G2330="y", TRUE, FALSE)</f>
        <v>0</v>
      </c>
    </row>
    <row r="2330" spans="1:1">
      <c r="A2330" t="b">
        <f>IF('Screening and Data Table'!G2331="y", TRUE, FALSE)</f>
        <v>0</v>
      </c>
    </row>
    <row r="2331" spans="1:1">
      <c r="A2331" t="b">
        <f>IF('Screening and Data Table'!G2332="y", TRUE, FALSE)</f>
        <v>0</v>
      </c>
    </row>
    <row r="2332" spans="1:1">
      <c r="A2332" t="b">
        <f>IF('Screening and Data Table'!G2333="y", TRUE, FALSE)</f>
        <v>0</v>
      </c>
    </row>
    <row r="2333" spans="1:1">
      <c r="A2333" t="b">
        <f>IF('Screening and Data Table'!G2334="y", TRUE, FALSE)</f>
        <v>0</v>
      </c>
    </row>
    <row r="2334" spans="1:1">
      <c r="A2334" t="b">
        <f>IF('Screening and Data Table'!G2335="y", TRUE, FALSE)</f>
        <v>0</v>
      </c>
    </row>
    <row r="2335" spans="1:1">
      <c r="A2335" t="b">
        <f>IF('Screening and Data Table'!G2336="y", TRUE, FALSE)</f>
        <v>0</v>
      </c>
    </row>
    <row r="2336" spans="1:1">
      <c r="A2336" t="b">
        <f>IF('Screening and Data Table'!G2337="y", TRUE, FALSE)</f>
        <v>0</v>
      </c>
    </row>
    <row r="2337" spans="1:1">
      <c r="A2337" t="b">
        <f>IF('Screening and Data Table'!G2338="y", TRUE, FALSE)</f>
        <v>0</v>
      </c>
    </row>
    <row r="2338" spans="1:1">
      <c r="A2338" t="b">
        <f>IF('Screening and Data Table'!G2339="y", TRUE, FALSE)</f>
        <v>0</v>
      </c>
    </row>
    <row r="2339" spans="1:1">
      <c r="A2339" t="b">
        <f>IF('Screening and Data Table'!G2340="y", TRUE, FALSE)</f>
        <v>0</v>
      </c>
    </row>
    <row r="2340" spans="1:1">
      <c r="A2340" t="b">
        <f>IF('Screening and Data Table'!G2341="y", TRUE, FALSE)</f>
        <v>0</v>
      </c>
    </row>
    <row r="2341" spans="1:1">
      <c r="A2341" t="b">
        <f>IF('Screening and Data Table'!G2342="y", TRUE, FALSE)</f>
        <v>0</v>
      </c>
    </row>
    <row r="2342" spans="1:1">
      <c r="A2342" t="b">
        <f>IF('Screening and Data Table'!G2343="y", TRUE, FALSE)</f>
        <v>0</v>
      </c>
    </row>
    <row r="2343" spans="1:1">
      <c r="A2343" t="b">
        <f>IF('Screening and Data Table'!G2344="y", TRUE, FALSE)</f>
        <v>0</v>
      </c>
    </row>
    <row r="2344" spans="1:1">
      <c r="A2344" t="b">
        <f>IF('Screening and Data Table'!G2345="y", TRUE, FALSE)</f>
        <v>0</v>
      </c>
    </row>
    <row r="2345" spans="1:1">
      <c r="A2345" t="b">
        <f>IF('Screening and Data Table'!G2346="y", TRUE, FALSE)</f>
        <v>0</v>
      </c>
    </row>
    <row r="2346" spans="1:1">
      <c r="A2346" t="b">
        <f>IF('Screening and Data Table'!G2347="y", TRUE, FALSE)</f>
        <v>0</v>
      </c>
    </row>
    <row r="2347" spans="1:1">
      <c r="A2347" t="b">
        <f>IF('Screening and Data Table'!G2348="y", TRUE, FALSE)</f>
        <v>0</v>
      </c>
    </row>
    <row r="2348" spans="1:1">
      <c r="A2348" t="b">
        <f>IF('Screening and Data Table'!G2349="y", TRUE, FALSE)</f>
        <v>0</v>
      </c>
    </row>
    <row r="2349" spans="1:1">
      <c r="A2349" t="b">
        <f>IF('Screening and Data Table'!G2350="y", TRUE, FALSE)</f>
        <v>0</v>
      </c>
    </row>
    <row r="2350" spans="1:1">
      <c r="A2350" t="b">
        <f>IF('Screening and Data Table'!G2351="y", TRUE, FALSE)</f>
        <v>0</v>
      </c>
    </row>
    <row r="2351" spans="1:1">
      <c r="A2351" t="b">
        <f>IF('Screening and Data Table'!G2352="y", TRUE, FALSE)</f>
        <v>0</v>
      </c>
    </row>
    <row r="2352" spans="1:1">
      <c r="A2352" t="b">
        <f>IF('Screening and Data Table'!G2353="y", TRUE, FALSE)</f>
        <v>0</v>
      </c>
    </row>
    <row r="2353" spans="1:1">
      <c r="A2353" t="b">
        <f>IF('Screening and Data Table'!G2354="y", TRUE, FALSE)</f>
        <v>0</v>
      </c>
    </row>
    <row r="2354" spans="1:1">
      <c r="A2354" t="b">
        <f>IF('Screening and Data Table'!G2355="y", TRUE, FALSE)</f>
        <v>0</v>
      </c>
    </row>
    <row r="2355" spans="1:1">
      <c r="A2355" t="b">
        <f>IF('Screening and Data Table'!G2356="y", TRUE, FALSE)</f>
        <v>0</v>
      </c>
    </row>
    <row r="2356" spans="1:1">
      <c r="A2356" t="b">
        <f>IF('Screening and Data Table'!G2357="y", TRUE, FALSE)</f>
        <v>0</v>
      </c>
    </row>
    <row r="2357" spans="1:1">
      <c r="A2357" t="b">
        <f>IF('Screening and Data Table'!G2358="y", TRUE, FALSE)</f>
        <v>0</v>
      </c>
    </row>
    <row r="2358" spans="1:1">
      <c r="A2358" t="b">
        <f>IF('Screening and Data Table'!G2359="y", TRUE, FALSE)</f>
        <v>0</v>
      </c>
    </row>
    <row r="2359" spans="1:1">
      <c r="A2359" t="b">
        <f>IF('Screening and Data Table'!G2360="y", TRUE, FALSE)</f>
        <v>0</v>
      </c>
    </row>
    <row r="2360" spans="1:1">
      <c r="A2360" t="b">
        <f>IF('Screening and Data Table'!G2361="y", TRUE, FALSE)</f>
        <v>0</v>
      </c>
    </row>
    <row r="2361" spans="1:1">
      <c r="A2361" t="b">
        <f>IF('Screening and Data Table'!G2362="y", TRUE, FALSE)</f>
        <v>0</v>
      </c>
    </row>
    <row r="2362" spans="1:1">
      <c r="A2362" t="b">
        <f>IF('Screening and Data Table'!G2363="y", TRUE, FALSE)</f>
        <v>0</v>
      </c>
    </row>
    <row r="2363" spans="1:1">
      <c r="A2363" t="b">
        <f>IF('Screening and Data Table'!G2364="y", TRUE, FALSE)</f>
        <v>0</v>
      </c>
    </row>
    <row r="2364" spans="1:1">
      <c r="A2364" t="b">
        <f>IF('Screening and Data Table'!G2365="y", TRUE, FALSE)</f>
        <v>0</v>
      </c>
    </row>
    <row r="2365" spans="1:1">
      <c r="A2365" t="b">
        <f>IF('Screening and Data Table'!G2366="y", TRUE, FALSE)</f>
        <v>0</v>
      </c>
    </row>
    <row r="2366" spans="1:1">
      <c r="A2366" t="b">
        <f>IF('Screening and Data Table'!G2367="y", TRUE, FALSE)</f>
        <v>0</v>
      </c>
    </row>
    <row r="2367" spans="1:1">
      <c r="A2367" t="b">
        <f>IF('Screening and Data Table'!G2368="y", TRUE, FALSE)</f>
        <v>0</v>
      </c>
    </row>
    <row r="2368" spans="1:1">
      <c r="A2368" t="b">
        <f>IF('Screening and Data Table'!G2369="y", TRUE, FALSE)</f>
        <v>0</v>
      </c>
    </row>
    <row r="2369" spans="1:1">
      <c r="A2369" t="b">
        <f>IF('Screening and Data Table'!G2370="y", TRUE, FALSE)</f>
        <v>0</v>
      </c>
    </row>
    <row r="2370" spans="1:1">
      <c r="A2370" t="b">
        <f>IF('Screening and Data Table'!G2371="y", TRUE, FALSE)</f>
        <v>0</v>
      </c>
    </row>
    <row r="2371" spans="1:1">
      <c r="A2371" t="b">
        <f>IF('Screening and Data Table'!G2372="y", TRUE, FALSE)</f>
        <v>0</v>
      </c>
    </row>
    <row r="2372" spans="1:1">
      <c r="A2372" t="b">
        <f>IF('Screening and Data Table'!G2373="y", TRUE, FALSE)</f>
        <v>0</v>
      </c>
    </row>
    <row r="2373" spans="1:1">
      <c r="A2373" t="b">
        <f>IF('Screening and Data Table'!G2374="y", TRUE, FALSE)</f>
        <v>0</v>
      </c>
    </row>
    <row r="2374" spans="1:1">
      <c r="A2374" t="b">
        <f>IF('Screening and Data Table'!G2375="y", TRUE, FALSE)</f>
        <v>0</v>
      </c>
    </row>
    <row r="2375" spans="1:1">
      <c r="A2375" t="b">
        <f>IF('Screening and Data Table'!G2376="y", TRUE, FALSE)</f>
        <v>0</v>
      </c>
    </row>
    <row r="2376" spans="1:1">
      <c r="A2376" t="b">
        <f>IF('Screening and Data Table'!G2377="y", TRUE, FALSE)</f>
        <v>0</v>
      </c>
    </row>
    <row r="2377" spans="1:1">
      <c r="A2377" t="b">
        <f>IF('Screening and Data Table'!G2378="y", TRUE, FALSE)</f>
        <v>0</v>
      </c>
    </row>
    <row r="2378" spans="1:1">
      <c r="A2378" t="b">
        <f>IF('Screening and Data Table'!G2379="y", TRUE, FALSE)</f>
        <v>0</v>
      </c>
    </row>
    <row r="2379" spans="1:1">
      <c r="A2379" t="b">
        <f>IF('Screening and Data Table'!G2380="y", TRUE, FALSE)</f>
        <v>0</v>
      </c>
    </row>
    <row r="2380" spans="1:1">
      <c r="A2380" t="b">
        <f>IF('Screening and Data Table'!G2381="y", TRUE, 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CF1F2-6890-47BE-8E7C-FF6D85112ABA}">
  <dimension ref="A1"/>
  <sheetViews>
    <sheetView workbookViewId="0"/>
  </sheetViews>
  <sheetFormatPr defaultRowHeig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Ali Alim-Marvasti</cp:lastModifiedBy>
  <cp:revision/>
  <dcterms:created xsi:type="dcterms:W3CDTF">2018-12-12T12:21:47Z</dcterms:created>
  <dcterms:modified xsi:type="dcterms:W3CDTF">2020-08-19T15:47:30Z</dcterms:modified>
  <cp:category/>
  <cp:contentStatus/>
</cp:coreProperties>
</file>