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6" windowWidth="22068" windowHeight="10032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L19" i="1"/>
  <c r="M11"/>
  <c r="M12"/>
  <c r="M13"/>
  <c r="M14"/>
  <c r="M15"/>
  <c r="M16"/>
  <c r="M17"/>
  <c r="M18"/>
  <c r="M20"/>
  <c r="M21"/>
  <c r="M23"/>
  <c r="M24"/>
  <c r="M25"/>
  <c r="M26"/>
  <c r="M27"/>
  <c r="M28"/>
  <c r="M29"/>
  <c r="M30"/>
  <c r="M32"/>
  <c r="M33"/>
  <c r="M10"/>
  <c r="L11"/>
  <c r="L12"/>
  <c r="L13"/>
  <c r="L14"/>
  <c r="L15"/>
  <c r="L16"/>
  <c r="L17"/>
  <c r="L18"/>
  <c r="L20"/>
  <c r="L21"/>
  <c r="L22"/>
  <c r="L23"/>
  <c r="L24"/>
  <c r="L25"/>
  <c r="L26"/>
  <c r="L27"/>
  <c r="L28"/>
  <c r="L29"/>
  <c r="L30"/>
  <c r="L31"/>
  <c r="L32"/>
  <c r="L33"/>
  <c r="L10"/>
  <c r="K26"/>
  <c r="K27"/>
  <c r="K28"/>
  <c r="K29"/>
  <c r="K30"/>
  <c r="K31"/>
  <c r="K32"/>
  <c r="O11"/>
  <c r="O12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K11"/>
  <c r="K12"/>
  <c r="K13"/>
  <c r="K14"/>
  <c r="K15"/>
  <c r="K16"/>
  <c r="K17"/>
  <c r="K18"/>
  <c r="K19"/>
  <c r="K20"/>
  <c r="K21"/>
  <c r="K22"/>
  <c r="K23"/>
  <c r="K24"/>
  <c r="K25"/>
  <c r="K10"/>
  <c r="O10"/>
  <c r="K7"/>
  <c r="K8" s="1"/>
  <c r="G21"/>
  <c r="H21" s="1"/>
  <c r="G20"/>
  <c r="H20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2"/>
  <c r="H22" s="1"/>
  <c r="G9"/>
  <c r="H9" s="1"/>
  <c r="F6"/>
  <c r="F7" s="1"/>
</calcChain>
</file>

<file path=xl/sharedStrings.xml><?xml version="1.0" encoding="utf-8"?>
<sst xmlns="http://schemas.openxmlformats.org/spreadsheetml/2006/main" count="17" uniqueCount="13">
  <si>
    <t>V</t>
  </si>
  <si>
    <t>N (ADC)</t>
  </si>
  <si>
    <t>Erreur</t>
  </si>
  <si>
    <t>ADC deux bits</t>
  </si>
  <si>
    <t>Dynamique = 5Volts</t>
  </si>
  <si>
    <t>Δ = 5 / 4</t>
  </si>
  <si>
    <t>Nombre de combinaisons = 4 (00 01 10 11)</t>
  </si>
  <si>
    <t>V = N x 5 / 4</t>
  </si>
  <si>
    <t>Δ/2 = Errmax</t>
  </si>
  <si>
    <t>n (bits)</t>
  </si>
  <si>
    <t>D (volts)</t>
  </si>
  <si>
    <t>Δ (volts)</t>
  </si>
  <si>
    <t>V = N x D / (2^n)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</si>
</sst>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0" fillId="0" borderId="1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P33"/>
  <sheetViews>
    <sheetView tabSelected="1" topLeftCell="A4" workbookViewId="0">
      <selection activeCell="P24" sqref="P24"/>
    </sheetView>
  </sheetViews>
  <sheetFormatPr baseColWidth="10" defaultRowHeight="14.4"/>
  <cols>
    <col min="7" max="7" width="17.5546875" customWidth="1"/>
    <col min="12" max="12" width="13.88671875" customWidth="1"/>
    <col min="13" max="13" width="13.109375" bestFit="1" customWidth="1"/>
  </cols>
  <sheetData>
    <row r="3" spans="5:16">
      <c r="E3" s="7" t="s">
        <v>3</v>
      </c>
      <c r="F3" s="8"/>
      <c r="G3" s="9"/>
    </row>
    <row r="4" spans="5:16">
      <c r="E4" s="6" t="s">
        <v>6</v>
      </c>
      <c r="F4" s="6"/>
      <c r="G4" s="6"/>
    </row>
    <row r="5" spans="5:16">
      <c r="E5" s="10" t="s">
        <v>4</v>
      </c>
      <c r="F5" s="11"/>
      <c r="G5" s="12"/>
      <c r="J5" t="s">
        <v>9</v>
      </c>
      <c r="K5">
        <v>3</v>
      </c>
    </row>
    <row r="6" spans="5:16">
      <c r="E6" s="5" t="s">
        <v>5</v>
      </c>
      <c r="F6" s="5">
        <f>5/4</f>
        <v>1.25</v>
      </c>
      <c r="J6" t="s">
        <v>10</v>
      </c>
      <c r="K6">
        <v>3.3</v>
      </c>
    </row>
    <row r="7" spans="5:16">
      <c r="E7" s="1" t="s">
        <v>8</v>
      </c>
      <c r="F7" s="1">
        <f>F6/2</f>
        <v>0.625</v>
      </c>
      <c r="J7" s="5" t="s">
        <v>11</v>
      </c>
      <c r="K7">
        <f>K6/(2^K5)</f>
        <v>0.41249999999999998</v>
      </c>
    </row>
    <row r="8" spans="5:16">
      <c r="E8" s="2" t="s">
        <v>0</v>
      </c>
      <c r="F8" s="2" t="s">
        <v>1</v>
      </c>
      <c r="G8" s="2" t="s">
        <v>7</v>
      </c>
      <c r="H8" s="2" t="s">
        <v>2</v>
      </c>
      <c r="J8" s="1" t="s">
        <v>8</v>
      </c>
      <c r="K8">
        <f>K7/2</f>
        <v>0.20624999999999999</v>
      </c>
    </row>
    <row r="9" spans="5:16">
      <c r="E9" s="3">
        <v>0</v>
      </c>
      <c r="F9" s="3">
        <v>0</v>
      </c>
      <c r="G9" s="3">
        <f>F9*5/4</f>
        <v>0</v>
      </c>
      <c r="H9" s="3">
        <f xml:space="preserve"> ABS(G9-E9)</f>
        <v>0</v>
      </c>
      <c r="J9" s="2" t="s">
        <v>0</v>
      </c>
      <c r="K9" s="2" t="s">
        <v>1</v>
      </c>
      <c r="L9" s="2" t="s">
        <v>12</v>
      </c>
      <c r="M9" s="2" t="s">
        <v>2</v>
      </c>
      <c r="O9">
        <v>0</v>
      </c>
      <c r="P9">
        <v>0</v>
      </c>
    </row>
    <row r="10" spans="5:16">
      <c r="E10" s="3">
        <v>0.624</v>
      </c>
      <c r="F10" s="3">
        <v>0</v>
      </c>
      <c r="G10" s="3">
        <f t="shared" ref="G10:G22" si="0">F10*5/4</f>
        <v>0</v>
      </c>
      <c r="H10" s="3">
        <f t="shared" ref="H10:H22" si="1" xml:space="preserve"> ABS(G10-E10)</f>
        <v>0.624</v>
      </c>
      <c r="J10" s="1">
        <v>0</v>
      </c>
      <c r="K10" s="1">
        <f>INT((J10+$K$8)/$K$7)</f>
        <v>0</v>
      </c>
      <c r="L10" s="1">
        <f>K10*$K$6/(2^$K$5)</f>
        <v>0</v>
      </c>
      <c r="M10" s="1">
        <f>ABS(L10-J10)</f>
        <v>0</v>
      </c>
      <c r="O10">
        <f>O9+$K$8</f>
        <v>0.20624999999999999</v>
      </c>
      <c r="P10">
        <v>0.20624999999999999</v>
      </c>
    </row>
    <row r="11" spans="5:16">
      <c r="E11" s="3">
        <v>0.626</v>
      </c>
      <c r="F11" s="3">
        <v>1</v>
      </c>
      <c r="G11" s="3">
        <f t="shared" si="0"/>
        <v>1.25</v>
      </c>
      <c r="H11" s="3">
        <f t="shared" si="1"/>
        <v>0.624</v>
      </c>
      <c r="J11" s="1">
        <v>0.20624000000000001</v>
      </c>
      <c r="K11" s="1">
        <f t="shared" ref="K11:K26" si="2">INT((J11+$K$8)/$K$7)</f>
        <v>0</v>
      </c>
      <c r="L11" s="1">
        <f t="shared" ref="L11:L33" si="3">K11*$K$6/(2^$K$5)</f>
        <v>0</v>
      </c>
      <c r="M11" s="1">
        <f t="shared" ref="M11:M33" si="4">ABS(L11-J11)</f>
        <v>0.20624000000000001</v>
      </c>
      <c r="O11">
        <f t="shared" ref="O11:O25" si="5">O10+$K$8</f>
        <v>0.41249999999999998</v>
      </c>
      <c r="P11">
        <v>0.41249999999999998</v>
      </c>
    </row>
    <row r="12" spans="5:16">
      <c r="E12" s="3">
        <v>1.25</v>
      </c>
      <c r="F12" s="3">
        <v>1</v>
      </c>
      <c r="G12" s="3">
        <f t="shared" si="0"/>
        <v>1.25</v>
      </c>
      <c r="H12" s="3">
        <f t="shared" si="1"/>
        <v>0</v>
      </c>
      <c r="J12" s="1">
        <v>0.20626</v>
      </c>
      <c r="K12" s="1">
        <f t="shared" si="2"/>
        <v>1</v>
      </c>
      <c r="L12" s="1">
        <f t="shared" si="3"/>
        <v>0.41249999999999998</v>
      </c>
      <c r="M12" s="1">
        <f t="shared" si="4"/>
        <v>0.20623999999999998</v>
      </c>
      <c r="O12">
        <f t="shared" si="5"/>
        <v>0.61874999999999991</v>
      </c>
      <c r="P12">
        <v>0.61874999999999991</v>
      </c>
    </row>
    <row r="13" spans="5:16">
      <c r="E13" s="3">
        <v>1.87</v>
      </c>
      <c r="F13" s="3">
        <v>1</v>
      </c>
      <c r="G13" s="3">
        <f t="shared" si="0"/>
        <v>1.25</v>
      </c>
      <c r="H13" s="3">
        <f t="shared" si="1"/>
        <v>0.62000000000000011</v>
      </c>
      <c r="J13" s="1">
        <v>0.41249999999999998</v>
      </c>
      <c r="K13" s="1">
        <f t="shared" si="2"/>
        <v>1</v>
      </c>
      <c r="L13" s="1">
        <f t="shared" si="3"/>
        <v>0.41249999999999998</v>
      </c>
      <c r="M13" s="1">
        <f t="shared" si="4"/>
        <v>0</v>
      </c>
      <c r="O13">
        <f t="shared" si="5"/>
        <v>0.82499999999999996</v>
      </c>
      <c r="P13">
        <v>0.82499999999999996</v>
      </c>
    </row>
    <row r="14" spans="5:16">
      <c r="E14" s="3">
        <v>1.88</v>
      </c>
      <c r="F14" s="3">
        <v>2</v>
      </c>
      <c r="G14" s="3">
        <f t="shared" si="0"/>
        <v>2.5</v>
      </c>
      <c r="H14" s="3">
        <f t="shared" si="1"/>
        <v>0.62000000000000011</v>
      </c>
      <c r="J14" s="1">
        <v>0.61873999999999996</v>
      </c>
      <c r="K14" s="1">
        <f>INT((J14+$K$8)/$K$7)</f>
        <v>1</v>
      </c>
      <c r="L14" s="1">
        <f t="shared" si="3"/>
        <v>0.41249999999999998</v>
      </c>
      <c r="M14" s="1">
        <f t="shared" si="4"/>
        <v>0.20623999999999998</v>
      </c>
      <c r="O14">
        <f t="shared" si="5"/>
        <v>1.03125</v>
      </c>
      <c r="P14">
        <v>1.03125</v>
      </c>
    </row>
    <row r="15" spans="5:16">
      <c r="E15" s="3">
        <v>2.5</v>
      </c>
      <c r="F15" s="3">
        <v>2</v>
      </c>
      <c r="G15" s="3">
        <f t="shared" si="0"/>
        <v>2.5</v>
      </c>
      <c r="H15" s="3">
        <f t="shared" si="1"/>
        <v>0</v>
      </c>
      <c r="J15" s="1">
        <v>0.61875999999999998</v>
      </c>
      <c r="K15" s="1">
        <f>INT((J15+$K$8)/$K$7)</f>
        <v>2</v>
      </c>
      <c r="L15" s="1">
        <f t="shared" si="3"/>
        <v>0.82499999999999996</v>
      </c>
      <c r="M15" s="1">
        <f t="shared" si="4"/>
        <v>0.20623999999999998</v>
      </c>
      <c r="O15">
        <f t="shared" si="5"/>
        <v>1.2375</v>
      </c>
      <c r="P15" s="13">
        <v>1.2375</v>
      </c>
    </row>
    <row r="16" spans="5:16">
      <c r="E16" s="3">
        <v>3.12</v>
      </c>
      <c r="F16" s="3">
        <v>2</v>
      </c>
      <c r="G16" s="3">
        <f t="shared" si="0"/>
        <v>2.5</v>
      </c>
      <c r="H16" s="3">
        <f t="shared" si="1"/>
        <v>0.62000000000000011</v>
      </c>
      <c r="J16" s="1">
        <v>0.82499999999999996</v>
      </c>
      <c r="K16" s="1">
        <f>INT((J16+$K$8)/$K$7)</f>
        <v>2</v>
      </c>
      <c r="L16" s="1">
        <f t="shared" si="3"/>
        <v>0.82499999999999996</v>
      </c>
      <c r="M16" s="1">
        <f t="shared" si="4"/>
        <v>0</v>
      </c>
      <c r="O16">
        <f t="shared" si="5"/>
        <v>1.4437500000000001</v>
      </c>
      <c r="P16">
        <v>1.4437500000000001</v>
      </c>
    </row>
    <row r="17" spans="5:16">
      <c r="E17" s="3">
        <v>3.13</v>
      </c>
      <c r="F17" s="3">
        <v>3</v>
      </c>
      <c r="G17" s="3">
        <f t="shared" si="0"/>
        <v>3.75</v>
      </c>
      <c r="H17" s="3">
        <f t="shared" si="1"/>
        <v>0.62000000000000011</v>
      </c>
      <c r="J17" s="1">
        <v>1.0312399999999999</v>
      </c>
      <c r="K17" s="1">
        <f>INT((J17+$K$8)/$K$7)</f>
        <v>2</v>
      </c>
      <c r="L17" s="1">
        <f t="shared" si="3"/>
        <v>0.82499999999999996</v>
      </c>
      <c r="M17" s="1">
        <f t="shared" si="4"/>
        <v>0.20623999999999998</v>
      </c>
      <c r="O17">
        <f t="shared" si="5"/>
        <v>1.6500000000000001</v>
      </c>
      <c r="P17">
        <v>1.6500000000000001</v>
      </c>
    </row>
    <row r="18" spans="5:16">
      <c r="E18" s="3">
        <v>3.75</v>
      </c>
      <c r="F18" s="3">
        <v>3</v>
      </c>
      <c r="G18" s="3">
        <f t="shared" si="0"/>
        <v>3.75</v>
      </c>
      <c r="H18" s="3">
        <f t="shared" si="1"/>
        <v>0</v>
      </c>
      <c r="J18" s="1">
        <v>1.03125</v>
      </c>
      <c r="K18" s="1">
        <f>INT((J18+$K$8)/$K$7)</f>
        <v>3</v>
      </c>
      <c r="L18" s="1">
        <f t="shared" si="3"/>
        <v>1.2374999999999998</v>
      </c>
      <c r="M18" s="1">
        <f t="shared" si="4"/>
        <v>0.20624999999999982</v>
      </c>
      <c r="O18">
        <f t="shared" si="5"/>
        <v>1.8562500000000002</v>
      </c>
      <c r="P18">
        <v>1.85625</v>
      </c>
    </row>
    <row r="19" spans="5:16">
      <c r="E19" s="4">
        <v>4.37</v>
      </c>
      <c r="F19" s="4">
        <v>3</v>
      </c>
      <c r="G19" s="3">
        <f t="shared" si="0"/>
        <v>3.75</v>
      </c>
      <c r="H19" s="3">
        <f t="shared" si="1"/>
        <v>0.62000000000000011</v>
      </c>
      <c r="J19" s="14">
        <v>1.2375</v>
      </c>
      <c r="K19" s="1">
        <f>INT((J19+$K$8)/$K$7)</f>
        <v>3</v>
      </c>
      <c r="L19" s="14">
        <f t="shared" si="3"/>
        <v>1.2374999999999998</v>
      </c>
      <c r="M19" s="15">
        <v>0</v>
      </c>
      <c r="O19">
        <f t="shared" si="5"/>
        <v>2.0625</v>
      </c>
      <c r="P19">
        <v>2.0625</v>
      </c>
    </row>
    <row r="20" spans="5:16">
      <c r="E20" s="4">
        <v>4.5999999999999996</v>
      </c>
      <c r="F20" s="4">
        <v>3</v>
      </c>
      <c r="G20" s="3">
        <f t="shared" si="0"/>
        <v>3.75</v>
      </c>
      <c r="H20" s="3">
        <f t="shared" si="1"/>
        <v>0.84999999999999964</v>
      </c>
      <c r="J20" s="1">
        <v>1.44374</v>
      </c>
      <c r="K20" s="1">
        <f>INT((J20+$K$8)/$K$7)</f>
        <v>3</v>
      </c>
      <c r="L20" s="1">
        <f t="shared" si="3"/>
        <v>1.2374999999999998</v>
      </c>
      <c r="M20" s="1">
        <f t="shared" si="4"/>
        <v>0.2062400000000002</v>
      </c>
      <c r="O20">
        <f t="shared" si="5"/>
        <v>2.2687499999999998</v>
      </c>
      <c r="P20">
        <v>2.2687499999999998</v>
      </c>
    </row>
    <row r="21" spans="5:16">
      <c r="E21" s="4">
        <v>4.8</v>
      </c>
      <c r="F21" s="4">
        <v>3</v>
      </c>
      <c r="G21" s="3">
        <f t="shared" si="0"/>
        <v>3.75</v>
      </c>
      <c r="H21" s="3">
        <f t="shared" si="1"/>
        <v>1.0499999999999998</v>
      </c>
      <c r="J21" s="1">
        <v>1.4437599999999999</v>
      </c>
      <c r="K21" s="1">
        <f>INT((J21+$K$8)/$K$7)</f>
        <v>4</v>
      </c>
      <c r="L21" s="1">
        <f t="shared" si="3"/>
        <v>1.65</v>
      </c>
      <c r="M21" s="1">
        <f t="shared" si="4"/>
        <v>0.20623999999999998</v>
      </c>
      <c r="O21">
        <f t="shared" si="5"/>
        <v>2.4749999999999996</v>
      </c>
      <c r="P21">
        <v>2.4749999999999996</v>
      </c>
    </row>
    <row r="22" spans="5:16">
      <c r="E22" s="4">
        <v>5</v>
      </c>
      <c r="F22" s="4">
        <v>3</v>
      </c>
      <c r="G22" s="3">
        <f t="shared" si="0"/>
        <v>3.75</v>
      </c>
      <c r="H22" s="3">
        <f t="shared" si="1"/>
        <v>1.25</v>
      </c>
      <c r="J22" s="1">
        <v>1.6500000000000001</v>
      </c>
      <c r="K22" s="1">
        <f>INT((J22+$K$8)/$K$7)</f>
        <v>4</v>
      </c>
      <c r="L22" s="1">
        <f t="shared" si="3"/>
        <v>1.65</v>
      </c>
      <c r="M22" s="1">
        <v>0</v>
      </c>
      <c r="O22">
        <f t="shared" si="5"/>
        <v>2.6812499999999995</v>
      </c>
      <c r="P22">
        <v>2.6812499999999999</v>
      </c>
    </row>
    <row r="23" spans="5:16">
      <c r="J23" s="1">
        <v>1.8562399999999999</v>
      </c>
      <c r="K23" s="1">
        <f>INT((J23+$K$8)/$K$7)</f>
        <v>4</v>
      </c>
      <c r="L23" s="1">
        <f t="shared" si="3"/>
        <v>1.65</v>
      </c>
      <c r="M23" s="1">
        <f t="shared" si="4"/>
        <v>0.20623999999999998</v>
      </c>
      <c r="O23">
        <f t="shared" si="5"/>
        <v>2.8874999999999993</v>
      </c>
      <c r="P23">
        <v>2.8874999999999993</v>
      </c>
    </row>
    <row r="24" spans="5:16">
      <c r="J24" s="1">
        <v>1.85626</v>
      </c>
      <c r="K24" s="1">
        <f>INT((J24+$K$8)/$K$7)</f>
        <v>5</v>
      </c>
      <c r="L24" s="1">
        <f t="shared" si="3"/>
        <v>2.0625</v>
      </c>
      <c r="M24" s="1">
        <f t="shared" si="4"/>
        <v>0.20623999999999998</v>
      </c>
      <c r="O24">
        <f t="shared" si="5"/>
        <v>3.0937499999999991</v>
      </c>
      <c r="P24">
        <v>3.09375</v>
      </c>
    </row>
    <row r="25" spans="5:16">
      <c r="J25" s="1">
        <v>2.0625</v>
      </c>
      <c r="K25" s="1">
        <f>INT((J25+$K$8)/$K$7)</f>
        <v>5</v>
      </c>
      <c r="L25" s="1">
        <f t="shared" si="3"/>
        <v>2.0625</v>
      </c>
      <c r="M25" s="1">
        <f t="shared" si="4"/>
        <v>0</v>
      </c>
      <c r="O25">
        <f t="shared" si="5"/>
        <v>3.2999999999999989</v>
      </c>
      <c r="P25">
        <v>3.2999999999999989</v>
      </c>
    </row>
    <row r="26" spans="5:16">
      <c r="J26" s="1">
        <v>2.2687400000000002</v>
      </c>
      <c r="K26" s="1">
        <f t="shared" ref="K26:K34" si="6">INT((J26+$K$8)/$K$7)</f>
        <v>5</v>
      </c>
      <c r="L26" s="1">
        <f t="shared" si="3"/>
        <v>2.0625</v>
      </c>
      <c r="M26" s="1">
        <f t="shared" si="4"/>
        <v>0.2062400000000002</v>
      </c>
    </row>
    <row r="27" spans="5:16">
      <c r="J27" s="1">
        <v>2.2687599999999999</v>
      </c>
      <c r="K27" s="1">
        <f t="shared" si="6"/>
        <v>6</v>
      </c>
      <c r="L27" s="1">
        <f t="shared" si="3"/>
        <v>2.4749999999999996</v>
      </c>
      <c r="M27" s="1">
        <f t="shared" si="4"/>
        <v>0.20623999999999976</v>
      </c>
    </row>
    <row r="28" spans="5:16">
      <c r="J28" s="1">
        <v>2.4749999999999996</v>
      </c>
      <c r="K28" s="1">
        <f t="shared" si="6"/>
        <v>6</v>
      </c>
      <c r="L28" s="1">
        <f t="shared" si="3"/>
        <v>2.4749999999999996</v>
      </c>
      <c r="M28" s="1">
        <f t="shared" si="4"/>
        <v>0</v>
      </c>
    </row>
    <row r="29" spans="5:16">
      <c r="J29" s="1">
        <v>2.6812399999999998</v>
      </c>
      <c r="K29" s="1">
        <f t="shared" si="6"/>
        <v>6</v>
      </c>
      <c r="L29" s="1">
        <f t="shared" si="3"/>
        <v>2.4749999999999996</v>
      </c>
      <c r="M29" s="1">
        <f t="shared" si="4"/>
        <v>0.2062400000000002</v>
      </c>
    </row>
    <row r="30" spans="5:16">
      <c r="J30" s="1">
        <v>2.68126</v>
      </c>
      <c r="K30" s="1">
        <f t="shared" si="6"/>
        <v>7</v>
      </c>
      <c r="L30" s="1">
        <f t="shared" si="3"/>
        <v>2.8874999999999997</v>
      </c>
      <c r="M30" s="1">
        <f t="shared" si="4"/>
        <v>0.20623999999999976</v>
      </c>
    </row>
    <row r="31" spans="5:16">
      <c r="J31" s="1">
        <v>2.8874999999999993</v>
      </c>
      <c r="K31" s="1">
        <f t="shared" si="6"/>
        <v>7</v>
      </c>
      <c r="L31" s="1">
        <f t="shared" si="3"/>
        <v>2.8874999999999997</v>
      </c>
      <c r="M31" s="1">
        <v>0</v>
      </c>
    </row>
    <row r="32" spans="5:16">
      <c r="J32" s="1">
        <v>3.0937399999999999</v>
      </c>
      <c r="K32" s="1">
        <f t="shared" si="6"/>
        <v>7</v>
      </c>
      <c r="L32" s="1">
        <f t="shared" si="3"/>
        <v>2.8874999999999997</v>
      </c>
      <c r="M32" s="1">
        <f t="shared" si="4"/>
        <v>0.2062400000000002</v>
      </c>
    </row>
    <row r="33" spans="10:13">
      <c r="J33" s="1">
        <v>3.3</v>
      </c>
      <c r="K33" s="1">
        <v>7</v>
      </c>
      <c r="L33" s="1">
        <f t="shared" si="3"/>
        <v>2.8874999999999997</v>
      </c>
      <c r="M33" s="1">
        <f t="shared" si="4"/>
        <v>0.41250000000000009</v>
      </c>
    </row>
  </sheetData>
  <mergeCells count="3">
    <mergeCell ref="E4:G4"/>
    <mergeCell ref="E3:G3"/>
    <mergeCell ref="E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Mjidou</dc:creator>
  <cp:lastModifiedBy>Mjidou</cp:lastModifiedBy>
  <dcterms:created xsi:type="dcterms:W3CDTF">2025-02-04T08:52:17Z</dcterms:created>
  <dcterms:modified xsi:type="dcterms:W3CDTF">2025-02-04T19:40:18Z</dcterms:modified>
</cp:coreProperties>
</file>