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queryTables/queryTable1.xml" ContentType="application/vnd.openxmlformats-officedocument.spreadsheetml.queryTable+xml"/>
  <Override PartName="/xl/tables/table15.xml" ContentType="application/vnd.openxmlformats-officedocument.spreadsheetml.table+xml"/>
  <Override PartName="/xl/queryTables/queryTable2.xml" ContentType="application/vnd.openxmlformats-officedocument.spreadsheetml.queryTable+xml"/>
  <Override PartName="/xl/tables/table16.xml" ContentType="application/vnd.openxmlformats-officedocument.spreadsheetml.table+xml"/>
  <Override PartName="/xl/queryTables/queryTable3.xml" ContentType="application/vnd.openxmlformats-officedocument.spreadsheetml.queryTable+xml"/>
  <Override PartName="/xl/tables/table17.xml" ContentType="application/vnd.openxmlformats-officedocument.spreadsheetml.table+xml"/>
  <Override PartName="/xl/queryTables/queryTable4.xml" ContentType="application/vnd.openxmlformats-officedocument.spreadsheetml.queryTable+xml"/>
  <Override PartName="/xl/tables/table18.xml" ContentType="application/vnd.openxmlformats-officedocument.spreadsheetml.table+xml"/>
  <Override PartName="/xl/queryTables/queryTable5.xml" ContentType="application/vnd.openxmlformats-officedocument.spreadsheetml.queryTable+xml"/>
  <Override PartName="/xl/tables/table19.xml" ContentType="application/vnd.openxmlformats-officedocument.spreadsheetml.table+xml"/>
  <Override PartName="/xl/queryTables/queryTable6.xml" ContentType="application/vnd.openxmlformats-officedocument.spreadsheetml.queryTable+xml"/>
  <Override PartName="/xl/tables/table20.xml" ContentType="application/vnd.openxmlformats-officedocument.spreadsheetml.table+xml"/>
  <Override PartName="/xl/queryTables/queryTable7.xml" ContentType="application/vnd.openxmlformats-officedocument.spreadsheetml.queryTable+xml"/>
  <Override PartName="/xl/tables/table21.xml" ContentType="application/vnd.openxmlformats-officedocument.spreadsheetml.table+xml"/>
  <Override PartName="/xl/queryTables/queryTable8.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C:\Users\User\OneDrive\Documents\management\rongai\"/>
    </mc:Choice>
  </mc:AlternateContent>
  <bookViews>
    <workbookView xWindow="0" yWindow="0" windowWidth="21600" windowHeight="9750" tabRatio="881" firstSheet="4" activeTab="18"/>
  </bookViews>
  <sheets>
    <sheet name="HomePage" sheetId="17" r:id="rId1"/>
    <sheet name="landlord dashboard" sheetId="16" r:id="rId2"/>
    <sheet name="operations dashboard" sheetId="10" r:id="rId3"/>
    <sheet name="input form" sheetId="13" r:id="rId4"/>
    <sheet name="pivots" sheetId="15" r:id="rId5"/>
    <sheet name="meters" sheetId="11" r:id="rId6"/>
    <sheet name="A1" sheetId="1" r:id="rId7"/>
    <sheet name="A2" sheetId="2" r:id="rId8"/>
    <sheet name="A3" sheetId="7" r:id="rId9"/>
    <sheet name="A4" sheetId="4" r:id="rId10"/>
    <sheet name="B1" sheetId="5" r:id="rId11"/>
    <sheet name="B2" sheetId="6" r:id="rId12"/>
    <sheet name="B3" sheetId="3" r:id="rId13"/>
    <sheet name="B4" sheetId="8" r:id="rId14"/>
    <sheet name="lakira" sheetId="9" r:id="rId15"/>
    <sheet name="Rongai_water" sheetId="12" r:id="rId16"/>
    <sheet name="readingsexp" sheetId="18" r:id="rId17"/>
    <sheet name="Date" sheetId="14" r:id="rId18"/>
    <sheet name="Sheet1" sheetId="19" r:id="rId19"/>
    <sheet name="Sheet2" sheetId="20" r:id="rId20"/>
    <sheet name="Sheet3" sheetId="21" r:id="rId21"/>
    <sheet name="Sheet4" sheetId="22" r:id="rId22"/>
    <sheet name="Sheet5" sheetId="23" r:id="rId23"/>
    <sheet name="Sheet6" sheetId="24" r:id="rId24"/>
    <sheet name="Sheet7" sheetId="25" r:id="rId25"/>
    <sheet name="Sheet8" sheetId="26" r:id="rId26"/>
  </sheets>
  <definedNames>
    <definedName name="_xlcn.LinkedTable_lakira121" hidden="1">countycouncil[]</definedName>
    <definedName name="_xlcn.LinkedTable_Table121" hidden="1">Table12[]</definedName>
    <definedName name="_xlcn.WorksheetConnection_sisuli_water_mgmt.xlsxTable101" hidden="1">meters[]</definedName>
    <definedName name="_xlcn.WorksheetConnection_sisuli_water_mgmt.xlsxTable11" hidden="1">a_1[]</definedName>
    <definedName name="_xlcn.WorksheetConnection_sisuli_water_mgmt.xlsxTable131" hidden="1">a_2[]</definedName>
    <definedName name="_xlcn.WorksheetConnection_sisuli_water_mgmt.xlsxTable141" hidden="1">b_3[]</definedName>
    <definedName name="_xlcn.WorksheetConnection_sisuli_water_mgmt.xlsxTable14101" hidden="1">lakira[]</definedName>
    <definedName name="_xlcn.WorksheetConnection_sisuli_water_mgmt.xlsxTable1451" hidden="1">a_4[]</definedName>
    <definedName name="_xlcn.WorksheetConnection_sisuli_water_mgmt.xlsxTable1461" hidden="1">b_1[]</definedName>
    <definedName name="_xlcn.WorksheetConnection_sisuli_water_mgmt.xlsxTable1471" hidden="1">b_2[]</definedName>
    <definedName name="_xlcn.WorksheetConnection_sisuli_water_mgmt.xlsxTable1481" hidden="1">a_3[]</definedName>
    <definedName name="_xlcn.WorksheetConnection_sisuli_water_mgmt.xlsxTable1491" hidden="1">b_4[]</definedName>
    <definedName name="ExternalData_1" localSheetId="18" hidden="1">Sheet1!$A$1:$J$15</definedName>
    <definedName name="ExternalData_1" localSheetId="19" hidden="1">Sheet2!$A$1:$I$5</definedName>
    <definedName name="ExternalData_1" localSheetId="20" hidden="1">Sheet3!$A$1:$I$3</definedName>
    <definedName name="ExternalData_1" localSheetId="21" hidden="1">Sheet4!$A$1:$I$5</definedName>
    <definedName name="ExternalData_1" localSheetId="22" hidden="1">Sheet5!$A$1:$I$2</definedName>
    <definedName name="ExternalData_1" localSheetId="23" hidden="1">Sheet6!$A$1:$I$4</definedName>
    <definedName name="ExternalData_1" localSheetId="24" hidden="1">Sheet7!$A$1:$I$5</definedName>
    <definedName name="ExternalData_1" localSheetId="25" hidden="1">Sheet8!$A$1:$I$2</definedName>
    <definedName name="Slicer_Month_Name">#N/A</definedName>
    <definedName name="Slicer_Year">#N/A</definedName>
  </definedNames>
  <calcPr calcId="162913"/>
  <pivotCaches>
    <pivotCache cacheId="6" r:id="rId27"/>
    <pivotCache cacheId="7" r:id="rId28"/>
  </pivotCaches>
  <extLst>
    <ext xmlns:x14="http://schemas.microsoft.com/office/spreadsheetml/2009/9/main" uri="{876F7934-8845-4945-9796-88D515C7AA90}">
      <x14:pivotCaches>
        <pivotCache cacheId="5" r:id="rId29"/>
      </x14:pivotCaches>
    </ext>
    <ext xmlns:x14="http://schemas.microsoft.com/office/spreadsheetml/2009/9/main" uri="{BBE1A952-AA13-448e-AADC-164F8A28A991}">
      <x14:slicerCaches>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49" name="B4" connection="WorksheetConnection_sisuli_water_mgmt.xlsx!Table149"/>
          <x15:modelTable id="Table148" name="B3" connection="WorksheetConnection_sisuli_water_mgmt.xlsx!Table148"/>
          <x15:modelTable id="Table147" name="B2" connection="WorksheetConnection_sisuli_water_mgmt.xlsx!Table147"/>
          <x15:modelTable id="Table146" name="B1" connection="WorksheetConnection_sisuli_water_mgmt.xlsx!Table146"/>
          <x15:modelTable id="Table145" name="A4" connection="WorksheetConnection_sisuli_water_mgmt.xlsx!Table145"/>
          <x15:modelTable id="Table1410" name="countycouncil" connection="WorksheetConnection_sisuli_water_mgmt.xlsx!Table1410"/>
          <x15:modelTable id="Table14" name="A3" connection="WorksheetConnection_sisuli_water_mgmt.xlsx!Table14"/>
          <x15:modelTable id="Table13" name="A2" connection="WorksheetConnection_sisuli_water_mgmt.xlsx!Table13"/>
          <x15:modelTable id="Table10" name="meters" connection="WorksheetConnection_sisuli_water_mgmt.xlsx!Table10"/>
          <x15:modelTable id="Table1" name="A1" connection="WorksheetConnection_sisuli_water_mgmt.xlsx!Table1"/>
          <x15:modelTable id="Table12" name="Date_table" connection="LinkedTable_Table12"/>
          <x15:modelTable id="lakira12" name="lakira12" connection="LinkedTable_lakira12"/>
        </x15:modelTables>
        <x15:modelRelationships>
          <x15:modelRelationship fromTable="countycouncil" fromColumn="source_no" toTable="meters" toColumn="house_no"/>
          <x15:modelRelationship fromTable="countycouncil" fromColumn="current date" toTable="Date_table" toColumn="Date"/>
          <x15:modelRelationship fromTable="A1" fromColumn="house_no" toTable="meters" toColumn="house_no"/>
          <x15:modelRelationship fromTable="A1" fromColumn="current date" toTable="Date_table" toColumn="Date"/>
          <x15:modelRelationship fromTable="A2" fromColumn="current date" toTable="Date_table" toColumn="Date"/>
          <x15:modelRelationship fromTable="A3" fromColumn="house_no" toTable="meters" toColumn="house_no"/>
          <x15:modelRelationship fromTable="A3" fromColumn="current date" toTable="Date_table" toColumn="Date"/>
          <x15:modelRelationship fromTable="A4" fromColumn="house_no" toTable="meters" toColumn="house_no"/>
          <x15:modelRelationship fromTable="A4" fromColumn="current date" toTable="Date_table" toColumn="Date"/>
          <x15:modelRelationship fromTable="B1" fromColumn="house_no" toTable="meters" toColumn="house_no"/>
          <x15:modelRelationship fromTable="B1" fromColumn="current date" toTable="Date_table" toColumn="Date"/>
          <x15:modelRelationship fromTable="B2" fromColumn="house no" toTable="meters" toColumn="house_no"/>
          <x15:modelRelationship fromTable="B2" fromColumn="current date" toTable="Date_table" toColumn="Date"/>
          <x15:modelRelationship fromTable="B3" fromColumn="house no" toTable="meters" toColumn="house_no"/>
          <x15:modelRelationship fromTable="B3" fromColumn="current date" toTable="Date_table" toColumn="Date"/>
          <x15:modelRelationship fromTable="B4" fromColumn="house no" toTable="meters" toColumn="house_no"/>
          <x15:modelRelationship fromTable="B4" fromColumn="invoice no" toTable="Date_table" toColumn="Date"/>
          <x15:modelRelationship fromTable="lakira12" fromColumn="source_no" toTable="meters" toColumn="house_no"/>
          <x15:modelRelationship fromTable="lakira12" fromColumn="current date" toTable="Date_table" toColumn="Date"/>
        </x15:modelRelationships>
        <x15:extLst>
          <ext xmlns:x16="http://schemas.microsoft.com/office/spreadsheetml/2014/11/main" uri="{9835A34E-60A6-4A7C-AAB8-D5F71C897F49}">
            <x16:modelTimeGroupings>
              <x16:modelTimeGrouping tableName="A1" columnName="current date" columnId="current date">
                <x16:calculatedTimeColumn columnName="current date (Month Index)" columnId="current date (Month Index)" contentType="monthsindex" isSelected="1"/>
                <x16:calculatedTimeColumn columnName="current date (Month)" columnId="current date (Month)" contentType="months" isSelected="1"/>
              </x16:modelTimeGrouping>
              <x16:modelTimeGrouping tableName="meters" columnName="billing_start_date" columnId="billing_start_date">
                <x16:calculatedTimeColumn columnName="billing_start_date (Month Index)" columnId="billing_start_date (Month Index)" contentType="monthsindex" isSelected="1"/>
                <x16:calculatedTimeColumn columnName="billing_start_date (Month)" columnId="billing_start_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12" l="1"/>
  <c r="I3" i="12"/>
  <c r="I2" i="9"/>
  <c r="I3" i="9"/>
  <c r="I2" i="8"/>
  <c r="I3" i="3"/>
  <c r="I4" i="3"/>
  <c r="I2" i="3"/>
  <c r="I3" i="6"/>
  <c r="I2" i="6"/>
  <c r="I2" i="5"/>
  <c r="I3" i="4"/>
  <c r="I4" i="4"/>
  <c r="I2" i="4"/>
  <c r="I2" i="7"/>
  <c r="I4" i="2"/>
  <c r="I3" i="2"/>
  <c r="I2" i="2"/>
  <c r="I3" i="1"/>
  <c r="I4" i="1"/>
  <c r="I2" i="1"/>
  <c r="E3" i="6" l="1"/>
  <c r="H3" i="6" s="1"/>
  <c r="F3" i="6"/>
  <c r="F4" i="3"/>
  <c r="F4" i="1"/>
  <c r="F3" i="1"/>
  <c r="F3" i="2"/>
  <c r="F4" i="2"/>
  <c r="F3" i="4"/>
  <c r="F4" i="4"/>
  <c r="F2" i="5"/>
  <c r="F2" i="6"/>
  <c r="F3" i="3"/>
  <c r="E3" i="9"/>
  <c r="H3" i="9" s="1"/>
  <c r="F3" i="12"/>
  <c r="C4" i="4" l="1"/>
  <c r="E4" i="4" s="1"/>
  <c r="H4" i="4" s="1"/>
  <c r="C4" i="3"/>
  <c r="E4" i="3" s="1"/>
  <c r="H4" i="3" s="1"/>
  <c r="C4" i="2"/>
  <c r="E4" i="2" s="1"/>
  <c r="H4" i="2" s="1"/>
  <c r="C3" i="2"/>
  <c r="C4" i="1"/>
  <c r="E4" i="1" s="1"/>
  <c r="H4" i="1" s="1"/>
  <c r="C3" i="12"/>
  <c r="E3" i="12" s="1"/>
  <c r="H3" i="12" s="1"/>
  <c r="C3" i="1"/>
  <c r="E3" i="1" s="1"/>
  <c r="H3" i="1" s="1"/>
  <c r="C3" i="4"/>
  <c r="E3" i="4" s="1"/>
  <c r="H3" i="4" s="1"/>
  <c r="C3" i="3"/>
  <c r="E3" i="3"/>
  <c r="H3" i="3" s="1"/>
  <c r="E3" i="2"/>
  <c r="H3" i="2" s="1"/>
  <c r="E2" i="8"/>
  <c r="H2" i="8"/>
  <c r="E2" i="7"/>
  <c r="H2" i="7" s="1"/>
  <c r="E2" i="6"/>
  <c r="E2" i="5"/>
  <c r="H2" i="5"/>
  <c r="E2" i="4"/>
  <c r="H2" i="4" s="1"/>
  <c r="E2" i="2"/>
  <c r="H2" i="2" s="1"/>
  <c r="E2" i="1"/>
  <c r="H2" i="1" s="1"/>
  <c r="E2" i="9"/>
  <c r="H2" i="9" s="1"/>
  <c r="E2" i="12"/>
  <c r="H2" i="12" s="1"/>
  <c r="E2" i="3"/>
  <c r="H2" i="3" s="1"/>
  <c r="H2" i="6" l="1"/>
</calcChain>
</file>

<file path=xl/connections.xml><?xml version="1.0" encoding="utf-8"?>
<connections xmlns="http://schemas.openxmlformats.org/spreadsheetml/2006/main">
  <connection id="1" name="LinkedTable_lakira12" type="102" refreshedVersion="6" minRefreshableVersion="5">
    <extLst>
      <ext xmlns:x15="http://schemas.microsoft.com/office/spreadsheetml/2010/11/main" uri="{DE250136-89BD-433C-8126-D09CA5730AF9}">
        <x15:connection id="lakira12">
          <x15:rangePr sourceName="_xlcn.LinkedTable_lakira121"/>
        </x15:connection>
      </ext>
    </extLst>
  </connection>
  <connection id="2" name="LinkedTable_Table12" type="102" refreshedVersion="6" minRefreshableVersion="5">
    <extLst>
      <ext xmlns:x15="http://schemas.microsoft.com/office/spreadsheetml/2010/11/main" uri="{DE250136-89BD-433C-8126-D09CA5730AF9}">
        <x15:connection id="Table12">
          <x15:rangePr sourceName="_xlcn.LinkedTable_Table121"/>
        </x15:connection>
      </ext>
    </extLst>
  </connection>
  <connection id="3" keepAlive="1" name="Query - a_1" description="Connection to the 'a_1' query in the workbook." type="5" refreshedVersion="6" background="1" saveData="1">
    <dbPr connection="Provider=Microsoft.Mashup.OleDb.1;Data Source=$Workbook$;Location=a_1;Extended Properties=&quot;&quot;" command="SELECT * FROM [a_1]"/>
  </connection>
  <connection id="4" keepAlive="1" name="Query - a_2" description="Connection to the 'a_2' query in the workbook." type="5" refreshedVersion="6" background="1" saveData="1">
    <dbPr connection="Provider=Microsoft.Mashup.OleDb.1;Data Source=$Workbook$;Location=a_2;Extended Properties=&quot;&quot;" command="SELECT * FROM [a_2]"/>
  </connection>
  <connection id="5" keepAlive="1" name="Query - a_3" description="Connection to the 'a_3' query in the workbook." type="5" refreshedVersion="6" background="1" saveData="1">
    <dbPr connection="Provider=Microsoft.Mashup.OleDb.1;Data Source=$Workbook$;Location=a_3;Extended Properties=&quot;&quot;" command="SELECT * FROM [a_3]"/>
  </connection>
  <connection id="6" keepAlive="1" name="Query - a_4" description="Connection to the 'a_4' query in the workbook." type="5" refreshedVersion="6" background="1" saveData="1">
    <dbPr connection="Provider=Microsoft.Mashup.OleDb.1;Data Source=$Workbook$;Location=a_4;Extended Properties=&quot;&quot;" command="SELECT * FROM [a_4]"/>
  </connection>
  <connection id="7" keepAlive="1" name="Query - b_1" description="Connection to the 'b_1' query in the workbook." type="5" refreshedVersion="6" background="1" saveData="1">
    <dbPr connection="Provider=Microsoft.Mashup.OleDb.1;Data Source=$Workbook$;Location=b_1;Extended Properties=&quot;&quot;" command="SELECT * FROM [b_1]"/>
  </connection>
  <connection id="8" keepAlive="1" name="Query - b_2" description="Connection to the 'b_2' query in the workbook." type="5" refreshedVersion="6" background="1" saveData="1">
    <dbPr connection="Provider=Microsoft.Mashup.OleDb.1;Data Source=$Workbook$;Location=b_2;Extended Properties=&quot;&quot;" command="SELECT * FROM [b_2]"/>
  </connection>
  <connection id="9" keepAlive="1" name="Query - b_3" description="Connection to the 'b_3' query in the workbook." type="5" refreshedVersion="6" background="1" saveData="1">
    <dbPr connection="Provider=Microsoft.Mashup.OleDb.1;Data Source=$Workbook$;Location=b_3;Extended Properties=&quot;&quot;" command="SELECT * FROM [b_3]"/>
  </connection>
  <connection id="10" keepAlive="1" name="Query - b_4" description="Connection to the 'b_4' query in the workbook." type="5" refreshedVersion="6" background="1" saveData="1">
    <dbPr connection="Provider=Microsoft.Mashup.OleDb.1;Data Source=$Workbook$;Location=b_4;Extended Properties=&quot;&quot;" command="SELECT * FROM [b_4]"/>
  </connection>
  <connection id="1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2" name="WorksheetConnection_sisuli_water_mgmt.xlsx!Table1" type="102" refreshedVersion="6" minRefreshableVersion="5">
    <extLst>
      <ext xmlns:x15="http://schemas.microsoft.com/office/spreadsheetml/2010/11/main" uri="{DE250136-89BD-433C-8126-D09CA5730AF9}">
        <x15:connection id="Table1">
          <x15:rangePr sourceName="_xlcn.WorksheetConnection_sisuli_water_mgmt.xlsxTable11"/>
        </x15:connection>
      </ext>
    </extLst>
  </connection>
  <connection id="13" name="WorksheetConnection_sisuli_water_mgmt.xlsx!Table10" type="102" refreshedVersion="6" minRefreshableVersion="5">
    <extLst>
      <ext xmlns:x15="http://schemas.microsoft.com/office/spreadsheetml/2010/11/main" uri="{DE250136-89BD-433C-8126-D09CA5730AF9}">
        <x15:connection id="Table10">
          <x15:rangePr sourceName="_xlcn.WorksheetConnection_sisuli_water_mgmt.xlsxTable101"/>
        </x15:connection>
      </ext>
    </extLst>
  </connection>
  <connection id="14" name="WorksheetConnection_sisuli_water_mgmt.xlsx!Table13" type="102" refreshedVersion="6" minRefreshableVersion="5">
    <extLst>
      <ext xmlns:x15="http://schemas.microsoft.com/office/spreadsheetml/2010/11/main" uri="{DE250136-89BD-433C-8126-D09CA5730AF9}">
        <x15:connection id="Table13">
          <x15:rangePr sourceName="_xlcn.WorksheetConnection_sisuli_water_mgmt.xlsxTable131"/>
        </x15:connection>
      </ext>
    </extLst>
  </connection>
  <connection id="15" name="WorksheetConnection_sisuli_water_mgmt.xlsx!Table14" type="102" refreshedVersion="6" minRefreshableVersion="5">
    <extLst>
      <ext xmlns:x15="http://schemas.microsoft.com/office/spreadsheetml/2010/11/main" uri="{DE250136-89BD-433C-8126-D09CA5730AF9}">
        <x15:connection id="Table14">
          <x15:rangePr sourceName="_xlcn.WorksheetConnection_sisuli_water_mgmt.xlsxTable141"/>
        </x15:connection>
      </ext>
    </extLst>
  </connection>
  <connection id="16" name="WorksheetConnection_sisuli_water_mgmt.xlsx!Table1410" type="102" refreshedVersion="6" minRefreshableVersion="5">
    <extLst>
      <ext xmlns:x15="http://schemas.microsoft.com/office/spreadsheetml/2010/11/main" uri="{DE250136-89BD-433C-8126-D09CA5730AF9}">
        <x15:connection id="Table1410">
          <x15:rangePr sourceName="_xlcn.WorksheetConnection_sisuli_water_mgmt.xlsxTable14101"/>
        </x15:connection>
      </ext>
    </extLst>
  </connection>
  <connection id="17" name="WorksheetConnection_sisuli_water_mgmt.xlsx!Table145" type="102" refreshedVersion="6" minRefreshableVersion="5">
    <extLst>
      <ext xmlns:x15="http://schemas.microsoft.com/office/spreadsheetml/2010/11/main" uri="{DE250136-89BD-433C-8126-D09CA5730AF9}">
        <x15:connection id="Table145">
          <x15:rangePr sourceName="_xlcn.WorksheetConnection_sisuli_water_mgmt.xlsxTable1451"/>
        </x15:connection>
      </ext>
    </extLst>
  </connection>
  <connection id="18" name="WorksheetConnection_sisuli_water_mgmt.xlsx!Table146" type="102" refreshedVersion="6" minRefreshableVersion="5">
    <extLst>
      <ext xmlns:x15="http://schemas.microsoft.com/office/spreadsheetml/2010/11/main" uri="{DE250136-89BD-433C-8126-D09CA5730AF9}">
        <x15:connection id="Table146">
          <x15:rangePr sourceName="_xlcn.WorksheetConnection_sisuli_water_mgmt.xlsxTable1461"/>
        </x15:connection>
      </ext>
    </extLst>
  </connection>
  <connection id="19" name="WorksheetConnection_sisuli_water_mgmt.xlsx!Table147" type="102" refreshedVersion="6" minRefreshableVersion="5">
    <extLst>
      <ext xmlns:x15="http://schemas.microsoft.com/office/spreadsheetml/2010/11/main" uri="{DE250136-89BD-433C-8126-D09CA5730AF9}">
        <x15:connection id="Table147">
          <x15:rangePr sourceName="_xlcn.WorksheetConnection_sisuli_water_mgmt.xlsxTable1471"/>
        </x15:connection>
      </ext>
    </extLst>
  </connection>
  <connection id="20" name="WorksheetConnection_sisuli_water_mgmt.xlsx!Table148" type="102" refreshedVersion="6" minRefreshableVersion="5">
    <extLst>
      <ext xmlns:x15="http://schemas.microsoft.com/office/spreadsheetml/2010/11/main" uri="{DE250136-89BD-433C-8126-D09CA5730AF9}">
        <x15:connection id="Table148">
          <x15:rangePr sourceName="_xlcn.WorksheetConnection_sisuli_water_mgmt.xlsxTable1481"/>
        </x15:connection>
      </ext>
    </extLst>
  </connection>
  <connection id="21" name="WorksheetConnection_sisuli_water_mgmt.xlsx!Table149" type="102" refreshedVersion="6" minRefreshableVersion="5">
    <extLst>
      <ext xmlns:x15="http://schemas.microsoft.com/office/spreadsheetml/2010/11/main" uri="{DE250136-89BD-433C-8126-D09CA5730AF9}">
        <x15:connection id="Table149">
          <x15:rangePr sourceName="_xlcn.WorksheetConnection_sisuli_water_mgmt.xlsxTable1491"/>
        </x15:connection>
      </ext>
    </extLst>
  </connection>
</connections>
</file>

<file path=xl/sharedStrings.xml><?xml version="1.0" encoding="utf-8"?>
<sst xmlns="http://schemas.openxmlformats.org/spreadsheetml/2006/main" count="9137" uniqueCount="193">
  <si>
    <t>das</t>
  </si>
  <si>
    <t>meter_no</t>
  </si>
  <si>
    <t>house_no</t>
  </si>
  <si>
    <t>billing_start_date</t>
  </si>
  <si>
    <t>description</t>
  </si>
  <si>
    <t>attributes</t>
  </si>
  <si>
    <t>ground 1 bedroom</t>
  </si>
  <si>
    <t>supply</t>
  </si>
  <si>
    <t>ground 2  bedroom corner</t>
  </si>
  <si>
    <t>ground 2 bedroom roadside</t>
  </si>
  <si>
    <t>ground 3 bedroom</t>
  </si>
  <si>
    <t>1st floor 1 bedroom</t>
  </si>
  <si>
    <t>1st floor 2  bedroom corner</t>
  </si>
  <si>
    <t>1st floor 2 bedroom roadside</t>
  </si>
  <si>
    <t>1st floor 3 bedroom</t>
  </si>
  <si>
    <t>lakira meter</t>
  </si>
  <si>
    <t>source</t>
  </si>
  <si>
    <t>2024-01-00839</t>
  </si>
  <si>
    <t>city council meter</t>
  </si>
  <si>
    <t>current date</t>
  </si>
  <si>
    <t>previous  reading</t>
  </si>
  <si>
    <t>current reading</t>
  </si>
  <si>
    <t>consumption</t>
  </si>
  <si>
    <t>unit price</t>
  </si>
  <si>
    <t>amount due</t>
  </si>
  <si>
    <t>invoice no</t>
  </si>
  <si>
    <t xml:space="preserve"> </t>
  </si>
  <si>
    <t>duration</t>
  </si>
  <si>
    <t>source_no</t>
  </si>
  <si>
    <t>Date</t>
  </si>
  <si>
    <t>Year</t>
  </si>
  <si>
    <t>Month Number</t>
  </si>
  <si>
    <t>Month Name</t>
  </si>
  <si>
    <t>Month-Year</t>
  </si>
  <si>
    <t>Quarter</t>
  </si>
  <si>
    <t>Fiscal Year</t>
  </si>
  <si>
    <t>January</t>
  </si>
  <si>
    <t>Jan 2025</t>
  </si>
  <si>
    <t>Q1</t>
  </si>
  <si>
    <t>2024/2025</t>
  </si>
  <si>
    <t>February</t>
  </si>
  <si>
    <t>Feb 2025</t>
  </si>
  <si>
    <t>March</t>
  </si>
  <si>
    <t>Mar 2025</t>
  </si>
  <si>
    <t>April</t>
  </si>
  <si>
    <t>Apr 2025</t>
  </si>
  <si>
    <t>Q2</t>
  </si>
  <si>
    <t>May</t>
  </si>
  <si>
    <t>May 2025</t>
  </si>
  <si>
    <t>June</t>
  </si>
  <si>
    <t>Jun 2025</t>
  </si>
  <si>
    <t>July</t>
  </si>
  <si>
    <t>Jul 2025</t>
  </si>
  <si>
    <t>Q3</t>
  </si>
  <si>
    <t>2025/2026</t>
  </si>
  <si>
    <t>August</t>
  </si>
  <si>
    <t>Aug 2025</t>
  </si>
  <si>
    <t>September</t>
  </si>
  <si>
    <t>Sep 2025</t>
  </si>
  <si>
    <t>October</t>
  </si>
  <si>
    <t>Oct 2025</t>
  </si>
  <si>
    <t>Q4</t>
  </si>
  <si>
    <t>November</t>
  </si>
  <si>
    <t>Nov 2025</t>
  </si>
  <si>
    <t>December</t>
  </si>
  <si>
    <t>Dec 2025</t>
  </si>
  <si>
    <t>Jan 2026</t>
  </si>
  <si>
    <t>Feb 2026</t>
  </si>
  <si>
    <t>Mar 2026</t>
  </si>
  <si>
    <t>Apr 2026</t>
  </si>
  <si>
    <t>May 2026</t>
  </si>
  <si>
    <t>Jun 2026</t>
  </si>
  <si>
    <t>Jul 2026</t>
  </si>
  <si>
    <t>2026/2027</t>
  </si>
  <si>
    <t>Aug 2026</t>
  </si>
  <si>
    <t>Sep 2026</t>
  </si>
  <si>
    <t>Oct 2026</t>
  </si>
  <si>
    <t>Nov 2026</t>
  </si>
  <si>
    <t>Dec 2026</t>
  </si>
  <si>
    <t>Jan 2027</t>
  </si>
  <si>
    <t>Feb 2027</t>
  </si>
  <si>
    <t>Mar 2027</t>
  </si>
  <si>
    <t>Apr 2027</t>
  </si>
  <si>
    <t>May 2027</t>
  </si>
  <si>
    <t>Jun 2027</t>
  </si>
  <si>
    <t>Jul 2027</t>
  </si>
  <si>
    <t>2027/2028</t>
  </si>
  <si>
    <t>Aug 2027</t>
  </si>
  <si>
    <t>Sep 2027</t>
  </si>
  <si>
    <t>Oct 2027</t>
  </si>
  <si>
    <t>Nov 2027</t>
  </si>
  <si>
    <t>Dec 2027</t>
  </si>
  <si>
    <t>Jan 2028</t>
  </si>
  <si>
    <t>Feb 2028</t>
  </si>
  <si>
    <t>Mar 2028</t>
  </si>
  <si>
    <t>Apr 2028</t>
  </si>
  <si>
    <t>May 2028</t>
  </si>
  <si>
    <t>Jun 2028</t>
  </si>
  <si>
    <t>Jul 2028</t>
  </si>
  <si>
    <t>2028/2029</t>
  </si>
  <si>
    <t>Aug 2028</t>
  </si>
  <si>
    <t>Sep 2028</t>
  </si>
  <si>
    <t>Oct 2028</t>
  </si>
  <si>
    <t>Nov 2028</t>
  </si>
  <si>
    <t>Dec 2028</t>
  </si>
  <si>
    <t>Jan 2029</t>
  </si>
  <si>
    <t>Feb 2029</t>
  </si>
  <si>
    <t>Mar 2029</t>
  </si>
  <si>
    <t>Apr 2029</t>
  </si>
  <si>
    <t>May 2029</t>
  </si>
  <si>
    <t>Jun 2029</t>
  </si>
  <si>
    <t>Jul 2029</t>
  </si>
  <si>
    <t>2029/2030</t>
  </si>
  <si>
    <t>Aug 2029</t>
  </si>
  <si>
    <t>Sep 2029</t>
  </si>
  <si>
    <t>Oct 2029</t>
  </si>
  <si>
    <t>Nov 2029</t>
  </si>
  <si>
    <t>Dec 2029</t>
  </si>
  <si>
    <t>Jan 2030</t>
  </si>
  <si>
    <t>Feb 2030</t>
  </si>
  <si>
    <t>Mar 2030</t>
  </si>
  <si>
    <t>Apr 2030</t>
  </si>
  <si>
    <t>May 2030</t>
  </si>
  <si>
    <t>Jun 2030</t>
  </si>
  <si>
    <t>Jul 2030</t>
  </si>
  <si>
    <t>2030/2031</t>
  </si>
  <si>
    <t>Aug 2030</t>
  </si>
  <si>
    <t>Sep 2030</t>
  </si>
  <si>
    <t>Oct 2030</t>
  </si>
  <si>
    <t>Nov 2030</t>
  </si>
  <si>
    <t>Dec 2030</t>
  </si>
  <si>
    <t>A_1</t>
  </si>
  <si>
    <t>A_2</t>
  </si>
  <si>
    <t>A_3</t>
  </si>
  <si>
    <t>A_4</t>
  </si>
  <si>
    <t>B_1</t>
  </si>
  <si>
    <t>B_2</t>
  </si>
  <si>
    <t>B_3</t>
  </si>
  <si>
    <t>B_4</t>
  </si>
  <si>
    <t>M_2</t>
  </si>
  <si>
    <t>M_1</t>
  </si>
  <si>
    <t>Row Labels</t>
  </si>
  <si>
    <t>Grand Total</t>
  </si>
  <si>
    <t>A_1c</t>
  </si>
  <si>
    <t>A_2c</t>
  </si>
  <si>
    <t>B2 c</t>
  </si>
  <si>
    <t>A3_c</t>
  </si>
  <si>
    <t>B3_c</t>
  </si>
  <si>
    <t>invoice_no</t>
  </si>
  <si>
    <t>current_reading</t>
  </si>
  <si>
    <t>A1</t>
  </si>
  <si>
    <t>A4</t>
  </si>
  <si>
    <t>(blank)</t>
  </si>
  <si>
    <t>A4_4004</t>
  </si>
  <si>
    <t>26-07-25</t>
  </si>
  <si>
    <t>Ksh 4.00</t>
  </si>
  <si>
    <t>A2_2004</t>
  </si>
  <si>
    <t>Ksh 818.68</t>
  </si>
  <si>
    <t>A2</t>
  </si>
  <si>
    <t>B3_3004</t>
  </si>
  <si>
    <t>B3</t>
  </si>
  <si>
    <t>B2_2003</t>
  </si>
  <si>
    <t>B2</t>
  </si>
  <si>
    <t>A1_1004</t>
  </si>
  <si>
    <t>A1_1001</t>
  </si>
  <si>
    <t>A1_1002</t>
  </si>
  <si>
    <t>A1_1003</t>
  </si>
  <si>
    <t>A3_3002</t>
  </si>
  <si>
    <t>A3</t>
  </si>
  <si>
    <t>previous_reading</t>
  </si>
  <si>
    <t>reading_date</t>
  </si>
  <si>
    <t>A3_3001</t>
  </si>
  <si>
    <t>A4_4001</t>
  </si>
  <si>
    <t>A4_4002</t>
  </si>
  <si>
    <t>A4_4003</t>
  </si>
  <si>
    <t>null</t>
  </si>
  <si>
    <t>A2_2001</t>
  </si>
  <si>
    <t>A2_2003</t>
  </si>
  <si>
    <t>A2_2002</t>
  </si>
  <si>
    <t>B2_2001</t>
  </si>
  <si>
    <t>B2_2002</t>
  </si>
  <si>
    <t>B3_3001</t>
  </si>
  <si>
    <t>B3_3002</t>
  </si>
  <si>
    <t>B3_3003</t>
  </si>
  <si>
    <t>B4_4001</t>
  </si>
  <si>
    <t>M1_1001</t>
  </si>
  <si>
    <t>M1_1002</t>
  </si>
  <si>
    <t>M2_2001</t>
  </si>
  <si>
    <t>M2_2002</t>
  </si>
  <si>
    <t>B1</t>
  </si>
  <si>
    <t>B4</t>
  </si>
  <si>
    <t>B1_1001</t>
  </si>
  <si>
    <t>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</si>
</sst>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000"/>
    <numFmt numFmtId="165" formatCode="[$Ksh-441]\ #,##0.00"/>
    <numFmt numFmtId="166" formatCode="dd/mm/yyyy;@"/>
    <numFmt numFmtId="167" formatCode="_-[$Ksh-441]\ * #,##0.00_-;\-[$Ksh-441]\ * #,##0.00_-;_-[$Ksh-441]\ * &quot;-&quot;??_-;_-@_-"/>
    <numFmt numFmtId="168" formatCode="dd/mm/yy;@"/>
    <numFmt numFmtId="169" formatCode="m/d/yyyy"/>
  </numFmts>
  <fonts count="4" x14ac:knownFonts="1">
    <font>
      <sz val="11"/>
      <color theme="1"/>
      <name val="Calibri"/>
      <family val="2"/>
      <scheme val="minor"/>
    </font>
    <font>
      <b/>
      <sz val="11"/>
      <color rgb="FFFFFFFF"/>
      <name val="Calibri"/>
      <family val="2"/>
      <scheme val="minor"/>
    </font>
    <font>
      <u/>
      <sz val="11"/>
      <color theme="10"/>
      <name val="Calibri"/>
      <family val="2"/>
      <scheme val="minor"/>
    </font>
    <font>
      <b/>
      <sz val="11"/>
      <color theme="0"/>
      <name val="Calibri"/>
      <family val="2"/>
      <scheme val="minor"/>
    </font>
  </fonts>
  <fills count="7">
    <fill>
      <patternFill patternType="none"/>
    </fill>
    <fill>
      <patternFill patternType="gray125"/>
    </fill>
    <fill>
      <patternFill patternType="solid">
        <fgColor rgb="FF5B9BD5"/>
        <bgColor rgb="FF5B9BD5"/>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8" tint="-0.249977111117893"/>
        <bgColor indexed="64"/>
      </patternFill>
    </fill>
  </fills>
  <borders count="20">
    <border>
      <left/>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auto="1"/>
      </left>
      <right style="thin">
        <color auto="1"/>
      </right>
      <top/>
      <bottom style="thin">
        <color auto="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2">
    <xf numFmtId="0" fontId="0" fillId="0" borderId="0"/>
    <xf numFmtId="0" fontId="2" fillId="0" borderId="0" applyNumberFormat="0" applyFill="0" applyBorder="0" applyAlignment="0" applyProtection="0"/>
  </cellStyleXfs>
  <cellXfs count="50">
    <xf numFmtId="0" fontId="0" fillId="0" borderId="0" xfId="0"/>
    <xf numFmtId="0" fontId="1" fillId="2" borderId="0" xfId="0" applyFont="1" applyFill="1"/>
    <xf numFmtId="0" fontId="1" fillId="2" borderId="0" xfId="0" applyFont="1" applyFill="1" applyAlignment="1">
      <alignment horizontal="right"/>
    </xf>
    <xf numFmtId="0" fontId="0" fillId="0" borderId="0" xfId="0" applyAlignment="1"/>
    <xf numFmtId="14" fontId="1" fillId="2" borderId="0" xfId="0" applyNumberFormat="1" applyFont="1" applyFill="1" applyAlignment="1">
      <alignment horizontal="right"/>
    </xf>
    <xf numFmtId="14" fontId="0" fillId="0" borderId="0" xfId="0" applyNumberFormat="1"/>
    <xf numFmtId="1" fontId="0" fillId="0" borderId="0" xfId="0" applyNumberFormat="1"/>
    <xf numFmtId="164" fontId="0" fillId="0" borderId="0" xfId="0" applyNumberFormat="1"/>
    <xf numFmtId="166" fontId="1" fillId="2" borderId="0" xfId="0" applyNumberFormat="1" applyFont="1" applyFill="1" applyAlignment="1">
      <alignment horizontal="right"/>
    </xf>
    <xf numFmtId="166" fontId="0" fillId="0" borderId="0" xfId="0" applyNumberFormat="1"/>
    <xf numFmtId="164" fontId="1" fillId="2" borderId="0" xfId="0" applyNumberFormat="1" applyFont="1" applyFill="1"/>
    <xf numFmtId="167" fontId="1" fillId="2" borderId="0" xfId="0" applyNumberFormat="1" applyFont="1" applyFill="1"/>
    <xf numFmtId="167" fontId="0" fillId="0" borderId="0" xfId="0" applyNumberFormat="1"/>
    <xf numFmtId="0" fontId="2" fillId="0" borderId="0" xfId="1"/>
    <xf numFmtId="0" fontId="2" fillId="0" borderId="0" xfId="1" applyAlignment="1">
      <alignment horizontal="right"/>
    </xf>
    <xf numFmtId="0" fontId="0" fillId="5" borderId="2" xfId="0" applyFont="1" applyFill="1" applyBorder="1"/>
    <xf numFmtId="0" fontId="0" fillId="5" borderId="3" xfId="0" applyFont="1" applyFill="1" applyBorder="1"/>
    <xf numFmtId="0" fontId="0" fillId="4" borderId="2" xfId="0" applyFont="1" applyFill="1" applyBorder="1"/>
    <xf numFmtId="0" fontId="0" fillId="4" borderId="3" xfId="0" applyFont="1" applyFill="1" applyBorder="1"/>
    <xf numFmtId="0" fontId="0" fillId="5" borderId="5" xfId="0" applyFont="1" applyFill="1" applyBorder="1"/>
    <xf numFmtId="0" fontId="0" fillId="5" borderId="6" xfId="0" applyFont="1" applyFill="1" applyBorder="1"/>
    <xf numFmtId="0" fontId="3" fillId="3" borderId="7" xfId="0" applyFont="1" applyFill="1" applyBorder="1" applyAlignment="1">
      <alignment horizontal="center" vertical="top"/>
    </xf>
    <xf numFmtId="1" fontId="1" fillId="2" borderId="0" xfId="0" applyNumberFormat="1" applyFont="1" applyFill="1"/>
    <xf numFmtId="0" fontId="0" fillId="0" borderId="0" xfId="0" applyNumberFormat="1"/>
    <xf numFmtId="0" fontId="0" fillId="0" borderId="0" xfId="0" pivotButton="1"/>
    <xf numFmtId="0" fontId="0" fillId="0" borderId="0" xfId="0" applyAlignment="1">
      <alignment horizontal="left"/>
    </xf>
    <xf numFmtId="168" fontId="3" fillId="3" borderId="7" xfId="0" applyNumberFormat="1" applyFont="1" applyFill="1" applyBorder="1" applyAlignment="1">
      <alignment horizontal="center" vertical="top"/>
    </xf>
    <xf numFmtId="168" fontId="0" fillId="5" borderId="1" xfId="0" applyNumberFormat="1" applyFont="1" applyFill="1" applyBorder="1"/>
    <xf numFmtId="168" fontId="0" fillId="4" borderId="1" xfId="0" applyNumberFormat="1" applyFont="1" applyFill="1" applyBorder="1"/>
    <xf numFmtId="168" fontId="0" fillId="5" borderId="4" xfId="0" applyNumberFormat="1" applyFont="1" applyFill="1" applyBorder="1"/>
    <xf numFmtId="168" fontId="0" fillId="0" borderId="0" xfId="0" applyNumberFormat="1"/>
    <xf numFmtId="168" fontId="1" fillId="2" borderId="0" xfId="0" applyNumberFormat="1" applyFont="1" applyFill="1" applyAlignment="1">
      <alignment horizontal="right"/>
    </xf>
    <xf numFmtId="0" fontId="0" fillId="6" borderId="0" xfId="0" applyFill="1" applyAlignment="1"/>
    <xf numFmtId="0" fontId="0" fillId="6" borderId="0" xfId="0" applyFill="1"/>
    <xf numFmtId="2" fontId="0" fillId="0" borderId="0" xfId="0" applyNumberFormat="1"/>
    <xf numFmtId="0" fontId="0" fillId="4" borderId="8" xfId="0" applyFont="1" applyFill="1" applyBorder="1"/>
    <xf numFmtId="0" fontId="0" fillId="4" borderId="9" xfId="0" applyFont="1" applyFill="1" applyBorder="1"/>
    <xf numFmtId="166" fontId="0" fillId="4" borderId="9" xfId="0" applyNumberFormat="1" applyFont="1" applyFill="1" applyBorder="1"/>
    <xf numFmtId="169" fontId="0" fillId="0" borderId="0" xfId="0" applyNumberFormat="1"/>
    <xf numFmtId="165" fontId="0" fillId="4" borderId="10" xfId="0" applyNumberFormat="1" applyFont="1" applyFill="1"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2" fontId="1" fillId="2" borderId="0" xfId="0" applyNumberFormat="1" applyFont="1" applyFill="1"/>
  </cellXfs>
  <cellStyles count="2">
    <cellStyle name="Hyperlink" xfId="1" builtinId="8"/>
    <cellStyle name="Normal" xfId="0" builtinId="0"/>
  </cellStyles>
  <dxfs count="119">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dd/mm/yy\ h:mm"/>
    </dxf>
    <dxf>
      <numFmt numFmtId="0" formatCode="General"/>
    </dxf>
    <dxf>
      <numFmt numFmtId="2" formatCode="0.00"/>
    </dxf>
    <dxf>
      <numFmt numFmtId="0" formatCode="General"/>
    </dxf>
    <dxf>
      <numFmt numFmtId="2" formatCode="0.00"/>
    </dxf>
    <dxf>
      <numFmt numFmtId="0" formatCode="General"/>
    </dxf>
    <dxf>
      <numFmt numFmtId="1" formatCode="0"/>
    </dxf>
    <dxf>
      <numFmt numFmtId="2"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numFmt numFmtId="168" formatCode="dd/mm/yy;@"/>
      <fill>
        <patternFill patternType="solid">
          <fgColor theme="4" tint="0.59999389629810485"/>
          <bgColor theme="4" tint="0.59999389629810485"/>
        </patternFill>
      </fill>
      <border diagonalUp="0" diagonalDown="0">
        <left/>
        <right style="thin">
          <color theme="0"/>
        </right>
        <top style="thin">
          <color theme="0"/>
        </top>
        <bottom style="thin">
          <color theme="0"/>
        </bottom>
        <vertical/>
        <horizontal/>
      </border>
    </dxf>
    <dxf>
      <border outline="0">
        <top style="thin">
          <color theme="0"/>
        </top>
      </border>
    </dxf>
    <dxf>
      <border outline="0">
        <top style="thin">
          <color auto="1"/>
        </top>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dxf>
    <dxf>
      <border outline="0">
        <bottom style="thin">
          <color auto="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center" vertical="top" textRotation="0" wrapText="0" indent="0" justifyLastLine="0" shrinkToFit="0" readingOrder="0"/>
      <border diagonalUp="0" diagonalDown="0" outline="0">
        <left style="thin">
          <color auto="1"/>
        </left>
        <right style="thin">
          <color auto="1"/>
        </right>
        <top/>
        <bottom/>
      </border>
    </dxf>
    <dxf>
      <numFmt numFmtId="19" formatCode="dd/mm/yy"/>
    </dxf>
    <dxf>
      <numFmt numFmtId="1" formatCode="0"/>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0" formatCode="General"/>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1" formatCode="0"/>
    </dxf>
    <dxf>
      <numFmt numFmtId="164" formatCode="0.0000"/>
    </dxf>
    <dxf>
      <numFmt numFmtId="164" formatCode="0.0000"/>
    </dxf>
    <dxf>
      <numFmt numFmtId="166" formatCode="dd/mm/yy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168" formatCode="dd/mm/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1" formatCode="0"/>
    </dxf>
    <dxf>
      <numFmt numFmtId="164" formatCode="0.0000"/>
    </dxf>
    <dxf>
      <numFmt numFmtId="164" formatCode="0.0000"/>
    </dxf>
    <dxf>
      <numFmt numFmtId="169" formatCode="m/d/yy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1" formatCode="0"/>
    </dxf>
    <dxf>
      <numFmt numFmtId="168" formatCode="dd/mm/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customXml" Target="../customXml/item5.xml"/><Relationship Id="rId47" Type="http://schemas.openxmlformats.org/officeDocument/2006/relationships/customXml" Target="../customXml/item10.xml"/><Relationship Id="rId63" Type="http://schemas.openxmlformats.org/officeDocument/2006/relationships/customXml" Target="../customXml/item26.xml"/><Relationship Id="rId68" Type="http://schemas.openxmlformats.org/officeDocument/2006/relationships/customXml" Target="../customXml/item31.xml"/><Relationship Id="rId7" Type="http://schemas.openxmlformats.org/officeDocument/2006/relationships/worksheet" Target="worksheets/sheet7.xml"/><Relationship Id="rId71" Type="http://schemas.openxmlformats.org/officeDocument/2006/relationships/customXml" Target="../customXml/item34.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3.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alcChain" Target="calcChain.xml"/><Relationship Id="rId40" Type="http://schemas.openxmlformats.org/officeDocument/2006/relationships/customXml" Target="../customXml/item3.xml"/><Relationship Id="rId45" Type="http://schemas.openxmlformats.org/officeDocument/2006/relationships/customXml" Target="../customXml/item8.xml"/><Relationship Id="rId53" Type="http://schemas.openxmlformats.org/officeDocument/2006/relationships/customXml" Target="../customXml/item16.xml"/><Relationship Id="rId58" Type="http://schemas.openxmlformats.org/officeDocument/2006/relationships/customXml" Target="../customXml/item21.xml"/><Relationship Id="rId66" Type="http://schemas.openxmlformats.org/officeDocument/2006/relationships/customXml" Target="../customXml/item29.xml"/><Relationship Id="rId5" Type="http://schemas.openxmlformats.org/officeDocument/2006/relationships/worksheet" Target="worksheets/sheet5.xml"/><Relationship Id="rId61" Type="http://schemas.openxmlformats.org/officeDocument/2006/relationships/customXml" Target="../customXml/item2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microsoft.com/office/2007/relationships/slicerCache" Target="slicerCaches/slicerCache1.xml"/><Relationship Id="rId35" Type="http://schemas.openxmlformats.org/officeDocument/2006/relationships/sharedStrings" Target="sharedStrings.xml"/><Relationship Id="rId43" Type="http://schemas.openxmlformats.org/officeDocument/2006/relationships/customXml" Target="../customXml/item6.xml"/><Relationship Id="rId48" Type="http://schemas.openxmlformats.org/officeDocument/2006/relationships/customXml" Target="../customXml/item11.xml"/><Relationship Id="rId56" Type="http://schemas.openxmlformats.org/officeDocument/2006/relationships/customXml" Target="../customXml/item19.xml"/><Relationship Id="rId64" Type="http://schemas.openxmlformats.org/officeDocument/2006/relationships/customXml" Target="../customXml/item27.xml"/><Relationship Id="rId69" Type="http://schemas.openxmlformats.org/officeDocument/2006/relationships/customXml" Target="../customXml/item32.xml"/><Relationship Id="rId8" Type="http://schemas.openxmlformats.org/officeDocument/2006/relationships/worksheet" Target="worksheets/sheet8.xml"/><Relationship Id="rId51" Type="http://schemas.openxmlformats.org/officeDocument/2006/relationships/customXml" Target="../customXml/item14.xml"/><Relationship Id="rId72"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ustomXml" Target="../customXml/item1.xml"/><Relationship Id="rId46" Type="http://schemas.openxmlformats.org/officeDocument/2006/relationships/customXml" Target="../customXml/item9.xml"/><Relationship Id="rId59" Type="http://schemas.openxmlformats.org/officeDocument/2006/relationships/customXml" Target="../customXml/item22.xml"/><Relationship Id="rId67" Type="http://schemas.openxmlformats.org/officeDocument/2006/relationships/customXml" Target="../customXml/item30.xml"/><Relationship Id="rId20" Type="http://schemas.openxmlformats.org/officeDocument/2006/relationships/worksheet" Target="worksheets/sheet20.xml"/><Relationship Id="rId41" Type="http://schemas.openxmlformats.org/officeDocument/2006/relationships/customXml" Target="../customXml/item4.xml"/><Relationship Id="rId54" Type="http://schemas.openxmlformats.org/officeDocument/2006/relationships/customXml" Target="../customXml/item17.xml"/><Relationship Id="rId62" Type="http://schemas.openxmlformats.org/officeDocument/2006/relationships/customXml" Target="../customXml/item25.xml"/><Relationship Id="rId70" Type="http://schemas.openxmlformats.org/officeDocument/2006/relationships/customXml" Target="../customXml/item3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owerPivotData" Target="model/item.data"/><Relationship Id="rId49" Type="http://schemas.openxmlformats.org/officeDocument/2006/relationships/customXml" Target="../customXml/item12.xml"/><Relationship Id="rId57" Type="http://schemas.openxmlformats.org/officeDocument/2006/relationships/customXml" Target="../customXml/item20.xml"/><Relationship Id="rId10" Type="http://schemas.openxmlformats.org/officeDocument/2006/relationships/worksheet" Target="worksheets/sheet10.xml"/><Relationship Id="rId31" Type="http://schemas.microsoft.com/office/2007/relationships/slicerCache" Target="slicerCaches/slicerCache2.xml"/><Relationship Id="rId44" Type="http://schemas.openxmlformats.org/officeDocument/2006/relationships/customXml" Target="../customXml/item7.xml"/><Relationship Id="rId52" Type="http://schemas.openxmlformats.org/officeDocument/2006/relationships/customXml" Target="../customXml/item15.xml"/><Relationship Id="rId60" Type="http://schemas.openxmlformats.org/officeDocument/2006/relationships/customXml" Target="../customXml/item23.xml"/><Relationship Id="rId65" Type="http://schemas.openxmlformats.org/officeDocument/2006/relationships/customXml" Target="../customXml/item28.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customXml" Target="../customXml/item2.xml"/><Relationship Id="rId34" Type="http://schemas.openxmlformats.org/officeDocument/2006/relationships/styles" Target="styles.xml"/><Relationship Id="rId50" Type="http://schemas.openxmlformats.org/officeDocument/2006/relationships/customXml" Target="../customXml/item13.xml"/><Relationship Id="rId55" Type="http://schemas.openxmlformats.org/officeDocument/2006/relationships/customXml" Target="../customXml/item1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[sisuli_water_mgmt - Copy.xlsm]pivots!PivotTable9</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16"/>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8"/>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22"/>
        <c:spPr>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manualLayout>
          <c:layoutTarget val="inner"/>
          <c:xMode val="edge"/>
          <c:yMode val="edge"/>
          <c:x val="0.12292330836694194"/>
          <c:y val="4.8576480023330405E-2"/>
          <c:w val="0.62888547468151845"/>
          <c:h val="0.8416746864975212"/>
        </c:manualLayout>
      </c:layout>
      <c:lineChart>
        <c:grouping val="standard"/>
        <c:varyColors val="0"/>
        <c:ser>
          <c:idx val="0"/>
          <c:order val="0"/>
          <c:tx>
            <c:strRef>
              <c:f>pivots!$B$3</c:f>
              <c:strCache>
                <c:ptCount val="1"/>
                <c:pt idx="0">
                  <c:v>A_1c</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pivots!$A$4:$A$7</c:f>
              <c:strCache>
                <c:ptCount val="3"/>
                <c:pt idx="0">
                  <c:v>May</c:v>
                </c:pt>
                <c:pt idx="1">
                  <c:v>June</c:v>
                </c:pt>
                <c:pt idx="2">
                  <c:v>July</c:v>
                </c:pt>
              </c:strCache>
            </c:strRef>
          </c:cat>
          <c:val>
            <c:numRef>
              <c:f>pivots!$B$4:$B$7</c:f>
              <c:numCache>
                <c:formatCode>General</c:formatCode>
                <c:ptCount val="3"/>
              </c:numCache>
            </c:numRef>
          </c:val>
          <c:smooth val="0"/>
          <c:extLst>
            <c:ext xmlns:c16="http://schemas.microsoft.com/office/drawing/2014/chart" uri="{C3380CC4-5D6E-409C-BE32-E72D297353CC}">
              <c16:uniqueId val="{00000000-B202-4446-9A6F-C6B6E117B609}"/>
            </c:ext>
          </c:extLst>
        </c:ser>
        <c:ser>
          <c:idx val="1"/>
          <c:order val="1"/>
          <c:tx>
            <c:strRef>
              <c:f>pivots!$C$3</c:f>
              <c:strCache>
                <c:ptCount val="1"/>
                <c:pt idx="0">
                  <c:v>A_2c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pivots!$A$4:$A$7</c:f>
              <c:strCache>
                <c:ptCount val="3"/>
                <c:pt idx="0">
                  <c:v>May</c:v>
                </c:pt>
                <c:pt idx="1">
                  <c:v>June</c:v>
                </c:pt>
                <c:pt idx="2">
                  <c:v>July</c:v>
                </c:pt>
              </c:strCache>
            </c:strRef>
          </c:cat>
          <c:val>
            <c:numRef>
              <c:f>pivots!$C$4:$C$7</c:f>
              <c:numCache>
                <c:formatCode>General</c:formatCode>
                <c:ptCount val="3"/>
                <c:pt idx="0">
                  <c:v>1.004</c:v>
                </c:pt>
                <c:pt idx="1">
                  <c:v>0.55509999999999993</c:v>
                </c:pt>
                <c:pt idx="2">
                  <c:v>3.5677000000000003</c:v>
                </c:pt>
              </c:numCache>
            </c:numRef>
          </c:val>
          <c:smooth val="0"/>
          <c:extLst>
            <c:ext xmlns:c16="http://schemas.microsoft.com/office/drawing/2014/chart" uri="{C3380CC4-5D6E-409C-BE32-E72D297353CC}">
              <c16:uniqueId val="{00000001-B202-4446-9A6F-C6B6E117B609}"/>
            </c:ext>
          </c:extLst>
        </c:ser>
        <c:ser>
          <c:idx val="2"/>
          <c:order val="2"/>
          <c:tx>
            <c:strRef>
              <c:f>pivots!$D$3</c:f>
              <c:strCache>
                <c:ptCount val="1"/>
                <c:pt idx="0">
                  <c:v>B3_c</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pivots!$A$4:$A$7</c:f>
              <c:strCache>
                <c:ptCount val="3"/>
                <c:pt idx="0">
                  <c:v>May</c:v>
                </c:pt>
                <c:pt idx="1">
                  <c:v>June</c:v>
                </c:pt>
                <c:pt idx="2">
                  <c:v>July</c:v>
                </c:pt>
              </c:strCache>
            </c:strRef>
          </c:cat>
          <c:val>
            <c:numRef>
              <c:f>pivots!$D$4:$D$7</c:f>
              <c:numCache>
                <c:formatCode>General</c:formatCode>
                <c:ptCount val="3"/>
                <c:pt idx="0">
                  <c:v>2.8077000000000001</c:v>
                </c:pt>
                <c:pt idx="1">
                  <c:v>2.2465999999999995</c:v>
                </c:pt>
                <c:pt idx="2">
                  <c:v>2.0832000000000006</c:v>
                </c:pt>
              </c:numCache>
            </c:numRef>
          </c:val>
          <c:smooth val="0"/>
          <c:extLst>
            <c:ext xmlns:c16="http://schemas.microsoft.com/office/drawing/2014/chart" uri="{C3380CC4-5D6E-409C-BE32-E72D297353CC}">
              <c16:uniqueId val="{00000002-B202-4446-9A6F-C6B6E117B609}"/>
            </c:ext>
          </c:extLst>
        </c:ser>
        <c:ser>
          <c:idx val="3"/>
          <c:order val="3"/>
          <c:tx>
            <c:strRef>
              <c:f>pivots!$E$3</c:f>
              <c:strCache>
                <c:ptCount val="1"/>
                <c:pt idx="0">
                  <c:v>B2 c</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pivots!$A$4:$A$7</c:f>
              <c:strCache>
                <c:ptCount val="3"/>
                <c:pt idx="0">
                  <c:v>May</c:v>
                </c:pt>
                <c:pt idx="1">
                  <c:v>June</c:v>
                </c:pt>
                <c:pt idx="2">
                  <c:v>July</c:v>
                </c:pt>
              </c:strCache>
            </c:strRef>
          </c:cat>
          <c:val>
            <c:numRef>
              <c:f>pivots!$E$4:$E$7</c:f>
              <c:numCache>
                <c:formatCode>General</c:formatCode>
                <c:ptCount val="3"/>
                <c:pt idx="0">
                  <c:v>0</c:v>
                </c:pt>
                <c:pt idx="1">
                  <c:v>0</c:v>
                </c:pt>
                <c:pt idx="2">
                  <c:v>4.02E-2</c:v>
                </c:pt>
              </c:numCache>
            </c:numRef>
          </c:val>
          <c:smooth val="0"/>
          <c:extLst>
            <c:ext xmlns:c16="http://schemas.microsoft.com/office/drawing/2014/chart" uri="{C3380CC4-5D6E-409C-BE32-E72D297353CC}">
              <c16:uniqueId val="{00000003-B202-4446-9A6F-C6B6E117B609}"/>
            </c:ext>
          </c:extLst>
        </c:ser>
        <c:ser>
          <c:idx val="4"/>
          <c:order val="4"/>
          <c:tx>
            <c:strRef>
              <c:f>pivots!$F$3</c:f>
              <c:strCache>
                <c:ptCount val="1"/>
                <c:pt idx="0">
                  <c:v>A3_c</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pivots!$A$4:$A$7</c:f>
              <c:strCache>
                <c:ptCount val="3"/>
                <c:pt idx="0">
                  <c:v>May</c:v>
                </c:pt>
                <c:pt idx="1">
                  <c:v>June</c:v>
                </c:pt>
                <c:pt idx="2">
                  <c:v>July</c:v>
                </c:pt>
              </c:strCache>
            </c:strRef>
          </c:cat>
          <c:val>
            <c:numRef>
              <c:f>pivots!$F$4:$F$7</c:f>
              <c:numCache>
                <c:formatCode>General</c:formatCode>
                <c:ptCount val="3"/>
                <c:pt idx="0">
                  <c:v>0</c:v>
                </c:pt>
                <c:pt idx="2">
                  <c:v>0.59130000000000005</c:v>
                </c:pt>
              </c:numCache>
            </c:numRef>
          </c:val>
          <c:smooth val="0"/>
          <c:extLst>
            <c:ext xmlns:c16="http://schemas.microsoft.com/office/drawing/2014/chart" uri="{C3380CC4-5D6E-409C-BE32-E72D297353CC}">
              <c16:uniqueId val="{00000004-B202-4446-9A6F-C6B6E117B609}"/>
            </c:ext>
          </c:extLst>
        </c:ser>
        <c:dLbls>
          <c:showLegendKey val="0"/>
          <c:showVal val="0"/>
          <c:showCatName val="0"/>
          <c:showSerName val="0"/>
          <c:showPercent val="0"/>
          <c:showBubbleSize val="0"/>
        </c:dLbls>
        <c:marker val="1"/>
        <c:smooth val="0"/>
        <c:axId val="134563503"/>
        <c:axId val="134569743"/>
      </c:lineChart>
      <c:catAx>
        <c:axId val="134563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569743"/>
        <c:crosses val="autoZero"/>
        <c:auto val="1"/>
        <c:lblAlgn val="ctr"/>
        <c:lblOffset val="100"/>
        <c:noMultiLvlLbl val="0"/>
      </c:catAx>
      <c:valAx>
        <c:axId val="1345697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563503"/>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9525</xdr:colOff>
      <xdr:row>21</xdr:row>
      <xdr:rowOff>180976</xdr:rowOff>
    </xdr:from>
    <xdr:to>
      <xdr:col>15</xdr:col>
      <xdr:colOff>247650</xdr:colOff>
      <xdr:row>25</xdr:row>
      <xdr:rowOff>85725</xdr:rowOff>
    </xdr:to>
    <mc:AlternateContent xmlns:mc="http://schemas.openxmlformats.org/markup-compatibility/2006" xmlns:a14="http://schemas.microsoft.com/office/drawing/2010/main">
      <mc:Choice Requires="a14">
        <xdr:graphicFrame macro="">
          <xdr:nvGraphicFramePr>
            <xdr:cNvPr id="2" name="Yea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19125" y="4181476"/>
              <a:ext cx="9867900" cy="6667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25</xdr:row>
      <xdr:rowOff>180974</xdr:rowOff>
    </xdr:from>
    <xdr:to>
      <xdr:col>3</xdr:col>
      <xdr:colOff>28575</xdr:colOff>
      <xdr:row>36</xdr:row>
      <xdr:rowOff>38100</xdr:rowOff>
    </xdr:to>
    <mc:AlternateContent xmlns:mc="http://schemas.openxmlformats.org/markup-compatibility/2006" xmlns:a14="http://schemas.microsoft.com/office/drawing/2010/main">
      <mc:Choice Requires="a14">
        <xdr:graphicFrame macro="">
          <xdr:nvGraphicFramePr>
            <xdr:cNvPr id="3" name="Month Name"/>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609600" y="4943474"/>
              <a:ext cx="1247775" cy="19526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44</xdr:row>
      <xdr:rowOff>85723</xdr:rowOff>
    </xdr:from>
    <xdr:to>
      <xdr:col>6</xdr:col>
      <xdr:colOff>457200</xdr:colOff>
      <xdr:row>62</xdr:row>
      <xdr:rowOff>66675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refreshedDate="45865.427423958332" backgroundQuery="1" createdVersion="6" refreshedVersion="6" minRefreshableVersion="3" recordCount="0" supportSubquery="1" supportAdvancedDrill="1">
  <cacheSource type="external" connectionId="11"/>
  <cacheFields count="1">
    <cacheField name="[meters].[house_no].[house_no]" caption="house_no" numFmtId="0" hierarchy="99" level="1">
      <sharedItems containsBlank="1" count="11">
        <s v="A_1"/>
        <s v="A_2"/>
        <s v="A_3"/>
        <s v="A_4"/>
        <s v="B_1"/>
        <s v="B_2"/>
        <s v="B_3"/>
        <s v="B_4"/>
        <s v="M_1"/>
        <s v="M_2"/>
        <m/>
      </sharedItems>
    </cacheField>
  </cacheFields>
  <cacheHierarchies count="134">
    <cacheHierarchy uniqueName="[A1].[invoice no]" caption="invoice no" attribute="1" defaultMemberUniqueName="[A1].[invoice no].[All]" allUniqueName="[A1].[invoice no].[All]" dimensionUniqueName="[A1]" displayFolder="" count="0" memberValueDatatype="130" unbalanced="0"/>
    <cacheHierarchy uniqueName="[A1].[current date]" caption="current date" attribute="1" defaultMemberUniqueName="[A1].[current date].[All]" allUniqueName="[A1].[current date].[All]" dimensionUniqueName="[A1]" displayFolder="" count="0" memberValueDatatype="130" unbalanced="0"/>
    <cacheHierarchy uniqueName="[A1].[previous  reading]" caption="previous  reading" attribute="1" defaultMemberUniqueName="[A1].[previous  reading].[All]" allUniqueName="[A1].[previous  reading].[All]" dimensionUniqueName="[A1]" displayFolder="" count="0" memberValueDatatype="5" unbalanced="0"/>
    <cacheHierarchy uniqueName="[A1].[current reading]" caption="current reading" attribute="1" defaultMemberUniqueName="[A1].[current reading].[All]" allUniqueName="[A1].[current reading].[All]" dimensionUniqueName="[A1]" displayFolder="" count="0" memberValueDatatype="5" unbalanced="0"/>
    <cacheHierarchy uniqueName="[A1].[consumption]" caption="consumption" attribute="1" defaultMemberUniqueName="[A1].[consumption].[All]" allUniqueName="[A1].[consumption].[All]" dimensionUniqueName="[A1]" displayFolder="" count="0" memberValueDatatype="5" unbalanced="0"/>
    <cacheHierarchy uniqueName="[A1].[duration]" caption="duration" attribute="1" defaultMemberUniqueName="[A1].[duration].[All]" allUniqueName="[A1].[duration].[All]" dimensionUniqueName="[A1]" displayFolder="" count="0" memberValueDatatype="130" unbalanced="0"/>
    <cacheHierarchy uniqueName="[A1].[unit price]" caption="unit price" attribute="1" defaultMemberUniqueName="[A1].[unit price].[All]" allUniqueName="[A1].[unit price].[All]" dimensionUniqueName="[A1]" displayFolder="" count="0" memberValueDatatype="20" unbalanced="0"/>
    <cacheHierarchy uniqueName="[A1].[amount due]" caption="amount due" attribute="1" defaultMemberUniqueName="[A1].[amount due].[All]" allUniqueName="[A1].[amount due].[All]" dimensionUniqueName="[A1]" displayFolder="" count="0" memberValueDatatype="130" unbalanced="0"/>
    <cacheHierarchy uniqueName="[A1].[house_no]" caption="house_no" attribute="1" defaultMemberUniqueName="[A1].[house_no].[All]" allUniqueName="[A1].[house_no].[All]" dimensionUniqueName="[A1]" displayFolder="" count="0" memberValueDatatype="130" unbalanced="0"/>
    <cacheHierarchy uniqueName="[A1].[current date (Month)]" caption="current date (Month)" attribute="1" defaultMemberUniqueName="[A1].[current date (Month)].[All]" allUniqueName="[A1].[current date (Month)].[All]" dimensionUniqueName="[A1]" displayFolder="" count="0" memberValueDatatype="130" unbalanced="0"/>
    <cacheHierarchy uniqueName="[A2].[invoice no]" caption="invoice no" attribute="1" defaultMemberUniqueName="[A2].[invoice no].[All]" allUniqueName="[A2].[invoice no].[All]" dimensionUniqueName="[A2]" displayFolder="" count="0" memberValueDatatype="130" unbalanced="0"/>
    <cacheHierarchy uniqueName="[A2].[current date]" caption="current date" attribute="1" time="1" defaultMemberUniqueName="[A2].[current date].[All]" allUniqueName="[A2].[current date].[All]" dimensionUniqueName="[A2]" displayFolder="" count="0" memberValueDatatype="7" unbalanced="0"/>
    <cacheHierarchy uniqueName="[A2].[previous  reading]" caption="previous  reading" attribute="1" defaultMemberUniqueName="[A2].[previous  reading].[All]" allUniqueName="[A2].[previous  reading].[All]" dimensionUniqueName="[A2]" displayFolder="" count="0" memberValueDatatype="5" unbalanced="0"/>
    <cacheHierarchy uniqueName="[A2].[current reading]" caption="current reading" attribute="1" defaultMemberUniqueName="[A2].[current reading].[All]" allUniqueName="[A2].[current reading].[All]" dimensionUniqueName="[A2]" displayFolder="" count="0" memberValueDatatype="5" unbalanced="0"/>
    <cacheHierarchy uniqueName="[A2].[consumption]" caption="consumption" attribute="1" defaultMemberUniqueName="[A2].[consumption].[All]" allUniqueName="[A2].[consumption].[All]" dimensionUniqueName="[A2]" displayFolder="" count="0" memberValueDatatype="5" unbalanced="0"/>
    <cacheHierarchy uniqueName="[A2].[duration]" caption="duration" attribute="1" defaultMemberUniqueName="[A2].[duration].[All]" allUniqueName="[A2].[duration].[All]" dimensionUniqueName="[A2]" displayFolder="" count="0" memberValueDatatype="130" unbalanced="0"/>
    <cacheHierarchy uniqueName="[A2].[unit price]" caption="unit price" attribute="1" defaultMemberUniqueName="[A2].[unit price].[All]" allUniqueName="[A2].[unit price].[All]" dimensionUniqueName="[A2]" displayFolder="" count="0" memberValueDatatype="20" unbalanced="0"/>
    <cacheHierarchy uniqueName="[A2].[amount due]" caption="amount due" attribute="1" defaultMemberUniqueName="[A2].[amount due].[All]" allUniqueName="[A2].[amount due].[All]" dimensionUniqueName="[A2]" displayFolder="" count="0" memberValueDatatype="5" unbalanced="0"/>
    <cacheHierarchy uniqueName="[A2].[house_no]" caption="house_no" attribute="1" defaultMemberUniqueName="[A2].[house_no].[All]" allUniqueName="[A2].[house_no].[All]" dimensionUniqueName="[A2]" displayFolder="" count="0" memberValueDatatype="130" unbalanced="0"/>
    <cacheHierarchy uniqueName="[A3].[invoice no]" caption="invoice no" attribute="1" defaultMemberUniqueName="[A3].[invoice no].[All]" allUniqueName="[A3].[invoice no].[All]" dimensionUniqueName="[A3]" displayFolder="" count="0" memberValueDatatype="130" unbalanced="0"/>
    <cacheHierarchy uniqueName="[A3].[current date]" caption="current date" attribute="1" time="1" defaultMemberUniqueName="[A3].[current date].[All]" allUniqueName="[A3].[current date].[All]" dimensionUniqueName="[A3]" displayFolder="" count="0" memberValueDatatype="7" unbalanced="0"/>
    <cacheHierarchy uniqueName="[A3].[previous  reading]" caption="previous  reading" attribute="1" defaultMemberUniqueName="[A3].[previous  reading].[All]" allUniqueName="[A3].[previous  reading].[All]" dimensionUniqueName="[A3]" displayFolder="" count="0" memberValueDatatype="5" unbalanced="0"/>
    <cacheHierarchy uniqueName="[A3].[current reading]" caption="current reading" attribute="1" defaultMemberUniqueName="[A3].[current reading].[All]" allUniqueName="[A3].[current reading].[All]" dimensionUniqueName="[A3]" displayFolder="" count="0" memberValueDatatype="5" unbalanced="0"/>
    <cacheHierarchy uniqueName="[A3].[consumption]" caption="consumption" attribute="1" defaultMemberUniqueName="[A3].[consumption].[All]" allUniqueName="[A3].[consumption].[All]" dimensionUniqueName="[A3]" displayFolder="" count="0" memberValueDatatype="5" unbalanced="0"/>
    <cacheHierarchy uniqueName="[A3].[duration]" caption="duration" attribute="1" defaultMemberUniqueName="[A3].[duration].[All]" allUniqueName="[A3].[duration].[All]" dimensionUniqueName="[A3]" displayFolder="" count="0" memberValueDatatype="130" unbalanced="0"/>
    <cacheHierarchy uniqueName="[A3].[unit price]" caption="unit price" attribute="1" defaultMemberUniqueName="[A3].[unit price].[All]" allUniqueName="[A3].[unit price].[All]" dimensionUniqueName="[A3]" displayFolder="" count="0" memberValueDatatype="20" unbalanced="0"/>
    <cacheHierarchy uniqueName="[A3].[amount due]" caption="amount due" attribute="1" defaultMemberUniqueName="[A3].[amount due].[All]" allUniqueName="[A3].[amount due].[All]" dimensionUniqueName="[A3]" displayFolder="" count="0" memberValueDatatype="5" unbalanced="0"/>
    <cacheHierarchy uniqueName="[A3].[house_no]" caption="house_no" attribute="1" defaultMemberUniqueName="[A3].[house_no].[All]" allUniqueName="[A3].[house_no].[All]" dimensionUniqueName="[A3]" displayFolder="" count="0" memberValueDatatype="130" unbalanced="0"/>
    <cacheHierarchy uniqueName="[A4].[invoice no]" caption="invoice no" attribute="1" defaultMemberUniqueName="[A4].[invoice no].[All]" allUniqueName="[A4].[invoice no].[All]" dimensionUniqueName="[A4]" displayFolder="" count="0" memberValueDatatype="130" unbalanced="0"/>
    <cacheHierarchy uniqueName="[A4].[current date]" caption="current date" attribute="1" time="1" defaultMemberUniqueName="[A4].[current date].[All]" allUniqueName="[A4].[current date].[All]" dimensionUniqueName="[A4]" displayFolder="" count="0" memberValueDatatype="7" unbalanced="0"/>
    <cacheHierarchy uniqueName="[A4].[previous  reading]" caption="previous  reading" attribute="1" defaultMemberUniqueName="[A4].[previous  reading].[All]" allUniqueName="[A4].[previous  reading].[All]" dimensionUniqueName="[A4]" displayFolder="" count="0" memberValueDatatype="5" unbalanced="0"/>
    <cacheHierarchy uniqueName="[A4].[current reading]" caption="current reading" attribute="1" defaultMemberUniqueName="[A4].[current reading].[All]" allUniqueName="[A4].[current reading].[All]" dimensionUniqueName="[A4]" displayFolder="" count="0" memberValueDatatype="5" unbalanced="0"/>
    <cacheHierarchy uniqueName="[A4].[consumption]" caption="consumption" attribute="1" defaultMemberUniqueName="[A4].[consumption].[All]" allUniqueName="[A4].[consumption].[All]" dimensionUniqueName="[A4]" displayFolder="" count="0" memberValueDatatype="5" unbalanced="0"/>
    <cacheHierarchy uniqueName="[A4].[duration]" caption="duration" attribute="1" defaultMemberUniqueName="[A4].[duration].[All]" allUniqueName="[A4].[duration].[All]" dimensionUniqueName="[A4]" displayFolder="" count="0" memberValueDatatype="130" unbalanced="0"/>
    <cacheHierarchy uniqueName="[A4].[unit price]" caption="unit price" attribute="1" defaultMemberUniqueName="[A4].[unit price].[All]" allUniqueName="[A4].[unit price].[All]" dimensionUniqueName="[A4]" displayFolder="" count="0" memberValueDatatype="20" unbalanced="0"/>
    <cacheHierarchy uniqueName="[A4].[amount due]" caption="amount due" attribute="1" defaultMemberUniqueName="[A4].[amount due].[All]" allUniqueName="[A4].[amount due].[All]" dimensionUniqueName="[A4]" displayFolder="" count="0" memberValueDatatype="5" unbalanced="0"/>
    <cacheHierarchy uniqueName="[A4].[house_no]" caption="house_no" attribute="1" defaultMemberUniqueName="[A4].[house_no].[All]" allUniqueName="[A4].[house_no].[All]" dimensionUniqueName="[A4]" displayFolder="" count="0" memberValueDatatype="130" unbalanced="0"/>
    <cacheHierarchy uniqueName="[B1].[invoice no]" caption="invoice no" attribute="1" defaultMemberUniqueName="[B1].[invoice no].[All]" allUniqueName="[B1].[invoice no].[All]" dimensionUniqueName="[B1]" displayFolder="" count="0" memberValueDatatype="130" unbalanced="0"/>
    <cacheHierarchy uniqueName="[B1].[current date]" caption="current date" attribute="1" time="1" defaultMemberUniqueName="[B1].[current date].[All]" allUniqueName="[B1].[current date].[All]" dimensionUniqueName="[B1]" displayFolder="" count="0" memberValueDatatype="7" unbalanced="0"/>
    <cacheHierarchy uniqueName="[B1].[previous  reading]" caption="previous  reading" attribute="1" defaultMemberUniqueName="[B1].[previous  reading].[All]" allUniqueName="[B1].[previous  reading].[All]" dimensionUniqueName="[B1]" displayFolder="" count="0" memberValueDatatype="20" unbalanced="0"/>
    <cacheHierarchy uniqueName="[B1].[current reading]" caption="current reading" attribute="1" defaultMemberUniqueName="[B1].[current reading].[All]" allUniqueName="[B1].[current reading].[All]" dimensionUniqueName="[B1]" displayFolder="" count="0" memberValueDatatype="20" unbalanced="0"/>
    <cacheHierarchy uniqueName="[B1].[consumption]" caption="consumption" attribute="1" defaultMemberUniqueName="[B1].[consumption].[All]" allUniqueName="[B1].[consumption].[All]" dimensionUniqueName="[B1]" displayFolder="" count="0" memberValueDatatype="20" unbalanced="0"/>
    <cacheHierarchy uniqueName="[B1].[duration]" caption="duration" attribute="1" defaultMemberUniqueName="[B1].[duration].[All]" allUniqueName="[B1].[duration].[All]" dimensionUniqueName="[B1]" displayFolder="" count="0" memberValueDatatype="20" unbalanced="0"/>
    <cacheHierarchy uniqueName="[B1].[unit price]" caption="unit price" attribute="1" defaultMemberUniqueName="[B1].[unit price].[All]" allUniqueName="[B1].[unit price].[All]" dimensionUniqueName="[B1]" displayFolder="" count="0" memberValueDatatype="20" unbalanced="0"/>
    <cacheHierarchy uniqueName="[B1].[amount due]" caption="amount due" attribute="1" defaultMemberUniqueName="[B1].[amount due].[All]" allUniqueName="[B1].[amount due].[All]" dimensionUniqueName="[B1]" displayFolder="" count="0" memberValueDatatype="20" unbalanced="0"/>
    <cacheHierarchy uniqueName="[B1].[house_no]" caption="house_no" attribute="1" defaultMemberUniqueName="[B1].[house_no].[All]" allUniqueName="[B1].[house_no].[All]" dimensionUniqueName="[B1]" displayFolder="" count="0" memberValueDatatype="130" unbalanced="0"/>
    <cacheHierarchy uniqueName="[B2].[invoice no]" caption="invoice no" attribute="1" defaultMemberUniqueName="[B2].[invoice no].[All]" allUniqueName="[B2].[invoice no].[All]" dimensionUniqueName="[B2]" displayFolder="" count="0" memberValueDatatype="130" unbalanced="0"/>
    <cacheHierarchy uniqueName="[B2].[current date]" caption="current date" attribute="1" time="1" defaultMemberUniqueName="[B2].[current date].[All]" allUniqueName="[B2].[current date].[All]" dimensionUniqueName="[B2]" displayFolder="" count="0" memberValueDatatype="7" unbalanced="0"/>
    <cacheHierarchy uniqueName="[B2].[previous  reading]" caption="previous  reading" attribute="1" defaultMemberUniqueName="[B2].[previous  reading].[All]" allUniqueName="[B2].[previous  reading].[All]" dimensionUniqueName="[B2]" displayFolder="" count="0" memberValueDatatype="20" unbalanced="0"/>
    <cacheHierarchy uniqueName="[B2].[current reading]" caption="current reading" attribute="1" defaultMemberUniqueName="[B2].[current reading].[All]" allUniqueName="[B2].[current reading].[All]" dimensionUniqueName="[B2]" displayFolder="" count="0" memberValueDatatype="5" unbalanced="0"/>
    <cacheHierarchy uniqueName="[B2].[consumption]" caption="consumption" attribute="1" defaultMemberUniqueName="[B2].[consumption].[All]" allUniqueName="[B2].[consumption].[All]" dimensionUniqueName="[B2]" displayFolder="" count="0" memberValueDatatype="5" unbalanced="0"/>
    <cacheHierarchy uniqueName="[B2].[duration]" caption="duration" attribute="1" defaultMemberUniqueName="[B2].[duration].[All]" allUniqueName="[B2].[duration].[All]" dimensionUniqueName="[B2]" displayFolder="" count="0" memberValueDatatype="20" unbalanced="0"/>
    <cacheHierarchy uniqueName="[B2].[unit price]" caption="unit price" attribute="1" defaultMemberUniqueName="[B2].[unit price].[All]" allUniqueName="[B2].[unit price].[All]" dimensionUniqueName="[B2]" displayFolder="" count="0" memberValueDatatype="20" unbalanced="0"/>
    <cacheHierarchy uniqueName="[B2].[amount due]" caption="amount due" attribute="1" defaultMemberUniqueName="[B2].[amount due].[All]" allUniqueName="[B2].[amount due].[All]" dimensionUniqueName="[B2]" displayFolder="" count="0" memberValueDatatype="5" unbalanced="0"/>
    <cacheHierarchy uniqueName="[B2].[house no]" caption="house no" attribute="1" defaultMemberUniqueName="[B2].[house no].[All]" allUniqueName="[B2].[house no].[All]" dimensionUniqueName="[B2]" displayFolder="" count="0" memberValueDatatype="130" unbalanced="0"/>
    <cacheHierarchy uniqueName="[B3].[invoice no]" caption="invoice no" attribute="1" defaultMemberUniqueName="[B3].[invoice no].[All]" allUniqueName="[B3].[invoice no].[All]" dimensionUniqueName="[B3]" displayFolder="" count="0" memberValueDatatype="130" unbalanced="0"/>
    <cacheHierarchy uniqueName="[B3].[current date]" caption="current date" attribute="1" time="1" defaultMemberUniqueName="[B3].[current date].[All]" allUniqueName="[B3].[current date].[All]" dimensionUniqueName="[B3]" displayFolder="" count="0" memberValueDatatype="7" unbalanced="0"/>
    <cacheHierarchy uniqueName="[B3].[previous  reading]" caption="previous  reading" attribute="1" defaultMemberUniqueName="[B3].[previous  reading].[All]" allUniqueName="[B3].[previous  reading].[All]" dimensionUniqueName="[B3]" displayFolder="" count="0" memberValueDatatype="20" unbalanced="0"/>
    <cacheHierarchy uniqueName="[B3].[current reading]" caption="current reading" attribute="1" defaultMemberUniqueName="[B3].[current reading].[All]" allUniqueName="[B3].[current reading].[All]" dimensionUniqueName="[B3]" displayFolder="" count="0" memberValueDatatype="5" unbalanced="0"/>
    <cacheHierarchy uniqueName="[B3].[consumption]" caption="consumption" attribute="1" defaultMemberUniqueName="[B3].[consumption].[All]" allUniqueName="[B3].[consumption].[All]" dimensionUniqueName="[B3]" displayFolder="" count="0" memberValueDatatype="5" unbalanced="0"/>
    <cacheHierarchy uniqueName="[B3].[duration]" caption="duration" attribute="1" defaultMemberUniqueName="[B3].[duration].[All]" allUniqueName="[B3].[duration].[All]" dimensionUniqueName="[B3]" displayFolder="" count="0" memberValueDatatype="20" unbalanced="0"/>
    <cacheHierarchy uniqueName="[B3].[unit price]" caption="unit price" attribute="1" defaultMemberUniqueName="[B3].[unit price].[All]" allUniqueName="[B3].[unit price].[All]" dimensionUniqueName="[B3]" displayFolder="" count="0" memberValueDatatype="20" unbalanced="0"/>
    <cacheHierarchy uniqueName="[B3].[amount due]" caption="amount due" attribute="1" defaultMemberUniqueName="[B3].[amount due].[All]" allUniqueName="[B3].[amount due].[All]" dimensionUniqueName="[B3]" displayFolder="" count="0" memberValueDatatype="5" unbalanced="0"/>
    <cacheHierarchy uniqueName="[B3].[house no]" caption="house no" attribute="1" defaultMemberUniqueName="[B3].[house no].[All]" allUniqueName="[B3].[house no].[All]" dimensionUniqueName="[B3]" displayFolder="" count="0" memberValueDatatype="130" unbalanced="0"/>
    <cacheHierarchy uniqueName="[B4].[invoice no]" caption="invoice no" attribute="1" defaultMemberUniqueName="[B4].[invoice no].[All]" allUniqueName="[B4].[invoice no].[All]" dimensionUniqueName="[B4]" displayFolder="" count="0" memberValueDatatype="130" unbalanced="0"/>
    <cacheHierarchy uniqueName="[B4].[current date]" caption="current date" attribute="1" time="1" defaultMemberUniqueName="[B4].[current date].[All]" allUniqueName="[B4].[current date].[All]" dimensionUniqueName="[B4]" displayFolder="" count="0" memberValueDatatype="7" unbalanced="0"/>
    <cacheHierarchy uniqueName="[B4].[previous  reading]" caption="previous  reading" attribute="1" defaultMemberUniqueName="[B4].[previous  reading].[All]" allUniqueName="[B4].[previous  reading].[All]" dimensionUniqueName="[B4]" displayFolder="" count="0" memberValueDatatype="20" unbalanced="0"/>
    <cacheHierarchy uniqueName="[B4].[current reading]" caption="current reading" attribute="1" defaultMemberUniqueName="[B4].[current reading].[All]" allUniqueName="[B4].[current reading].[All]" dimensionUniqueName="[B4]" displayFolder="" count="0" memberValueDatatype="20" unbalanced="0"/>
    <cacheHierarchy uniqueName="[B4].[consumption]" caption="consumption" attribute="1" defaultMemberUniqueName="[B4].[consumption].[All]" allUniqueName="[B4].[consumption].[All]" dimensionUniqueName="[B4]" displayFolder="" count="0" memberValueDatatype="20" unbalanced="0"/>
    <cacheHierarchy uniqueName="[B4].[duration]" caption="duration" attribute="1" defaultMemberUniqueName="[B4].[duration].[All]" allUniqueName="[B4].[duration].[All]" dimensionUniqueName="[B4]" displayFolder="" count="0" memberValueDatatype="130" unbalanced="0"/>
    <cacheHierarchy uniqueName="[B4].[unit price]" caption="unit price" attribute="1" defaultMemberUniqueName="[B4].[unit price].[All]" allUniqueName="[B4].[unit price].[All]" dimensionUniqueName="[B4]" displayFolder="" count="0" memberValueDatatype="20" unbalanced="0"/>
    <cacheHierarchy uniqueName="[B4].[amount due]" caption="amount due" attribute="1" defaultMemberUniqueName="[B4].[amount due].[All]" allUniqueName="[B4].[amount due].[All]" dimensionUniqueName="[B4]" displayFolder="" count="0" memberValueDatatype="20" unbalanced="0"/>
    <cacheHierarchy uniqueName="[B4].[house no]" caption="house no" attribute="1" defaultMemberUniqueName="[B4].[house no].[All]" allUniqueName="[B4].[house no].[All]" dimensionUniqueName="[B4]" displayFolder="" count="0" memberValueDatatype="130" unbalanced="0"/>
    <cacheHierarchy uniqueName="[countycouncil].[invoice no]" caption="invoice no" attribute="1" defaultMemberUniqueName="[countycouncil].[invoice no].[All]" allUniqueName="[countycouncil].[invoice no].[All]" dimensionUniqueName="[countycouncil]" displayFolder="" count="0" memberValueDatatype="130" unbalanced="0"/>
    <cacheHierarchy uniqueName="[countycouncil].[current date]" caption="current date" attribute="1" time="1" defaultMemberUniqueName="[countycouncil].[current date].[All]" allUniqueName="[countycouncil].[current date].[All]" dimensionUniqueName="[countycouncil]" displayFolder="" count="0" memberValueDatatype="7" unbalanced="0"/>
    <cacheHierarchy uniqueName="[countycouncil].[previous  reading]" caption="previous  reading" attribute="1" defaultMemberUniqueName="[countycouncil].[previous  reading].[All]" allUniqueName="[countycouncil].[previous  reading].[All]" dimensionUniqueName="[countycouncil]" displayFolder="" count="0" memberValueDatatype="20" unbalanced="0"/>
    <cacheHierarchy uniqueName="[countycouncil].[current reading]" caption="current reading" attribute="1" defaultMemberUniqueName="[countycouncil].[current reading].[All]" allUniqueName="[countycouncil].[current reading].[All]" dimensionUniqueName="[countycouncil]" displayFolder="" count="0" memberValueDatatype="20" unbalanced="0"/>
    <cacheHierarchy uniqueName="[countycouncil].[consumption]" caption="consumption" attribute="1" defaultMemberUniqueName="[countycouncil].[consumption].[All]" allUniqueName="[countycouncil].[consumption].[All]" dimensionUniqueName="[countycouncil]" displayFolder="" count="0" memberValueDatatype="20" unbalanced="0"/>
    <cacheHierarchy uniqueName="[countycouncil].[duration]" caption="duration" attribute="1" defaultMemberUniqueName="[countycouncil].[duration].[All]" allUniqueName="[countycouncil].[duration].[All]" dimensionUniqueName="[countycouncil]" displayFolder="" count="0" memberValueDatatype="130" unbalanced="0"/>
    <cacheHierarchy uniqueName="[countycouncil].[unit price]" caption="unit price" attribute="1" defaultMemberUniqueName="[countycouncil].[unit price].[All]" allUniqueName="[countycouncil].[unit price].[All]" dimensionUniqueName="[countycouncil]" displayFolder="" count="0" memberValueDatatype="20" unbalanced="0"/>
    <cacheHierarchy uniqueName="[countycouncil].[amount due]" caption="amount due" attribute="1" defaultMemberUniqueName="[countycouncil].[amount due].[All]" allUniqueName="[countycouncil].[amount due].[All]" dimensionUniqueName="[countycouncil]" displayFolder="" count="0" memberValueDatatype="20" unbalanced="0"/>
    <cacheHierarchy uniqueName="[countycouncil].[source_no]" caption="source_no" attribute="1" defaultMemberUniqueName="[countycouncil].[source_no].[All]" allUniqueName="[countycouncil].[source_no].[All]" dimensionUniqueName="[countycouncil]" displayFolder="" count="0" memberValueDatatype="130" unbalanced="0"/>
    <cacheHierarchy uniqueName="[Date_table].[Date]" caption="Date" attribute="1" time="1" keyAttribute="1" defaultMemberUniqueName="[Date_table].[Date].[All]" allUniqueName="[Date_table].[Date].[All]" dimensionUniqueName="[Date_table]" displayFolder="" count="0" memberValueDatatype="7" unbalanced="0"/>
    <cacheHierarchy uniqueName="[Date_table].[Year]" caption="Year" attribute="1" time="1" defaultMemberUniqueName="[Date_table].[Year].[All]" allUniqueName="[Date_table].[Year].[All]" dimensionUniqueName="[Date_table]" displayFolder="" count="0" memberValueDatatype="20" unbalanced="0"/>
    <cacheHierarchy uniqueName="[Date_table].[Month Number]" caption="Month Number" attribute="1" time="1" defaultMemberUniqueName="[Date_table].[Month Number].[All]" allUniqueName="[Date_table].[Month Number].[All]" dimensionUniqueName="[Date_table]" displayFolder="" count="0" memberValueDatatype="20" unbalanced="0"/>
    <cacheHierarchy uniqueName="[Date_table].[Month Name]" caption="Month Name" attribute="1" time="1" defaultMemberUniqueName="[Date_table].[Month Name].[All]" allUniqueName="[Date_table].[Month Name].[All]" dimensionUniqueName="[Date_table]" displayFolder="" count="0" memberValueDatatype="130" unbalanced="0"/>
    <cacheHierarchy uniqueName="[Date_table].[Month-Year]" caption="Month-Year" attribute="1" time="1" defaultMemberUniqueName="[Date_table].[Month-Year].[All]" allUniqueName="[Date_table].[Month-Year].[All]" dimensionUniqueName="[Date_table]" displayFolder="" count="0" memberValueDatatype="130" unbalanced="0"/>
    <cacheHierarchy uniqueName="[Date_table].[Quarter]" caption="Quarter" attribute="1" time="1" defaultMemberUniqueName="[Date_table].[Quarter].[All]" allUniqueName="[Date_table].[Quarter].[All]" dimensionUniqueName="[Date_table]" displayFolder="" count="0" memberValueDatatype="130" unbalanced="0"/>
    <cacheHierarchy uniqueName="[Date_table].[Fiscal Year]" caption="Fiscal Year" attribute="1" time="1" defaultMemberUniqueName="[Date_table].[Fiscal Year].[All]" allUniqueName="[Date_table].[Fiscal Year].[All]" dimensionUniqueName="[Date_table]" displayFolder="" count="0" memberValueDatatype="130" unbalanced="0"/>
    <cacheHierarchy uniqueName="[lakira12].[invoice no]" caption="invoice no" attribute="1" defaultMemberUniqueName="[lakira12].[invoice no].[All]" allUniqueName="[lakira12].[invoice no].[All]" dimensionUniqueName="[lakira12]" displayFolder="" count="0" memberValueDatatype="130" unbalanced="0"/>
    <cacheHierarchy uniqueName="[lakira12].[current date]" caption="current date" attribute="1" time="1" defaultMemberUniqueName="[lakira12].[current date].[All]" allUniqueName="[lakira12].[current date].[All]" dimensionUniqueName="[lakira12]" displayFolder="" count="0" memberValueDatatype="7" unbalanced="0"/>
    <cacheHierarchy uniqueName="[lakira12].[previous  reading]" caption="previous  reading" attribute="1" defaultMemberUniqueName="[lakira12].[previous  reading].[All]" allUniqueName="[lakira12].[previous  reading].[All]" dimensionUniqueName="[lakira12]" displayFolder="" count="0" memberValueDatatype="5" unbalanced="0"/>
    <cacheHierarchy uniqueName="[lakira12].[current reading]" caption="current reading" attribute="1" defaultMemberUniqueName="[lakira12].[current reading].[All]" allUniqueName="[lakira12].[current reading].[All]" dimensionUniqueName="[lakira12]" displayFolder="" count="0" memberValueDatatype="5" unbalanced="0"/>
    <cacheHierarchy uniqueName="[lakira12].[consumption]" caption="consumption" attribute="1" defaultMemberUniqueName="[lakira12].[consumption].[All]" allUniqueName="[lakira12].[consumption].[All]" dimensionUniqueName="[lakira12]" displayFolder="" count="0" memberValueDatatype="5" unbalanced="0"/>
    <cacheHierarchy uniqueName="[lakira12].[duration]" caption="duration" attribute="1" defaultMemberUniqueName="[lakira12].[duration].[All]" allUniqueName="[lakira12].[duration].[All]" dimensionUniqueName="[lakira12]" displayFolder="" count="0" memberValueDatatype="20" unbalanced="0"/>
    <cacheHierarchy uniqueName="[lakira12].[unit price]" caption="unit price" attribute="1" defaultMemberUniqueName="[lakira12].[unit price].[All]" allUniqueName="[lakira12].[unit price].[All]" dimensionUniqueName="[lakira12]" displayFolder="" count="0" memberValueDatatype="20" unbalanced="0"/>
    <cacheHierarchy uniqueName="[lakira12].[amount due]" caption="amount due" attribute="1" defaultMemberUniqueName="[lakira12].[amount due].[All]" allUniqueName="[lakira12].[amount due].[All]" dimensionUniqueName="[lakira12]" displayFolder="" count="0" memberValueDatatype="5" unbalanced="0"/>
    <cacheHierarchy uniqueName="[lakira12].[source_no]" caption="source_no" attribute="1" defaultMemberUniqueName="[lakira12].[source_no].[All]" allUniqueName="[lakira12].[source_no].[All]" dimensionUniqueName="[lakira12]" displayFolder="" count="0" memberValueDatatype="130" unbalanced="0"/>
    <cacheHierarchy uniqueName="[meters].[meter_no]" caption="meter_no" attribute="1" defaultMemberUniqueName="[meters].[meter_no].[All]" allUniqueName="[meters].[meter_no].[All]" dimensionUniqueName="[meters]" displayFolder="" count="0" memberValueDatatype="130" unbalanced="0"/>
    <cacheHierarchy uniqueName="[meters].[house_no]" caption="house_no" attribute="1" defaultMemberUniqueName="[meters].[house_no].[All]" allUniqueName="[meters].[house_no].[All]" dimensionUniqueName="[meters]" displayFolder="" count="2" memberValueDatatype="130" unbalanced="0">
      <fieldsUsage count="2">
        <fieldUsage x="-1"/>
        <fieldUsage x="0"/>
      </fieldsUsage>
    </cacheHierarchy>
    <cacheHierarchy uniqueName="[meters].[billing_start_date]" caption="billing_start_date" attribute="1" time="1" defaultMemberUniqueName="[meters].[billing_start_date].[All]" allUniqueName="[meters].[billing_start_date].[All]" dimensionUniqueName="[meters]" displayFolder="" count="0" memberValueDatatype="7" unbalanced="0"/>
    <cacheHierarchy uniqueName="[meters].[description]" caption="description" attribute="1" defaultMemberUniqueName="[meters].[description].[All]" allUniqueName="[meters].[description].[All]" dimensionUniqueName="[meters]" displayFolder="" count="0" memberValueDatatype="130" unbalanced="0"/>
    <cacheHierarchy uniqueName="[meters].[attributes]" caption="attributes" attribute="1" defaultMemberUniqueName="[meters].[attributes].[All]" allUniqueName="[meters].[attributes].[All]" dimensionUniqueName="[meters]" displayFolder="" count="0" memberValueDatatype="130" unbalanced="0"/>
    <cacheHierarchy uniqueName="[meters].[billing_start_date (Month)]" caption="billing_start_date (Month)" attribute="1" defaultMemberUniqueName="[meters].[billing_start_date (Month)].[All]" allUniqueName="[meters].[billing_start_date (Month)].[All]" dimensionUniqueName="[meters]" displayFolder="" count="0" memberValueDatatype="130" unbalanced="0"/>
    <cacheHierarchy uniqueName="[A1].[current date (Month Index)]" caption="current date (Month Index)" attribute="1" defaultMemberUniqueName="[A1].[current date (Month Index)].[All]" allUniqueName="[A1].[current date (Month Index)].[All]" dimensionUniqueName="[A1]" displayFolder="" count="0" memberValueDatatype="20" unbalanced="0" hidden="1"/>
    <cacheHierarchy uniqueName="[meters].[billing_start_date (Month Index)]" caption="billing_start_date (Month Index)" attribute="1" defaultMemberUniqueName="[meters].[billing_start_date (Month Index)].[All]" allUniqueName="[meters].[billing_start_date (Month Index)].[All]" dimensionUniqueName="[meters]" displayFolder="" count="0" memberValueDatatype="20" unbalanced="0" hidden="1"/>
    <cacheHierarchy uniqueName="[Measures].[A_1consumption]" caption="A_1consumption" measure="1" displayFolder="" measureGroup="A1" count="0"/>
    <cacheHierarchy uniqueName="[Measures].[A_2consumption]" caption="A_2consumption" measure="1" displayFolder="" measureGroup="A2" count="0"/>
    <cacheHierarchy uniqueName="[Measures].[m_1consumption]" caption="m_1consumption" measure="1" displayFolder="" measureGroup="countycouncil" count="0"/>
    <cacheHierarchy uniqueName="[Measures].[m_2consumption]" caption="m_2consumption" measure="1" displayFolder="" measureGroup="lakira12" count="0"/>
    <cacheHierarchy uniqueName="[Measures].[A_3consumption]" caption="A_3consumption" measure="1" displayFolder="" measureGroup="A3" count="0"/>
    <cacheHierarchy uniqueName="[Measures].[A_4consumption]" caption="A_4consumption" measure="1" displayFolder="" measureGroup="A4" count="0"/>
    <cacheHierarchy uniqueName="[Measures].[B_1consumption]" caption="B_1consumption" measure="1" displayFolder="" measureGroup="B1" count="0"/>
    <cacheHierarchy uniqueName="[Measures].[B2 consumption]" caption="B2 consumption" measure="1" displayFolder="" measureGroup="B2" count="0"/>
    <cacheHierarchy uniqueName="[Measures].[B3consumption]" caption="B3consumption" measure="1" displayFolder="" measureGroup="B3" count="0"/>
    <cacheHierarchy uniqueName="[Measures].[B4consumption]" caption="B4consumption" measure="1" displayFolder="" measureGroup="B4" count="0"/>
    <cacheHierarchy uniqueName="[Measures].[__XL_Count Table10]" caption="__XL_Count Table10" measure="1" displayFolder="" measureGroup="meters" count="0" hidden="1"/>
    <cacheHierarchy uniqueName="[Measures].[__XL_Count Table1410]" caption="__XL_Count Table1410" measure="1" displayFolder="" measureGroup="countycouncil" count="0" hidden="1"/>
    <cacheHierarchy uniqueName="[Measures].[__XL_Count Table1]" caption="__XL_Count Table1" measure="1" displayFolder="" measureGroup="A1" count="0" hidden="1"/>
    <cacheHierarchy uniqueName="[Measures].[__XL_Count Table13]" caption="__XL_Count Table13" measure="1" displayFolder="" measureGroup="A2" count="0" hidden="1"/>
    <cacheHierarchy uniqueName="[Measures].[__XL_Count Table14]" caption="__XL_Count Table14" measure="1" displayFolder="" measureGroup="A3" count="0" hidden="1"/>
    <cacheHierarchy uniqueName="[Measures].[__XL_Count Table145]" caption="__XL_Count Table145" measure="1" displayFolder="" measureGroup="A4" count="0" hidden="1"/>
    <cacheHierarchy uniqueName="[Measures].[__XL_Count Table146]" caption="__XL_Count Table146" measure="1" displayFolder="" measureGroup="B1" count="0" hidden="1"/>
    <cacheHierarchy uniqueName="[Measures].[__XL_Count Table147]" caption="__XL_Count Table147" measure="1" displayFolder="" measureGroup="B2" count="0" hidden="1"/>
    <cacheHierarchy uniqueName="[Measures].[__XL_Count Table148]" caption="__XL_Count Table148" measure="1" displayFolder="" measureGroup="B3" count="0" hidden="1"/>
    <cacheHierarchy uniqueName="[Measures].[__XL_Count Table149]" caption="__XL_Count Table149" measure="1" displayFolder="" measureGroup="B4" count="0" hidden="1"/>
    <cacheHierarchy uniqueName="[Measures].[__XL_Count lakira12]" caption="__XL_Count lakira12" measure="1" displayFolder="" measureGroup="lakira12" count="0" hidden="1"/>
    <cacheHierarchy uniqueName="[Measures].[__XL_Count Table12]" caption="__XL_Count Table12" measure="1" displayFolder="" measureGroup="Date_table" count="0" hidden="1"/>
    <cacheHierarchy uniqueName="[Measures].[__No measures defined]" caption="__No measures defined" measure="1" displayFolder="" count="0" hidden="1"/>
    <cacheHierarchy uniqueName="[Measures].[Sum of consumption]" caption="Sum of consumption" measure="1" displayFolder="" measureGroup="A1" count="0" hidden="1">
      <extLst>
        <ext xmlns:x15="http://schemas.microsoft.com/office/spreadsheetml/2010/11/main" uri="{B97F6D7D-B522-45F9-BDA1-12C45D357490}">
          <x15:cacheHierarchy aggregatedColumn="4"/>
        </ext>
      </extLst>
    </cacheHierarchy>
    <cacheHierarchy uniqueName="[Measures].[Sum of consumption 2]" caption="Sum of consumption 2" measure="1" displayFolder="" measureGroup="A2" count="0" hidden="1">
      <extLst>
        <ext xmlns:x15="http://schemas.microsoft.com/office/spreadsheetml/2010/11/main" uri="{B97F6D7D-B522-45F9-BDA1-12C45D357490}">
          <x15:cacheHierarchy aggregatedColumn="14"/>
        </ext>
      </extLst>
    </cacheHierarchy>
    <cacheHierarchy uniqueName="[Measures].[Sum of consumption 3]" caption="Sum of consumption 3" measure="1" displayFolder="" measureGroup="B3" count="0" hidden="1">
      <extLst>
        <ext xmlns:x15="http://schemas.microsoft.com/office/spreadsheetml/2010/11/main" uri="{B97F6D7D-B522-45F9-BDA1-12C45D357490}">
          <x15:cacheHierarchy aggregatedColumn="59"/>
        </ext>
      </extLst>
    </cacheHierarchy>
    <cacheHierarchy uniqueName="[Measures].[Sum of consumption 4]" caption="Sum of consumption 4" measure="1" displayFolder="" measureGroup="B4" count="0" hidden="1">
      <extLst>
        <ext xmlns:x15="http://schemas.microsoft.com/office/spreadsheetml/2010/11/main" uri="{B97F6D7D-B522-45F9-BDA1-12C45D357490}">
          <x15:cacheHierarchy aggregatedColumn="68"/>
        </ext>
      </extLst>
    </cacheHierarchy>
    <cacheHierarchy uniqueName="[Measures].[Count of current date]" caption="Count of current date" measure="1" displayFolder="" measureGroup="A1" count="0" hidden="1">
      <extLst>
        <ext xmlns:x15="http://schemas.microsoft.com/office/spreadsheetml/2010/11/main" uri="{B97F6D7D-B522-45F9-BDA1-12C45D357490}">
          <x15:cacheHierarchy aggregatedColumn="1"/>
        </ext>
      </extLst>
    </cacheHierarchy>
  </cacheHierarchies>
  <kpis count="0"/>
  <dimensions count="13">
    <dimension name="A1" uniqueName="[A1]" caption="A1"/>
    <dimension name="A2" uniqueName="[A2]" caption="A2"/>
    <dimension name="A3" uniqueName="[A3]" caption="A3"/>
    <dimension name="A4" uniqueName="[A4]" caption="A4"/>
    <dimension name="B1" uniqueName="[B1]" caption="B1"/>
    <dimension name="B2" uniqueName="[B2]" caption="B2"/>
    <dimension name="B3" uniqueName="[B3]" caption="B3"/>
    <dimension name="B4" uniqueName="[B4]" caption="B4"/>
    <dimension name="countycouncil" uniqueName="[countycouncil]" caption="countycouncil"/>
    <dimension name="Date_table" uniqueName="[Date_table]" caption="Date_table"/>
    <dimension name="lakira12" uniqueName="[lakira12]" caption="lakira12"/>
    <dimension measure="1" name="Measures" uniqueName="[Measures]" caption="Measures"/>
    <dimension name="meters" uniqueName="[meters]" caption="meters"/>
  </dimensions>
  <measureGroups count="12">
    <measureGroup name="A1" caption="A1"/>
    <measureGroup name="A2" caption="A2"/>
    <measureGroup name="A3" caption="A3"/>
    <measureGroup name="A4" caption="A4"/>
    <measureGroup name="B1" caption="B1"/>
    <measureGroup name="B2" caption="B2"/>
    <measureGroup name="B3" caption="B3"/>
    <measureGroup name="B4" caption="B4"/>
    <measureGroup name="countycouncil" caption="countycouncil"/>
    <measureGroup name="Date_table" caption="Date_table"/>
    <measureGroup name="lakira12" caption="lakira12"/>
    <measureGroup name="meters" caption="meters"/>
  </measureGroups>
  <maps count="31">
    <map measureGroup="0" dimension="0"/>
    <map measureGroup="0" dimension="9"/>
    <map measureGroup="0" dimension="12"/>
    <map measureGroup="1" dimension="1"/>
    <map measureGroup="1" dimension="9"/>
    <map measureGroup="2" dimension="2"/>
    <map measureGroup="2" dimension="9"/>
    <map measureGroup="2" dimension="12"/>
    <map measureGroup="3" dimension="3"/>
    <map measureGroup="3" dimension="9"/>
    <map measureGroup="3" dimension="12"/>
    <map measureGroup="4" dimension="4"/>
    <map measureGroup="4" dimension="9"/>
    <map measureGroup="4" dimension="12"/>
    <map measureGroup="5" dimension="5"/>
    <map measureGroup="5" dimension="9"/>
    <map measureGroup="5" dimension="12"/>
    <map measureGroup="6" dimension="6"/>
    <map measureGroup="6" dimension="9"/>
    <map measureGroup="6" dimension="12"/>
    <map measureGroup="7" dimension="7"/>
    <map measureGroup="7" dimension="9"/>
    <map measureGroup="7" dimension="12"/>
    <map measureGroup="8" dimension="8"/>
    <map measureGroup="8" dimension="9"/>
    <map measureGroup="8" dimension="12"/>
    <map measureGroup="9" dimension="9"/>
    <map measureGroup="10" dimension="9"/>
    <map measureGroup="10" dimension="10"/>
    <map measureGroup="10" dimension="12"/>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refreshedDate="45865.427419791667" backgroundQuery="1" createdVersion="6" refreshedVersion="6" minRefreshableVersion="3" recordCount="0" supportSubquery="1" supportAdvancedDrill="1">
  <cacheSource type="external" connectionId="11"/>
  <cacheFields count="7">
    <cacheField name="[Date_table].[Month Name].[Month Name]" caption="Month Name" numFmtId="0" hierarchy="85" level="1">
      <sharedItems count="3">
        <s v="July"/>
        <s v="June"/>
        <s v="May"/>
      </sharedItems>
    </cacheField>
    <cacheField name="[Date_table].[Year].[Year]" caption="Year" numFmtId="0" hierarchy="83" level="1">
      <sharedItems containsSemiMixedTypes="0" containsNonDate="0" containsString="0"/>
    </cacheField>
    <cacheField name="[Measures].[A_1consumption]" caption="A_1consumption" numFmtId="0" hierarchy="106" level="32767"/>
    <cacheField name="[Measures].[A_2consumption]" caption="A_2consumption" numFmtId="0" hierarchy="107" level="32767"/>
    <cacheField name="[Measures].[B2 consumption]" caption="B2 consumption" numFmtId="0" hierarchy="113" level="32767"/>
    <cacheField name="[Measures].[B3consumption]" caption="B3consumption" numFmtId="0" hierarchy="114" level="32767"/>
    <cacheField name="[Measures].[A_3consumption]" caption="A_3consumption" numFmtId="0" hierarchy="110" level="32767"/>
  </cacheFields>
  <cacheHierarchies count="134">
    <cacheHierarchy uniqueName="[A1].[invoice no]" caption="invoice no" attribute="1" defaultMemberUniqueName="[A1].[invoice no].[All]" allUniqueName="[A1].[invoice no].[All]" dimensionUniqueName="[A1]" displayFolder="" count="0" memberValueDatatype="130" unbalanced="0"/>
    <cacheHierarchy uniqueName="[A1].[current date]" caption="current date" attribute="1" defaultMemberUniqueName="[A1].[current date].[All]" allUniqueName="[A1].[current date].[All]" dimensionUniqueName="[A1]" displayFolder="" count="0" memberValueDatatype="130" unbalanced="0"/>
    <cacheHierarchy uniqueName="[A1].[previous  reading]" caption="previous  reading" attribute="1" defaultMemberUniqueName="[A1].[previous  reading].[All]" allUniqueName="[A1].[previous  reading].[All]" dimensionUniqueName="[A1]" displayFolder="" count="0" memberValueDatatype="5" unbalanced="0"/>
    <cacheHierarchy uniqueName="[A1].[current reading]" caption="current reading" attribute="1" defaultMemberUniqueName="[A1].[current reading].[All]" allUniqueName="[A1].[current reading].[All]" dimensionUniqueName="[A1]" displayFolder="" count="0" memberValueDatatype="5" unbalanced="0"/>
    <cacheHierarchy uniqueName="[A1].[consumption]" caption="consumption" attribute="1" defaultMemberUniqueName="[A1].[consumption].[All]" allUniqueName="[A1].[consumption].[All]" dimensionUniqueName="[A1]" displayFolder="" count="0" memberValueDatatype="5" unbalanced="0"/>
    <cacheHierarchy uniqueName="[A1].[duration]" caption="duration" attribute="1" defaultMemberUniqueName="[A1].[duration].[All]" allUniqueName="[A1].[duration].[All]" dimensionUniqueName="[A1]" displayFolder="" count="0" memberValueDatatype="130" unbalanced="0"/>
    <cacheHierarchy uniqueName="[A1].[unit price]" caption="unit price" attribute="1" defaultMemberUniqueName="[A1].[unit price].[All]" allUniqueName="[A1].[unit price].[All]" dimensionUniqueName="[A1]" displayFolder="" count="0" memberValueDatatype="20" unbalanced="0"/>
    <cacheHierarchy uniqueName="[A1].[amount due]" caption="amount due" attribute="1" defaultMemberUniqueName="[A1].[amount due].[All]" allUniqueName="[A1].[amount due].[All]" dimensionUniqueName="[A1]" displayFolder="" count="0" memberValueDatatype="130" unbalanced="0"/>
    <cacheHierarchy uniqueName="[A1].[house_no]" caption="house_no" attribute="1" defaultMemberUniqueName="[A1].[house_no].[All]" allUniqueName="[A1].[house_no].[All]" dimensionUniqueName="[A1]" displayFolder="" count="0" memberValueDatatype="130" unbalanced="0"/>
    <cacheHierarchy uniqueName="[A1].[current date (Month)]" caption="current date (Month)" attribute="1" defaultMemberUniqueName="[A1].[current date (Month)].[All]" allUniqueName="[A1].[current date (Month)].[All]" dimensionUniqueName="[A1]" displayFolder="" count="0" memberValueDatatype="130" unbalanced="0"/>
    <cacheHierarchy uniqueName="[A2].[invoice no]" caption="invoice no" attribute="1" defaultMemberUniqueName="[A2].[invoice no].[All]" allUniqueName="[A2].[invoice no].[All]" dimensionUniqueName="[A2]" displayFolder="" count="0" memberValueDatatype="130" unbalanced="0"/>
    <cacheHierarchy uniqueName="[A2].[current date]" caption="current date" attribute="1" time="1" defaultMemberUniqueName="[A2].[current date].[All]" allUniqueName="[A2].[current date].[All]" dimensionUniqueName="[A2]" displayFolder="" count="0" memberValueDatatype="7" unbalanced="0"/>
    <cacheHierarchy uniqueName="[A2].[previous  reading]" caption="previous  reading" attribute="1" defaultMemberUniqueName="[A2].[previous  reading].[All]" allUniqueName="[A2].[previous  reading].[All]" dimensionUniqueName="[A2]" displayFolder="" count="0" memberValueDatatype="5" unbalanced="0"/>
    <cacheHierarchy uniqueName="[A2].[current reading]" caption="current reading" attribute="1" defaultMemberUniqueName="[A2].[current reading].[All]" allUniqueName="[A2].[current reading].[All]" dimensionUniqueName="[A2]" displayFolder="" count="0" memberValueDatatype="5" unbalanced="0"/>
    <cacheHierarchy uniqueName="[A2].[consumption]" caption="consumption" attribute="1" defaultMemberUniqueName="[A2].[consumption].[All]" allUniqueName="[A2].[consumption].[All]" dimensionUniqueName="[A2]" displayFolder="" count="0" memberValueDatatype="5" unbalanced="0"/>
    <cacheHierarchy uniqueName="[A2].[duration]" caption="duration" attribute="1" defaultMemberUniqueName="[A2].[duration].[All]" allUniqueName="[A2].[duration].[All]" dimensionUniqueName="[A2]" displayFolder="" count="0" memberValueDatatype="130" unbalanced="0"/>
    <cacheHierarchy uniqueName="[A2].[unit price]" caption="unit price" attribute="1" defaultMemberUniqueName="[A2].[unit price].[All]" allUniqueName="[A2].[unit price].[All]" dimensionUniqueName="[A2]" displayFolder="" count="0" memberValueDatatype="20" unbalanced="0"/>
    <cacheHierarchy uniqueName="[A2].[amount due]" caption="amount due" attribute="1" defaultMemberUniqueName="[A2].[amount due].[All]" allUniqueName="[A2].[amount due].[All]" dimensionUniqueName="[A2]" displayFolder="" count="0" memberValueDatatype="5" unbalanced="0"/>
    <cacheHierarchy uniqueName="[A2].[house_no]" caption="house_no" attribute="1" defaultMemberUniqueName="[A2].[house_no].[All]" allUniqueName="[A2].[house_no].[All]" dimensionUniqueName="[A2]" displayFolder="" count="0" memberValueDatatype="130" unbalanced="0"/>
    <cacheHierarchy uniqueName="[A3].[invoice no]" caption="invoice no" attribute="1" defaultMemberUniqueName="[A3].[invoice no].[All]" allUniqueName="[A3].[invoice no].[All]" dimensionUniqueName="[A3]" displayFolder="" count="0" memberValueDatatype="130" unbalanced="0"/>
    <cacheHierarchy uniqueName="[A3].[current date]" caption="current date" attribute="1" time="1" defaultMemberUniqueName="[A3].[current date].[All]" allUniqueName="[A3].[current date].[All]" dimensionUniqueName="[A3]" displayFolder="" count="0" memberValueDatatype="7" unbalanced="0"/>
    <cacheHierarchy uniqueName="[A3].[previous  reading]" caption="previous  reading" attribute="1" defaultMemberUniqueName="[A3].[previous  reading].[All]" allUniqueName="[A3].[previous  reading].[All]" dimensionUniqueName="[A3]" displayFolder="" count="0" memberValueDatatype="5" unbalanced="0"/>
    <cacheHierarchy uniqueName="[A3].[current reading]" caption="current reading" attribute="1" defaultMemberUniqueName="[A3].[current reading].[All]" allUniqueName="[A3].[current reading].[All]" dimensionUniqueName="[A3]" displayFolder="" count="0" memberValueDatatype="5" unbalanced="0"/>
    <cacheHierarchy uniqueName="[A3].[consumption]" caption="consumption" attribute="1" defaultMemberUniqueName="[A3].[consumption].[All]" allUniqueName="[A3].[consumption].[All]" dimensionUniqueName="[A3]" displayFolder="" count="0" memberValueDatatype="5" unbalanced="0"/>
    <cacheHierarchy uniqueName="[A3].[duration]" caption="duration" attribute="1" defaultMemberUniqueName="[A3].[duration].[All]" allUniqueName="[A3].[duration].[All]" dimensionUniqueName="[A3]" displayFolder="" count="0" memberValueDatatype="130" unbalanced="0"/>
    <cacheHierarchy uniqueName="[A3].[unit price]" caption="unit price" attribute="1" defaultMemberUniqueName="[A3].[unit price].[All]" allUniqueName="[A3].[unit price].[All]" dimensionUniqueName="[A3]" displayFolder="" count="0" memberValueDatatype="20" unbalanced="0"/>
    <cacheHierarchy uniqueName="[A3].[amount due]" caption="amount due" attribute="1" defaultMemberUniqueName="[A3].[amount due].[All]" allUniqueName="[A3].[amount due].[All]" dimensionUniqueName="[A3]" displayFolder="" count="0" memberValueDatatype="5" unbalanced="0"/>
    <cacheHierarchy uniqueName="[A3].[house_no]" caption="house_no" attribute="1" defaultMemberUniqueName="[A3].[house_no].[All]" allUniqueName="[A3].[house_no].[All]" dimensionUniqueName="[A3]" displayFolder="" count="0" memberValueDatatype="130" unbalanced="0"/>
    <cacheHierarchy uniqueName="[A4].[invoice no]" caption="invoice no" attribute="1" defaultMemberUniqueName="[A4].[invoice no].[All]" allUniqueName="[A4].[invoice no].[All]" dimensionUniqueName="[A4]" displayFolder="" count="0" memberValueDatatype="130" unbalanced="0"/>
    <cacheHierarchy uniqueName="[A4].[current date]" caption="current date" attribute="1" time="1" defaultMemberUniqueName="[A4].[current date].[All]" allUniqueName="[A4].[current date].[All]" dimensionUniqueName="[A4]" displayFolder="" count="0" memberValueDatatype="7" unbalanced="0"/>
    <cacheHierarchy uniqueName="[A4].[previous  reading]" caption="previous  reading" attribute="1" defaultMemberUniqueName="[A4].[previous  reading].[All]" allUniqueName="[A4].[previous  reading].[All]" dimensionUniqueName="[A4]" displayFolder="" count="0" memberValueDatatype="5" unbalanced="0"/>
    <cacheHierarchy uniqueName="[A4].[current reading]" caption="current reading" attribute="1" defaultMemberUniqueName="[A4].[current reading].[All]" allUniqueName="[A4].[current reading].[All]" dimensionUniqueName="[A4]" displayFolder="" count="0" memberValueDatatype="5" unbalanced="0"/>
    <cacheHierarchy uniqueName="[A4].[consumption]" caption="consumption" attribute="1" defaultMemberUniqueName="[A4].[consumption].[All]" allUniqueName="[A4].[consumption].[All]" dimensionUniqueName="[A4]" displayFolder="" count="0" memberValueDatatype="5" unbalanced="0"/>
    <cacheHierarchy uniqueName="[A4].[duration]" caption="duration" attribute="1" defaultMemberUniqueName="[A4].[duration].[All]" allUniqueName="[A4].[duration].[All]" dimensionUniqueName="[A4]" displayFolder="" count="0" memberValueDatatype="130" unbalanced="0"/>
    <cacheHierarchy uniqueName="[A4].[unit price]" caption="unit price" attribute="1" defaultMemberUniqueName="[A4].[unit price].[All]" allUniqueName="[A4].[unit price].[All]" dimensionUniqueName="[A4]" displayFolder="" count="0" memberValueDatatype="20" unbalanced="0"/>
    <cacheHierarchy uniqueName="[A4].[amount due]" caption="amount due" attribute="1" defaultMemberUniqueName="[A4].[amount due].[All]" allUniqueName="[A4].[amount due].[All]" dimensionUniqueName="[A4]" displayFolder="" count="0" memberValueDatatype="5" unbalanced="0"/>
    <cacheHierarchy uniqueName="[A4].[house_no]" caption="house_no" attribute="1" defaultMemberUniqueName="[A4].[house_no].[All]" allUniqueName="[A4].[house_no].[All]" dimensionUniqueName="[A4]" displayFolder="" count="0" memberValueDatatype="130" unbalanced="0"/>
    <cacheHierarchy uniqueName="[B1].[invoice no]" caption="invoice no" attribute="1" defaultMemberUniqueName="[B1].[invoice no].[All]" allUniqueName="[B1].[invoice no].[All]" dimensionUniqueName="[B1]" displayFolder="" count="0" memberValueDatatype="130" unbalanced="0"/>
    <cacheHierarchy uniqueName="[B1].[current date]" caption="current date" attribute="1" time="1" defaultMemberUniqueName="[B1].[current date].[All]" allUniqueName="[B1].[current date].[All]" dimensionUniqueName="[B1]" displayFolder="" count="0" memberValueDatatype="7" unbalanced="0"/>
    <cacheHierarchy uniqueName="[B1].[previous  reading]" caption="previous  reading" attribute="1" defaultMemberUniqueName="[B1].[previous  reading].[All]" allUniqueName="[B1].[previous  reading].[All]" dimensionUniqueName="[B1]" displayFolder="" count="0" memberValueDatatype="20" unbalanced="0"/>
    <cacheHierarchy uniqueName="[B1].[current reading]" caption="current reading" attribute="1" defaultMemberUniqueName="[B1].[current reading].[All]" allUniqueName="[B1].[current reading].[All]" dimensionUniqueName="[B1]" displayFolder="" count="0" memberValueDatatype="20" unbalanced="0"/>
    <cacheHierarchy uniqueName="[B1].[consumption]" caption="consumption" attribute="1" defaultMemberUniqueName="[B1].[consumption].[All]" allUniqueName="[B1].[consumption].[All]" dimensionUniqueName="[B1]" displayFolder="" count="0" memberValueDatatype="20" unbalanced="0"/>
    <cacheHierarchy uniqueName="[B1].[duration]" caption="duration" attribute="1" defaultMemberUniqueName="[B1].[duration].[All]" allUniqueName="[B1].[duration].[All]" dimensionUniqueName="[B1]" displayFolder="" count="0" memberValueDatatype="20" unbalanced="0"/>
    <cacheHierarchy uniqueName="[B1].[unit price]" caption="unit price" attribute="1" defaultMemberUniqueName="[B1].[unit price].[All]" allUniqueName="[B1].[unit price].[All]" dimensionUniqueName="[B1]" displayFolder="" count="0" memberValueDatatype="20" unbalanced="0"/>
    <cacheHierarchy uniqueName="[B1].[amount due]" caption="amount due" attribute="1" defaultMemberUniqueName="[B1].[amount due].[All]" allUniqueName="[B1].[amount due].[All]" dimensionUniqueName="[B1]" displayFolder="" count="0" memberValueDatatype="20" unbalanced="0"/>
    <cacheHierarchy uniqueName="[B1].[house_no]" caption="house_no" attribute="1" defaultMemberUniqueName="[B1].[house_no].[All]" allUniqueName="[B1].[house_no].[All]" dimensionUniqueName="[B1]" displayFolder="" count="0" memberValueDatatype="130" unbalanced="0"/>
    <cacheHierarchy uniqueName="[B2].[invoice no]" caption="invoice no" attribute="1" defaultMemberUniqueName="[B2].[invoice no].[All]" allUniqueName="[B2].[invoice no].[All]" dimensionUniqueName="[B2]" displayFolder="" count="0" memberValueDatatype="130" unbalanced="0"/>
    <cacheHierarchy uniqueName="[B2].[current date]" caption="current date" attribute="1" time="1" defaultMemberUniqueName="[B2].[current date].[All]" allUniqueName="[B2].[current date].[All]" dimensionUniqueName="[B2]" displayFolder="" count="0" memberValueDatatype="7" unbalanced="0"/>
    <cacheHierarchy uniqueName="[B2].[previous  reading]" caption="previous  reading" attribute="1" defaultMemberUniqueName="[B2].[previous  reading].[All]" allUniqueName="[B2].[previous  reading].[All]" dimensionUniqueName="[B2]" displayFolder="" count="0" memberValueDatatype="20" unbalanced="0"/>
    <cacheHierarchy uniqueName="[B2].[current reading]" caption="current reading" attribute="1" defaultMemberUniqueName="[B2].[current reading].[All]" allUniqueName="[B2].[current reading].[All]" dimensionUniqueName="[B2]" displayFolder="" count="0" memberValueDatatype="5" unbalanced="0"/>
    <cacheHierarchy uniqueName="[B2].[consumption]" caption="consumption" attribute="1" defaultMemberUniqueName="[B2].[consumption].[All]" allUniqueName="[B2].[consumption].[All]" dimensionUniqueName="[B2]" displayFolder="" count="0" memberValueDatatype="5" unbalanced="0"/>
    <cacheHierarchy uniqueName="[B2].[duration]" caption="duration" attribute="1" defaultMemberUniqueName="[B2].[duration].[All]" allUniqueName="[B2].[duration].[All]" dimensionUniqueName="[B2]" displayFolder="" count="0" memberValueDatatype="20" unbalanced="0"/>
    <cacheHierarchy uniqueName="[B2].[unit price]" caption="unit price" attribute="1" defaultMemberUniqueName="[B2].[unit price].[All]" allUniqueName="[B2].[unit price].[All]" dimensionUniqueName="[B2]" displayFolder="" count="0" memberValueDatatype="20" unbalanced="0"/>
    <cacheHierarchy uniqueName="[B2].[amount due]" caption="amount due" attribute="1" defaultMemberUniqueName="[B2].[amount due].[All]" allUniqueName="[B2].[amount due].[All]" dimensionUniqueName="[B2]" displayFolder="" count="0" memberValueDatatype="5" unbalanced="0"/>
    <cacheHierarchy uniqueName="[B2].[house no]" caption="house no" attribute="1" defaultMemberUniqueName="[B2].[house no].[All]" allUniqueName="[B2].[house no].[All]" dimensionUniqueName="[B2]" displayFolder="" count="0" memberValueDatatype="130" unbalanced="0"/>
    <cacheHierarchy uniqueName="[B3].[invoice no]" caption="invoice no" attribute="1" defaultMemberUniqueName="[B3].[invoice no].[All]" allUniqueName="[B3].[invoice no].[All]" dimensionUniqueName="[B3]" displayFolder="" count="0" memberValueDatatype="130" unbalanced="0"/>
    <cacheHierarchy uniqueName="[B3].[current date]" caption="current date" attribute="1" time="1" defaultMemberUniqueName="[B3].[current date].[All]" allUniqueName="[B3].[current date].[All]" dimensionUniqueName="[B3]" displayFolder="" count="0" memberValueDatatype="7" unbalanced="0"/>
    <cacheHierarchy uniqueName="[B3].[previous  reading]" caption="previous  reading" attribute="1" defaultMemberUniqueName="[B3].[previous  reading].[All]" allUniqueName="[B3].[previous  reading].[All]" dimensionUniqueName="[B3]" displayFolder="" count="0" memberValueDatatype="20" unbalanced="0"/>
    <cacheHierarchy uniqueName="[B3].[current reading]" caption="current reading" attribute="1" defaultMemberUniqueName="[B3].[current reading].[All]" allUniqueName="[B3].[current reading].[All]" dimensionUniqueName="[B3]" displayFolder="" count="0" memberValueDatatype="5" unbalanced="0"/>
    <cacheHierarchy uniqueName="[B3].[consumption]" caption="consumption" attribute="1" defaultMemberUniqueName="[B3].[consumption].[All]" allUniqueName="[B3].[consumption].[All]" dimensionUniqueName="[B3]" displayFolder="" count="0" memberValueDatatype="5" unbalanced="0"/>
    <cacheHierarchy uniqueName="[B3].[duration]" caption="duration" attribute="1" defaultMemberUniqueName="[B3].[duration].[All]" allUniqueName="[B3].[duration].[All]" dimensionUniqueName="[B3]" displayFolder="" count="0" memberValueDatatype="20" unbalanced="0"/>
    <cacheHierarchy uniqueName="[B3].[unit price]" caption="unit price" attribute="1" defaultMemberUniqueName="[B3].[unit price].[All]" allUniqueName="[B3].[unit price].[All]" dimensionUniqueName="[B3]" displayFolder="" count="0" memberValueDatatype="20" unbalanced="0"/>
    <cacheHierarchy uniqueName="[B3].[amount due]" caption="amount due" attribute="1" defaultMemberUniqueName="[B3].[amount due].[All]" allUniqueName="[B3].[amount due].[All]" dimensionUniqueName="[B3]" displayFolder="" count="0" memberValueDatatype="5" unbalanced="0"/>
    <cacheHierarchy uniqueName="[B3].[house no]" caption="house no" attribute="1" defaultMemberUniqueName="[B3].[house no].[All]" allUniqueName="[B3].[house no].[All]" dimensionUniqueName="[B3]" displayFolder="" count="0" memberValueDatatype="130" unbalanced="0"/>
    <cacheHierarchy uniqueName="[B4].[invoice no]" caption="invoice no" attribute="1" defaultMemberUniqueName="[B4].[invoice no].[All]" allUniqueName="[B4].[invoice no].[All]" dimensionUniqueName="[B4]" displayFolder="" count="0" memberValueDatatype="130" unbalanced="0"/>
    <cacheHierarchy uniqueName="[B4].[current date]" caption="current date" attribute="1" time="1" defaultMemberUniqueName="[B4].[current date].[All]" allUniqueName="[B4].[current date].[All]" dimensionUniqueName="[B4]" displayFolder="" count="0" memberValueDatatype="7" unbalanced="0"/>
    <cacheHierarchy uniqueName="[B4].[previous  reading]" caption="previous  reading" attribute="1" defaultMemberUniqueName="[B4].[previous  reading].[All]" allUniqueName="[B4].[previous  reading].[All]" dimensionUniqueName="[B4]" displayFolder="" count="0" memberValueDatatype="20" unbalanced="0"/>
    <cacheHierarchy uniqueName="[B4].[current reading]" caption="current reading" attribute="1" defaultMemberUniqueName="[B4].[current reading].[All]" allUniqueName="[B4].[current reading].[All]" dimensionUniqueName="[B4]" displayFolder="" count="0" memberValueDatatype="20" unbalanced="0"/>
    <cacheHierarchy uniqueName="[B4].[consumption]" caption="consumption" attribute="1" defaultMemberUniqueName="[B4].[consumption].[All]" allUniqueName="[B4].[consumption].[All]" dimensionUniqueName="[B4]" displayFolder="" count="0" memberValueDatatype="20" unbalanced="0"/>
    <cacheHierarchy uniqueName="[B4].[duration]" caption="duration" attribute="1" defaultMemberUniqueName="[B4].[duration].[All]" allUniqueName="[B4].[duration].[All]" dimensionUniqueName="[B4]" displayFolder="" count="0" memberValueDatatype="130" unbalanced="0"/>
    <cacheHierarchy uniqueName="[B4].[unit price]" caption="unit price" attribute="1" defaultMemberUniqueName="[B4].[unit price].[All]" allUniqueName="[B4].[unit price].[All]" dimensionUniqueName="[B4]" displayFolder="" count="0" memberValueDatatype="20" unbalanced="0"/>
    <cacheHierarchy uniqueName="[B4].[amount due]" caption="amount due" attribute="1" defaultMemberUniqueName="[B4].[amount due].[All]" allUniqueName="[B4].[amount due].[All]" dimensionUniqueName="[B4]" displayFolder="" count="0" memberValueDatatype="20" unbalanced="0"/>
    <cacheHierarchy uniqueName="[B4].[house no]" caption="house no" attribute="1" defaultMemberUniqueName="[B4].[house no].[All]" allUniqueName="[B4].[house no].[All]" dimensionUniqueName="[B4]" displayFolder="" count="0" memberValueDatatype="130" unbalanced="0"/>
    <cacheHierarchy uniqueName="[countycouncil].[invoice no]" caption="invoice no" attribute="1" defaultMemberUniqueName="[countycouncil].[invoice no].[All]" allUniqueName="[countycouncil].[invoice no].[All]" dimensionUniqueName="[countycouncil]" displayFolder="" count="0" memberValueDatatype="130" unbalanced="0"/>
    <cacheHierarchy uniqueName="[countycouncil].[current date]" caption="current date" attribute="1" time="1" defaultMemberUniqueName="[countycouncil].[current date].[All]" allUniqueName="[countycouncil].[current date].[All]" dimensionUniqueName="[countycouncil]" displayFolder="" count="0" memberValueDatatype="7" unbalanced="0"/>
    <cacheHierarchy uniqueName="[countycouncil].[previous  reading]" caption="previous  reading" attribute="1" defaultMemberUniqueName="[countycouncil].[previous  reading].[All]" allUniqueName="[countycouncil].[previous  reading].[All]" dimensionUniqueName="[countycouncil]" displayFolder="" count="0" memberValueDatatype="20" unbalanced="0"/>
    <cacheHierarchy uniqueName="[countycouncil].[current reading]" caption="current reading" attribute="1" defaultMemberUniqueName="[countycouncil].[current reading].[All]" allUniqueName="[countycouncil].[current reading].[All]" dimensionUniqueName="[countycouncil]" displayFolder="" count="0" memberValueDatatype="20" unbalanced="0"/>
    <cacheHierarchy uniqueName="[countycouncil].[consumption]" caption="consumption" attribute="1" defaultMemberUniqueName="[countycouncil].[consumption].[All]" allUniqueName="[countycouncil].[consumption].[All]" dimensionUniqueName="[countycouncil]" displayFolder="" count="0" memberValueDatatype="20" unbalanced="0"/>
    <cacheHierarchy uniqueName="[countycouncil].[duration]" caption="duration" attribute="1" defaultMemberUniqueName="[countycouncil].[duration].[All]" allUniqueName="[countycouncil].[duration].[All]" dimensionUniqueName="[countycouncil]" displayFolder="" count="0" memberValueDatatype="130" unbalanced="0"/>
    <cacheHierarchy uniqueName="[countycouncil].[unit price]" caption="unit price" attribute="1" defaultMemberUniqueName="[countycouncil].[unit price].[All]" allUniqueName="[countycouncil].[unit price].[All]" dimensionUniqueName="[countycouncil]" displayFolder="" count="0" memberValueDatatype="20" unbalanced="0"/>
    <cacheHierarchy uniqueName="[countycouncil].[amount due]" caption="amount due" attribute="1" defaultMemberUniqueName="[countycouncil].[amount due].[All]" allUniqueName="[countycouncil].[amount due].[All]" dimensionUniqueName="[countycouncil]" displayFolder="" count="0" memberValueDatatype="20" unbalanced="0"/>
    <cacheHierarchy uniqueName="[countycouncil].[source_no]" caption="source_no" attribute="1" defaultMemberUniqueName="[countycouncil].[source_no].[All]" allUniqueName="[countycouncil].[source_no].[All]" dimensionUniqueName="[countycouncil]" displayFolder="" count="0" memberValueDatatype="130" unbalanced="0"/>
    <cacheHierarchy uniqueName="[Date_table].[Date]" caption="Date" attribute="1" time="1" keyAttribute="1" defaultMemberUniqueName="[Date_table].[Date].[All]" allUniqueName="[Date_table].[Date].[All]" dimensionUniqueName="[Date_table]" displayFolder="" count="0" memberValueDatatype="7" unbalanced="0"/>
    <cacheHierarchy uniqueName="[Date_table].[Year]" caption="Year" attribute="1" time="1" defaultMemberUniqueName="[Date_table].[Year].[All]" allUniqueName="[Date_table].[Year].[All]" dimensionUniqueName="[Date_table]" displayFolder="" count="2" memberValueDatatype="20" unbalanced="0">
      <fieldsUsage count="2">
        <fieldUsage x="-1"/>
        <fieldUsage x="1"/>
      </fieldsUsage>
    </cacheHierarchy>
    <cacheHierarchy uniqueName="[Date_table].[Month Number]" caption="Month Number" attribute="1" time="1" defaultMemberUniqueName="[Date_table].[Month Number].[All]" allUniqueName="[Date_table].[Month Number].[All]" dimensionUniqueName="[Date_table]" displayFolder="" count="0" memberValueDatatype="20" unbalanced="0"/>
    <cacheHierarchy uniqueName="[Date_table].[Month Name]" caption="Month Name" attribute="1" time="1" defaultMemberUniqueName="[Date_table].[Month Name].[All]" allUniqueName="[Date_table].[Month Name].[All]" dimensionUniqueName="[Date_table]" displayFolder="" count="2" memberValueDatatype="130" unbalanced="0">
      <fieldsUsage count="2">
        <fieldUsage x="-1"/>
        <fieldUsage x="0"/>
      </fieldsUsage>
    </cacheHierarchy>
    <cacheHierarchy uniqueName="[Date_table].[Month-Year]" caption="Month-Year" attribute="1" time="1" defaultMemberUniqueName="[Date_table].[Month-Year].[All]" allUniqueName="[Date_table].[Month-Year].[All]" dimensionUniqueName="[Date_table]" displayFolder="" count="0" memberValueDatatype="130" unbalanced="0"/>
    <cacheHierarchy uniqueName="[Date_table].[Quarter]" caption="Quarter" attribute="1" time="1" defaultMemberUniqueName="[Date_table].[Quarter].[All]" allUniqueName="[Date_table].[Quarter].[All]" dimensionUniqueName="[Date_table]" displayFolder="" count="0" memberValueDatatype="130" unbalanced="0"/>
    <cacheHierarchy uniqueName="[Date_table].[Fiscal Year]" caption="Fiscal Year" attribute="1" time="1" defaultMemberUniqueName="[Date_table].[Fiscal Year].[All]" allUniqueName="[Date_table].[Fiscal Year].[All]" dimensionUniqueName="[Date_table]" displayFolder="" count="0" memberValueDatatype="130" unbalanced="0"/>
    <cacheHierarchy uniqueName="[lakira12].[invoice no]" caption="invoice no" attribute="1" defaultMemberUniqueName="[lakira12].[invoice no].[All]" allUniqueName="[lakira12].[invoice no].[All]" dimensionUniqueName="[lakira12]" displayFolder="" count="0" memberValueDatatype="130" unbalanced="0"/>
    <cacheHierarchy uniqueName="[lakira12].[current date]" caption="current date" attribute="1" time="1" defaultMemberUniqueName="[lakira12].[current date].[All]" allUniqueName="[lakira12].[current date].[All]" dimensionUniqueName="[lakira12]" displayFolder="" count="0" memberValueDatatype="7" unbalanced="0"/>
    <cacheHierarchy uniqueName="[lakira12].[previous  reading]" caption="previous  reading" attribute="1" defaultMemberUniqueName="[lakira12].[previous  reading].[All]" allUniqueName="[lakira12].[previous  reading].[All]" dimensionUniqueName="[lakira12]" displayFolder="" count="0" memberValueDatatype="5" unbalanced="0"/>
    <cacheHierarchy uniqueName="[lakira12].[current reading]" caption="current reading" attribute="1" defaultMemberUniqueName="[lakira12].[current reading].[All]" allUniqueName="[lakira12].[current reading].[All]" dimensionUniqueName="[lakira12]" displayFolder="" count="0" memberValueDatatype="5" unbalanced="0"/>
    <cacheHierarchy uniqueName="[lakira12].[consumption]" caption="consumption" attribute="1" defaultMemberUniqueName="[lakira12].[consumption].[All]" allUniqueName="[lakira12].[consumption].[All]" dimensionUniqueName="[lakira12]" displayFolder="" count="0" memberValueDatatype="5" unbalanced="0"/>
    <cacheHierarchy uniqueName="[lakira12].[duration]" caption="duration" attribute="1" defaultMemberUniqueName="[lakira12].[duration].[All]" allUniqueName="[lakira12].[duration].[All]" dimensionUniqueName="[lakira12]" displayFolder="" count="0" memberValueDatatype="20" unbalanced="0"/>
    <cacheHierarchy uniqueName="[lakira12].[unit price]" caption="unit price" attribute="1" defaultMemberUniqueName="[lakira12].[unit price].[All]" allUniqueName="[lakira12].[unit price].[All]" dimensionUniqueName="[lakira12]" displayFolder="" count="0" memberValueDatatype="20" unbalanced="0"/>
    <cacheHierarchy uniqueName="[lakira12].[amount due]" caption="amount due" attribute="1" defaultMemberUniqueName="[lakira12].[amount due].[All]" allUniqueName="[lakira12].[amount due].[All]" dimensionUniqueName="[lakira12]" displayFolder="" count="0" memberValueDatatype="5" unbalanced="0"/>
    <cacheHierarchy uniqueName="[lakira12].[source_no]" caption="source_no" attribute="1" defaultMemberUniqueName="[lakira12].[source_no].[All]" allUniqueName="[lakira12].[source_no].[All]" dimensionUniqueName="[lakira12]" displayFolder="" count="0" memberValueDatatype="130" unbalanced="0"/>
    <cacheHierarchy uniqueName="[meters].[meter_no]" caption="meter_no" attribute="1" defaultMemberUniqueName="[meters].[meter_no].[All]" allUniqueName="[meters].[meter_no].[All]" dimensionUniqueName="[meters]" displayFolder="" count="0" memberValueDatatype="130" unbalanced="0"/>
    <cacheHierarchy uniqueName="[meters].[house_no]" caption="house_no" attribute="1" defaultMemberUniqueName="[meters].[house_no].[All]" allUniqueName="[meters].[house_no].[All]" dimensionUniqueName="[meters]" displayFolder="" count="0" memberValueDatatype="130" unbalanced="0"/>
    <cacheHierarchy uniqueName="[meters].[billing_start_date]" caption="billing_start_date" attribute="1" time="1" defaultMemberUniqueName="[meters].[billing_start_date].[All]" allUniqueName="[meters].[billing_start_date].[All]" dimensionUniqueName="[meters]" displayFolder="" count="0" memberValueDatatype="7" unbalanced="0"/>
    <cacheHierarchy uniqueName="[meters].[description]" caption="description" attribute="1" defaultMemberUniqueName="[meters].[description].[All]" allUniqueName="[meters].[description].[All]" dimensionUniqueName="[meters]" displayFolder="" count="0" memberValueDatatype="130" unbalanced="0"/>
    <cacheHierarchy uniqueName="[meters].[attributes]" caption="attributes" attribute="1" defaultMemberUniqueName="[meters].[attributes].[All]" allUniqueName="[meters].[attributes].[All]" dimensionUniqueName="[meters]" displayFolder="" count="0" memberValueDatatype="130" unbalanced="0"/>
    <cacheHierarchy uniqueName="[meters].[billing_start_date (Month)]" caption="billing_start_date (Month)" attribute="1" defaultMemberUniqueName="[meters].[billing_start_date (Month)].[All]" allUniqueName="[meters].[billing_start_date (Month)].[All]" dimensionUniqueName="[meters]" displayFolder="" count="0" memberValueDatatype="130" unbalanced="0"/>
    <cacheHierarchy uniqueName="[A1].[current date (Month Index)]" caption="current date (Month Index)" attribute="1" defaultMemberUniqueName="[A1].[current date (Month Index)].[All]" allUniqueName="[A1].[current date (Month Index)].[All]" dimensionUniqueName="[A1]" displayFolder="" count="0" memberValueDatatype="20" unbalanced="0" hidden="1"/>
    <cacheHierarchy uniqueName="[meters].[billing_start_date (Month Index)]" caption="billing_start_date (Month Index)" attribute="1" defaultMemberUniqueName="[meters].[billing_start_date (Month Index)].[All]" allUniqueName="[meters].[billing_start_date (Month Index)].[All]" dimensionUniqueName="[meters]" displayFolder="" count="0" memberValueDatatype="20" unbalanced="0" hidden="1"/>
    <cacheHierarchy uniqueName="[Measures].[A_1consumption]" caption="A_1consumption" measure="1" displayFolder="" measureGroup="A1" count="0" oneField="1">
      <fieldsUsage count="1">
        <fieldUsage x="2"/>
      </fieldsUsage>
    </cacheHierarchy>
    <cacheHierarchy uniqueName="[Measures].[A_2consumption]" caption="A_2consumption" measure="1" displayFolder="" measureGroup="A2" count="0" oneField="1">
      <fieldsUsage count="1">
        <fieldUsage x="3"/>
      </fieldsUsage>
    </cacheHierarchy>
    <cacheHierarchy uniqueName="[Measures].[m_1consumption]" caption="m_1consumption" measure="1" displayFolder="" measureGroup="countycouncil" count="0"/>
    <cacheHierarchy uniqueName="[Measures].[m_2consumption]" caption="m_2consumption" measure="1" displayFolder="" measureGroup="lakira12" count="0"/>
    <cacheHierarchy uniqueName="[Measures].[A_3consumption]" caption="A_3consumption" measure="1" displayFolder="" measureGroup="A3" count="0" oneField="1">
      <fieldsUsage count="1">
        <fieldUsage x="6"/>
      </fieldsUsage>
    </cacheHierarchy>
    <cacheHierarchy uniqueName="[Measures].[A_4consumption]" caption="A_4consumption" measure="1" displayFolder="" measureGroup="A4" count="0"/>
    <cacheHierarchy uniqueName="[Measures].[B_1consumption]" caption="B_1consumption" measure="1" displayFolder="" measureGroup="B1" count="0"/>
    <cacheHierarchy uniqueName="[Measures].[B2 consumption]" caption="B2 consumption" measure="1" displayFolder="" measureGroup="B2" count="0" oneField="1">
      <fieldsUsage count="1">
        <fieldUsage x="4"/>
      </fieldsUsage>
    </cacheHierarchy>
    <cacheHierarchy uniqueName="[Measures].[B3consumption]" caption="B3consumption" measure="1" displayFolder="" measureGroup="B3" count="0" oneField="1">
      <fieldsUsage count="1">
        <fieldUsage x="5"/>
      </fieldsUsage>
    </cacheHierarchy>
    <cacheHierarchy uniqueName="[Measures].[B4consumption]" caption="B4consumption" measure="1" displayFolder="" measureGroup="B4" count="0"/>
    <cacheHierarchy uniqueName="[Measures].[__XL_Count Table10]" caption="__XL_Count Table10" measure="1" displayFolder="" measureGroup="meters" count="0" hidden="1"/>
    <cacheHierarchy uniqueName="[Measures].[__XL_Count Table1410]" caption="__XL_Count Table1410" measure="1" displayFolder="" measureGroup="countycouncil" count="0" hidden="1"/>
    <cacheHierarchy uniqueName="[Measures].[__XL_Count Table1]" caption="__XL_Count Table1" measure="1" displayFolder="" measureGroup="A1" count="0" hidden="1"/>
    <cacheHierarchy uniqueName="[Measures].[__XL_Count Table13]" caption="__XL_Count Table13" measure="1" displayFolder="" measureGroup="A2" count="0" hidden="1"/>
    <cacheHierarchy uniqueName="[Measures].[__XL_Count Table14]" caption="__XL_Count Table14" measure="1" displayFolder="" measureGroup="A3" count="0" hidden="1"/>
    <cacheHierarchy uniqueName="[Measures].[__XL_Count Table145]" caption="__XL_Count Table145" measure="1" displayFolder="" measureGroup="A4" count="0" hidden="1"/>
    <cacheHierarchy uniqueName="[Measures].[__XL_Count Table146]" caption="__XL_Count Table146" measure="1" displayFolder="" measureGroup="B1" count="0" hidden="1"/>
    <cacheHierarchy uniqueName="[Measures].[__XL_Count Table147]" caption="__XL_Count Table147" measure="1" displayFolder="" measureGroup="B2" count="0" hidden="1"/>
    <cacheHierarchy uniqueName="[Measures].[__XL_Count Table148]" caption="__XL_Count Table148" measure="1" displayFolder="" measureGroup="B3" count="0" hidden="1"/>
    <cacheHierarchy uniqueName="[Measures].[__XL_Count Table149]" caption="__XL_Count Table149" measure="1" displayFolder="" measureGroup="B4" count="0" hidden="1"/>
    <cacheHierarchy uniqueName="[Measures].[__XL_Count lakira12]" caption="__XL_Count lakira12" measure="1" displayFolder="" measureGroup="lakira12" count="0" hidden="1"/>
    <cacheHierarchy uniqueName="[Measures].[__XL_Count Table12]" caption="__XL_Count Table12" measure="1" displayFolder="" measureGroup="Date_table" count="0" hidden="1"/>
    <cacheHierarchy uniqueName="[Measures].[__No measures defined]" caption="__No measures defined" measure="1" displayFolder="" count="0" hidden="1"/>
    <cacheHierarchy uniqueName="[Measures].[Sum of consumption]" caption="Sum of consumption" measure="1" displayFolder="" measureGroup="A1" count="0" hidden="1">
      <extLst>
        <ext xmlns:x15="http://schemas.microsoft.com/office/spreadsheetml/2010/11/main" uri="{B97F6D7D-B522-45F9-BDA1-12C45D357490}">
          <x15:cacheHierarchy aggregatedColumn="4"/>
        </ext>
      </extLst>
    </cacheHierarchy>
    <cacheHierarchy uniqueName="[Measures].[Sum of consumption 2]" caption="Sum of consumption 2" measure="1" displayFolder="" measureGroup="A2" count="0" hidden="1">
      <extLst>
        <ext xmlns:x15="http://schemas.microsoft.com/office/spreadsheetml/2010/11/main" uri="{B97F6D7D-B522-45F9-BDA1-12C45D357490}">
          <x15:cacheHierarchy aggregatedColumn="14"/>
        </ext>
      </extLst>
    </cacheHierarchy>
    <cacheHierarchy uniqueName="[Measures].[Sum of consumption 3]" caption="Sum of consumption 3" measure="1" displayFolder="" measureGroup="B3" count="0" hidden="1">
      <extLst>
        <ext xmlns:x15="http://schemas.microsoft.com/office/spreadsheetml/2010/11/main" uri="{B97F6D7D-B522-45F9-BDA1-12C45D357490}">
          <x15:cacheHierarchy aggregatedColumn="59"/>
        </ext>
      </extLst>
    </cacheHierarchy>
    <cacheHierarchy uniqueName="[Measures].[Sum of consumption 4]" caption="Sum of consumption 4" measure="1" displayFolder="" measureGroup="B4" count="0" hidden="1">
      <extLst>
        <ext xmlns:x15="http://schemas.microsoft.com/office/spreadsheetml/2010/11/main" uri="{B97F6D7D-B522-45F9-BDA1-12C45D357490}">
          <x15:cacheHierarchy aggregatedColumn="68"/>
        </ext>
      </extLst>
    </cacheHierarchy>
    <cacheHierarchy uniqueName="[Measures].[Count of current date]" caption="Count of current date" measure="1" displayFolder="" measureGroup="A1" count="0" hidden="1">
      <extLst>
        <ext xmlns:x15="http://schemas.microsoft.com/office/spreadsheetml/2010/11/main" uri="{B97F6D7D-B522-45F9-BDA1-12C45D357490}">
          <x15:cacheHierarchy aggregatedColumn="1"/>
        </ext>
      </extLst>
    </cacheHierarchy>
  </cacheHierarchies>
  <kpis count="0"/>
  <dimensions count="13">
    <dimension name="A1" uniqueName="[A1]" caption="A1"/>
    <dimension name="A2" uniqueName="[A2]" caption="A2"/>
    <dimension name="A3" uniqueName="[A3]" caption="A3"/>
    <dimension name="A4" uniqueName="[A4]" caption="A4"/>
    <dimension name="B1" uniqueName="[B1]" caption="B1"/>
    <dimension name="B2" uniqueName="[B2]" caption="B2"/>
    <dimension name="B3" uniqueName="[B3]" caption="B3"/>
    <dimension name="B4" uniqueName="[B4]" caption="B4"/>
    <dimension name="countycouncil" uniqueName="[countycouncil]" caption="countycouncil"/>
    <dimension name="Date_table" uniqueName="[Date_table]" caption="Date_table"/>
    <dimension name="lakira12" uniqueName="[lakira12]" caption="lakira12"/>
    <dimension measure="1" name="Measures" uniqueName="[Measures]" caption="Measures"/>
    <dimension name="meters" uniqueName="[meters]" caption="meters"/>
  </dimensions>
  <measureGroups count="12">
    <measureGroup name="A1" caption="A1"/>
    <measureGroup name="A2" caption="A2"/>
    <measureGroup name="A3" caption="A3"/>
    <measureGroup name="A4" caption="A4"/>
    <measureGroup name="B1" caption="B1"/>
    <measureGroup name="B2" caption="B2"/>
    <measureGroup name="B3" caption="B3"/>
    <measureGroup name="B4" caption="B4"/>
    <measureGroup name="countycouncil" caption="countycouncil"/>
    <measureGroup name="Date_table" caption="Date_table"/>
    <measureGroup name="lakira12" caption="lakira12"/>
    <measureGroup name="meters" caption="meters"/>
  </measureGroups>
  <maps count="31">
    <map measureGroup="0" dimension="0"/>
    <map measureGroup="0" dimension="9"/>
    <map measureGroup="0" dimension="12"/>
    <map measureGroup="1" dimension="1"/>
    <map measureGroup="1" dimension="9"/>
    <map measureGroup="2" dimension="2"/>
    <map measureGroup="2" dimension="9"/>
    <map measureGroup="2" dimension="12"/>
    <map measureGroup="3" dimension="3"/>
    <map measureGroup="3" dimension="9"/>
    <map measureGroup="3" dimension="12"/>
    <map measureGroup="4" dimension="4"/>
    <map measureGroup="4" dimension="9"/>
    <map measureGroup="4" dimension="12"/>
    <map measureGroup="5" dimension="5"/>
    <map measureGroup="5" dimension="9"/>
    <map measureGroup="5" dimension="12"/>
    <map measureGroup="6" dimension="6"/>
    <map measureGroup="6" dimension="9"/>
    <map measureGroup="6" dimension="12"/>
    <map measureGroup="7" dimension="7"/>
    <map measureGroup="7" dimension="9"/>
    <map measureGroup="7" dimension="12"/>
    <map measureGroup="8" dimension="8"/>
    <map measureGroup="8" dimension="9"/>
    <map measureGroup="8" dimension="12"/>
    <map measureGroup="9" dimension="9"/>
    <map measureGroup="10" dimension="9"/>
    <map measureGroup="10" dimension="10"/>
    <map measureGroup="10" dimension="12"/>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refreshedDate="45865.427417129627" backgroundQuery="1" createdVersion="3" refreshedVersion="6" minRefreshableVersion="3" recordCount="0" supportSubquery="1" supportAdvancedDrill="1">
  <cacheSource type="external" connectionId="11">
    <extLst>
      <ext xmlns:x14="http://schemas.microsoft.com/office/spreadsheetml/2009/9/main" uri="{F057638F-6D5F-4e77-A914-E7F072B9BCA8}">
        <x14:sourceConnection name="ThisWorkbookDataModel"/>
      </ext>
    </extLst>
  </cacheSource>
  <cacheFields count="0"/>
  <cacheHierarchies count="134">
    <cacheHierarchy uniqueName="[A1].[invoice no]" caption="invoice no" attribute="1" defaultMemberUniqueName="[A1].[invoice no].[All]" allUniqueName="[A1].[invoice no].[All]" dimensionUniqueName="[A1]" displayFolder="" count="0" memberValueDatatype="130" unbalanced="0"/>
    <cacheHierarchy uniqueName="[A1].[current date]" caption="current date" attribute="1" defaultMemberUniqueName="[A1].[current date].[All]" allUniqueName="[A1].[current date].[All]" dimensionUniqueName="[A1]" displayFolder="" count="0" memberValueDatatype="130" unbalanced="0"/>
    <cacheHierarchy uniqueName="[A1].[previous  reading]" caption="previous  reading" attribute="1" defaultMemberUniqueName="[A1].[previous  reading].[All]" allUniqueName="[A1].[previous  reading].[All]" dimensionUniqueName="[A1]" displayFolder="" count="0" memberValueDatatype="5" unbalanced="0"/>
    <cacheHierarchy uniqueName="[A1].[current reading]" caption="current reading" attribute="1" defaultMemberUniqueName="[A1].[current reading].[All]" allUniqueName="[A1].[current reading].[All]" dimensionUniqueName="[A1]" displayFolder="" count="0" memberValueDatatype="5" unbalanced="0"/>
    <cacheHierarchy uniqueName="[A1].[consumption]" caption="consumption" attribute="1" defaultMemberUniqueName="[A1].[consumption].[All]" allUniqueName="[A1].[consumption].[All]" dimensionUniqueName="[A1]" displayFolder="" count="0" memberValueDatatype="5" unbalanced="0"/>
    <cacheHierarchy uniqueName="[A1].[duration]" caption="duration" attribute="1" defaultMemberUniqueName="[A1].[duration].[All]" allUniqueName="[A1].[duration].[All]" dimensionUniqueName="[A1]" displayFolder="" count="0" memberValueDatatype="130" unbalanced="0"/>
    <cacheHierarchy uniqueName="[A1].[unit price]" caption="unit price" attribute="1" defaultMemberUniqueName="[A1].[unit price].[All]" allUniqueName="[A1].[unit price].[All]" dimensionUniqueName="[A1]" displayFolder="" count="0" memberValueDatatype="20" unbalanced="0"/>
    <cacheHierarchy uniqueName="[A1].[amount due]" caption="amount due" attribute="1" defaultMemberUniqueName="[A1].[amount due].[All]" allUniqueName="[A1].[amount due].[All]" dimensionUniqueName="[A1]" displayFolder="" count="0" memberValueDatatype="130" unbalanced="0"/>
    <cacheHierarchy uniqueName="[A1].[house_no]" caption="house_no" attribute="1" defaultMemberUniqueName="[A1].[house_no].[All]" allUniqueName="[A1].[house_no].[All]" dimensionUniqueName="[A1]" displayFolder="" count="0" memberValueDatatype="130" unbalanced="0"/>
    <cacheHierarchy uniqueName="[A1].[current date (Month)]" caption="current date (Month)" attribute="1" defaultMemberUniqueName="[A1].[current date (Month)].[All]" allUniqueName="[A1].[current date (Month)].[All]" dimensionUniqueName="[A1]" displayFolder="" count="0" memberValueDatatype="130" unbalanced="0"/>
    <cacheHierarchy uniqueName="[A2].[invoice no]" caption="invoice no" attribute="1" defaultMemberUniqueName="[A2].[invoice no].[All]" allUniqueName="[A2].[invoice no].[All]" dimensionUniqueName="[A2]" displayFolder="" count="0" memberValueDatatype="130" unbalanced="0"/>
    <cacheHierarchy uniqueName="[A2].[current date]" caption="current date" attribute="1" time="1" defaultMemberUniqueName="[A2].[current date].[All]" allUniqueName="[A2].[current date].[All]" dimensionUniqueName="[A2]" displayFolder="" count="0" memberValueDatatype="7" unbalanced="0"/>
    <cacheHierarchy uniqueName="[A2].[previous  reading]" caption="previous  reading" attribute="1" defaultMemberUniqueName="[A2].[previous  reading].[All]" allUniqueName="[A2].[previous  reading].[All]" dimensionUniqueName="[A2]" displayFolder="" count="0" memberValueDatatype="5" unbalanced="0"/>
    <cacheHierarchy uniqueName="[A2].[current reading]" caption="current reading" attribute="1" defaultMemberUniqueName="[A2].[current reading].[All]" allUniqueName="[A2].[current reading].[All]" dimensionUniqueName="[A2]" displayFolder="" count="0" memberValueDatatype="5" unbalanced="0"/>
    <cacheHierarchy uniqueName="[A2].[consumption]" caption="consumption" attribute="1" defaultMemberUniqueName="[A2].[consumption].[All]" allUniqueName="[A2].[consumption].[All]" dimensionUniqueName="[A2]" displayFolder="" count="0" memberValueDatatype="5" unbalanced="0"/>
    <cacheHierarchy uniqueName="[A2].[duration]" caption="duration" attribute="1" defaultMemberUniqueName="[A2].[duration].[All]" allUniqueName="[A2].[duration].[All]" dimensionUniqueName="[A2]" displayFolder="" count="0" memberValueDatatype="130" unbalanced="0"/>
    <cacheHierarchy uniqueName="[A2].[unit price]" caption="unit price" attribute="1" defaultMemberUniqueName="[A2].[unit price].[All]" allUniqueName="[A2].[unit price].[All]" dimensionUniqueName="[A2]" displayFolder="" count="0" memberValueDatatype="20" unbalanced="0"/>
    <cacheHierarchy uniqueName="[A2].[amount due]" caption="amount due" attribute="1" defaultMemberUniqueName="[A2].[amount due].[All]" allUniqueName="[A2].[amount due].[All]" dimensionUniqueName="[A2]" displayFolder="" count="0" memberValueDatatype="5" unbalanced="0"/>
    <cacheHierarchy uniqueName="[A2].[house_no]" caption="house_no" attribute="1" defaultMemberUniqueName="[A2].[house_no].[All]" allUniqueName="[A2].[house_no].[All]" dimensionUniqueName="[A2]" displayFolder="" count="0" memberValueDatatype="130" unbalanced="0"/>
    <cacheHierarchy uniqueName="[A3].[invoice no]" caption="invoice no" attribute="1" defaultMemberUniqueName="[A3].[invoice no].[All]" allUniqueName="[A3].[invoice no].[All]" dimensionUniqueName="[A3]" displayFolder="" count="0" memberValueDatatype="130" unbalanced="0"/>
    <cacheHierarchy uniqueName="[A3].[current date]" caption="current date" attribute="1" time="1" defaultMemberUniqueName="[A3].[current date].[All]" allUniqueName="[A3].[current date].[All]" dimensionUniqueName="[A3]" displayFolder="" count="0" memberValueDatatype="7" unbalanced="0"/>
    <cacheHierarchy uniqueName="[A3].[previous  reading]" caption="previous  reading" attribute="1" defaultMemberUniqueName="[A3].[previous  reading].[All]" allUniqueName="[A3].[previous  reading].[All]" dimensionUniqueName="[A3]" displayFolder="" count="0" memberValueDatatype="5" unbalanced="0"/>
    <cacheHierarchy uniqueName="[A3].[current reading]" caption="current reading" attribute="1" defaultMemberUniqueName="[A3].[current reading].[All]" allUniqueName="[A3].[current reading].[All]" dimensionUniqueName="[A3]" displayFolder="" count="0" memberValueDatatype="5" unbalanced="0"/>
    <cacheHierarchy uniqueName="[A3].[consumption]" caption="consumption" attribute="1" defaultMemberUniqueName="[A3].[consumption].[All]" allUniqueName="[A3].[consumption].[All]" dimensionUniqueName="[A3]" displayFolder="" count="0" memberValueDatatype="5" unbalanced="0"/>
    <cacheHierarchy uniqueName="[A3].[duration]" caption="duration" attribute="1" defaultMemberUniqueName="[A3].[duration].[All]" allUniqueName="[A3].[duration].[All]" dimensionUniqueName="[A3]" displayFolder="" count="0" memberValueDatatype="130" unbalanced="0"/>
    <cacheHierarchy uniqueName="[A3].[unit price]" caption="unit price" attribute="1" defaultMemberUniqueName="[A3].[unit price].[All]" allUniqueName="[A3].[unit price].[All]" dimensionUniqueName="[A3]" displayFolder="" count="0" memberValueDatatype="20" unbalanced="0"/>
    <cacheHierarchy uniqueName="[A3].[amount due]" caption="amount due" attribute="1" defaultMemberUniqueName="[A3].[amount due].[All]" allUniqueName="[A3].[amount due].[All]" dimensionUniqueName="[A3]" displayFolder="" count="0" memberValueDatatype="5" unbalanced="0"/>
    <cacheHierarchy uniqueName="[A3].[house_no]" caption="house_no" attribute="1" defaultMemberUniqueName="[A3].[house_no].[All]" allUniqueName="[A3].[house_no].[All]" dimensionUniqueName="[A3]" displayFolder="" count="0" memberValueDatatype="130" unbalanced="0"/>
    <cacheHierarchy uniqueName="[A4].[invoice no]" caption="invoice no" attribute="1" defaultMemberUniqueName="[A4].[invoice no].[All]" allUniqueName="[A4].[invoice no].[All]" dimensionUniqueName="[A4]" displayFolder="" count="0" memberValueDatatype="130" unbalanced="0"/>
    <cacheHierarchy uniqueName="[A4].[current date]" caption="current date" attribute="1" time="1" defaultMemberUniqueName="[A4].[current date].[All]" allUniqueName="[A4].[current date].[All]" dimensionUniqueName="[A4]" displayFolder="" count="0" memberValueDatatype="7" unbalanced="0"/>
    <cacheHierarchy uniqueName="[A4].[previous  reading]" caption="previous  reading" attribute="1" defaultMemberUniqueName="[A4].[previous  reading].[All]" allUniqueName="[A4].[previous  reading].[All]" dimensionUniqueName="[A4]" displayFolder="" count="0" memberValueDatatype="5" unbalanced="0"/>
    <cacheHierarchy uniqueName="[A4].[current reading]" caption="current reading" attribute="1" defaultMemberUniqueName="[A4].[current reading].[All]" allUniqueName="[A4].[current reading].[All]" dimensionUniqueName="[A4]" displayFolder="" count="0" memberValueDatatype="5" unbalanced="0"/>
    <cacheHierarchy uniqueName="[A4].[consumption]" caption="consumption" attribute="1" defaultMemberUniqueName="[A4].[consumption].[All]" allUniqueName="[A4].[consumption].[All]" dimensionUniqueName="[A4]" displayFolder="" count="0" memberValueDatatype="5" unbalanced="0"/>
    <cacheHierarchy uniqueName="[A4].[duration]" caption="duration" attribute="1" defaultMemberUniqueName="[A4].[duration].[All]" allUniqueName="[A4].[duration].[All]" dimensionUniqueName="[A4]" displayFolder="" count="0" memberValueDatatype="130" unbalanced="0"/>
    <cacheHierarchy uniqueName="[A4].[unit price]" caption="unit price" attribute="1" defaultMemberUniqueName="[A4].[unit price].[All]" allUniqueName="[A4].[unit price].[All]" dimensionUniqueName="[A4]" displayFolder="" count="0" memberValueDatatype="20" unbalanced="0"/>
    <cacheHierarchy uniqueName="[A4].[amount due]" caption="amount due" attribute="1" defaultMemberUniqueName="[A4].[amount due].[All]" allUniqueName="[A4].[amount due].[All]" dimensionUniqueName="[A4]" displayFolder="" count="0" memberValueDatatype="5" unbalanced="0"/>
    <cacheHierarchy uniqueName="[A4].[house_no]" caption="house_no" attribute="1" defaultMemberUniqueName="[A4].[house_no].[All]" allUniqueName="[A4].[house_no].[All]" dimensionUniqueName="[A4]" displayFolder="" count="0" memberValueDatatype="130" unbalanced="0"/>
    <cacheHierarchy uniqueName="[B1].[invoice no]" caption="invoice no" attribute="1" defaultMemberUniqueName="[B1].[invoice no].[All]" allUniqueName="[B1].[invoice no].[All]" dimensionUniqueName="[B1]" displayFolder="" count="0" memberValueDatatype="130" unbalanced="0"/>
    <cacheHierarchy uniqueName="[B1].[current date]" caption="current date" attribute="1" time="1" defaultMemberUniqueName="[B1].[current date].[All]" allUniqueName="[B1].[current date].[All]" dimensionUniqueName="[B1]" displayFolder="" count="0" memberValueDatatype="7" unbalanced="0"/>
    <cacheHierarchy uniqueName="[B1].[previous  reading]" caption="previous  reading" attribute="1" defaultMemberUniqueName="[B1].[previous  reading].[All]" allUniqueName="[B1].[previous  reading].[All]" dimensionUniqueName="[B1]" displayFolder="" count="0" memberValueDatatype="20" unbalanced="0"/>
    <cacheHierarchy uniqueName="[B1].[current reading]" caption="current reading" attribute="1" defaultMemberUniqueName="[B1].[current reading].[All]" allUniqueName="[B1].[current reading].[All]" dimensionUniqueName="[B1]" displayFolder="" count="0" memberValueDatatype="20" unbalanced="0"/>
    <cacheHierarchy uniqueName="[B1].[consumption]" caption="consumption" attribute="1" defaultMemberUniqueName="[B1].[consumption].[All]" allUniqueName="[B1].[consumption].[All]" dimensionUniqueName="[B1]" displayFolder="" count="0" memberValueDatatype="20" unbalanced="0"/>
    <cacheHierarchy uniqueName="[B1].[duration]" caption="duration" attribute="1" defaultMemberUniqueName="[B1].[duration].[All]" allUniqueName="[B1].[duration].[All]" dimensionUniqueName="[B1]" displayFolder="" count="0" memberValueDatatype="20" unbalanced="0"/>
    <cacheHierarchy uniqueName="[B1].[unit price]" caption="unit price" attribute="1" defaultMemberUniqueName="[B1].[unit price].[All]" allUniqueName="[B1].[unit price].[All]" dimensionUniqueName="[B1]" displayFolder="" count="0" memberValueDatatype="20" unbalanced="0"/>
    <cacheHierarchy uniqueName="[B1].[amount due]" caption="amount due" attribute="1" defaultMemberUniqueName="[B1].[amount due].[All]" allUniqueName="[B1].[amount due].[All]" dimensionUniqueName="[B1]" displayFolder="" count="0" memberValueDatatype="20" unbalanced="0"/>
    <cacheHierarchy uniqueName="[B1].[house_no]" caption="house_no" attribute="1" defaultMemberUniqueName="[B1].[house_no].[All]" allUniqueName="[B1].[house_no].[All]" dimensionUniqueName="[B1]" displayFolder="" count="0" memberValueDatatype="130" unbalanced="0"/>
    <cacheHierarchy uniqueName="[B2].[invoice no]" caption="invoice no" attribute="1" defaultMemberUniqueName="[B2].[invoice no].[All]" allUniqueName="[B2].[invoice no].[All]" dimensionUniqueName="[B2]" displayFolder="" count="0" memberValueDatatype="130" unbalanced="0"/>
    <cacheHierarchy uniqueName="[B2].[current date]" caption="current date" attribute="1" time="1" defaultMemberUniqueName="[B2].[current date].[All]" allUniqueName="[B2].[current date].[All]" dimensionUniqueName="[B2]" displayFolder="" count="0" memberValueDatatype="7" unbalanced="0"/>
    <cacheHierarchy uniqueName="[B2].[previous  reading]" caption="previous  reading" attribute="1" defaultMemberUniqueName="[B2].[previous  reading].[All]" allUniqueName="[B2].[previous  reading].[All]" dimensionUniqueName="[B2]" displayFolder="" count="0" memberValueDatatype="20" unbalanced="0"/>
    <cacheHierarchy uniqueName="[B2].[current reading]" caption="current reading" attribute="1" defaultMemberUniqueName="[B2].[current reading].[All]" allUniqueName="[B2].[current reading].[All]" dimensionUniqueName="[B2]" displayFolder="" count="0" memberValueDatatype="5" unbalanced="0"/>
    <cacheHierarchy uniqueName="[B2].[consumption]" caption="consumption" attribute="1" defaultMemberUniqueName="[B2].[consumption].[All]" allUniqueName="[B2].[consumption].[All]" dimensionUniqueName="[B2]" displayFolder="" count="0" memberValueDatatype="5" unbalanced="0"/>
    <cacheHierarchy uniqueName="[B2].[duration]" caption="duration" attribute="1" defaultMemberUniqueName="[B2].[duration].[All]" allUniqueName="[B2].[duration].[All]" dimensionUniqueName="[B2]" displayFolder="" count="0" memberValueDatatype="20" unbalanced="0"/>
    <cacheHierarchy uniqueName="[B2].[unit price]" caption="unit price" attribute="1" defaultMemberUniqueName="[B2].[unit price].[All]" allUniqueName="[B2].[unit price].[All]" dimensionUniqueName="[B2]" displayFolder="" count="0" memberValueDatatype="20" unbalanced="0"/>
    <cacheHierarchy uniqueName="[B2].[amount due]" caption="amount due" attribute="1" defaultMemberUniqueName="[B2].[amount due].[All]" allUniqueName="[B2].[amount due].[All]" dimensionUniqueName="[B2]" displayFolder="" count="0" memberValueDatatype="5" unbalanced="0"/>
    <cacheHierarchy uniqueName="[B2].[house no]" caption="house no" attribute="1" defaultMemberUniqueName="[B2].[house no].[All]" allUniqueName="[B2].[house no].[All]" dimensionUniqueName="[B2]" displayFolder="" count="0" memberValueDatatype="130" unbalanced="0"/>
    <cacheHierarchy uniqueName="[B3].[invoice no]" caption="invoice no" attribute="1" defaultMemberUniqueName="[B3].[invoice no].[All]" allUniqueName="[B3].[invoice no].[All]" dimensionUniqueName="[B3]" displayFolder="" count="0" memberValueDatatype="130" unbalanced="0"/>
    <cacheHierarchy uniqueName="[B3].[current date]" caption="current date" attribute="1" time="1" defaultMemberUniqueName="[B3].[current date].[All]" allUniqueName="[B3].[current date].[All]" dimensionUniqueName="[B3]" displayFolder="" count="0" memberValueDatatype="7" unbalanced="0"/>
    <cacheHierarchy uniqueName="[B3].[previous  reading]" caption="previous  reading" attribute="1" defaultMemberUniqueName="[B3].[previous  reading].[All]" allUniqueName="[B3].[previous  reading].[All]" dimensionUniqueName="[B3]" displayFolder="" count="0" memberValueDatatype="20" unbalanced="0"/>
    <cacheHierarchy uniqueName="[B3].[current reading]" caption="current reading" attribute="1" defaultMemberUniqueName="[B3].[current reading].[All]" allUniqueName="[B3].[current reading].[All]" dimensionUniqueName="[B3]" displayFolder="" count="0" memberValueDatatype="5" unbalanced="0"/>
    <cacheHierarchy uniqueName="[B3].[consumption]" caption="consumption" attribute="1" defaultMemberUniqueName="[B3].[consumption].[All]" allUniqueName="[B3].[consumption].[All]" dimensionUniqueName="[B3]" displayFolder="" count="0" memberValueDatatype="5" unbalanced="0"/>
    <cacheHierarchy uniqueName="[B3].[duration]" caption="duration" attribute="1" defaultMemberUniqueName="[B3].[duration].[All]" allUniqueName="[B3].[duration].[All]" dimensionUniqueName="[B3]" displayFolder="" count="0" memberValueDatatype="20" unbalanced="0"/>
    <cacheHierarchy uniqueName="[B3].[unit price]" caption="unit price" attribute="1" defaultMemberUniqueName="[B3].[unit price].[All]" allUniqueName="[B3].[unit price].[All]" dimensionUniqueName="[B3]" displayFolder="" count="0" memberValueDatatype="20" unbalanced="0"/>
    <cacheHierarchy uniqueName="[B3].[amount due]" caption="amount due" attribute="1" defaultMemberUniqueName="[B3].[amount due].[All]" allUniqueName="[B3].[amount due].[All]" dimensionUniqueName="[B3]" displayFolder="" count="0" memberValueDatatype="5" unbalanced="0"/>
    <cacheHierarchy uniqueName="[B3].[house no]" caption="house no" attribute="1" defaultMemberUniqueName="[B3].[house no].[All]" allUniqueName="[B3].[house no].[All]" dimensionUniqueName="[B3]" displayFolder="" count="0" memberValueDatatype="130" unbalanced="0"/>
    <cacheHierarchy uniqueName="[B4].[invoice no]" caption="invoice no" attribute="1" defaultMemberUniqueName="[B4].[invoice no].[All]" allUniqueName="[B4].[invoice no].[All]" dimensionUniqueName="[B4]" displayFolder="" count="0" memberValueDatatype="130" unbalanced="0"/>
    <cacheHierarchy uniqueName="[B4].[current date]" caption="current date" attribute="1" time="1" defaultMemberUniqueName="[B4].[current date].[All]" allUniqueName="[B4].[current date].[All]" dimensionUniqueName="[B4]" displayFolder="" count="0" memberValueDatatype="7" unbalanced="0"/>
    <cacheHierarchy uniqueName="[B4].[previous  reading]" caption="previous  reading" attribute="1" defaultMemberUniqueName="[B4].[previous  reading].[All]" allUniqueName="[B4].[previous  reading].[All]" dimensionUniqueName="[B4]" displayFolder="" count="0" memberValueDatatype="20" unbalanced="0"/>
    <cacheHierarchy uniqueName="[B4].[current reading]" caption="current reading" attribute="1" defaultMemberUniqueName="[B4].[current reading].[All]" allUniqueName="[B4].[current reading].[All]" dimensionUniqueName="[B4]" displayFolder="" count="0" memberValueDatatype="20" unbalanced="0"/>
    <cacheHierarchy uniqueName="[B4].[consumption]" caption="consumption" attribute="1" defaultMemberUniqueName="[B4].[consumption].[All]" allUniqueName="[B4].[consumption].[All]" dimensionUniqueName="[B4]" displayFolder="" count="0" memberValueDatatype="20" unbalanced="0"/>
    <cacheHierarchy uniqueName="[B4].[duration]" caption="duration" attribute="1" defaultMemberUniqueName="[B4].[duration].[All]" allUniqueName="[B4].[duration].[All]" dimensionUniqueName="[B4]" displayFolder="" count="0" memberValueDatatype="130" unbalanced="0"/>
    <cacheHierarchy uniqueName="[B4].[unit price]" caption="unit price" attribute="1" defaultMemberUniqueName="[B4].[unit price].[All]" allUniqueName="[B4].[unit price].[All]" dimensionUniqueName="[B4]" displayFolder="" count="0" memberValueDatatype="20" unbalanced="0"/>
    <cacheHierarchy uniqueName="[B4].[amount due]" caption="amount due" attribute="1" defaultMemberUniqueName="[B4].[amount due].[All]" allUniqueName="[B4].[amount due].[All]" dimensionUniqueName="[B4]" displayFolder="" count="0" memberValueDatatype="20" unbalanced="0"/>
    <cacheHierarchy uniqueName="[B4].[house no]" caption="house no" attribute="1" defaultMemberUniqueName="[B4].[house no].[All]" allUniqueName="[B4].[house no].[All]" dimensionUniqueName="[B4]" displayFolder="" count="0" memberValueDatatype="130" unbalanced="0"/>
    <cacheHierarchy uniqueName="[countycouncil].[invoice no]" caption="invoice no" attribute="1" defaultMemberUniqueName="[countycouncil].[invoice no].[All]" allUniqueName="[countycouncil].[invoice no].[All]" dimensionUniqueName="[countycouncil]" displayFolder="" count="0" memberValueDatatype="130" unbalanced="0"/>
    <cacheHierarchy uniqueName="[countycouncil].[current date]" caption="current date" attribute="1" time="1" defaultMemberUniqueName="[countycouncil].[current date].[All]" allUniqueName="[countycouncil].[current date].[All]" dimensionUniqueName="[countycouncil]" displayFolder="" count="0" memberValueDatatype="7" unbalanced="0"/>
    <cacheHierarchy uniqueName="[countycouncil].[previous  reading]" caption="previous  reading" attribute="1" defaultMemberUniqueName="[countycouncil].[previous  reading].[All]" allUniqueName="[countycouncil].[previous  reading].[All]" dimensionUniqueName="[countycouncil]" displayFolder="" count="0" memberValueDatatype="20" unbalanced="0"/>
    <cacheHierarchy uniqueName="[countycouncil].[current reading]" caption="current reading" attribute="1" defaultMemberUniqueName="[countycouncil].[current reading].[All]" allUniqueName="[countycouncil].[current reading].[All]" dimensionUniqueName="[countycouncil]" displayFolder="" count="0" memberValueDatatype="20" unbalanced="0"/>
    <cacheHierarchy uniqueName="[countycouncil].[consumption]" caption="consumption" attribute="1" defaultMemberUniqueName="[countycouncil].[consumption].[All]" allUniqueName="[countycouncil].[consumption].[All]" dimensionUniqueName="[countycouncil]" displayFolder="" count="0" memberValueDatatype="20" unbalanced="0"/>
    <cacheHierarchy uniqueName="[countycouncil].[duration]" caption="duration" attribute="1" defaultMemberUniqueName="[countycouncil].[duration].[All]" allUniqueName="[countycouncil].[duration].[All]" dimensionUniqueName="[countycouncil]" displayFolder="" count="0" memberValueDatatype="130" unbalanced="0"/>
    <cacheHierarchy uniqueName="[countycouncil].[unit price]" caption="unit price" attribute="1" defaultMemberUniqueName="[countycouncil].[unit price].[All]" allUniqueName="[countycouncil].[unit price].[All]" dimensionUniqueName="[countycouncil]" displayFolder="" count="0" memberValueDatatype="20" unbalanced="0"/>
    <cacheHierarchy uniqueName="[countycouncil].[amount due]" caption="amount due" attribute="1" defaultMemberUniqueName="[countycouncil].[amount due].[All]" allUniqueName="[countycouncil].[amount due].[All]" dimensionUniqueName="[countycouncil]" displayFolder="" count="0" memberValueDatatype="20" unbalanced="0"/>
    <cacheHierarchy uniqueName="[countycouncil].[source_no]" caption="source_no" attribute="1" defaultMemberUniqueName="[countycouncil].[source_no].[All]" allUniqueName="[countycouncil].[source_no].[All]" dimensionUniqueName="[countycouncil]" displayFolder="" count="0" memberValueDatatype="130" unbalanced="0"/>
    <cacheHierarchy uniqueName="[Date_table].[Date]" caption="Date" attribute="1" time="1" keyAttribute="1" defaultMemberUniqueName="[Date_table].[Date].[All]" allUniqueName="[Date_table].[Date].[All]" dimensionUniqueName="[Date_table]" displayFolder="" count="0" memberValueDatatype="7" unbalanced="0"/>
    <cacheHierarchy uniqueName="[Date_table].[Year]" caption="Year" attribute="1" time="1" defaultMemberUniqueName="[Date_table].[Year].[All]" allUniqueName="[Date_table].[Year].[All]" dimensionUniqueName="[Date_table]" displayFolder="" count="0" memberValueDatatype="20" unbalanced="0"/>
    <cacheHierarchy uniqueName="[Date_table].[Month Number]" caption="Month Number" attribute="1" time="1" defaultMemberUniqueName="[Date_table].[Month Number].[All]" allUniqueName="[Date_table].[Month Number].[All]" dimensionUniqueName="[Date_table]" displayFolder="" count="0" memberValueDatatype="20" unbalanced="0"/>
    <cacheHierarchy uniqueName="[Date_table].[Month Name]" caption="Month Name" attribute="1" time="1" defaultMemberUniqueName="[Date_table].[Month Name].[All]" allUniqueName="[Date_table].[Month Name].[All]" dimensionUniqueName="[Date_table]" displayFolder="" count="0" memberValueDatatype="130" unbalanced="0"/>
    <cacheHierarchy uniqueName="[Date_table].[Month-Year]" caption="Month-Year" attribute="1" time="1" defaultMemberUniqueName="[Date_table].[Month-Year].[All]" allUniqueName="[Date_table].[Month-Year].[All]" dimensionUniqueName="[Date_table]" displayFolder="" count="0" memberValueDatatype="130" unbalanced="0"/>
    <cacheHierarchy uniqueName="[Date_table].[Quarter]" caption="Quarter" attribute="1" time="1" defaultMemberUniqueName="[Date_table].[Quarter].[All]" allUniqueName="[Date_table].[Quarter].[All]" dimensionUniqueName="[Date_table]" displayFolder="" count="0" memberValueDatatype="130" unbalanced="0"/>
    <cacheHierarchy uniqueName="[Date_table].[Fiscal Year]" caption="Fiscal Year" attribute="1" time="1" defaultMemberUniqueName="[Date_table].[Fiscal Year].[All]" allUniqueName="[Date_table].[Fiscal Year].[All]" dimensionUniqueName="[Date_table]" displayFolder="" count="0" memberValueDatatype="130" unbalanced="0"/>
    <cacheHierarchy uniqueName="[lakira12].[invoice no]" caption="invoice no" attribute="1" defaultMemberUniqueName="[lakira12].[invoice no].[All]" allUniqueName="[lakira12].[invoice no].[All]" dimensionUniqueName="[lakira12]" displayFolder="" count="0" memberValueDatatype="130" unbalanced="0"/>
    <cacheHierarchy uniqueName="[lakira12].[current date]" caption="current date" attribute="1" time="1" defaultMemberUniqueName="[lakira12].[current date].[All]" allUniqueName="[lakira12].[current date].[All]" dimensionUniqueName="[lakira12]" displayFolder="" count="0" memberValueDatatype="7" unbalanced="0"/>
    <cacheHierarchy uniqueName="[lakira12].[previous  reading]" caption="previous  reading" attribute="1" defaultMemberUniqueName="[lakira12].[previous  reading].[All]" allUniqueName="[lakira12].[previous  reading].[All]" dimensionUniqueName="[lakira12]" displayFolder="" count="0" memberValueDatatype="5" unbalanced="0"/>
    <cacheHierarchy uniqueName="[lakira12].[current reading]" caption="current reading" attribute="1" defaultMemberUniqueName="[lakira12].[current reading].[All]" allUniqueName="[lakira12].[current reading].[All]" dimensionUniqueName="[lakira12]" displayFolder="" count="0" memberValueDatatype="5" unbalanced="0"/>
    <cacheHierarchy uniqueName="[lakira12].[consumption]" caption="consumption" attribute="1" defaultMemberUniqueName="[lakira12].[consumption].[All]" allUniqueName="[lakira12].[consumption].[All]" dimensionUniqueName="[lakira12]" displayFolder="" count="0" memberValueDatatype="5" unbalanced="0"/>
    <cacheHierarchy uniqueName="[lakira12].[duration]" caption="duration" attribute="1" defaultMemberUniqueName="[lakira12].[duration].[All]" allUniqueName="[lakira12].[duration].[All]" dimensionUniqueName="[lakira12]" displayFolder="" count="0" memberValueDatatype="20" unbalanced="0"/>
    <cacheHierarchy uniqueName="[lakira12].[unit price]" caption="unit price" attribute="1" defaultMemberUniqueName="[lakira12].[unit price].[All]" allUniqueName="[lakira12].[unit price].[All]" dimensionUniqueName="[lakira12]" displayFolder="" count="0" memberValueDatatype="20" unbalanced="0"/>
    <cacheHierarchy uniqueName="[lakira12].[amount due]" caption="amount due" attribute="1" defaultMemberUniqueName="[lakira12].[amount due].[All]" allUniqueName="[lakira12].[amount due].[All]" dimensionUniqueName="[lakira12]" displayFolder="" count="0" memberValueDatatype="5" unbalanced="0"/>
    <cacheHierarchy uniqueName="[lakira12].[source_no]" caption="source_no" attribute="1" defaultMemberUniqueName="[lakira12].[source_no].[All]" allUniqueName="[lakira12].[source_no].[All]" dimensionUniqueName="[lakira12]" displayFolder="" count="0" memberValueDatatype="130" unbalanced="0"/>
    <cacheHierarchy uniqueName="[meters].[meter_no]" caption="meter_no" attribute="1" defaultMemberUniqueName="[meters].[meter_no].[All]" allUniqueName="[meters].[meter_no].[All]" dimensionUniqueName="[meters]" displayFolder="" count="0" memberValueDatatype="130" unbalanced="0"/>
    <cacheHierarchy uniqueName="[meters].[house_no]" caption="house_no" attribute="1" defaultMemberUniqueName="[meters].[house_no].[All]" allUniqueName="[meters].[house_no].[All]" dimensionUniqueName="[meters]" displayFolder="" count="0" memberValueDatatype="130" unbalanced="0"/>
    <cacheHierarchy uniqueName="[meters].[billing_start_date]" caption="billing_start_date" attribute="1" time="1" defaultMemberUniqueName="[meters].[billing_start_date].[All]" allUniqueName="[meters].[billing_start_date].[All]" dimensionUniqueName="[meters]" displayFolder="" count="0" memberValueDatatype="7" unbalanced="0"/>
    <cacheHierarchy uniqueName="[meters].[description]" caption="description" attribute="1" defaultMemberUniqueName="[meters].[description].[All]" allUniqueName="[meters].[description].[All]" dimensionUniqueName="[meters]" displayFolder="" count="0" memberValueDatatype="130" unbalanced="0"/>
    <cacheHierarchy uniqueName="[meters].[attributes]" caption="attributes" attribute="1" defaultMemberUniqueName="[meters].[attributes].[All]" allUniqueName="[meters].[attributes].[All]" dimensionUniqueName="[meters]" displayFolder="" count="0" memberValueDatatype="130" unbalanced="0"/>
    <cacheHierarchy uniqueName="[meters].[billing_start_date (Month)]" caption="billing_start_date (Month)" attribute="1" defaultMemberUniqueName="[meters].[billing_start_date (Month)].[All]" allUniqueName="[meters].[billing_start_date (Month)].[All]" dimensionUniqueName="[meters]" displayFolder="" count="0" memberValueDatatype="130" unbalanced="0"/>
    <cacheHierarchy uniqueName="[A1].[current date (Month Index)]" caption="current date (Month Index)" attribute="1" defaultMemberUniqueName="[A1].[current date (Month Index)].[All]" allUniqueName="[A1].[current date (Month Index)].[All]" dimensionUniqueName="[A1]" displayFolder="" count="0" memberValueDatatype="20" unbalanced="0" hidden="1"/>
    <cacheHierarchy uniqueName="[meters].[billing_start_date (Month Index)]" caption="billing_start_date (Month Index)" attribute="1" defaultMemberUniqueName="[meters].[billing_start_date (Month Index)].[All]" allUniqueName="[meters].[billing_start_date (Month Index)].[All]" dimensionUniqueName="[meters]" displayFolder="" count="0" memberValueDatatype="20" unbalanced="0" hidden="1"/>
    <cacheHierarchy uniqueName="[Measures].[A_1consumption]" caption="A_1consumption" measure="1" displayFolder="" measureGroup="A1" count="0"/>
    <cacheHierarchy uniqueName="[Measures].[A_2consumption]" caption="A_2consumption" measure="1" displayFolder="" measureGroup="A2" count="0"/>
    <cacheHierarchy uniqueName="[Measures].[m_1consumption]" caption="m_1consumption" measure="1" displayFolder="" measureGroup="countycouncil" count="0"/>
    <cacheHierarchy uniqueName="[Measures].[m_2consumption]" caption="m_2consumption" measure="1" displayFolder="" measureGroup="lakira12" count="0"/>
    <cacheHierarchy uniqueName="[Measures].[A_3consumption]" caption="A_3consumption" measure="1" displayFolder="" measureGroup="A3" count="0"/>
    <cacheHierarchy uniqueName="[Measures].[A_4consumption]" caption="A_4consumption" measure="1" displayFolder="" measureGroup="A4" count="0"/>
    <cacheHierarchy uniqueName="[Measures].[B_1consumption]" caption="B_1consumption" measure="1" displayFolder="" measureGroup="B1" count="0"/>
    <cacheHierarchy uniqueName="[Measures].[B2 consumption]" caption="B2 consumption" measure="1" displayFolder="" measureGroup="B2" count="0"/>
    <cacheHierarchy uniqueName="[Measures].[B3consumption]" caption="B3consumption" measure="1" displayFolder="" measureGroup="B3" count="0"/>
    <cacheHierarchy uniqueName="[Measures].[B4consumption]" caption="B4consumption" measure="1" displayFolder="" measureGroup="B4" count="0"/>
    <cacheHierarchy uniqueName="[Measures].[__XL_Count Table10]" caption="__XL_Count Table10" measure="1" displayFolder="" measureGroup="meters" count="0" hidden="1"/>
    <cacheHierarchy uniqueName="[Measures].[__XL_Count Table1410]" caption="__XL_Count Table1410" measure="1" displayFolder="" measureGroup="countycouncil" count="0" hidden="1"/>
    <cacheHierarchy uniqueName="[Measures].[__XL_Count Table1]" caption="__XL_Count Table1" measure="1" displayFolder="" measureGroup="A1" count="0" hidden="1"/>
    <cacheHierarchy uniqueName="[Measures].[__XL_Count Table13]" caption="__XL_Count Table13" measure="1" displayFolder="" measureGroup="A2" count="0" hidden="1"/>
    <cacheHierarchy uniqueName="[Measures].[__XL_Count Table14]" caption="__XL_Count Table14" measure="1" displayFolder="" measureGroup="A3" count="0" hidden="1"/>
    <cacheHierarchy uniqueName="[Measures].[__XL_Count Table145]" caption="__XL_Count Table145" measure="1" displayFolder="" measureGroup="A4" count="0" hidden="1"/>
    <cacheHierarchy uniqueName="[Measures].[__XL_Count Table146]" caption="__XL_Count Table146" measure="1" displayFolder="" measureGroup="B1" count="0" hidden="1"/>
    <cacheHierarchy uniqueName="[Measures].[__XL_Count Table147]" caption="__XL_Count Table147" measure="1" displayFolder="" measureGroup="B2" count="0" hidden="1"/>
    <cacheHierarchy uniqueName="[Measures].[__XL_Count Table148]" caption="__XL_Count Table148" measure="1" displayFolder="" measureGroup="B3" count="0" hidden="1"/>
    <cacheHierarchy uniqueName="[Measures].[__XL_Count Table149]" caption="__XL_Count Table149" measure="1" displayFolder="" measureGroup="B4" count="0" hidden="1"/>
    <cacheHierarchy uniqueName="[Measures].[__XL_Count lakira12]" caption="__XL_Count lakira12" measure="1" displayFolder="" measureGroup="lakira12" count="0" hidden="1"/>
    <cacheHierarchy uniqueName="[Measures].[__XL_Count Table12]" caption="__XL_Count Table12" measure="1" displayFolder="" measureGroup="Date_table" count="0" hidden="1"/>
    <cacheHierarchy uniqueName="[Measures].[__No measures defined]" caption="__No measures defined" measure="1" displayFolder="" count="0" hidden="1"/>
    <cacheHierarchy uniqueName="[Measures].[Sum of consumption]" caption="Sum of consumption" measure="1" displayFolder="" measureGroup="A1" count="0" hidden="1">
      <extLst>
        <ext xmlns:x15="http://schemas.microsoft.com/office/spreadsheetml/2010/11/main" uri="{B97F6D7D-B522-45F9-BDA1-12C45D357490}">
          <x15:cacheHierarchy aggregatedColumn="4"/>
        </ext>
      </extLst>
    </cacheHierarchy>
    <cacheHierarchy uniqueName="[Measures].[Sum of consumption 2]" caption="Sum of consumption 2" measure="1" displayFolder="" measureGroup="A2" count="0" hidden="1">
      <extLst>
        <ext xmlns:x15="http://schemas.microsoft.com/office/spreadsheetml/2010/11/main" uri="{B97F6D7D-B522-45F9-BDA1-12C45D357490}">
          <x15:cacheHierarchy aggregatedColumn="14"/>
        </ext>
      </extLst>
    </cacheHierarchy>
    <cacheHierarchy uniqueName="[Measures].[Sum of consumption 3]" caption="Sum of consumption 3" measure="1" displayFolder="" measureGroup="B3" count="0" hidden="1">
      <extLst>
        <ext xmlns:x15="http://schemas.microsoft.com/office/spreadsheetml/2010/11/main" uri="{B97F6D7D-B522-45F9-BDA1-12C45D357490}">
          <x15:cacheHierarchy aggregatedColumn="59"/>
        </ext>
      </extLst>
    </cacheHierarchy>
    <cacheHierarchy uniqueName="[Measures].[Sum of consumption 4]" caption="Sum of consumption 4" measure="1" displayFolder="" measureGroup="B4" count="0" hidden="1">
      <extLst>
        <ext xmlns:x15="http://schemas.microsoft.com/office/spreadsheetml/2010/11/main" uri="{B97F6D7D-B522-45F9-BDA1-12C45D357490}">
          <x15:cacheHierarchy aggregatedColumn="68"/>
        </ext>
      </extLst>
    </cacheHierarchy>
    <cacheHierarchy uniqueName="[Measures].[Count of current date]" caption="Count of current date" measure="1" displayFolder="" measureGroup="A1" count="0" hidden="1">
      <extLst>
        <ext xmlns:x15="http://schemas.microsoft.com/office/spreadsheetml/2010/11/main" uri="{B97F6D7D-B522-45F9-BDA1-12C45D357490}">
          <x15:cacheHierarchy aggregatedColumn="1"/>
        </ext>
      </extLst>
    </cacheHierarchy>
  </cacheHierarchies>
  <kpis count="0"/>
  <dimensions count="13">
    <dimension name="A1" uniqueName="[A1]" caption="A1"/>
    <dimension name="A2" uniqueName="[A2]" caption="A2"/>
    <dimension name="A3" uniqueName="[A3]" caption="A3"/>
    <dimension name="A4" uniqueName="[A4]" caption="A4"/>
    <dimension name="B1" uniqueName="[B1]" caption="B1"/>
    <dimension name="B2" uniqueName="[B2]" caption="B2"/>
    <dimension name="B3" uniqueName="[B3]" caption="B3"/>
    <dimension name="B4" uniqueName="[B4]" caption="B4"/>
    <dimension name="countycouncil" uniqueName="[countycouncil]" caption="countycouncil"/>
    <dimension name="Date_table" uniqueName="[Date_table]" caption="Date_table"/>
    <dimension name="lakira12" uniqueName="[lakira12]" caption="lakira12"/>
    <dimension measure="1" name="Measures" uniqueName="[Measures]" caption="Measures"/>
    <dimension name="meters" uniqueName="[meters]" caption="meters"/>
  </dimensions>
  <measureGroups count="12">
    <measureGroup name="A1" caption="A1"/>
    <measureGroup name="A2" caption="A2"/>
    <measureGroup name="A3" caption="A3"/>
    <measureGroup name="A4" caption="A4"/>
    <measureGroup name="B1" caption="B1"/>
    <measureGroup name="B2" caption="B2"/>
    <measureGroup name="B3" caption="B3"/>
    <measureGroup name="B4" caption="B4"/>
    <measureGroup name="countycouncil" caption="countycouncil"/>
    <measureGroup name="Date_table" caption="Date_table"/>
    <measureGroup name="lakira12" caption="lakira12"/>
    <measureGroup name="meters" caption="meters"/>
  </measureGroups>
  <maps count="31">
    <map measureGroup="0" dimension="0"/>
    <map measureGroup="0" dimension="9"/>
    <map measureGroup="0" dimension="12"/>
    <map measureGroup="1" dimension="1"/>
    <map measureGroup="1" dimension="9"/>
    <map measureGroup="2" dimension="2"/>
    <map measureGroup="2" dimension="9"/>
    <map measureGroup="2" dimension="12"/>
    <map measureGroup="3" dimension="3"/>
    <map measureGroup="3" dimension="9"/>
    <map measureGroup="3" dimension="12"/>
    <map measureGroup="4" dimension="4"/>
    <map measureGroup="4" dimension="9"/>
    <map measureGroup="4" dimension="12"/>
    <map measureGroup="5" dimension="5"/>
    <map measureGroup="5" dimension="9"/>
    <map measureGroup="5" dimension="12"/>
    <map measureGroup="6" dimension="6"/>
    <map measureGroup="6" dimension="9"/>
    <map measureGroup="6" dimension="12"/>
    <map measureGroup="7" dimension="7"/>
    <map measureGroup="7" dimension="9"/>
    <map measureGroup="7" dimension="12"/>
    <map measureGroup="8" dimension="8"/>
    <map measureGroup="8" dimension="9"/>
    <map measureGroup="8" dimension="12"/>
    <map measureGroup="9" dimension="9"/>
    <map measureGroup="10" dimension="9"/>
    <map measureGroup="10" dimension="10"/>
    <map measureGroup="10" dimension="12"/>
    <map measureGroup="11" dimension="12"/>
  </maps>
  <extLst>
    <ext xmlns:x14="http://schemas.microsoft.com/office/spreadsheetml/2009/9/main" uri="{725AE2AE-9491-48be-B2B4-4EB974FC3084}">
      <x14:pivotCacheDefinition slicerData="1" pivotCacheId="3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1" cacheId="6" applyNumberFormats="0" applyBorderFormats="0" applyFontFormats="0" applyPatternFormats="0" applyAlignmentFormats="0" applyWidthHeightFormats="1" dataCaption="Values" tag="d0932765-884a-4aa0-adba-c944b2bc6df7" updatedVersion="6" minRefreshableVersion="3" useAutoFormatting="1" itemPrintTitles="1" createdVersion="6" indent="0" outline="1" outlineData="1" multipleFieldFilters="0">
  <location ref="I28:I40" firstHeaderRow="1" firstDataRow="1" firstDataCol="1"/>
  <pivotFields count="1">
    <pivotField axis="axisRow" allDrilled="1" showAll="0" dataSourceSort="1" defaultAttributeDrillState="1">
      <items count="12">
        <item x="0"/>
        <item x="1"/>
        <item x="2"/>
        <item x="3"/>
        <item x="4"/>
        <item x="5"/>
        <item x="6"/>
        <item x="7"/>
        <item x="8"/>
        <item x="9"/>
        <item x="10"/>
        <item t="default"/>
      </items>
    </pivotField>
  </pivotFields>
  <rowFields count="1">
    <field x="0"/>
  </rowFields>
  <rowItems count="12">
    <i>
      <x/>
    </i>
    <i>
      <x v="1"/>
    </i>
    <i>
      <x v="2"/>
    </i>
    <i>
      <x v="3"/>
    </i>
    <i>
      <x v="4"/>
    </i>
    <i>
      <x v="5"/>
    </i>
    <i>
      <x v="6"/>
    </i>
    <i>
      <x v="7"/>
    </i>
    <i>
      <x v="8"/>
    </i>
    <i>
      <x v="9"/>
    </i>
    <i>
      <x v="10"/>
    </i>
    <i t="grand">
      <x/>
    </i>
  </rowItems>
  <pivotHierarchies count="1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1]"/>
        <x15:activeTabTopLevelEntity name="[meters]"/>
      </x15:pivotTableUISettings>
    </ext>
  </extLst>
</pivotTableDefinition>
</file>

<file path=xl/pivotTables/pivotTable2.xml><?xml version="1.0" encoding="utf-8"?>
<pivotTableDefinition xmlns="http://schemas.openxmlformats.org/spreadsheetml/2006/main" name="PivotTable9" cacheId="7" applyNumberFormats="0" applyBorderFormats="0" applyFontFormats="0" applyPatternFormats="0" applyAlignmentFormats="0" applyWidthHeightFormats="1" dataCaption="Values" tag="61d2bcc2-fd34-4795-958b-7768f82845a9" updatedVersion="6" minRefreshableVersion="3" useAutoFormatting="1" subtotalHiddenItems="1" itemPrintTitles="1" createdVersion="6" indent="0" outline="1" outlineData="1" multipleFieldFilters="0" chartFormat="3">
  <location ref="A3:F7" firstHeaderRow="0" firstDataRow="1" firstDataCol="1"/>
  <pivotFields count="7">
    <pivotField axis="axisRow" allDrilled="1" showAll="0" sortType="ascending" defaultAttributeDrillState="1">
      <items count="4">
        <item s="1" x="2"/>
        <item s="1" x="1"/>
        <item s="1" x="0"/>
        <item t="default"/>
      </items>
    </pivotField>
    <pivotField allDrilled="1" showAll="0" dataSourceSort="1" defaultAttributeDrillState="1"/>
    <pivotField dataField="1" showAll="0"/>
    <pivotField dataField="1" showAll="0"/>
    <pivotField dataField="1" showAll="0"/>
    <pivotField dataField="1" showAll="0"/>
    <pivotField dataField="1" showAll="0"/>
  </pivotFields>
  <rowFields count="1">
    <field x="0"/>
  </rowFields>
  <rowItems count="4">
    <i>
      <x/>
    </i>
    <i>
      <x v="1"/>
    </i>
    <i>
      <x v="2"/>
    </i>
    <i t="grand">
      <x/>
    </i>
  </rowItems>
  <colFields count="1">
    <field x="-2"/>
  </colFields>
  <colItems count="5">
    <i>
      <x/>
    </i>
    <i i="1">
      <x v="1"/>
    </i>
    <i i="2">
      <x v="2"/>
    </i>
    <i i="3">
      <x v="3"/>
    </i>
    <i i="4">
      <x v="4"/>
    </i>
  </colItems>
  <dataFields count="5">
    <dataField name="A_1c" fld="2" subtotal="count" baseField="0" baseItem="0"/>
    <dataField name="A_2c" fld="3" subtotal="count" baseField="0" baseItem="0"/>
    <dataField name="B3_c" fld="6" subtotal="count" baseField="0" baseItem="0"/>
    <dataField name="B2 c" fld="4" subtotal="count" baseField="0" baseItem="0"/>
    <dataField name="A3_c" fld="5" subtotal="count" baseField="0" baseItem="0"/>
  </dataFields>
  <chartFormats count="5">
    <chartFormat chart="2" format="16" series="1">
      <pivotArea type="data" outline="0" fieldPosition="0">
        <references count="1">
          <reference field="4294967294" count="1" selected="0">
            <x v="0"/>
          </reference>
        </references>
      </pivotArea>
    </chartFormat>
    <chartFormat chart="2" format="17" series="1">
      <pivotArea type="data" outline="0" fieldPosition="0">
        <references count="1">
          <reference field="4294967294" count="1" selected="0">
            <x v="1"/>
          </reference>
        </references>
      </pivotArea>
    </chartFormat>
    <chartFormat chart="2" format="18" series="1">
      <pivotArea type="data" outline="0" fieldPosition="0">
        <references count="1">
          <reference field="4294967294" count="1" selected="0">
            <x v="2"/>
          </reference>
        </references>
      </pivotArea>
    </chartFormat>
    <chartFormat chart="2" format="21" series="1">
      <pivotArea type="data" outline="0" fieldPosition="0">
        <references count="1">
          <reference field="4294967294" count="1" selected="0">
            <x v="3"/>
          </reference>
        </references>
      </pivotArea>
    </chartFormat>
    <chartFormat chart="2" format="22" series="1">
      <pivotArea type="data" outline="0" fieldPosition="0">
        <references count="1">
          <reference field="4294967294" count="1" selected="0">
            <x v="4"/>
          </reference>
        </references>
      </pivotArea>
    </chartFormat>
  </chartFormats>
  <pivotHierarchies count="1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ate_table].[Year].&amp;[2025]"/>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A_1c"/>
    <pivotHierarchy dragToRow="0" dragToCol="0" dragToPage="0" dragToData="1" caption="A_2c"/>
    <pivotHierarchy dragToRow="0" dragToCol="0" dragToPage="0" dragToData="1"/>
    <pivotHierarchy dragToRow="0" dragToCol="0" dragToPage="0" dragToData="1"/>
    <pivotHierarchy dragToRow="0" dragToCol="0" dragToPage="0" dragToData="1" caption="B3_c"/>
    <pivotHierarchy dragToRow="0" dragToCol="0" dragToPage="0" dragToData="1" caption="A_4c"/>
    <pivotHierarchy dragToRow="0" dragToCol="0" dragToPage="0" dragToData="1" caption="B_1c"/>
    <pivotHierarchy dragToRow="0" dragToCol="0" dragToPage="0" dragToData="1" caption="B2 c"/>
    <pivotHierarchy dragToRow="0" dragToCol="0" dragToPage="0" dragToData="1" caption="A3_c"/>
    <pivotHierarchy dragToRow="0" dragToCol="0" dragToPage="0" dragToData="1" caption="B4c"/>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_table]"/>
        <x15:activeTabTopLevelEntity name="[meters]"/>
        <x15:activeTabTopLevelEntity name="[A1]"/>
        <x15:activeTabTopLevelEntity name="[A2]"/>
        <x15:activeTabTopLevelEntity name="[A3]"/>
        <x15:activeTabTopLevelEntity name="[A4]"/>
        <x15:activeTabTopLevelEntity name="[B1]"/>
        <x15:activeTabTopLevelEntity name="[B2]"/>
        <x15:activeTabTopLevelEntity name="[B3]"/>
        <x15:activeTabTopLevelEntity name="[B4]"/>
      </x15:pivotTableUISettings>
    </ext>
  </extLst>
</pivotTableDefinition>
</file>

<file path=xl/queryTables/queryTable1.xml><?xml version="1.0" encoding="utf-8"?>
<queryTable xmlns="http://schemas.openxmlformats.org/spreadsheetml/2006/main" name="ExternalData_1" connectionId="3" autoFormatId="0" applyNumberFormats="0" applyBorderFormats="0" applyFontFormats="1" applyPatternFormats="1" applyAlignmentFormats="0" applyWidthHeightFormats="0">
  <queryTableRefresh preserveSortFilterLayout="0" nextId="11">
    <queryTableFields count="10">
      <queryTableField id="1" name="invoice no" tableColumnId="77"/>
      <queryTableField id="2" name="current date" tableColumnId="78"/>
      <queryTableField id="3" name="previous  reading" tableColumnId="79"/>
      <queryTableField id="4" name="current reading" tableColumnId="80"/>
      <queryTableField id="5" name="consumption" tableColumnId="81"/>
      <queryTableField id="6" name="duration" tableColumnId="82"/>
      <queryTableField id="7" name="unit price" tableColumnId="83"/>
      <queryTableField id="8" name="amount due" tableColumnId="84"/>
      <queryTableField id="9" name="house_no" tableColumnId="85"/>
      <queryTableField id="10" name="month" tableColumnId="86"/>
    </queryTableFields>
  </queryTableRefresh>
</queryTable>
</file>

<file path=xl/queryTables/queryTable2.xml><?xml version="1.0" encoding="utf-8"?>
<queryTable xmlns="http://schemas.openxmlformats.org/spreadsheetml/2006/main" name="ExternalData_1" connectionId="4" autoFormatId="0" applyNumberFormats="0" applyBorderFormats="0" applyFontFormats="1" applyPatternFormats="1" applyAlignmentFormats="0" applyWidthHeightFormats="0">
  <queryTableRefresh preserveSortFilterLayout="0" nextId="10">
    <queryTableFields count="9">
      <queryTableField id="1" name="invoice no" tableColumnId="46"/>
      <queryTableField id="2" name="current date" tableColumnId="47"/>
      <queryTableField id="3" name="previous  reading" tableColumnId="48"/>
      <queryTableField id="4" name="current reading" tableColumnId="49"/>
      <queryTableField id="5" name="consumption" tableColumnId="50"/>
      <queryTableField id="6" name="duration" tableColumnId="51"/>
      <queryTableField id="7" name="unit price" tableColumnId="52"/>
      <queryTableField id="8" name="amount due" tableColumnId="53"/>
      <queryTableField id="9" name="house_no" tableColumnId="54"/>
    </queryTableFields>
  </queryTableRefresh>
</queryTable>
</file>

<file path=xl/queryTables/queryTable3.xml><?xml version="1.0" encoding="utf-8"?>
<queryTable xmlns="http://schemas.openxmlformats.org/spreadsheetml/2006/main" name="ExternalData_1" connectionId="5" autoFormatId="0" applyNumberFormats="0" applyBorderFormats="0" applyFontFormats="1" applyPatternFormats="1" applyAlignmentFormats="0" applyWidthHeightFormats="0">
  <queryTableRefresh preserveSortFilterLayout="0" nextId="10">
    <queryTableFields count="9">
      <queryTableField id="1" name="invoice no" tableColumnId="55"/>
      <queryTableField id="2" name="current date" tableColumnId="56"/>
      <queryTableField id="3" name="previous  reading" tableColumnId="57"/>
      <queryTableField id="4" name="current reading" tableColumnId="58"/>
      <queryTableField id="5" name="consumption" tableColumnId="59"/>
      <queryTableField id="6" name="duration" tableColumnId="60"/>
      <queryTableField id="7" name="unit price" tableColumnId="61"/>
      <queryTableField id="8" name="amount due" tableColumnId="62"/>
      <queryTableField id="9" name="house_no" tableColumnId="63"/>
    </queryTableFields>
  </queryTableRefresh>
</queryTable>
</file>

<file path=xl/queryTables/queryTable4.xml><?xml version="1.0" encoding="utf-8"?>
<queryTable xmlns="http://schemas.openxmlformats.org/spreadsheetml/2006/main" name="ExternalData_1" connectionId="6" autoFormatId="0" applyNumberFormats="0" applyBorderFormats="0" applyFontFormats="1" applyPatternFormats="1" applyAlignmentFormats="0" applyWidthHeightFormats="0">
  <queryTableRefresh preserveSortFilterLayout="0" nextId="10">
    <queryTableFields count="9">
      <queryTableField id="1" name="invoice no" tableColumnId="20"/>
      <queryTableField id="2" name="current date" tableColumnId="21"/>
      <queryTableField id="3" name="previous  reading" tableColumnId="22"/>
      <queryTableField id="4" name="current reading" tableColumnId="23"/>
      <queryTableField id="5" name="consumption" tableColumnId="24"/>
      <queryTableField id="6" name="duration" tableColumnId="25"/>
      <queryTableField id="7" name="unit price" tableColumnId="26"/>
      <queryTableField id="8" name="amount due" tableColumnId="27"/>
      <queryTableField id="9" name="house_no" tableColumnId="28"/>
    </queryTableFields>
  </queryTableRefresh>
</queryTable>
</file>

<file path=xl/queryTables/queryTable5.xml><?xml version="1.0" encoding="utf-8"?>
<queryTable xmlns="http://schemas.openxmlformats.org/spreadsheetml/2006/main" name="ExternalData_1" connectionId="7" autoFormatId="0" applyNumberFormats="0" applyBorderFormats="0" applyFontFormats="1" applyPatternFormats="1" applyAlignmentFormats="0" applyWidthHeightFormats="0">
  <queryTableRefresh preserveSortFilterLayout="0" nextId="10">
    <queryTableFields count="9">
      <queryTableField id="1" name="invoice no" tableColumnId="37"/>
      <queryTableField id="2" name="current date" tableColumnId="38"/>
      <queryTableField id="3" name="previous  reading" tableColumnId="39"/>
      <queryTableField id="4" name="current reading" tableColumnId="40"/>
      <queryTableField id="5" name="consumption" tableColumnId="41"/>
      <queryTableField id="6" name="duration" tableColumnId="42"/>
      <queryTableField id="7" name="unit price" tableColumnId="43"/>
      <queryTableField id="8" name="amount due" tableColumnId="44"/>
      <queryTableField id="9" name="house_no" tableColumnId="45"/>
    </queryTableFields>
  </queryTableRefresh>
</queryTable>
</file>

<file path=xl/queryTables/queryTable6.xml><?xml version="1.0" encoding="utf-8"?>
<queryTable xmlns="http://schemas.openxmlformats.org/spreadsheetml/2006/main" name="ExternalData_1" connectionId="8" autoFormatId="0" applyNumberFormats="0" applyBorderFormats="0" applyFontFormats="1" applyPatternFormats="1" applyAlignmentFormats="0" applyWidthHeightFormats="0">
  <queryTableRefresh preserveSortFilterLayout="0" nextId="10">
    <queryTableFields count="9">
      <queryTableField id="1" name="invoice no" tableColumnId="37"/>
      <queryTableField id="2" name="current date" tableColumnId="38"/>
      <queryTableField id="3" name="previous  reading" tableColumnId="39"/>
      <queryTableField id="4" name="current reading" tableColumnId="40"/>
      <queryTableField id="5" name="consumption" tableColumnId="41"/>
      <queryTableField id="6" name="duration" tableColumnId="42"/>
      <queryTableField id="7" name="unit price" tableColumnId="43"/>
      <queryTableField id="8" name="amount due" tableColumnId="44"/>
      <queryTableField id="9" name="house_no" tableColumnId="45"/>
    </queryTableFields>
  </queryTableRefresh>
</queryTable>
</file>

<file path=xl/queryTables/queryTable7.xml><?xml version="1.0" encoding="utf-8"?>
<queryTable xmlns="http://schemas.openxmlformats.org/spreadsheetml/2006/main" name="ExternalData_1" connectionId="9" autoFormatId="0" applyNumberFormats="0" applyBorderFormats="0" applyFontFormats="1" applyPatternFormats="1" applyAlignmentFormats="0" applyWidthHeightFormats="0">
  <queryTableRefresh preserveSortFilterLayout="0" nextId="10">
    <queryTableFields count="9">
      <queryTableField id="1" name="invoice no" tableColumnId="37"/>
      <queryTableField id="2" name="current date" tableColumnId="38"/>
      <queryTableField id="3" name="previous  reading" tableColumnId="39"/>
      <queryTableField id="4" name="current reading" tableColumnId="40"/>
      <queryTableField id="5" name="consumption" tableColumnId="41"/>
      <queryTableField id="6" name="duration" tableColumnId="42"/>
      <queryTableField id="7" name="unit price" tableColumnId="43"/>
      <queryTableField id="8" name="amount due" tableColumnId="44"/>
      <queryTableField id="9" name="house_no" tableColumnId="45"/>
    </queryTableFields>
  </queryTableRefresh>
</queryTable>
</file>

<file path=xl/queryTables/queryTable8.xml><?xml version="1.0" encoding="utf-8"?>
<queryTable xmlns="http://schemas.openxmlformats.org/spreadsheetml/2006/main" name="ExternalData_1" connectionId="10" autoFormatId="0" applyNumberFormats="0" applyBorderFormats="0" applyFontFormats="1" applyPatternFormats="1" applyAlignmentFormats="0" applyWidthHeightFormats="0">
  <queryTableRefresh preserveSortFilterLayout="0" nextId="10">
    <queryTableFields count="9">
      <queryTableField id="1" name="invoice no" tableColumnId="28"/>
      <queryTableField id="2" name="current date" tableColumnId="29"/>
      <queryTableField id="3" name="previous  reading" tableColumnId="30"/>
      <queryTableField id="4" name="current reading" tableColumnId="31"/>
      <queryTableField id="5" name="consumption" tableColumnId="32"/>
      <queryTableField id="6" name="duration" tableColumnId="33"/>
      <queryTableField id="7" name="unit price" tableColumnId="34"/>
      <queryTableField id="8" name="amount due" tableColumnId="35"/>
      <queryTableField id="9" name="house_no" tableColumnId="3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Year" sourceName="[Date_table].[Year]">
  <pivotTables>
    <pivotTable tabId="15" name="PivotTable9"/>
  </pivotTables>
  <data>
    <olap pivotCacheId="36">
      <levels count="2">
        <level uniqueName="[Date_table].[Year].[(All)]" sourceCaption="(All)" count="0"/>
        <level uniqueName="[Date_table].[Year].[Year]" sourceCaption="Year" count="7" sortOrder="ascending">
          <ranges>
            <range startItem="0">
              <i n="[Date_table].[Year].&amp;[2025]" c="2025"/>
              <i n="[Date_table].[Year].&amp;" c="(blank)" nd="1"/>
              <i n="[Date_table].[Year].&amp;[2026]" c="2026" nd="1"/>
              <i n="[Date_table].[Year].&amp;[2027]" c="2027" nd="1"/>
              <i n="[Date_table].[Year].&amp;[2028]" c="2028" nd="1"/>
              <i n="[Date_table].[Year].&amp;[2029]" c="2029" nd="1"/>
              <i n="[Date_table].[Year].&amp;[2030]" c="2030" nd="1"/>
            </range>
          </ranges>
        </level>
      </levels>
      <selections count="1">
        <selection n="[Date_table].[Year].&amp;[2025]"/>
      </selections>
    </olap>
  </data>
  <extLst>
    <x:ext xmlns:x15="http://schemas.microsoft.com/office/spreadsheetml/2010/11/main" uri="{470722E0-AACD-4C17-9CDC-17EF765DBC7E}">
      <x15:slicerCacheHideItemsWithNoData count="1">
        <x15:slicerCacheOlapLevelName uniqueName="[Date_table].[Year].[Year]" count="6"/>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Month_Name" sourceName="[Date_table].[Month Name]">
  <pivotTables>
    <pivotTable tabId="15" name="PivotTable9"/>
  </pivotTables>
  <data>
    <olap pivotCacheId="36">
      <levels count="2">
        <level uniqueName="[Date_table].[Month Name].[(All)]" sourceCaption="(All)" count="0"/>
        <level uniqueName="[Date_table].[Month Name].[Month Name]" sourceCaption="Month Name" count="13">
          <ranges>
            <range startItem="0">
              <i n="[Date_table].[Month Name].&amp;[July]" c="July"/>
              <i n="[Date_table].[Month Name].&amp;[June]" c="June"/>
              <i n="[Date_table].[Month Name].&amp;[May]" c="May"/>
              <i n="[Date_table].[Month Name].&amp;[April]" c="April" nd="1"/>
              <i n="[Date_table].[Month Name].&amp;[August]" c="August" nd="1"/>
              <i n="[Date_table].[Month Name].&amp;[December]" c="December" nd="1"/>
              <i n="[Date_table].[Month Name].&amp;[February]" c="February" nd="1"/>
              <i n="[Date_table].[Month Name].&amp;[January]" c="January" nd="1"/>
              <i n="[Date_table].[Month Name].&amp;[March]" c="March" nd="1"/>
              <i n="[Date_table].[Month Name].&amp;[November]" c="November" nd="1"/>
              <i n="[Date_table].[Month Name].&amp;[October]" c="October" nd="1"/>
              <i n="[Date_table].[Month Name].&amp;[September]" c="September" nd="1"/>
              <i n="[Date_table].[Month Name].&amp;" c="(blank)" nd="1"/>
            </range>
          </ranges>
        </level>
      </levels>
      <selections count="3">
        <selection n="[Date_table].[Month Name].&amp;[July]"/>
        <selection n="[Date_table].[Month Name].&amp;[June]"/>
        <selection n="[Date_table].[Month Name].&amp;[May]"/>
      </selections>
    </olap>
  </data>
  <extLst>
    <x:ext xmlns:x15="http://schemas.microsoft.com/office/spreadsheetml/2010/11/main" uri="{470722E0-AACD-4C17-9CDC-17EF765DBC7E}">
      <x15:slicerCacheHideItemsWithNoData count="1">
        <x15:slicerCacheOlapLevelName uniqueName="[Date_table].[Month Name].[Month Name]" count="1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 cache="Slicer_Year" caption="Year" columnCount="6" level="1" rowHeight="241300"/>
  <slicer name="Month Name" cache="Slicer_Month_Name" caption="Month Name" level="1" rowHeight="241300"/>
</slicers>
</file>

<file path=xl/tables/_rels/table1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0" name="meters" displayName="meters" ref="A1:E11" totalsRowShown="0">
  <autoFilter ref="A1:E11"/>
  <tableColumns count="5">
    <tableColumn id="1" name="meter_no"/>
    <tableColumn id="2" name="house_no"/>
    <tableColumn id="3" name="billing_start_date"/>
    <tableColumn id="4" name="description"/>
    <tableColumn id="5" name="attributes"/>
  </tableColumns>
  <tableStyleInfo name="TableStyleMedium2" showFirstColumn="0" showLastColumn="0" showRowStripes="1" showColumnStripes="0"/>
</table>
</file>

<file path=xl/tables/table2.xml><?xml version="1.0" encoding="utf-8"?>
<table xmlns="http://schemas.openxmlformats.org/spreadsheetml/2006/main" id="1" name="a_1" displayName="a_1" ref="A1:I5" totalsRowShown="0" headerRowDxfId="118">
  <autoFilter ref="A1:I5"/>
  <tableColumns count="9">
    <tableColumn id="1" name="invoice no"/>
    <tableColumn id="2" name="current date" dataDxfId="117"/>
    <tableColumn id="3" name="previous  reading"/>
    <tableColumn id="4" name="current reading"/>
    <tableColumn id="5" name="consumption">
      <calculatedColumnFormula>a_1[[#This Row],[current reading]]-a_1[[#This Row],[previous  reading]]</calculatedColumnFormula>
    </tableColumn>
    <tableColumn id="10" name="duration" dataDxfId="116">
      <calculatedColumnFormula>a_1[[#This Row],[current date]]-B1</calculatedColumnFormula>
    </tableColumn>
    <tableColumn id="7" name="unit price"/>
    <tableColumn id="8" name="amount due" dataDxfId="55">
      <calculatedColumnFormula>a_1[[#This Row],[consumption]]*a_1[[#This Row],[unit price]]</calculatedColumnFormula>
    </tableColumn>
    <tableColumn id="6" name="house_no" dataDxfId="56">
      <calculatedColumnFormula>LEFT(a_1[[#This Row],[invoice no]],3)</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2" name="a_2" displayName="a_2" ref="A1:I5" totalsRowShown="0" headerRowDxfId="115">
  <autoFilter ref="A1:I5"/>
  <tableColumns count="9">
    <tableColumn id="1" name="invoice no"/>
    <tableColumn id="2" name="current date" dataDxfId="114"/>
    <tableColumn id="3" name="previous  reading"/>
    <tableColumn id="4" name="current reading" dataDxfId="113"/>
    <tableColumn id="5" name="consumption" dataDxfId="112">
      <calculatedColumnFormula>a_2[[#This Row],[current reading]]-a_2[[#This Row],[previous  reading]]</calculatedColumnFormula>
    </tableColumn>
    <tableColumn id="9" name="duration" dataDxfId="111">
      <calculatedColumnFormula>a_2[[#This Row],[current date]]-B1</calculatedColumnFormula>
    </tableColumn>
    <tableColumn id="7" name="unit price" dataDxfId="59"/>
    <tableColumn id="8" name="amount due" dataDxfId="57">
      <calculatedColumnFormula>a_2[[#This Row],[consumption]]*a_2[[#This Row],[unit price]]</calculatedColumnFormula>
    </tableColumn>
    <tableColumn id="6" name="house_no" dataDxfId="58">
      <calculatedColumnFormula>LEFT(a_2[[#This Row],[invoice no]],3)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7" name="a_3" displayName="a_3" ref="A1:I3" totalsRowShown="0" headerRowDxfId="110">
  <autoFilter ref="A1:I3"/>
  <tableColumns count="9">
    <tableColumn id="1" name="invoice no"/>
    <tableColumn id="2" name="current date" dataDxfId="109"/>
    <tableColumn id="3" name="previous  reading"/>
    <tableColumn id="4" name="current reading"/>
    <tableColumn id="5" name="consumption">
      <calculatedColumnFormula>a_3[[#This Row],[current reading]]-a_3[[#This Row],[previous  reading]]</calculatedColumnFormula>
    </tableColumn>
    <tableColumn id="6" name="duration"/>
    <tableColumn id="7" name="unit price"/>
    <tableColumn id="8" name="amount due">
      <calculatedColumnFormula>a_3[[#This Row],[consumption]]*a_3[[#This Row],[unit price]]</calculatedColumnFormula>
    </tableColumn>
    <tableColumn id="9" name="house_no">
      <calculatedColumnFormula>LEFT(a_3[[#This Row],[invoice no]],3)</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4" name="a_4" displayName="a_4" ref="A1:I5" totalsRowShown="0" headerRowDxfId="108">
  <autoFilter ref="A1:I5"/>
  <tableColumns count="9">
    <tableColumn id="1" name="invoice no"/>
    <tableColumn id="2" name="current date" dataDxfId="107"/>
    <tableColumn id="3" name="previous  reading"/>
    <tableColumn id="4" name="current reading" dataDxfId="106"/>
    <tableColumn id="5" name="consumption" dataDxfId="105">
      <calculatedColumnFormula>a_4[[#This Row],[current reading]]-a_4[[#This Row],[previous  reading]]</calculatedColumnFormula>
    </tableColumn>
    <tableColumn id="9" name="duration" dataDxfId="104">
      <calculatedColumnFormula>a_4[[#This Row],[current date]]-B1</calculatedColumnFormula>
    </tableColumn>
    <tableColumn id="7" name="unit price"/>
    <tableColumn id="8" name="amount due" dataDxfId="60">
      <calculatedColumnFormula>a_4[[#This Row],[consumption]]*a_4[[#This Row],[unit price]]</calculatedColumnFormula>
    </tableColumn>
    <tableColumn id="6" name="house_no" dataDxfId="61">
      <calculatedColumnFormula>LEFT(a_4[[#This Row],[invoice no]],3)</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5" name="b_1" displayName="b_1" ref="A1:I2" totalsRowShown="0" headerRowDxfId="103">
  <autoFilter ref="A1:I2"/>
  <tableColumns count="9">
    <tableColumn id="1" name="invoice no"/>
    <tableColumn id="2" name="current date"/>
    <tableColumn id="3" name="previous  reading"/>
    <tableColumn id="4" name="current reading"/>
    <tableColumn id="5" name="consumption">
      <calculatedColumnFormula>b_1[[#This Row],[current reading]]-b_1[[#This Row],[previous  reading]]</calculatedColumnFormula>
    </tableColumn>
    <tableColumn id="9" name="duration">
      <calculatedColumnFormula>b_1[[#This Row],[current date]]-B2</calculatedColumnFormula>
    </tableColumn>
    <tableColumn id="7" name="unit price"/>
    <tableColumn id="8" name="amount due">
      <calculatedColumnFormula>b_1[[#This Row],[consumption]]*b_1[[#This Row],[unit price]]</calculatedColumnFormula>
    </tableColumn>
    <tableColumn id="6" name="house_no">
      <calculatedColumnFormula>LEFT(b_1[[#This Row],[invoice no]],2)</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6" name="b_2" displayName="b_2" ref="A1:I4" totalsRowShown="0" headerRowDxfId="102">
  <autoFilter ref="A1:I4"/>
  <tableColumns count="9">
    <tableColumn id="1" name="invoice no"/>
    <tableColumn id="2" name="current date"/>
    <tableColumn id="3" name="previous  reading"/>
    <tableColumn id="4" name="current reading"/>
    <tableColumn id="5" name="consumption">
      <calculatedColumnFormula>b_2[[#This Row],[current reading]]-b_2[[#This Row],[previous  reading]]</calculatedColumnFormula>
    </tableColumn>
    <tableColumn id="6" name="duration">
      <calculatedColumnFormula>b_2[[#This Row],[current date]]-B2</calculatedColumnFormula>
    </tableColumn>
    <tableColumn id="7" name="unit price"/>
    <tableColumn id="8" name="amount due">
      <calculatedColumnFormula>b_3[[#This Row],[consumption]]*b_3[[#This Row],[unit price]]</calculatedColumnFormula>
    </tableColumn>
    <tableColumn id="9" name="house_no">
      <calculatedColumnFormula>LEFT(b_2[[#This Row],[invoice no]],3)</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3" name="b_3" displayName="b_3" ref="A1:I5" totalsRowShown="0" headerRowDxfId="101">
  <autoFilter ref="A1:I5"/>
  <tableColumns count="9">
    <tableColumn id="1" name="invoice no"/>
    <tableColumn id="2" name="current date"/>
    <tableColumn id="3" name="previous  reading"/>
    <tableColumn id="4" name="current reading"/>
    <tableColumn id="5" name="consumption">
      <calculatedColumnFormula>b_3[[#This Row],[current reading]]-b_3[[#This Row],[previous  reading]]</calculatedColumnFormula>
    </tableColumn>
    <tableColumn id="9" name="duration" dataDxfId="100">
      <calculatedColumnFormula>b_3[[#This Row],[current date]]-B1</calculatedColumnFormula>
    </tableColumn>
    <tableColumn id="7" name="unit price"/>
    <tableColumn id="8" name="amount due">
      <calculatedColumnFormula>b_3[[#This Row],[consumption]]*b_3[[#This Row],[unit price]]</calculatedColumnFormula>
    </tableColumn>
    <tableColumn id="6" name="house_no" dataDxfId="99">
      <calculatedColumnFormula>LEFT(b_3[[#This Row],[invoice no]],3)</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8" name="b_4" displayName="b_4" ref="A1:I2" totalsRowShown="0" headerRowDxfId="98">
  <autoFilter ref="A1:I2"/>
  <tableColumns count="9">
    <tableColumn id="1" name="invoice no"/>
    <tableColumn id="2" name="current date"/>
    <tableColumn id="3" name="previous  reading"/>
    <tableColumn id="4" name="current reading"/>
    <tableColumn id="5" name="consumption">
      <calculatedColumnFormula>b_4[[#This Row],[current reading]]-b_4[[#This Row],[previous  reading]]</calculatedColumnFormula>
    </tableColumn>
    <tableColumn id="6" name="duration"/>
    <tableColumn id="7" name="unit price"/>
    <tableColumn id="8" name="amount due">
      <calculatedColumnFormula>b_4[[#This Row],[consumption]]*b_4[[#This Row],[unit price]]</calculatedColumnFormula>
    </tableColumn>
    <tableColumn id="9" name="house_no">
      <calculatedColumnFormula>LEFT(b_4[[#This Row],[invoice no]],2)</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9" name="lakira" displayName="lakira" ref="A1:I3" totalsRowShown="0" headerRowDxfId="97">
  <autoFilter ref="A1:I3"/>
  <tableColumns count="9">
    <tableColumn id="1" name="invoice no"/>
    <tableColumn id="2" name="current date"/>
    <tableColumn id="3" name="previous  reading"/>
    <tableColumn id="4" name="current reading"/>
    <tableColumn id="5" name="consumption">
      <calculatedColumnFormula>lakira[[#This Row],[current reading]]-lakira[[#This Row],[previous  reading]]</calculatedColumnFormula>
    </tableColumn>
    <tableColumn id="9" name="duration"/>
    <tableColumn id="7" name="unit price"/>
    <tableColumn id="8" name="amount due">
      <calculatedColumnFormula>lakira[[#This Row],[consumption]]*lakira[[#This Row],[unit price]]</calculatedColumnFormula>
    </tableColumn>
    <tableColumn id="6" name="source_no" dataDxfId="81">
      <calculatedColumnFormula>LEFT(lakira[[#This Row],[invoice no]],2)</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countycouncil" displayName="countycouncil" ref="A1:I3" totalsRowShown="0" headerRowDxfId="96">
  <autoFilter ref="A1:I3"/>
  <tableColumns count="9">
    <tableColumn id="1" name="invoice no"/>
    <tableColumn id="2" name="current date"/>
    <tableColumn id="3" name="previous  reading"/>
    <tableColumn id="4" name="current reading"/>
    <tableColumn id="5" name="consumption">
      <calculatedColumnFormula>countycouncil[[#This Row],[current reading]]-countycouncil[[#This Row],[previous  reading]]</calculatedColumnFormula>
    </tableColumn>
    <tableColumn id="9" name="duration" dataDxfId="95">
      <calculatedColumnFormula>countycouncil[[#This Row],[current date]]-B1</calculatedColumnFormula>
    </tableColumn>
    <tableColumn id="7" name="unit price"/>
    <tableColumn id="8" name="amount due">
      <calculatedColumnFormula>countycouncil[[#This Row],[consumption]]*countycouncil[[#This Row],[unit price]]</calculatedColumnFormula>
    </tableColumn>
    <tableColumn id="6" name="source_no" dataDxfId="80">
      <calculatedColumnFormula>LEFT(countycouncil[[#This Row],[invoice no]],2)</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3" name="readingex" displayName="readingex" ref="A1:F7" totalsRowShown="0">
  <autoFilter ref="A1:F7"/>
  <sortState ref="A2:F7">
    <sortCondition ref="C1:C7"/>
  </sortState>
  <tableColumns count="6">
    <tableColumn id="1" name="invoice_no"/>
    <tableColumn id="2" name="reading_date" dataDxfId="94"/>
    <tableColumn id="3" name="house_no"/>
    <tableColumn id="4" name="previous_reading"/>
    <tableColumn id="6" name="current_reading"/>
    <tableColumn id="7" name="unit price"/>
  </tableColumns>
  <tableStyleInfo name="TableStyleMedium2" showFirstColumn="0" showLastColumn="0" showRowStripes="1" showColumnStripes="0"/>
</table>
</file>

<file path=xl/tables/table13.xml><?xml version="1.0" encoding="utf-8"?>
<table xmlns="http://schemas.openxmlformats.org/spreadsheetml/2006/main" id="12" name="Table12" displayName="Table12" ref="A1:G2192" totalsRowShown="0" headerRowDxfId="93" dataDxfId="91" headerRowBorderDxfId="92" tableBorderDxfId="90" totalsRowBorderDxfId="89">
  <autoFilter ref="A1:G2192"/>
  <sortState ref="A2:G2192">
    <sortCondition ref="E2:E2192"/>
  </sortState>
  <tableColumns count="7">
    <tableColumn id="1" name="Date" dataDxfId="88"/>
    <tableColumn id="2" name="Year" dataDxfId="87"/>
    <tableColumn id="3" name="Month Number" dataDxfId="86"/>
    <tableColumn id="4" name="Month Name" dataDxfId="85"/>
    <tableColumn id="5" name="Month-Year" dataDxfId="84"/>
    <tableColumn id="6" name="Quarter" dataDxfId="83"/>
    <tableColumn id="7" name="Fiscal Year" dataDxfId="82"/>
  </tableColumns>
  <tableStyleInfo name="TableStyleMedium2" showFirstColumn="0" showLastColumn="0" showRowStripes="1" showColumnStripes="0"/>
</table>
</file>

<file path=xl/tables/table14.xml><?xml version="1.0" encoding="utf-8"?>
<table xmlns="http://schemas.openxmlformats.org/spreadsheetml/2006/main" id="14" name="a_5" displayName="a_5" ref="A1:J15" tableType="queryTable" totalsRowShown="0">
  <autoFilter ref="A1:J15"/>
  <tableColumns count="10">
    <tableColumn id="77" uniqueName="77" name="invoice no" queryTableFieldId="1" dataDxfId="9"/>
    <tableColumn id="78" uniqueName="78" name="current date" queryTableFieldId="2" dataDxfId="8"/>
    <tableColumn id="79" uniqueName="79" name="previous  reading" queryTableFieldId="3" dataDxfId="7"/>
    <tableColumn id="80" uniqueName="80" name="current reading" queryTableFieldId="4" dataDxfId="6"/>
    <tableColumn id="81" uniqueName="81" name="consumption" queryTableFieldId="5" dataDxfId="5"/>
    <tableColumn id="82" uniqueName="82" name="duration" queryTableFieldId="6" dataDxfId="4"/>
    <tableColumn id="83" uniqueName="83" name="unit price" queryTableFieldId="7" dataDxfId="3"/>
    <tableColumn id="84" uniqueName="84" name="amount due" queryTableFieldId="8" dataDxfId="2"/>
    <tableColumn id="85" uniqueName="85" name="house_no" queryTableFieldId="9" dataDxfId="1"/>
    <tableColumn id="86" uniqueName="86" name="month" queryTableFieldId="10" dataDxfId="0"/>
  </tableColumns>
  <tableStyleInfo name="TableStyleMedium7" showFirstColumn="0" showLastColumn="0" showRowStripes="1" showColumnStripes="0"/>
</table>
</file>

<file path=xl/tables/table15.xml><?xml version="1.0" encoding="utf-8"?>
<table xmlns="http://schemas.openxmlformats.org/spreadsheetml/2006/main" id="15" name="a_6" displayName="a_6" ref="A1:I5" tableType="queryTable" totalsRowShown="0">
  <autoFilter ref="A1:I5"/>
  <tableColumns count="9">
    <tableColumn id="46" uniqueName="46" name="invoice no" queryTableFieldId="1" dataDxfId="79"/>
    <tableColumn id="47" uniqueName="47" name="current date" queryTableFieldId="2" dataDxfId="78"/>
    <tableColumn id="48" uniqueName="48" name="previous  reading" queryTableFieldId="3" dataDxfId="77"/>
    <tableColumn id="49" uniqueName="49" name="current reading" queryTableFieldId="4" dataDxfId="76"/>
    <tableColumn id="50" uniqueName="50" name="consumption" queryTableFieldId="5" dataDxfId="75"/>
    <tableColumn id="51" uniqueName="51" name="duration" queryTableFieldId="6" dataDxfId="74"/>
    <tableColumn id="52" uniqueName="52" name="unit price" queryTableFieldId="7" dataDxfId="73"/>
    <tableColumn id="53" uniqueName="53" name="amount due" queryTableFieldId="8" dataDxfId="72"/>
    <tableColumn id="54" uniqueName="54" name="house_no" queryTableFieldId="9" dataDxfId="71"/>
  </tableColumns>
  <tableStyleInfo name="TableStyleMedium7" showFirstColumn="0" showLastColumn="0" showRowStripes="1" showColumnStripes="0"/>
</table>
</file>

<file path=xl/tables/table16.xml><?xml version="1.0" encoding="utf-8"?>
<table xmlns="http://schemas.openxmlformats.org/spreadsheetml/2006/main" id="16" name="a_7" displayName="a_7" ref="A1:I3" tableType="queryTable" totalsRowShown="0">
  <autoFilter ref="A1:I3"/>
  <tableColumns count="9">
    <tableColumn id="55" uniqueName="55" name="invoice no" queryTableFieldId="1" dataDxfId="45"/>
    <tableColumn id="56" uniqueName="56" name="current date" queryTableFieldId="2" dataDxfId="44"/>
    <tableColumn id="57" uniqueName="57" name="previous  reading" queryTableFieldId="3" dataDxfId="43"/>
    <tableColumn id="58" uniqueName="58" name="current reading" queryTableFieldId="4" dataDxfId="42"/>
    <tableColumn id="59" uniqueName="59" name="consumption" queryTableFieldId="5" dataDxfId="41"/>
    <tableColumn id="60" uniqueName="60" name="duration" queryTableFieldId="6" dataDxfId="40"/>
    <tableColumn id="61" uniqueName="61" name="unit price" queryTableFieldId="7" dataDxfId="39"/>
    <tableColumn id="62" uniqueName="62" name="amount due" queryTableFieldId="8" dataDxfId="38"/>
    <tableColumn id="63" uniqueName="63" name="house_no" queryTableFieldId="9" dataDxfId="37"/>
  </tableColumns>
  <tableStyleInfo name="TableStyleMedium7" showFirstColumn="0" showLastColumn="0" showRowStripes="1" showColumnStripes="0"/>
</table>
</file>

<file path=xl/tables/table17.xml><?xml version="1.0" encoding="utf-8"?>
<table xmlns="http://schemas.openxmlformats.org/spreadsheetml/2006/main" id="17" name="a_8" displayName="a_8" ref="A1:I5" tableType="queryTable" totalsRowShown="0">
  <autoFilter ref="A1:I5"/>
  <tableColumns count="9">
    <tableColumn id="20" uniqueName="20" name="invoice no" queryTableFieldId="1" dataDxfId="70"/>
    <tableColumn id="21" uniqueName="21" name="current date" queryTableFieldId="2" dataDxfId="69"/>
    <tableColumn id="22" uniqueName="22" name="previous  reading" queryTableFieldId="3" dataDxfId="68"/>
    <tableColumn id="23" uniqueName="23" name="current reading" queryTableFieldId="4" dataDxfId="67"/>
    <tableColumn id="24" uniqueName="24" name="consumption" queryTableFieldId="5" dataDxfId="66"/>
    <tableColumn id="25" uniqueName="25" name="duration" queryTableFieldId="6" dataDxfId="65"/>
    <tableColumn id="26" uniqueName="26" name="unit price" queryTableFieldId="7" dataDxfId="64"/>
    <tableColumn id="27" uniqueName="27" name="amount due" queryTableFieldId="8" dataDxfId="63"/>
    <tableColumn id="28" uniqueName="28" name="house_no" queryTableFieldId="9" dataDxfId="62"/>
  </tableColumns>
  <tableStyleInfo name="TableStyleMedium7" showFirstColumn="0" showLastColumn="0" showRowStripes="1" showColumnStripes="0"/>
</table>
</file>

<file path=xl/tables/table18.xml><?xml version="1.0" encoding="utf-8"?>
<table xmlns="http://schemas.openxmlformats.org/spreadsheetml/2006/main" id="18" name="b_5" displayName="b_5" ref="A1:I2" tableType="queryTable" totalsRowShown="0">
  <autoFilter ref="A1:I2"/>
  <tableColumns count="9">
    <tableColumn id="37" uniqueName="37" name="invoice no" queryTableFieldId="1" dataDxfId="18"/>
    <tableColumn id="38" uniqueName="38" name="current date" queryTableFieldId="2" dataDxfId="17"/>
    <tableColumn id="39" uniqueName="39" name="previous  reading" queryTableFieldId="3" dataDxfId="16"/>
    <tableColumn id="40" uniqueName="40" name="current reading" queryTableFieldId="4" dataDxfId="15"/>
    <tableColumn id="41" uniqueName="41" name="consumption" queryTableFieldId="5" dataDxfId="14"/>
    <tableColumn id="42" uniqueName="42" name="duration" queryTableFieldId="6" dataDxfId="13"/>
    <tableColumn id="43" uniqueName="43" name="unit price" queryTableFieldId="7" dataDxfId="12"/>
    <tableColumn id="44" uniqueName="44" name="amount due" queryTableFieldId="8" dataDxfId="11"/>
    <tableColumn id="45" uniqueName="45" name="house_no" queryTableFieldId="9" dataDxfId="10"/>
  </tableColumns>
  <tableStyleInfo name="TableStyleMedium7" showFirstColumn="0" showLastColumn="0" showRowStripes="1" showColumnStripes="0"/>
</table>
</file>

<file path=xl/tables/table19.xml><?xml version="1.0" encoding="utf-8"?>
<table xmlns="http://schemas.openxmlformats.org/spreadsheetml/2006/main" id="19" name="b_6" displayName="b_6" ref="A1:I4" tableType="queryTable" totalsRowShown="0">
  <autoFilter ref="A1:I4"/>
  <tableColumns count="9">
    <tableColumn id="37" uniqueName="37" name="invoice no" queryTableFieldId="1" dataDxfId="36"/>
    <tableColumn id="38" uniqueName="38" name="current date" queryTableFieldId="2" dataDxfId="35"/>
    <tableColumn id="39" uniqueName="39" name="previous  reading" queryTableFieldId="3" dataDxfId="34"/>
    <tableColumn id="40" uniqueName="40" name="current reading" queryTableFieldId="4" dataDxfId="33"/>
    <tableColumn id="41" uniqueName="41" name="consumption" queryTableFieldId="5" dataDxfId="32"/>
    <tableColumn id="42" uniqueName="42" name="duration" queryTableFieldId="6" dataDxfId="31"/>
    <tableColumn id="43" uniqueName="43" name="unit price" queryTableFieldId="7" dataDxfId="30"/>
    <tableColumn id="44" uniqueName="44" name="amount due" queryTableFieldId="8" dataDxfId="29"/>
    <tableColumn id="45" uniqueName="45" name="house_no" queryTableFieldId="9" dataDxfId="28"/>
  </tableColumns>
  <tableStyleInfo name="TableStyleMedium7" showFirstColumn="0" showLastColumn="0" showRowStripes="1" showColumnStripes="0"/>
</table>
</file>

<file path=xl/tables/table20.xml><?xml version="1.0" encoding="utf-8"?>
<table xmlns="http://schemas.openxmlformats.org/spreadsheetml/2006/main" id="20" name="b_7" displayName="b_7" ref="A1:I5" tableType="queryTable" totalsRowShown="0">
  <autoFilter ref="A1:I5"/>
  <tableColumns count="9">
    <tableColumn id="37" uniqueName="37" name="invoice no" queryTableFieldId="1" dataDxfId="54"/>
    <tableColumn id="38" uniqueName="38" name="current date" queryTableFieldId="2" dataDxfId="53"/>
    <tableColumn id="39" uniqueName="39" name="previous  reading" queryTableFieldId="3" dataDxfId="52"/>
    <tableColumn id="40" uniqueName="40" name="current reading" queryTableFieldId="4" dataDxfId="51"/>
    <tableColumn id="41" uniqueName="41" name="consumption" queryTableFieldId="5" dataDxfId="50"/>
    <tableColumn id="42" uniqueName="42" name="duration" queryTableFieldId="6" dataDxfId="49"/>
    <tableColumn id="43" uniqueName="43" name="unit price" queryTableFieldId="7" dataDxfId="48"/>
    <tableColumn id="44" uniqueName="44" name="amount due" queryTableFieldId="8" dataDxfId="47"/>
    <tableColumn id="45" uniqueName="45" name="house_no" queryTableFieldId="9" dataDxfId="46"/>
  </tableColumns>
  <tableStyleInfo name="TableStyleMedium7" showFirstColumn="0" showLastColumn="0" showRowStripes="1" showColumnStripes="0"/>
</table>
</file>

<file path=xl/tables/table21.xml><?xml version="1.0" encoding="utf-8"?>
<table xmlns="http://schemas.openxmlformats.org/spreadsheetml/2006/main" id="21" name="b_8" displayName="b_8" ref="A1:I2" tableType="queryTable" totalsRowShown="0">
  <autoFilter ref="A1:I2"/>
  <tableColumns count="9">
    <tableColumn id="28" uniqueName="28" name="invoice no" queryTableFieldId="1" dataDxfId="27"/>
    <tableColumn id="29" uniqueName="29" name="current date" queryTableFieldId="2" dataDxfId="26"/>
    <tableColumn id="30" uniqueName="30" name="previous  reading" queryTableFieldId="3" dataDxfId="25"/>
    <tableColumn id="31" uniqueName="31" name="current reading" queryTableFieldId="4" dataDxfId="24"/>
    <tableColumn id="32" uniqueName="32" name="consumption" queryTableFieldId="5" dataDxfId="23"/>
    <tableColumn id="33" uniqueName="33" name="duration" queryTableFieldId="6" dataDxfId="22"/>
    <tableColumn id="34" uniqueName="34" name="unit price" queryTableFieldId="7" dataDxfId="21"/>
    <tableColumn id="35" uniqueName="35" name="amount due" queryTableFieldId="8" dataDxfId="20"/>
    <tableColumn id="36" uniqueName="36" name="house_no" queryTableFieldId="9" dataDxfId="19"/>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77"/>
  <sheetViews>
    <sheetView topLeftCell="G39" workbookViewId="0">
      <selection activeCell="J55" sqref="J55"/>
    </sheetView>
  </sheetViews>
  <sheetFormatPr defaultRowHeight="15" x14ac:dyDescent="0.25"/>
  <cols>
    <col min="9" max="10" width="13.140625" customWidth="1"/>
    <col min="11" max="11" width="16.28515625" customWidth="1"/>
    <col min="12" max="13" width="11.28515625" customWidth="1"/>
    <col min="14" max="14" width="6.140625" customWidth="1"/>
    <col min="15" max="15" width="9.140625" customWidth="1"/>
    <col min="16" max="16" width="8.140625" customWidth="1"/>
    <col min="17" max="17" width="11.28515625" bestFit="1" customWidth="1"/>
  </cols>
  <sheetData>
    <row r="1" spans="1:1" x14ac:dyDescent="0.25">
      <c r="A1" t="s">
        <v>0</v>
      </c>
    </row>
    <row r="28" spans="9:9" x14ac:dyDescent="0.25">
      <c r="I28" s="24" t="s">
        <v>141</v>
      </c>
    </row>
    <row r="29" spans="9:9" x14ac:dyDescent="0.25">
      <c r="I29" s="25" t="s">
        <v>131</v>
      </c>
    </row>
    <row r="30" spans="9:9" x14ac:dyDescent="0.25">
      <c r="I30" s="25" t="s">
        <v>132</v>
      </c>
    </row>
    <row r="31" spans="9:9" x14ac:dyDescent="0.25">
      <c r="I31" s="25" t="s">
        <v>133</v>
      </c>
    </row>
    <row r="32" spans="9:9" x14ac:dyDescent="0.25">
      <c r="I32" s="25" t="s">
        <v>134</v>
      </c>
    </row>
    <row r="33" spans="9:9" x14ac:dyDescent="0.25">
      <c r="I33" s="25" t="s">
        <v>135</v>
      </c>
    </row>
    <row r="34" spans="9:9" x14ac:dyDescent="0.25">
      <c r="I34" s="25" t="s">
        <v>136</v>
      </c>
    </row>
    <row r="35" spans="9:9" x14ac:dyDescent="0.25">
      <c r="I35" s="25" t="s">
        <v>137</v>
      </c>
    </row>
    <row r="36" spans="9:9" x14ac:dyDescent="0.25">
      <c r="I36" s="25" t="s">
        <v>138</v>
      </c>
    </row>
    <row r="37" spans="9:9" x14ac:dyDescent="0.25">
      <c r="I37" s="25" t="s">
        <v>140</v>
      </c>
    </row>
    <row r="38" spans="9:9" x14ac:dyDescent="0.25">
      <c r="I38" s="25" t="s">
        <v>139</v>
      </c>
    </row>
    <row r="39" spans="9:9" x14ac:dyDescent="0.25">
      <c r="I39" s="25" t="s">
        <v>152</v>
      </c>
    </row>
    <row r="40" spans="9:9" x14ac:dyDescent="0.25">
      <c r="I40" s="25" t="s">
        <v>142</v>
      </c>
    </row>
    <row r="60" spans="10:12" x14ac:dyDescent="0.25">
      <c r="J60" s="40"/>
      <c r="K60" s="41"/>
      <c r="L60" s="42"/>
    </row>
    <row r="61" spans="10:12" x14ac:dyDescent="0.25">
      <c r="J61" s="43"/>
      <c r="K61" s="44"/>
      <c r="L61" s="45"/>
    </row>
    <row r="62" spans="10:12" x14ac:dyDescent="0.25">
      <c r="J62" s="43"/>
      <c r="K62" s="44"/>
      <c r="L62" s="45"/>
    </row>
    <row r="63" spans="10:12" x14ac:dyDescent="0.25">
      <c r="J63" s="43"/>
      <c r="K63" s="44"/>
      <c r="L63" s="45"/>
    </row>
    <row r="64" spans="10:12" x14ac:dyDescent="0.25">
      <c r="J64" s="43"/>
      <c r="K64" s="44"/>
      <c r="L64" s="45"/>
    </row>
    <row r="65" spans="10:12" x14ac:dyDescent="0.25">
      <c r="J65" s="43"/>
      <c r="K65" s="44"/>
      <c r="L65" s="45"/>
    </row>
    <row r="66" spans="10:12" x14ac:dyDescent="0.25">
      <c r="J66" s="43"/>
      <c r="K66" s="44"/>
      <c r="L66" s="45"/>
    </row>
    <row r="67" spans="10:12" x14ac:dyDescent="0.25">
      <c r="J67" s="43"/>
      <c r="K67" s="44"/>
      <c r="L67" s="45"/>
    </row>
    <row r="68" spans="10:12" x14ac:dyDescent="0.25">
      <c r="J68" s="43"/>
      <c r="K68" s="44"/>
      <c r="L68" s="45"/>
    </row>
    <row r="69" spans="10:12" x14ac:dyDescent="0.25">
      <c r="J69" s="43"/>
      <c r="K69" s="44"/>
      <c r="L69" s="45"/>
    </row>
    <row r="70" spans="10:12" x14ac:dyDescent="0.25">
      <c r="J70" s="43"/>
      <c r="K70" s="44"/>
      <c r="L70" s="45"/>
    </row>
    <row r="71" spans="10:12" x14ac:dyDescent="0.25">
      <c r="J71" s="43"/>
      <c r="K71" s="44"/>
      <c r="L71" s="45"/>
    </row>
    <row r="72" spans="10:12" x14ac:dyDescent="0.25">
      <c r="J72" s="43"/>
      <c r="K72" s="44"/>
      <c r="L72" s="45"/>
    </row>
    <row r="73" spans="10:12" x14ac:dyDescent="0.25">
      <c r="J73" s="43"/>
      <c r="K73" s="44"/>
      <c r="L73" s="45"/>
    </row>
    <row r="74" spans="10:12" x14ac:dyDescent="0.25">
      <c r="J74" s="43"/>
      <c r="K74" s="44"/>
      <c r="L74" s="45"/>
    </row>
    <row r="75" spans="10:12" x14ac:dyDescent="0.25">
      <c r="J75" s="43"/>
      <c r="K75" s="44"/>
      <c r="L75" s="45"/>
    </row>
    <row r="76" spans="10:12" x14ac:dyDescent="0.25">
      <c r="J76" s="43"/>
      <c r="K76" s="44"/>
      <c r="L76" s="45"/>
    </row>
    <row r="77" spans="10:12" x14ac:dyDescent="0.25">
      <c r="J77" s="46"/>
      <c r="K77" s="47"/>
      <c r="L77" s="48"/>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U33"/>
  <sheetViews>
    <sheetView workbookViewId="0">
      <selection activeCell="I6" sqref="I6"/>
    </sheetView>
  </sheetViews>
  <sheetFormatPr defaultRowHeight="15" x14ac:dyDescent="0.25"/>
  <cols>
    <col min="1" max="1" width="14.85546875" style="3" bestFit="1" customWidth="1"/>
    <col min="2" max="2" width="17.28515625" style="3" bestFit="1" customWidth="1"/>
  </cols>
  <sheetData>
    <row r="1" spans="1:21" x14ac:dyDescent="0.25">
      <c r="A1" s="32"/>
      <c r="B1" s="32"/>
      <c r="C1" s="33"/>
      <c r="D1" s="33"/>
      <c r="E1" s="33"/>
      <c r="F1" s="33"/>
      <c r="G1" s="33"/>
      <c r="H1" s="33"/>
      <c r="I1" s="33"/>
      <c r="J1" s="33"/>
      <c r="K1" s="33"/>
      <c r="L1" s="33"/>
      <c r="M1" s="33"/>
      <c r="N1" s="33"/>
      <c r="O1" s="33"/>
      <c r="P1" s="33"/>
      <c r="Q1" s="33"/>
      <c r="R1" s="33"/>
      <c r="S1" s="33"/>
      <c r="T1" s="33"/>
      <c r="U1" s="33"/>
    </row>
    <row r="2" spans="1:21" x14ac:dyDescent="0.25">
      <c r="A2" s="32"/>
      <c r="B2" s="32"/>
      <c r="C2" s="33"/>
      <c r="D2" s="33"/>
      <c r="E2" s="33"/>
      <c r="F2" s="33"/>
      <c r="G2" s="33"/>
      <c r="H2" s="33"/>
      <c r="I2" s="33"/>
      <c r="J2" s="33"/>
      <c r="K2" s="33"/>
      <c r="L2" s="33"/>
      <c r="M2" s="33"/>
      <c r="N2" s="33"/>
      <c r="O2" s="33"/>
      <c r="P2" s="33"/>
      <c r="Q2" s="33"/>
      <c r="R2" s="33"/>
      <c r="S2" s="33"/>
      <c r="T2" s="33"/>
      <c r="U2" s="33"/>
    </row>
    <row r="3" spans="1:21" x14ac:dyDescent="0.25">
      <c r="A3" s="32"/>
      <c r="B3" s="32"/>
      <c r="C3" s="33"/>
      <c r="D3" s="33"/>
      <c r="E3" s="33"/>
      <c r="F3" s="33"/>
      <c r="G3" s="33"/>
      <c r="H3" s="33"/>
      <c r="I3" s="33"/>
      <c r="J3" s="33"/>
      <c r="K3" s="33"/>
      <c r="L3" s="33"/>
      <c r="M3" s="33"/>
      <c r="N3" s="33"/>
      <c r="O3" s="33"/>
      <c r="P3" s="33"/>
      <c r="Q3" s="33"/>
      <c r="R3" s="33"/>
      <c r="S3" s="33"/>
      <c r="T3" s="33"/>
      <c r="U3" s="33"/>
    </row>
    <row r="4" spans="1:21" x14ac:dyDescent="0.25">
      <c r="A4" s="32"/>
      <c r="B4" s="32"/>
      <c r="C4" s="33"/>
      <c r="D4" s="33"/>
      <c r="E4" s="33"/>
      <c r="F4" s="33"/>
      <c r="G4" s="33"/>
      <c r="H4" s="33"/>
      <c r="I4" s="33"/>
      <c r="J4" s="33"/>
      <c r="K4" s="33"/>
      <c r="L4" s="33"/>
      <c r="M4" s="33"/>
      <c r="N4" s="33"/>
      <c r="O4" s="33"/>
      <c r="P4" s="33"/>
      <c r="Q4" s="33"/>
      <c r="R4" s="33"/>
      <c r="S4" s="33"/>
      <c r="T4" s="33"/>
      <c r="U4" s="33"/>
    </row>
    <row r="5" spans="1:21" x14ac:dyDescent="0.25">
      <c r="A5" s="32"/>
      <c r="B5" s="32"/>
      <c r="C5" s="33"/>
      <c r="D5" s="33"/>
      <c r="E5" s="33"/>
      <c r="F5" s="33"/>
      <c r="G5" s="33"/>
      <c r="H5" s="33"/>
      <c r="I5" s="33"/>
      <c r="J5" s="33"/>
      <c r="K5" s="33"/>
      <c r="L5" s="33"/>
      <c r="M5" s="33"/>
      <c r="N5" s="33"/>
      <c r="O5" s="33"/>
      <c r="P5" s="33"/>
      <c r="Q5" s="33"/>
      <c r="R5" s="33"/>
      <c r="S5" s="33"/>
      <c r="T5" s="33"/>
      <c r="U5" s="33"/>
    </row>
    <row r="6" spans="1:21" x14ac:dyDescent="0.25">
      <c r="A6" s="32"/>
      <c r="B6" s="32"/>
      <c r="C6" s="33"/>
      <c r="D6" s="33"/>
      <c r="E6" s="33"/>
      <c r="F6" s="33"/>
      <c r="G6" s="33"/>
      <c r="H6" s="33"/>
      <c r="I6" s="33"/>
      <c r="J6" s="33"/>
      <c r="K6" s="33"/>
      <c r="L6" s="33"/>
      <c r="M6" s="33"/>
      <c r="N6" s="33"/>
      <c r="O6" s="33"/>
      <c r="P6" s="33"/>
      <c r="Q6" s="33"/>
      <c r="R6" s="33"/>
      <c r="S6" s="33"/>
      <c r="T6" s="33"/>
      <c r="U6" s="33"/>
    </row>
    <row r="7" spans="1:21" x14ac:dyDescent="0.25">
      <c r="A7" s="32"/>
      <c r="B7" s="32"/>
      <c r="C7" s="33"/>
      <c r="D7" s="33"/>
      <c r="E7" s="33"/>
      <c r="F7" s="33"/>
      <c r="G7" s="33"/>
      <c r="H7" s="33"/>
      <c r="I7" s="33"/>
      <c r="J7" s="33"/>
      <c r="K7" s="33"/>
      <c r="L7" s="33"/>
      <c r="M7" s="33"/>
      <c r="N7" s="33"/>
      <c r="O7" s="33"/>
      <c r="P7" s="33"/>
      <c r="Q7" s="33"/>
      <c r="R7" s="33"/>
      <c r="S7" s="33"/>
      <c r="T7" s="33"/>
      <c r="U7" s="33"/>
    </row>
    <row r="8" spans="1:21" x14ac:dyDescent="0.25">
      <c r="A8" s="32"/>
      <c r="B8" s="32"/>
      <c r="C8" s="33"/>
      <c r="D8" s="33"/>
      <c r="E8" s="33"/>
      <c r="F8" s="33"/>
      <c r="G8" s="33"/>
      <c r="H8" s="33"/>
      <c r="I8" s="33"/>
      <c r="J8" s="33"/>
      <c r="K8" s="33"/>
      <c r="L8" s="33"/>
      <c r="M8" s="33"/>
      <c r="N8" s="33"/>
      <c r="O8" s="33"/>
      <c r="P8" s="33"/>
      <c r="Q8" s="33"/>
      <c r="R8" s="33"/>
      <c r="S8" s="33"/>
      <c r="T8" s="33"/>
      <c r="U8" s="33"/>
    </row>
    <row r="9" spans="1:21" x14ac:dyDescent="0.25">
      <c r="A9" s="32"/>
      <c r="B9" s="32"/>
      <c r="C9" s="33"/>
      <c r="D9" s="33"/>
      <c r="E9" s="33"/>
      <c r="F9" s="33"/>
      <c r="G9" s="33"/>
      <c r="H9" s="33"/>
      <c r="I9" s="33"/>
      <c r="J9" s="33"/>
      <c r="K9" s="33"/>
      <c r="L9" s="33"/>
      <c r="M9" s="33"/>
      <c r="N9" s="33"/>
      <c r="O9" s="33"/>
      <c r="P9" s="33"/>
      <c r="Q9" s="33"/>
      <c r="R9" s="33"/>
      <c r="S9" s="33"/>
      <c r="T9" s="33"/>
      <c r="U9" s="33"/>
    </row>
    <row r="10" spans="1:21" x14ac:dyDescent="0.25">
      <c r="A10" s="32"/>
      <c r="B10" s="32"/>
      <c r="C10" s="33"/>
      <c r="D10" s="33"/>
      <c r="E10" s="33"/>
      <c r="F10" s="33"/>
      <c r="G10" s="33"/>
      <c r="H10" s="33"/>
      <c r="I10" s="33"/>
      <c r="J10" s="33"/>
      <c r="K10" s="33"/>
      <c r="L10" s="33"/>
      <c r="M10" s="33"/>
      <c r="N10" s="33"/>
      <c r="O10" s="33"/>
      <c r="P10" s="33"/>
      <c r="Q10" s="33"/>
      <c r="R10" s="33"/>
      <c r="S10" s="33"/>
      <c r="T10" s="33"/>
      <c r="U10" s="33"/>
    </row>
    <row r="11" spans="1:21" x14ac:dyDescent="0.25">
      <c r="A11" s="32"/>
      <c r="B11" s="32"/>
      <c r="C11" s="33"/>
      <c r="D11" s="33"/>
      <c r="E11" s="33"/>
      <c r="F11" s="33"/>
      <c r="G11" s="33"/>
      <c r="H11" s="33"/>
      <c r="I11" s="33"/>
      <c r="J11" s="33"/>
      <c r="K11" s="33"/>
      <c r="L11" s="33"/>
      <c r="M11" s="33"/>
      <c r="N11" s="33"/>
      <c r="O11" s="33"/>
      <c r="P11" s="33"/>
      <c r="Q11" s="33"/>
      <c r="R11" s="33"/>
      <c r="S11" s="33"/>
      <c r="T11" s="33"/>
      <c r="U11" s="33"/>
    </row>
    <row r="12" spans="1:21" x14ac:dyDescent="0.25">
      <c r="A12" s="32"/>
      <c r="B12" s="32"/>
      <c r="C12" s="33"/>
      <c r="D12" s="33"/>
      <c r="E12" s="33"/>
      <c r="F12" s="33"/>
      <c r="G12" s="33"/>
      <c r="H12" s="33"/>
      <c r="I12" s="33"/>
      <c r="J12" s="33"/>
      <c r="K12" s="33"/>
      <c r="L12" s="33"/>
      <c r="M12" s="33"/>
      <c r="N12" s="33"/>
      <c r="O12" s="33"/>
      <c r="P12" s="33"/>
      <c r="Q12" s="33"/>
      <c r="R12" s="33"/>
      <c r="S12" s="33"/>
      <c r="T12" s="33"/>
      <c r="U12" s="33"/>
    </row>
    <row r="13" spans="1:21" x14ac:dyDescent="0.25">
      <c r="A13" s="32"/>
      <c r="B13" s="32"/>
      <c r="C13" s="33"/>
      <c r="D13" s="33"/>
      <c r="E13" s="33"/>
      <c r="F13" s="33"/>
      <c r="G13" s="33"/>
      <c r="H13" s="33"/>
      <c r="I13" s="33"/>
      <c r="J13" s="33"/>
      <c r="K13" s="33"/>
      <c r="L13" s="33"/>
      <c r="M13" s="33"/>
      <c r="N13" s="33"/>
      <c r="O13" s="33"/>
      <c r="P13" s="33"/>
      <c r="Q13" s="33"/>
      <c r="R13" s="33"/>
      <c r="S13" s="33"/>
      <c r="T13" s="33"/>
      <c r="U13" s="33"/>
    </row>
    <row r="14" spans="1:21" x14ac:dyDescent="0.25">
      <c r="A14" s="32"/>
      <c r="B14" s="32"/>
      <c r="C14" s="33"/>
      <c r="D14" s="33"/>
      <c r="E14" s="33"/>
      <c r="F14" s="33"/>
      <c r="G14" s="33"/>
      <c r="H14" s="33"/>
      <c r="I14" s="33"/>
      <c r="J14" s="33"/>
      <c r="K14" s="33"/>
      <c r="L14" s="33"/>
      <c r="M14" s="33"/>
      <c r="N14" s="33"/>
      <c r="O14" s="33"/>
      <c r="P14" s="33"/>
      <c r="Q14" s="33"/>
      <c r="R14" s="33"/>
      <c r="S14" s="33"/>
      <c r="T14" s="33"/>
      <c r="U14" s="33"/>
    </row>
    <row r="15" spans="1:21" x14ac:dyDescent="0.25">
      <c r="A15" s="32"/>
      <c r="B15" s="32"/>
      <c r="C15" s="33"/>
      <c r="D15" s="33"/>
      <c r="E15" s="33"/>
      <c r="F15" s="33"/>
      <c r="G15" s="33"/>
      <c r="H15" s="33"/>
      <c r="I15" s="33"/>
      <c r="J15" s="33"/>
      <c r="K15" s="33"/>
      <c r="L15" s="33"/>
      <c r="M15" s="33"/>
      <c r="N15" s="33"/>
      <c r="O15" s="33"/>
      <c r="P15" s="33"/>
      <c r="Q15" s="33"/>
      <c r="R15" s="33"/>
      <c r="S15" s="33"/>
      <c r="T15" s="33"/>
      <c r="U15" s="33"/>
    </row>
    <row r="16" spans="1:21" x14ac:dyDescent="0.25">
      <c r="A16" s="32"/>
      <c r="B16" s="32"/>
      <c r="C16" s="33"/>
      <c r="D16" s="33"/>
      <c r="E16" s="33"/>
      <c r="F16" s="33"/>
      <c r="G16" s="33"/>
      <c r="H16" s="33"/>
      <c r="I16" s="33"/>
      <c r="J16" s="33"/>
      <c r="K16" s="33"/>
      <c r="L16" s="33"/>
      <c r="M16" s="33"/>
      <c r="N16" s="33"/>
      <c r="O16" s="33"/>
      <c r="P16" s="33"/>
      <c r="Q16" s="33"/>
      <c r="R16" s="33"/>
      <c r="S16" s="33"/>
      <c r="T16" s="33"/>
      <c r="U16" s="33"/>
    </row>
    <row r="17" spans="1:21" x14ac:dyDescent="0.25">
      <c r="A17" s="32"/>
      <c r="B17" s="32"/>
      <c r="C17" s="33"/>
      <c r="D17" s="33"/>
      <c r="E17" s="33"/>
      <c r="F17" s="33"/>
      <c r="G17" s="33"/>
      <c r="H17" s="33"/>
      <c r="I17" s="33"/>
      <c r="J17" s="33"/>
      <c r="K17" s="33"/>
      <c r="L17" s="33"/>
      <c r="M17" s="33"/>
      <c r="N17" s="33"/>
      <c r="O17" s="33"/>
      <c r="P17" s="33"/>
      <c r="Q17" s="33"/>
      <c r="R17" s="33"/>
      <c r="S17" s="33"/>
      <c r="T17" s="33"/>
      <c r="U17" s="33"/>
    </row>
    <row r="18" spans="1:21" x14ac:dyDescent="0.25">
      <c r="A18" s="32"/>
      <c r="B18" s="32"/>
      <c r="C18" s="33"/>
      <c r="D18" s="33"/>
      <c r="E18" s="33"/>
      <c r="F18" s="33"/>
      <c r="G18" s="33"/>
      <c r="H18" s="33"/>
      <c r="I18" s="33"/>
      <c r="J18" s="33"/>
      <c r="K18" s="33"/>
      <c r="L18" s="33"/>
      <c r="M18" s="33"/>
      <c r="N18" s="33"/>
      <c r="O18" s="33"/>
      <c r="P18" s="33"/>
      <c r="Q18" s="33"/>
      <c r="R18" s="33"/>
      <c r="S18" s="33"/>
      <c r="T18" s="33"/>
      <c r="U18" s="33"/>
    </row>
    <row r="19" spans="1:21" x14ac:dyDescent="0.25">
      <c r="A19" s="32"/>
      <c r="B19" s="32"/>
      <c r="C19" s="33"/>
      <c r="D19" s="33"/>
      <c r="E19" s="33"/>
      <c r="F19" s="33"/>
      <c r="G19" s="33"/>
      <c r="H19" s="33"/>
      <c r="I19" s="33"/>
      <c r="J19" s="33"/>
      <c r="K19" s="33"/>
      <c r="L19" s="33"/>
      <c r="M19" s="33"/>
      <c r="N19" s="33"/>
      <c r="O19" s="33"/>
      <c r="P19" s="33"/>
      <c r="Q19" s="33"/>
      <c r="R19" s="33"/>
      <c r="S19" s="33"/>
      <c r="T19" s="33"/>
      <c r="U19" s="33"/>
    </row>
    <row r="20" spans="1:21" x14ac:dyDescent="0.25">
      <c r="A20" s="32"/>
      <c r="B20" s="32"/>
      <c r="C20" s="33"/>
      <c r="D20" s="33"/>
      <c r="E20" s="33"/>
      <c r="F20" s="33"/>
      <c r="G20" s="33"/>
      <c r="H20" s="33"/>
      <c r="I20" s="33"/>
      <c r="J20" s="33"/>
      <c r="K20" s="33"/>
      <c r="L20" s="33"/>
      <c r="M20" s="33"/>
      <c r="N20" s="33"/>
      <c r="O20" s="33"/>
      <c r="P20" s="33"/>
      <c r="Q20" s="33"/>
      <c r="R20" s="33"/>
      <c r="S20" s="33"/>
      <c r="T20" s="33"/>
      <c r="U20" s="33"/>
    </row>
    <row r="21" spans="1:21" x14ac:dyDescent="0.25">
      <c r="A21" s="32"/>
      <c r="B21" s="32"/>
      <c r="C21" s="33"/>
      <c r="D21" s="33"/>
      <c r="E21" s="33"/>
      <c r="F21" s="33"/>
      <c r="G21" s="33"/>
      <c r="H21" s="33"/>
      <c r="I21" s="33"/>
      <c r="J21" s="33"/>
      <c r="K21" s="33"/>
      <c r="L21" s="33"/>
      <c r="M21" s="33"/>
      <c r="N21" s="33"/>
      <c r="O21" s="33"/>
      <c r="P21" s="33"/>
      <c r="Q21" s="33"/>
      <c r="R21" s="33"/>
      <c r="S21" s="33"/>
      <c r="T21" s="33"/>
      <c r="U21" s="33"/>
    </row>
    <row r="22" spans="1:21" x14ac:dyDescent="0.25">
      <c r="A22" s="32"/>
      <c r="B22" s="32"/>
      <c r="C22" s="33"/>
      <c r="D22" s="33"/>
      <c r="E22" s="33"/>
      <c r="F22" s="33"/>
      <c r="G22" s="33"/>
      <c r="H22" s="33"/>
      <c r="I22" s="33"/>
      <c r="J22" s="33"/>
      <c r="K22" s="33"/>
      <c r="L22" s="33"/>
      <c r="M22" s="33"/>
      <c r="N22" s="33"/>
      <c r="O22" s="33"/>
      <c r="P22" s="33"/>
      <c r="Q22" s="33"/>
      <c r="R22" s="33"/>
      <c r="S22" s="33"/>
      <c r="T22" s="33"/>
      <c r="U22" s="33"/>
    </row>
    <row r="23" spans="1:21" x14ac:dyDescent="0.25">
      <c r="A23" s="32"/>
      <c r="B23" s="32"/>
      <c r="C23" s="33"/>
      <c r="D23" s="33"/>
      <c r="E23" s="33"/>
      <c r="F23" s="33"/>
      <c r="G23" s="33"/>
      <c r="H23" s="33"/>
      <c r="I23" s="33"/>
      <c r="J23" s="33"/>
      <c r="K23" s="33"/>
      <c r="L23" s="33"/>
      <c r="M23" s="33"/>
      <c r="N23" s="33"/>
      <c r="O23" s="33"/>
      <c r="P23" s="33"/>
      <c r="Q23" s="33"/>
      <c r="R23" s="33"/>
      <c r="S23" s="33"/>
      <c r="T23" s="33"/>
      <c r="U23" s="33"/>
    </row>
    <row r="24" spans="1:21" x14ac:dyDescent="0.25">
      <c r="A24" s="32"/>
      <c r="B24" s="32"/>
      <c r="C24" s="33"/>
      <c r="D24" s="33"/>
      <c r="E24" s="33"/>
      <c r="F24" s="33"/>
      <c r="G24" s="33"/>
      <c r="H24" s="33"/>
      <c r="I24" s="33"/>
      <c r="J24" s="33"/>
      <c r="K24" s="33"/>
      <c r="L24" s="33"/>
      <c r="M24" s="33"/>
      <c r="N24" s="33"/>
      <c r="O24" s="33"/>
      <c r="P24" s="33"/>
      <c r="Q24" s="33"/>
      <c r="R24" s="33"/>
      <c r="S24" s="33"/>
      <c r="T24" s="33"/>
      <c r="U24" s="33"/>
    </row>
    <row r="25" spans="1:21" x14ac:dyDescent="0.25">
      <c r="A25" s="32"/>
      <c r="B25" s="32"/>
      <c r="C25" s="33"/>
      <c r="D25" s="33"/>
      <c r="E25" s="33"/>
      <c r="F25" s="33"/>
      <c r="G25" s="33"/>
      <c r="H25" s="33"/>
      <c r="I25" s="33"/>
      <c r="J25" s="33"/>
      <c r="K25" s="33"/>
      <c r="L25" s="33"/>
      <c r="M25" s="33"/>
      <c r="N25" s="33"/>
      <c r="O25" s="33"/>
      <c r="P25" s="33"/>
      <c r="Q25" s="33"/>
      <c r="R25" s="33"/>
      <c r="S25" s="33"/>
      <c r="T25" s="33"/>
      <c r="U25" s="33"/>
    </row>
    <row r="26" spans="1:21" x14ac:dyDescent="0.25">
      <c r="A26" s="32"/>
      <c r="B26" s="32"/>
      <c r="C26" s="33"/>
      <c r="D26" s="33"/>
      <c r="E26" s="33"/>
      <c r="F26" s="33"/>
      <c r="G26" s="33"/>
      <c r="H26" s="33"/>
      <c r="I26" s="33"/>
      <c r="J26" s="33"/>
      <c r="K26" s="33"/>
      <c r="L26" s="33"/>
      <c r="M26" s="33"/>
      <c r="N26" s="33"/>
      <c r="O26" s="33"/>
      <c r="P26" s="33"/>
      <c r="Q26" s="33"/>
      <c r="R26" s="33"/>
      <c r="S26" s="33"/>
      <c r="T26" s="33"/>
      <c r="U26" s="33"/>
    </row>
    <row r="27" spans="1:21" x14ac:dyDescent="0.25">
      <c r="A27" s="32"/>
      <c r="B27" s="32"/>
      <c r="C27" s="33"/>
      <c r="D27" s="33"/>
      <c r="E27" s="33"/>
      <c r="F27" s="33"/>
      <c r="G27" s="33"/>
      <c r="H27" s="33"/>
      <c r="I27" s="33"/>
      <c r="J27" s="33"/>
      <c r="K27" s="33"/>
      <c r="L27" s="33"/>
      <c r="M27" s="33"/>
      <c r="N27" s="33"/>
      <c r="O27" s="33"/>
      <c r="P27" s="33"/>
      <c r="Q27" s="33"/>
      <c r="R27" s="33"/>
      <c r="S27" s="33"/>
      <c r="T27" s="33"/>
      <c r="U27" s="33"/>
    </row>
    <row r="28" spans="1:21" x14ac:dyDescent="0.25">
      <c r="A28" s="32"/>
      <c r="B28" s="32"/>
      <c r="C28" s="33"/>
      <c r="D28" s="33"/>
      <c r="E28" s="33"/>
      <c r="F28" s="33"/>
      <c r="G28" s="33"/>
      <c r="H28" s="33"/>
      <c r="I28" s="33"/>
      <c r="J28" s="33"/>
      <c r="K28" s="33"/>
      <c r="L28" s="33"/>
      <c r="M28" s="33"/>
      <c r="N28" s="33"/>
      <c r="O28" s="33"/>
      <c r="P28" s="33"/>
      <c r="Q28" s="33"/>
      <c r="R28" s="33"/>
      <c r="S28" s="33"/>
      <c r="T28" s="33"/>
      <c r="U28" s="33"/>
    </row>
    <row r="29" spans="1:21" x14ac:dyDescent="0.25">
      <c r="A29" s="32"/>
      <c r="B29" s="32"/>
      <c r="C29" s="33"/>
      <c r="D29" s="33"/>
      <c r="E29" s="33"/>
      <c r="F29" s="33"/>
      <c r="G29" s="33"/>
      <c r="H29" s="33"/>
      <c r="I29" s="33"/>
      <c r="J29" s="33"/>
      <c r="K29" s="33"/>
      <c r="L29" s="33"/>
      <c r="M29" s="33"/>
      <c r="N29" s="33"/>
      <c r="O29" s="33"/>
      <c r="P29" s="33"/>
      <c r="Q29" s="33"/>
      <c r="R29" s="33"/>
      <c r="S29" s="33"/>
      <c r="T29" s="33"/>
      <c r="U29" s="33"/>
    </row>
    <row r="30" spans="1:21" x14ac:dyDescent="0.25">
      <c r="A30" s="32"/>
      <c r="B30" s="32"/>
      <c r="C30" s="33"/>
      <c r="D30" s="33"/>
      <c r="E30" s="33"/>
      <c r="F30" s="33"/>
      <c r="G30" s="33"/>
      <c r="H30" s="33"/>
      <c r="I30" s="33"/>
      <c r="J30" s="33"/>
      <c r="K30" s="33"/>
      <c r="L30" s="33"/>
      <c r="M30" s="33"/>
      <c r="N30" s="33"/>
      <c r="O30" s="33"/>
      <c r="P30" s="33"/>
      <c r="Q30" s="33"/>
      <c r="R30" s="33"/>
      <c r="S30" s="33"/>
      <c r="T30" s="33"/>
      <c r="U30" s="33"/>
    </row>
    <row r="31" spans="1:21" x14ac:dyDescent="0.25">
      <c r="A31" s="32"/>
      <c r="B31" s="32"/>
      <c r="C31" s="33"/>
      <c r="D31" s="33"/>
      <c r="E31" s="33"/>
      <c r="F31" s="33"/>
      <c r="G31" s="33"/>
      <c r="H31" s="33"/>
      <c r="I31" s="33"/>
      <c r="J31" s="33"/>
      <c r="K31" s="33"/>
      <c r="L31" s="33"/>
      <c r="M31" s="33"/>
      <c r="N31" s="33"/>
      <c r="O31" s="33"/>
      <c r="P31" s="33"/>
      <c r="Q31" s="33"/>
      <c r="R31" s="33"/>
      <c r="S31" s="33"/>
      <c r="T31" s="33"/>
      <c r="U31" s="33"/>
    </row>
    <row r="32" spans="1:21" x14ac:dyDescent="0.25">
      <c r="A32" s="32"/>
      <c r="B32" s="32"/>
      <c r="C32" s="33"/>
      <c r="D32" s="33"/>
      <c r="E32" s="33"/>
      <c r="F32" s="33"/>
      <c r="G32" s="33"/>
      <c r="H32" s="33"/>
      <c r="I32" s="33"/>
      <c r="J32" s="33"/>
      <c r="K32" s="33"/>
      <c r="L32" s="33"/>
      <c r="M32" s="33"/>
      <c r="N32" s="33"/>
      <c r="O32" s="33"/>
      <c r="P32" s="33"/>
      <c r="Q32" s="33"/>
      <c r="R32" s="33"/>
      <c r="S32" s="33"/>
      <c r="T32" s="33"/>
      <c r="U32" s="33"/>
    </row>
    <row r="33" spans="1:21" x14ac:dyDescent="0.25">
      <c r="A33" s="32"/>
      <c r="B33" s="32"/>
      <c r="C33" s="33"/>
      <c r="D33" s="33"/>
      <c r="E33" s="33"/>
      <c r="F33" s="33"/>
      <c r="G33" s="33"/>
      <c r="H33" s="33"/>
      <c r="I33" s="33"/>
      <c r="J33" s="33"/>
      <c r="K33" s="33"/>
      <c r="L33" s="33"/>
      <c r="M33" s="33"/>
      <c r="N33" s="33"/>
      <c r="O33" s="33"/>
      <c r="P33" s="33"/>
      <c r="Q33" s="33"/>
      <c r="R33" s="33"/>
      <c r="S33" s="33"/>
      <c r="T33" s="33"/>
      <c r="U33" s="33"/>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3:F7"/>
  <sheetViews>
    <sheetView workbookViewId="0">
      <selection activeCell="F5" sqref="F5"/>
    </sheetView>
  </sheetViews>
  <sheetFormatPr defaultRowHeight="15" x14ac:dyDescent="0.25"/>
  <cols>
    <col min="1" max="1" width="13.140625" customWidth="1"/>
    <col min="2" max="2" width="5.140625" bestFit="1" customWidth="1"/>
    <col min="3" max="6" width="7" customWidth="1"/>
    <col min="7" max="9" width="4" customWidth="1"/>
    <col min="10" max="12" width="21" customWidth="1"/>
    <col min="13" max="13" width="20.85546875" customWidth="1"/>
    <col min="14" max="14" width="20.28515625" customWidth="1"/>
    <col min="15" max="16" width="19.85546875" customWidth="1"/>
    <col min="17" max="20" width="21" bestFit="1" customWidth="1"/>
    <col min="21" max="21" width="20.28515625" customWidth="1"/>
    <col min="22" max="22" width="19.85546875" customWidth="1"/>
    <col min="23" max="23" width="26" bestFit="1" customWidth="1"/>
  </cols>
  <sheetData>
    <row r="3" spans="1:6" x14ac:dyDescent="0.25">
      <c r="A3" s="24" t="s">
        <v>141</v>
      </c>
      <c r="B3" t="s">
        <v>143</v>
      </c>
      <c r="C3" t="s">
        <v>144</v>
      </c>
      <c r="D3" t="s">
        <v>147</v>
      </c>
      <c r="E3" t="s">
        <v>145</v>
      </c>
      <c r="F3" t="s">
        <v>146</v>
      </c>
    </row>
    <row r="4" spans="1:6" x14ac:dyDescent="0.25">
      <c r="A4" s="25" t="s">
        <v>47</v>
      </c>
      <c r="B4" s="23"/>
      <c r="C4" s="23">
        <v>1.004</v>
      </c>
      <c r="D4" s="23">
        <v>2.8077000000000001</v>
      </c>
      <c r="E4" s="23">
        <v>0</v>
      </c>
      <c r="F4" s="23">
        <v>0</v>
      </c>
    </row>
    <row r="5" spans="1:6" x14ac:dyDescent="0.25">
      <c r="A5" s="25" t="s">
        <v>49</v>
      </c>
      <c r="B5" s="23"/>
      <c r="C5" s="23">
        <v>0.55509999999999993</v>
      </c>
      <c r="D5" s="23">
        <v>2.2465999999999995</v>
      </c>
      <c r="E5" s="23">
        <v>0</v>
      </c>
      <c r="F5" s="23"/>
    </row>
    <row r="6" spans="1:6" x14ac:dyDescent="0.25">
      <c r="A6" s="25" t="s">
        <v>51</v>
      </c>
      <c r="B6" s="23"/>
      <c r="C6" s="23">
        <v>3.5677000000000003</v>
      </c>
      <c r="D6" s="23">
        <v>2.0832000000000006</v>
      </c>
      <c r="E6" s="23">
        <v>4.02E-2</v>
      </c>
      <c r="F6" s="23">
        <v>0.59130000000000005</v>
      </c>
    </row>
    <row r="7" spans="1:6" x14ac:dyDescent="0.25">
      <c r="A7" s="25" t="s">
        <v>142</v>
      </c>
      <c r="B7" s="23"/>
      <c r="C7" s="23">
        <v>5.1268000000000002</v>
      </c>
      <c r="D7" s="23">
        <v>7.1375000000000002</v>
      </c>
      <c r="E7" s="23">
        <v>4.02E-2</v>
      </c>
      <c r="F7" s="23">
        <v>0.59130000000000005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1"/>
  <sheetViews>
    <sheetView workbookViewId="0">
      <selection activeCell="C24" sqref="C24"/>
    </sheetView>
  </sheetViews>
  <sheetFormatPr defaultRowHeight="15" x14ac:dyDescent="0.25"/>
  <cols>
    <col min="1" max="1" width="18.140625" customWidth="1"/>
    <col min="2" max="2" width="11.85546875" bestFit="1" customWidth="1"/>
    <col min="3" max="3" width="17.42578125" customWidth="1"/>
    <col min="4" max="4" width="26.28515625" bestFit="1" customWidth="1"/>
    <col min="5" max="5" width="12" bestFit="1" customWidth="1"/>
  </cols>
  <sheetData>
    <row r="1" spans="1:5" x14ac:dyDescent="0.25">
      <c r="A1" t="s">
        <v>1</v>
      </c>
      <c r="B1" t="s">
        <v>2</v>
      </c>
      <c r="C1" t="s">
        <v>3</v>
      </c>
      <c r="D1" t="s">
        <v>4</v>
      </c>
      <c r="E1" t="s">
        <v>5</v>
      </c>
    </row>
    <row r="2" spans="1:5" x14ac:dyDescent="0.25">
      <c r="A2" s="13">
        <v>24112256</v>
      </c>
      <c r="B2" t="s">
        <v>131</v>
      </c>
      <c r="C2" s="5">
        <v>45763</v>
      </c>
      <c r="D2" t="s">
        <v>6</v>
      </c>
      <c r="E2" t="s">
        <v>7</v>
      </c>
    </row>
    <row r="3" spans="1:5" x14ac:dyDescent="0.25">
      <c r="A3" s="13">
        <v>2404213</v>
      </c>
      <c r="B3" t="s">
        <v>132</v>
      </c>
      <c r="C3" s="5">
        <v>45845</v>
      </c>
      <c r="D3" t="s">
        <v>8</v>
      </c>
      <c r="E3" t="s">
        <v>7</v>
      </c>
    </row>
    <row r="4" spans="1:5" x14ac:dyDescent="0.25">
      <c r="A4">
        <v>24043645</v>
      </c>
      <c r="B4" t="s">
        <v>133</v>
      </c>
      <c r="C4" s="5">
        <v>45763</v>
      </c>
      <c r="D4" t="s">
        <v>9</v>
      </c>
      <c r="E4" t="s">
        <v>7</v>
      </c>
    </row>
    <row r="5" spans="1:5" x14ac:dyDescent="0.25">
      <c r="A5" s="13">
        <v>24097719</v>
      </c>
      <c r="B5" t="s">
        <v>134</v>
      </c>
      <c r="D5" t="s">
        <v>10</v>
      </c>
      <c r="E5" t="s">
        <v>7</v>
      </c>
    </row>
    <row r="6" spans="1:5" x14ac:dyDescent="0.25">
      <c r="B6" t="s">
        <v>135</v>
      </c>
      <c r="D6" t="s">
        <v>11</v>
      </c>
      <c r="E6" t="s">
        <v>7</v>
      </c>
    </row>
    <row r="7" spans="1:5" x14ac:dyDescent="0.25">
      <c r="A7">
        <v>24045221</v>
      </c>
      <c r="B7" t="s">
        <v>136</v>
      </c>
      <c r="D7" t="s">
        <v>12</v>
      </c>
      <c r="E7" t="s">
        <v>7</v>
      </c>
    </row>
    <row r="8" spans="1:5" x14ac:dyDescent="0.25">
      <c r="A8" s="13">
        <v>24125703</v>
      </c>
      <c r="B8" t="s">
        <v>137</v>
      </c>
      <c r="D8" t="s">
        <v>13</v>
      </c>
      <c r="E8" t="s">
        <v>7</v>
      </c>
    </row>
    <row r="9" spans="1:5" x14ac:dyDescent="0.25">
      <c r="B9" t="s">
        <v>138</v>
      </c>
      <c r="D9" t="s">
        <v>14</v>
      </c>
      <c r="E9" t="s">
        <v>7</v>
      </c>
    </row>
    <row r="10" spans="1:5" x14ac:dyDescent="0.25">
      <c r="B10" t="s">
        <v>140</v>
      </c>
      <c r="D10" t="s">
        <v>15</v>
      </c>
      <c r="E10" t="s">
        <v>16</v>
      </c>
    </row>
    <row r="11" spans="1:5" x14ac:dyDescent="0.25">
      <c r="A11" s="14" t="s">
        <v>17</v>
      </c>
      <c r="B11" t="s">
        <v>139</v>
      </c>
      <c r="D11" t="s">
        <v>18</v>
      </c>
      <c r="E11" t="s">
        <v>16</v>
      </c>
    </row>
  </sheetData>
  <hyperlinks>
    <hyperlink ref="A2" location="'A1'!A1" display="24112256"/>
    <hyperlink ref="A3" location="'A2'!A2" display="2404213"/>
    <hyperlink ref="A8" location="'B3'!B3" display="24125703"/>
    <hyperlink ref="A5" location="'A4'!A4" display="24097719"/>
    <hyperlink ref="A11" location="'Rongai_water'!A1" display="2024-01-00839"/>
  </hyperlink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11"/>
  <sheetViews>
    <sheetView workbookViewId="0">
      <selection activeCell="G12" sqref="G12"/>
    </sheetView>
  </sheetViews>
  <sheetFormatPr defaultRowHeight="15" x14ac:dyDescent="0.25"/>
  <cols>
    <col min="1" max="1" width="16.42578125" customWidth="1"/>
    <col min="2" max="2" width="17.7109375" style="30" customWidth="1"/>
    <col min="3" max="3" width="17.28515625" customWidth="1"/>
    <col min="4" max="4" width="15.7109375" customWidth="1"/>
    <col min="5" max="5" width="14" customWidth="1"/>
    <col min="6" max="6" width="14" style="34" customWidth="1"/>
    <col min="7" max="7" width="10.7109375" customWidth="1"/>
    <col min="8" max="8" width="13.28515625" customWidth="1"/>
  </cols>
  <sheetData>
    <row r="1" spans="1:9" x14ac:dyDescent="0.25">
      <c r="A1" s="1" t="s">
        <v>25</v>
      </c>
      <c r="B1" s="31" t="s">
        <v>19</v>
      </c>
      <c r="C1" s="1" t="s">
        <v>20</v>
      </c>
      <c r="D1" s="1" t="s">
        <v>21</v>
      </c>
      <c r="E1" s="1" t="s">
        <v>22</v>
      </c>
      <c r="F1" s="22" t="s">
        <v>27</v>
      </c>
      <c r="G1" s="1" t="s">
        <v>23</v>
      </c>
      <c r="H1" s="1" t="s">
        <v>24</v>
      </c>
      <c r="I1" s="1" t="s">
        <v>2</v>
      </c>
    </row>
    <row r="2" spans="1:9" x14ac:dyDescent="0.25">
      <c r="A2" t="s">
        <v>164</v>
      </c>
      <c r="B2" s="30">
        <v>45792</v>
      </c>
      <c r="C2">
        <v>0</v>
      </c>
      <c r="D2">
        <v>0</v>
      </c>
      <c r="E2">
        <f>a_1[[#This Row],[current reading]]-a_1[[#This Row],[previous  reading]]</f>
        <v>0</v>
      </c>
      <c r="F2" s="6"/>
      <c r="G2">
        <v>200</v>
      </c>
      <c r="H2" s="34">
        <f>a_1[[#This Row],[consumption]]*a_1[[#This Row],[unit price]]</f>
        <v>0</v>
      </c>
      <c r="I2" t="str">
        <f>LEFT(a_1[[#This Row],[invoice no]],2)</f>
        <v>A1</v>
      </c>
    </row>
    <row r="3" spans="1:9" x14ac:dyDescent="0.25">
      <c r="A3" t="s">
        <v>165</v>
      </c>
      <c r="B3" s="30">
        <v>45804</v>
      </c>
      <c r="C3">
        <f>D2</f>
        <v>0</v>
      </c>
      <c r="D3">
        <v>0.1862</v>
      </c>
      <c r="E3">
        <f>a_1[[#This Row],[current reading]]-a_1[[#This Row],[previous  reading]]</f>
        <v>0.1862</v>
      </c>
      <c r="F3" s="6">
        <f>a_1[[#This Row],[current date]]-B2</f>
        <v>12</v>
      </c>
      <c r="G3">
        <v>200</v>
      </c>
      <c r="H3" s="34">
        <f>a_1[[#This Row],[consumption]]*a_1[[#This Row],[unit price]]</f>
        <v>37.24</v>
      </c>
      <c r="I3" t="str">
        <f>LEFT(a_1[[#This Row],[invoice no]],2)</f>
        <v>A1</v>
      </c>
    </row>
    <row r="4" spans="1:9" x14ac:dyDescent="0.25">
      <c r="A4" t="s">
        <v>166</v>
      </c>
      <c r="B4" s="30">
        <v>45838</v>
      </c>
      <c r="C4">
        <f>D3</f>
        <v>0.1862</v>
      </c>
      <c r="D4">
        <v>0.33210000000000001</v>
      </c>
      <c r="E4">
        <f>a_1[[#This Row],[current reading]]-a_1[[#This Row],[previous  reading]]</f>
        <v>0.1459</v>
      </c>
      <c r="F4" s="6">
        <f>a_1[[#This Row],[current date]]-B3</f>
        <v>34</v>
      </c>
      <c r="G4">
        <v>200</v>
      </c>
      <c r="H4" s="34">
        <f>a_1[[#This Row],[consumption]]*a_1[[#This Row],[unit price]]</f>
        <v>29.18</v>
      </c>
      <c r="I4" t="str">
        <f>LEFT(a_1[[#This Row],[invoice no]],2)</f>
        <v>A1</v>
      </c>
    </row>
    <row r="5" spans="1:9" x14ac:dyDescent="0.25">
      <c r="A5" t="s">
        <v>163</v>
      </c>
      <c r="B5" s="30">
        <v>45868</v>
      </c>
      <c r="C5">
        <v>0.33210000000000001</v>
      </c>
      <c r="D5">
        <v>0.72089999999999999</v>
      </c>
      <c r="E5">
        <v>0.38879999999999998</v>
      </c>
      <c r="F5" s="6">
        <v>30</v>
      </c>
      <c r="G5">
        <v>200</v>
      </c>
      <c r="H5" s="34">
        <v>77.760000000000005</v>
      </c>
      <c r="I5" s="23" t="s">
        <v>150</v>
      </c>
    </row>
    <row r="11" spans="1:9" x14ac:dyDescent="0.25">
      <c r="A11" t="s">
        <v>26</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5"/>
  <sheetViews>
    <sheetView workbookViewId="0">
      <selection activeCell="F10" sqref="F10"/>
    </sheetView>
  </sheetViews>
  <sheetFormatPr defaultRowHeight="15" x14ac:dyDescent="0.25"/>
  <cols>
    <col min="2" max="2" width="11.140625" style="5" bestFit="1" customWidth="1"/>
    <col min="8" max="8" width="15.7109375" style="34" customWidth="1"/>
  </cols>
  <sheetData>
    <row r="1" spans="1:9" x14ac:dyDescent="0.25">
      <c r="A1" s="1" t="s">
        <v>25</v>
      </c>
      <c r="B1" s="4" t="s">
        <v>19</v>
      </c>
      <c r="C1" s="1" t="s">
        <v>20</v>
      </c>
      <c r="D1" s="1" t="s">
        <v>21</v>
      </c>
      <c r="E1" s="1" t="s">
        <v>22</v>
      </c>
      <c r="F1" s="1" t="s">
        <v>27</v>
      </c>
      <c r="G1" s="1" t="s">
        <v>23</v>
      </c>
      <c r="H1" s="49" t="s">
        <v>24</v>
      </c>
      <c r="I1" s="1" t="s">
        <v>2</v>
      </c>
    </row>
    <row r="2" spans="1:9" x14ac:dyDescent="0.25">
      <c r="A2" t="s">
        <v>176</v>
      </c>
      <c r="B2" s="5">
        <v>45792</v>
      </c>
      <c r="C2">
        <v>0</v>
      </c>
      <c r="D2" s="7">
        <v>0</v>
      </c>
      <c r="E2" s="7">
        <f>a_2[[#This Row],[current reading]]-a_2[[#This Row],[previous  reading]]</f>
        <v>0</v>
      </c>
      <c r="F2" s="6" t="s">
        <v>175</v>
      </c>
      <c r="G2" s="6">
        <v>200</v>
      </c>
      <c r="H2" s="34">
        <f>a_2[[#This Row],[consumption]]*a_2[[#This Row],[unit price]]</f>
        <v>0</v>
      </c>
      <c r="I2" t="str">
        <f>LEFT(a_2[[#This Row],[invoice no]],2)</f>
        <v>A2</v>
      </c>
    </row>
    <row r="3" spans="1:9" x14ac:dyDescent="0.25">
      <c r="A3" t="s">
        <v>178</v>
      </c>
      <c r="B3" s="5">
        <v>45804</v>
      </c>
      <c r="C3" s="7">
        <f>D2</f>
        <v>0</v>
      </c>
      <c r="D3" s="7">
        <v>1.004</v>
      </c>
      <c r="E3" s="7">
        <f>a_2[[#This Row],[current reading]]-a_2[[#This Row],[previous  reading]]</f>
        <v>1.004</v>
      </c>
      <c r="F3" s="6">
        <f>a_2[[#This Row],[current date]]-B2</f>
        <v>12</v>
      </c>
      <c r="G3" s="6">
        <v>200</v>
      </c>
      <c r="H3" s="34">
        <f>a_2[[#This Row],[consumption]]*a_2[[#This Row],[unit price]]</f>
        <v>200.8</v>
      </c>
      <c r="I3" t="str">
        <f>LEFT(a_2[[#This Row],[invoice no]],2)</f>
        <v>A2</v>
      </c>
    </row>
    <row r="4" spans="1:9" x14ac:dyDescent="0.25">
      <c r="A4" t="s">
        <v>177</v>
      </c>
      <c r="B4" s="5">
        <v>45838</v>
      </c>
      <c r="C4" s="7">
        <f>D3</f>
        <v>1.004</v>
      </c>
      <c r="D4" s="7">
        <v>1.5590999999999999</v>
      </c>
      <c r="E4" s="7">
        <f>a_2[[#This Row],[current reading]]-a_2[[#This Row],[previous  reading]]</f>
        <v>0.55509999999999993</v>
      </c>
      <c r="F4" s="6">
        <f>a_2[[#This Row],[current date]]-B3</f>
        <v>34</v>
      </c>
      <c r="G4" s="6">
        <v>200</v>
      </c>
      <c r="H4" s="34">
        <f>a_2[[#This Row],[consumption]]*a_2[[#This Row],[unit price]]</f>
        <v>111.01999999999998</v>
      </c>
      <c r="I4" t="str">
        <f>LEFT(a_2[[#This Row],[invoice no]],2)</f>
        <v>A2</v>
      </c>
    </row>
    <row r="5" spans="1:9" x14ac:dyDescent="0.25">
      <c r="A5" t="s">
        <v>156</v>
      </c>
      <c r="B5" s="38">
        <v>45864</v>
      </c>
      <c r="C5" s="7">
        <v>1.5590999999999999</v>
      </c>
      <c r="D5" s="7">
        <v>5.6524999999999999</v>
      </c>
      <c r="E5" s="7">
        <v>4.0933999999999999</v>
      </c>
      <c r="F5" s="6">
        <v>26</v>
      </c>
      <c r="G5" s="6">
        <v>200</v>
      </c>
      <c r="H5" s="34">
        <v>818.68</v>
      </c>
      <c r="I5" s="23" t="s">
        <v>158</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8"/>
  <sheetViews>
    <sheetView workbookViewId="0">
      <selection activeCell="I2" sqref="I2"/>
    </sheetView>
  </sheetViews>
  <sheetFormatPr defaultRowHeight="15" x14ac:dyDescent="0.25"/>
  <cols>
    <col min="2" max="2" width="11.85546875" style="30" bestFit="1" customWidth="1"/>
  </cols>
  <sheetData>
    <row r="1" spans="1:18" x14ac:dyDescent="0.25">
      <c r="A1" s="1" t="s">
        <v>25</v>
      </c>
      <c r="B1" s="31" t="s">
        <v>19</v>
      </c>
      <c r="C1" s="1" t="s">
        <v>20</v>
      </c>
      <c r="D1" s="1" t="s">
        <v>21</v>
      </c>
      <c r="E1" s="1" t="s">
        <v>22</v>
      </c>
      <c r="F1" s="1" t="s">
        <v>27</v>
      </c>
      <c r="G1" s="1" t="s">
        <v>23</v>
      </c>
      <c r="H1" s="1" t="s">
        <v>24</v>
      </c>
      <c r="I1" s="1" t="s">
        <v>2</v>
      </c>
    </row>
    <row r="2" spans="1:18" x14ac:dyDescent="0.25">
      <c r="A2" t="s">
        <v>171</v>
      </c>
      <c r="B2" s="30">
        <v>45792</v>
      </c>
      <c r="C2">
        <v>0</v>
      </c>
      <c r="D2">
        <v>0</v>
      </c>
      <c r="E2">
        <f>a_3[[#This Row],[current reading]]-a_3[[#This Row],[previous  reading]]</f>
        <v>0</v>
      </c>
      <c r="G2">
        <v>200</v>
      </c>
      <c r="H2">
        <f>a_3[[#This Row],[consumption]]*a_3[[#This Row],[unit price]]</f>
        <v>0</v>
      </c>
      <c r="I2" t="str">
        <f>LEFT(a_3[[#This Row],[invoice no]],2)</f>
        <v>A3</v>
      </c>
    </row>
    <row r="3" spans="1:18" x14ac:dyDescent="0.25">
      <c r="A3" t="s">
        <v>167</v>
      </c>
      <c r="B3" s="30">
        <v>45864</v>
      </c>
      <c r="C3">
        <v>0</v>
      </c>
      <c r="D3">
        <v>1.2705</v>
      </c>
      <c r="E3">
        <v>1.2705</v>
      </c>
      <c r="F3">
        <v>72</v>
      </c>
      <c r="G3">
        <v>200</v>
      </c>
      <c r="H3">
        <v>254.1</v>
      </c>
      <c r="I3" t="s">
        <v>168</v>
      </c>
    </row>
    <row r="8" spans="1:18" x14ac:dyDescent="0.25">
      <c r="L8" s="35"/>
      <c r="M8" s="37"/>
      <c r="N8" s="36"/>
      <c r="O8" s="36"/>
      <c r="P8" s="36"/>
      <c r="Q8" s="36"/>
      <c r="R8" s="39"/>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5"/>
  <sheetViews>
    <sheetView workbookViewId="0">
      <selection activeCell="H6" sqref="H6"/>
    </sheetView>
  </sheetViews>
  <sheetFormatPr defaultRowHeight="15" x14ac:dyDescent="0.25"/>
  <cols>
    <col min="1" max="1" width="12.42578125" bestFit="1" customWidth="1"/>
    <col min="2" max="2" width="14.140625" style="9" bestFit="1" customWidth="1"/>
    <col min="4" max="5" width="9.140625" style="7"/>
    <col min="6" max="6" width="9.140625" style="6"/>
    <col min="8" max="8" width="16.5703125" style="12" customWidth="1"/>
  </cols>
  <sheetData>
    <row r="1" spans="1:9" x14ac:dyDescent="0.25">
      <c r="A1" s="1" t="s">
        <v>25</v>
      </c>
      <c r="B1" s="8" t="s">
        <v>19</v>
      </c>
      <c r="C1" s="1" t="s">
        <v>20</v>
      </c>
      <c r="D1" s="10" t="s">
        <v>21</v>
      </c>
      <c r="E1" s="10" t="s">
        <v>22</v>
      </c>
      <c r="F1" s="22" t="s">
        <v>27</v>
      </c>
      <c r="G1" s="1" t="s">
        <v>23</v>
      </c>
      <c r="H1" s="11" t="s">
        <v>24</v>
      </c>
      <c r="I1" s="1" t="s">
        <v>2</v>
      </c>
    </row>
    <row r="2" spans="1:9" x14ac:dyDescent="0.25">
      <c r="A2" t="s">
        <v>172</v>
      </c>
      <c r="B2" s="9">
        <v>45792</v>
      </c>
      <c r="C2">
        <v>0</v>
      </c>
      <c r="D2" s="7">
        <v>0</v>
      </c>
      <c r="E2" s="7">
        <f>a_4[[#This Row],[current reading]]-a_4[[#This Row],[previous  reading]]</f>
        <v>0</v>
      </c>
      <c r="F2" s="6">
        <v>0</v>
      </c>
      <c r="G2">
        <v>200</v>
      </c>
      <c r="H2" s="34">
        <f>a_4[[#This Row],[consumption]]*a_4[[#This Row],[unit price]]</f>
        <v>0</v>
      </c>
      <c r="I2" t="str">
        <f>LEFT(a_4[[#This Row],[invoice no]],2)</f>
        <v>A4</v>
      </c>
    </row>
    <row r="3" spans="1:9" x14ac:dyDescent="0.25">
      <c r="A3" t="s">
        <v>173</v>
      </c>
      <c r="B3" s="9">
        <v>45804</v>
      </c>
      <c r="C3">
        <f>D2</f>
        <v>0</v>
      </c>
      <c r="D3" s="7">
        <v>0.42599999999999999</v>
      </c>
      <c r="E3" s="7">
        <f>a_4[[#This Row],[current reading]]-a_4[[#This Row],[previous  reading]]</f>
        <v>0.42599999999999999</v>
      </c>
      <c r="F3" s="6">
        <f>a_4[[#This Row],[current date]]-B2</f>
        <v>12</v>
      </c>
      <c r="G3">
        <v>200</v>
      </c>
      <c r="H3" s="34">
        <f>a_4[[#This Row],[consumption]]*a_4[[#This Row],[unit price]]</f>
        <v>85.2</v>
      </c>
      <c r="I3" t="str">
        <f>LEFT(a_4[[#This Row],[invoice no]],2)</f>
        <v>A4</v>
      </c>
    </row>
    <row r="4" spans="1:9" x14ac:dyDescent="0.25">
      <c r="A4" t="s">
        <v>174</v>
      </c>
      <c r="B4" s="9">
        <v>45838</v>
      </c>
      <c r="C4">
        <f>D3</f>
        <v>0.42599999999999999</v>
      </c>
      <c r="D4" s="7">
        <v>0.4355</v>
      </c>
      <c r="E4" s="7">
        <f>a_4[[#This Row],[current reading]]-a_4[[#This Row],[previous  reading]]</f>
        <v>9.5000000000000084E-3</v>
      </c>
      <c r="F4" s="6">
        <f>a_4[[#This Row],[current date]]-B3</f>
        <v>34</v>
      </c>
      <c r="G4">
        <v>200</v>
      </c>
      <c r="H4" s="34">
        <f>a_4[[#This Row],[consumption]]*a_4[[#This Row],[unit price]]</f>
        <v>1.9000000000000017</v>
      </c>
      <c r="I4" t="str">
        <f>LEFT(a_4[[#This Row],[invoice no]],2)</f>
        <v>A4</v>
      </c>
    </row>
    <row r="5" spans="1:9" x14ac:dyDescent="0.25">
      <c r="A5" t="s">
        <v>153</v>
      </c>
      <c r="B5" s="9">
        <v>45864</v>
      </c>
      <c r="C5">
        <v>0.4355</v>
      </c>
      <c r="D5" s="7">
        <v>0.45550000000000002</v>
      </c>
      <c r="E5" s="7">
        <v>2.0000000000000018E-2</v>
      </c>
      <c r="F5" s="6">
        <v>26</v>
      </c>
      <c r="G5">
        <v>200</v>
      </c>
      <c r="H5" s="34">
        <v>4</v>
      </c>
      <c r="I5" s="23" t="s">
        <v>151</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2"/>
  <sheetViews>
    <sheetView workbookViewId="0">
      <selection activeCell="D10" sqref="D10"/>
    </sheetView>
  </sheetViews>
  <sheetFormatPr defaultRowHeight="15" x14ac:dyDescent="0.25"/>
  <sheetData>
    <row r="1" spans="1:9" x14ac:dyDescent="0.25">
      <c r="A1" s="1" t="s">
        <v>25</v>
      </c>
      <c r="B1" s="2" t="s">
        <v>19</v>
      </c>
      <c r="C1" s="1" t="s">
        <v>20</v>
      </c>
      <c r="D1" s="1" t="s">
        <v>21</v>
      </c>
      <c r="E1" s="1" t="s">
        <v>22</v>
      </c>
      <c r="F1" s="1" t="s">
        <v>27</v>
      </c>
      <c r="G1" s="1" t="s">
        <v>23</v>
      </c>
      <c r="H1" s="1" t="s">
        <v>24</v>
      </c>
      <c r="I1" s="1" t="s">
        <v>2</v>
      </c>
    </row>
    <row r="2" spans="1:9" x14ac:dyDescent="0.25">
      <c r="A2" t="s">
        <v>191</v>
      </c>
      <c r="B2" s="5">
        <v>45792</v>
      </c>
      <c r="C2">
        <v>0</v>
      </c>
      <c r="D2">
        <v>0</v>
      </c>
      <c r="E2">
        <f>b_1[[#This Row],[current reading]]-b_1[[#This Row],[previous  reading]]</f>
        <v>0</v>
      </c>
      <c r="F2">
        <f>b_1[[#This Row],[current date]]-B2</f>
        <v>0</v>
      </c>
      <c r="G2">
        <v>200</v>
      </c>
      <c r="H2">
        <f>b_1[[#This Row],[consumption]]*b_1[[#This Row],[unit price]]</f>
        <v>0</v>
      </c>
      <c r="I2" t="str">
        <f>LEFT(b_1[[#This Row],[invoice no]],2)</f>
        <v>B1</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4"/>
  <sheetViews>
    <sheetView workbookViewId="0">
      <selection activeCell="I2" sqref="I2"/>
    </sheetView>
  </sheetViews>
  <sheetFormatPr defaultRowHeight="15" x14ac:dyDescent="0.25"/>
  <sheetData>
    <row r="1" spans="1:9" x14ac:dyDescent="0.25">
      <c r="A1" s="1" t="s">
        <v>25</v>
      </c>
      <c r="B1" s="2" t="s">
        <v>19</v>
      </c>
      <c r="C1" s="1" t="s">
        <v>20</v>
      </c>
      <c r="D1" s="1" t="s">
        <v>21</v>
      </c>
      <c r="E1" s="1" t="s">
        <v>22</v>
      </c>
      <c r="F1" s="1" t="s">
        <v>27</v>
      </c>
      <c r="G1" s="1" t="s">
        <v>23</v>
      </c>
      <c r="H1" s="1" t="s">
        <v>24</v>
      </c>
      <c r="I1" s="1" t="s">
        <v>2</v>
      </c>
    </row>
    <row r="2" spans="1:9" x14ac:dyDescent="0.25">
      <c r="A2" t="s">
        <v>179</v>
      </c>
      <c r="B2" s="5">
        <v>45792</v>
      </c>
      <c r="C2">
        <v>0</v>
      </c>
      <c r="D2">
        <v>0</v>
      </c>
      <c r="E2">
        <f>b_2[[#This Row],[current reading]]-b_2[[#This Row],[previous  reading]]</f>
        <v>0</v>
      </c>
      <c r="F2">
        <f>b_2[[#This Row],[current date]]-B2</f>
        <v>0</v>
      </c>
      <c r="G2">
        <v>200</v>
      </c>
      <c r="H2">
        <f>b_3[[#This Row],[consumption]]*b_3[[#This Row],[unit price]]</f>
        <v>0</v>
      </c>
      <c r="I2" t="str">
        <f>LEFT(b_2[[#This Row],[invoice no]],2)</f>
        <v>B2</v>
      </c>
    </row>
    <row r="3" spans="1:9" x14ac:dyDescent="0.25">
      <c r="A3" t="s">
        <v>180</v>
      </c>
      <c r="B3" s="5">
        <v>45838</v>
      </c>
      <c r="C3">
        <v>0</v>
      </c>
      <c r="D3">
        <v>0</v>
      </c>
      <c r="E3">
        <f>b_2[[#This Row],[current reading]]-b_2[[#This Row],[previous  reading]]</f>
        <v>0</v>
      </c>
      <c r="F3">
        <f>b_2[[#This Row],[current date]]-B3</f>
        <v>0</v>
      </c>
      <c r="G3">
        <v>200</v>
      </c>
      <c r="H3">
        <f>b_2[[#This Row],[consumption]]*b_2[[#This Row],[unit price]]</f>
        <v>0</v>
      </c>
      <c r="I3" t="str">
        <f>LEFT(b_2[[#This Row],[invoice no]],2)</f>
        <v>B2</v>
      </c>
    </row>
    <row r="4" spans="1:9" x14ac:dyDescent="0.25">
      <c r="A4" t="s">
        <v>161</v>
      </c>
      <c r="B4" s="5">
        <v>45864</v>
      </c>
      <c r="C4">
        <v>0</v>
      </c>
      <c r="D4">
        <v>6.0400000000000002E-2</v>
      </c>
      <c r="E4">
        <v>6.0400000000000002E-2</v>
      </c>
      <c r="F4">
        <v>26</v>
      </c>
      <c r="G4">
        <v>200</v>
      </c>
      <c r="H4">
        <v>12.08</v>
      </c>
      <c r="I4" t="s">
        <v>162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5"/>
  <sheetViews>
    <sheetView workbookViewId="0">
      <selection activeCell="H6" sqref="H6"/>
    </sheetView>
  </sheetViews>
  <sheetFormatPr defaultRowHeight="15" x14ac:dyDescent="0.25"/>
  <cols>
    <col min="1" max="1" width="12.28515625" bestFit="1" customWidth="1"/>
    <col min="2" max="2" width="14.140625" bestFit="1" customWidth="1"/>
    <col min="4" max="4" width="16.85546875" bestFit="1" customWidth="1"/>
  </cols>
  <sheetData>
    <row r="1" spans="1:9" x14ac:dyDescent="0.25">
      <c r="A1" s="1" t="s">
        <v>25</v>
      </c>
      <c r="B1" s="2" t="s">
        <v>19</v>
      </c>
      <c r="C1" s="1" t="s">
        <v>20</v>
      </c>
      <c r="D1" s="1" t="s">
        <v>21</v>
      </c>
      <c r="E1" s="1" t="s">
        <v>22</v>
      </c>
      <c r="F1" s="1" t="s">
        <v>27</v>
      </c>
      <c r="G1" s="1" t="s">
        <v>23</v>
      </c>
      <c r="H1" s="1" t="s">
        <v>24</v>
      </c>
      <c r="I1" s="1" t="s">
        <v>2</v>
      </c>
    </row>
    <row r="2" spans="1:9" x14ac:dyDescent="0.25">
      <c r="A2" t="s">
        <v>181</v>
      </c>
      <c r="B2" s="5">
        <v>45792</v>
      </c>
      <c r="C2">
        <v>0</v>
      </c>
      <c r="D2">
        <v>0</v>
      </c>
      <c r="E2">
        <f>b_3[[#This Row],[current reading]]-b_3[[#This Row],[previous  reading]]</f>
        <v>0</v>
      </c>
      <c r="F2" t="s">
        <v>175</v>
      </c>
      <c r="G2">
        <v>200</v>
      </c>
      <c r="H2">
        <f>b_3[[#This Row],[consumption]]*b_3[[#This Row],[unit price]]</f>
        <v>0</v>
      </c>
      <c r="I2" t="str">
        <f>LEFT(b_3[[#This Row],[invoice no]],2)</f>
        <v>B3</v>
      </c>
    </row>
    <row r="3" spans="1:9" x14ac:dyDescent="0.25">
      <c r="A3" t="s">
        <v>182</v>
      </c>
      <c r="B3" s="5">
        <v>45804</v>
      </c>
      <c r="C3">
        <f>D2</f>
        <v>0</v>
      </c>
      <c r="D3">
        <v>2.8077000000000001</v>
      </c>
      <c r="E3">
        <f>b_3[[#This Row],[current reading]]-b_3[[#This Row],[previous  reading]]</f>
        <v>2.8077000000000001</v>
      </c>
      <c r="F3">
        <f>b_3[[#This Row],[current date]]-B2</f>
        <v>12</v>
      </c>
      <c r="G3">
        <v>200</v>
      </c>
      <c r="H3">
        <f>b_3[[#This Row],[consumption]]*b_3[[#This Row],[unit price]]</f>
        <v>561.54</v>
      </c>
      <c r="I3" t="str">
        <f>LEFT(b_3[[#This Row],[invoice no]],2)</f>
        <v>B3</v>
      </c>
    </row>
    <row r="4" spans="1:9" x14ac:dyDescent="0.25">
      <c r="A4" t="s">
        <v>183</v>
      </c>
      <c r="B4" s="5">
        <v>45838</v>
      </c>
      <c r="C4">
        <f>D3</f>
        <v>2.8077000000000001</v>
      </c>
      <c r="D4">
        <v>5.0542999999999996</v>
      </c>
      <c r="E4">
        <f>b_3[[#This Row],[current reading]]-b_3[[#This Row],[previous  reading]]</f>
        <v>2.2465999999999995</v>
      </c>
      <c r="F4">
        <f>b_3[[#This Row],[current date]]-B3</f>
        <v>34</v>
      </c>
      <c r="G4">
        <v>200</v>
      </c>
      <c r="H4">
        <f>b_3[[#This Row],[consumption]]*b_3[[#This Row],[unit price]]</f>
        <v>449.31999999999988</v>
      </c>
      <c r="I4" t="str">
        <f>LEFT(b_3[[#This Row],[invoice no]],2)</f>
        <v>B3</v>
      </c>
    </row>
    <row r="5" spans="1:9" x14ac:dyDescent="0.25">
      <c r="A5" t="s">
        <v>159</v>
      </c>
      <c r="B5" s="5">
        <v>45864</v>
      </c>
      <c r="C5">
        <v>5.0542999999999996</v>
      </c>
      <c r="D5">
        <v>7.6707000000000001</v>
      </c>
      <c r="E5">
        <v>2.6164000000000005</v>
      </c>
      <c r="F5" s="23">
        <v>26</v>
      </c>
      <c r="G5">
        <v>200</v>
      </c>
      <c r="H5">
        <v>523.28</v>
      </c>
      <c r="I5" s="23" t="s">
        <v>160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2"/>
  <sheetViews>
    <sheetView workbookViewId="0">
      <selection activeCell="G23" sqref="G23"/>
    </sheetView>
  </sheetViews>
  <sheetFormatPr defaultRowHeight="15" x14ac:dyDescent="0.25"/>
  <cols>
    <col min="1" max="1" width="12.42578125" bestFit="1" customWidth="1"/>
    <col min="2" max="2" width="11.8554687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1.42578125" bestFit="1" customWidth="1"/>
  </cols>
  <sheetData>
    <row r="1" spans="1:9" x14ac:dyDescent="0.25">
      <c r="A1" s="1" t="s">
        <v>25</v>
      </c>
      <c r="B1" s="2" t="s">
        <v>19</v>
      </c>
      <c r="C1" s="1" t="s">
        <v>20</v>
      </c>
      <c r="D1" s="1" t="s">
        <v>21</v>
      </c>
      <c r="E1" s="1" t="s">
        <v>22</v>
      </c>
      <c r="F1" s="1" t="s">
        <v>27</v>
      </c>
      <c r="G1" s="1" t="s">
        <v>23</v>
      </c>
      <c r="H1" s="1" t="s">
        <v>24</v>
      </c>
      <c r="I1" s="1" t="s">
        <v>2</v>
      </c>
    </row>
    <row r="2" spans="1:9" x14ac:dyDescent="0.25">
      <c r="A2" t="s">
        <v>184</v>
      </c>
      <c r="B2" s="5">
        <v>45792</v>
      </c>
      <c r="C2">
        <v>0</v>
      </c>
      <c r="D2">
        <v>0</v>
      </c>
      <c r="E2">
        <f>b_4[[#This Row],[current reading]]-b_4[[#This Row],[previous  reading]]</f>
        <v>0</v>
      </c>
      <c r="G2">
        <v>200</v>
      </c>
      <c r="H2">
        <f>b_4[[#This Row],[consumption]]*b_4[[#This Row],[unit price]]</f>
        <v>0</v>
      </c>
      <c r="I2" t="str">
        <f>LEFT(b_4[[#This Row],[invoice no]],2)</f>
        <v>B4</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3"/>
  <sheetViews>
    <sheetView workbookViewId="0">
      <selection activeCell="I3" sqref="I3"/>
    </sheetView>
  </sheetViews>
  <sheetFormatPr defaultRowHeight="15" x14ac:dyDescent="0.25"/>
  <cols>
    <col min="2" max="2" width="14.140625" bestFit="1" customWidth="1"/>
  </cols>
  <sheetData>
    <row r="1" spans="1:9" x14ac:dyDescent="0.25">
      <c r="A1" s="1" t="s">
        <v>25</v>
      </c>
      <c r="B1" s="2" t="s">
        <v>19</v>
      </c>
      <c r="C1" s="1" t="s">
        <v>20</v>
      </c>
      <c r="D1" s="1" t="s">
        <v>21</v>
      </c>
      <c r="E1" s="1" t="s">
        <v>22</v>
      </c>
      <c r="F1" s="1" t="s">
        <v>27</v>
      </c>
      <c r="G1" s="1" t="s">
        <v>23</v>
      </c>
      <c r="H1" s="1" t="s">
        <v>24</v>
      </c>
      <c r="I1" s="1" t="s">
        <v>28</v>
      </c>
    </row>
    <row r="2" spans="1:9" x14ac:dyDescent="0.25">
      <c r="A2" t="s">
        <v>185</v>
      </c>
      <c r="B2" s="5">
        <v>45792</v>
      </c>
      <c r="C2">
        <v>0</v>
      </c>
      <c r="D2">
        <v>0</v>
      </c>
      <c r="E2">
        <f>lakira[[#This Row],[current reading]]-lakira[[#This Row],[previous  reading]]</f>
        <v>0</v>
      </c>
      <c r="G2">
        <v>200</v>
      </c>
      <c r="H2">
        <f>lakira[[#This Row],[consumption]]*lakira[[#This Row],[unit price]]</f>
        <v>0</v>
      </c>
      <c r="I2" t="str">
        <f>LEFT(lakira[[#This Row],[invoice no]],2)</f>
        <v>M1</v>
      </c>
    </row>
    <row r="3" spans="1:9" x14ac:dyDescent="0.25">
      <c r="A3" t="s">
        <v>186</v>
      </c>
      <c r="B3" s="5">
        <v>45793</v>
      </c>
      <c r="E3">
        <f>lakira[[#This Row],[current reading]]-lakira[[#This Row],[previous  reading]]</f>
        <v>0</v>
      </c>
      <c r="H3">
        <f>lakira[[#This Row],[consumption]]*lakira[[#This Row],[unit price]]</f>
        <v>0</v>
      </c>
      <c r="I3" t="str">
        <f>LEFT(lakira[[#This Row],[invoice no]],2)</f>
        <v>M1</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3"/>
  <sheetViews>
    <sheetView workbookViewId="0">
      <selection activeCell="L27" sqref="L27"/>
    </sheetView>
  </sheetViews>
  <sheetFormatPr defaultRowHeight="15" x14ac:dyDescent="0.25"/>
  <cols>
    <col min="1" max="1" width="11.140625" bestFit="1" customWidth="1"/>
    <col min="2" max="2" width="12.85546875" customWidth="1"/>
    <col min="6" max="6" width="9.140625" style="6"/>
    <col min="8" max="8" width="10.85546875" customWidth="1"/>
  </cols>
  <sheetData>
    <row r="1" spans="1:9" x14ac:dyDescent="0.25">
      <c r="A1" s="1" t="s">
        <v>25</v>
      </c>
      <c r="B1" s="2" t="s">
        <v>19</v>
      </c>
      <c r="C1" s="1" t="s">
        <v>20</v>
      </c>
      <c r="D1" s="1" t="s">
        <v>21</v>
      </c>
      <c r="E1" s="1" t="s">
        <v>22</v>
      </c>
      <c r="F1" s="22" t="s">
        <v>27</v>
      </c>
      <c r="G1" s="1" t="s">
        <v>23</v>
      </c>
      <c r="H1" s="1" t="s">
        <v>24</v>
      </c>
      <c r="I1" s="1" t="s">
        <v>28</v>
      </c>
    </row>
    <row r="2" spans="1:9" x14ac:dyDescent="0.25">
      <c r="A2" t="s">
        <v>187</v>
      </c>
      <c r="B2" s="5">
        <v>45804</v>
      </c>
      <c r="C2">
        <v>0</v>
      </c>
      <c r="D2">
        <v>175.03139999999999</v>
      </c>
      <c r="E2">
        <f>countycouncil[[#This Row],[current reading]]-countycouncil[[#This Row],[previous  reading]]</f>
        <v>175.03139999999999</v>
      </c>
      <c r="F2" s="6">
        <v>0</v>
      </c>
      <c r="G2">
        <v>200</v>
      </c>
      <c r="H2">
        <f>countycouncil[[#This Row],[consumption]]*countycouncil[[#This Row],[unit price]]</f>
        <v>35006.28</v>
      </c>
      <c r="I2" t="str">
        <f>LEFT(countycouncil[[#This Row],[invoice no]],2)</f>
        <v>M2</v>
      </c>
    </row>
    <row r="3" spans="1:9" x14ac:dyDescent="0.25">
      <c r="A3" t="s">
        <v>188</v>
      </c>
      <c r="B3" s="5">
        <v>45838</v>
      </c>
      <c r="C3">
        <f>D2</f>
        <v>175.03139999999999</v>
      </c>
      <c r="D3">
        <v>177.40270000000001</v>
      </c>
      <c r="E3">
        <f>countycouncil[[#This Row],[current reading]]-countycouncil[[#This Row],[previous  reading]]</f>
        <v>2.3713000000000193</v>
      </c>
      <c r="F3" s="6">
        <f>countycouncil[[#This Row],[current date]]-B2</f>
        <v>34</v>
      </c>
      <c r="G3">
        <v>200</v>
      </c>
      <c r="H3">
        <f>countycouncil[[#This Row],[consumption]]*countycouncil[[#This Row],[unit price]]</f>
        <v>474.26000000000386</v>
      </c>
      <c r="I3" t="str">
        <f>LEFT(countycouncil[[#This Row],[invoice no]],2)</f>
        <v>M2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F7"/>
  <sheetViews>
    <sheetView workbookViewId="0">
      <selection activeCell="D6" sqref="D6"/>
    </sheetView>
  </sheetViews>
  <sheetFormatPr defaultRowHeight="15" x14ac:dyDescent="0.25"/>
  <cols>
    <col min="1" max="1" width="11" customWidth="1"/>
    <col min="2" max="2" width="14.7109375" bestFit="1" customWidth="1"/>
    <col min="3" max="3" width="11" customWidth="1"/>
    <col min="4" max="4" width="17.5703125" bestFit="1" customWidth="1"/>
    <col min="5" max="6" width="11" customWidth="1"/>
  </cols>
  <sheetData>
    <row r="1" spans="1:6" x14ac:dyDescent="0.25">
      <c r="A1" t="s">
        <v>148</v>
      </c>
      <c r="B1" t="s">
        <v>170</v>
      </c>
      <c r="C1" t="s">
        <v>2</v>
      </c>
      <c r="D1" t="s">
        <v>169</v>
      </c>
      <c r="E1" t="s">
        <v>149</v>
      </c>
      <c r="F1" t="s">
        <v>23</v>
      </c>
    </row>
    <row r="2" spans="1:6" x14ac:dyDescent="0.25">
      <c r="A2" t="s">
        <v>163</v>
      </c>
      <c r="B2" s="5">
        <v>45864</v>
      </c>
      <c r="C2" t="s">
        <v>150</v>
      </c>
      <c r="D2">
        <v>0.33210000000000001</v>
      </c>
      <c r="E2">
        <v>0.72089999999999999</v>
      </c>
      <c r="F2">
        <v>200</v>
      </c>
    </row>
    <row r="3" spans="1:6" x14ac:dyDescent="0.25">
      <c r="A3" t="s">
        <v>156</v>
      </c>
      <c r="B3" s="5" t="s">
        <v>154</v>
      </c>
      <c r="C3" t="s">
        <v>158</v>
      </c>
      <c r="D3">
        <v>1.5590999999999999</v>
      </c>
      <c r="E3">
        <v>5.6524999999999999</v>
      </c>
      <c r="F3">
        <v>200</v>
      </c>
    </row>
    <row r="4" spans="1:6" x14ac:dyDescent="0.25">
      <c r="A4" t="s">
        <v>167</v>
      </c>
      <c r="B4" s="5" t="s">
        <v>154</v>
      </c>
      <c r="C4" t="s">
        <v>168</v>
      </c>
      <c r="D4">
        <v>0</v>
      </c>
      <c r="E4">
        <v>1.2705</v>
      </c>
      <c r="F4">
        <v>200</v>
      </c>
    </row>
    <row r="5" spans="1:6" x14ac:dyDescent="0.25">
      <c r="A5" t="s">
        <v>153</v>
      </c>
      <c r="B5" s="5" t="s">
        <v>154</v>
      </c>
      <c r="C5" t="s">
        <v>151</v>
      </c>
      <c r="D5">
        <v>0.4355</v>
      </c>
      <c r="E5">
        <v>0.45550000000000002</v>
      </c>
      <c r="F5">
        <v>200</v>
      </c>
    </row>
    <row r="6" spans="1:6" x14ac:dyDescent="0.25">
      <c r="A6" t="s">
        <v>161</v>
      </c>
      <c r="B6" s="5" t="s">
        <v>154</v>
      </c>
      <c r="C6" t="s">
        <v>162</v>
      </c>
      <c r="D6">
        <v>0</v>
      </c>
      <c r="E6">
        <v>6.0400000000000002E-2</v>
      </c>
      <c r="F6">
        <v>200</v>
      </c>
    </row>
    <row r="7" spans="1:6" x14ac:dyDescent="0.25">
      <c r="A7" t="s">
        <v>159</v>
      </c>
      <c r="B7" s="5" t="s">
        <v>154</v>
      </c>
      <c r="C7" t="s">
        <v>160</v>
      </c>
      <c r="D7">
        <v>5.0542999999999996</v>
      </c>
      <c r="E7">
        <v>7.6707000000000001</v>
      </c>
      <c r="F7">
        <v>200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G2192"/>
  <sheetViews>
    <sheetView workbookViewId="0">
      <selection activeCell="D2" sqref="D2:D2192"/>
    </sheetView>
  </sheetViews>
  <sheetFormatPr defaultRowHeight="15" x14ac:dyDescent="0.25"/>
  <cols>
    <col min="1" max="1" width="18.28515625" style="30" bestFit="1" customWidth="1"/>
    <col min="3" max="3" width="16.85546875" customWidth="1"/>
    <col min="4" max="4" width="14.85546875" customWidth="1"/>
    <col min="5" max="5" width="13.85546875" customWidth="1"/>
    <col min="6" max="6" width="10" customWidth="1"/>
    <col min="7" max="7" width="12.42578125" customWidth="1"/>
  </cols>
  <sheetData>
    <row r="1" spans="1:7" x14ac:dyDescent="0.25">
      <c r="A1" s="26" t="s">
        <v>29</v>
      </c>
      <c r="B1" s="21" t="s">
        <v>30</v>
      </c>
      <c r="C1" s="21" t="s">
        <v>31</v>
      </c>
      <c r="D1" s="21" t="s">
        <v>32</v>
      </c>
      <c r="E1" s="21" t="s">
        <v>33</v>
      </c>
      <c r="F1" s="21" t="s">
        <v>34</v>
      </c>
      <c r="G1" s="21" t="s">
        <v>35</v>
      </c>
    </row>
    <row r="2" spans="1:7" x14ac:dyDescent="0.25">
      <c r="A2" s="27">
        <v>45658</v>
      </c>
      <c r="B2" s="15">
        <v>2025</v>
      </c>
      <c r="C2" s="15">
        <v>1</v>
      </c>
      <c r="D2" s="15" t="s">
        <v>36</v>
      </c>
      <c r="E2" s="15" t="s">
        <v>37</v>
      </c>
      <c r="F2" s="15" t="s">
        <v>38</v>
      </c>
      <c r="G2" s="16" t="s">
        <v>39</v>
      </c>
    </row>
    <row r="3" spans="1:7" x14ac:dyDescent="0.25">
      <c r="A3" s="28">
        <v>45659</v>
      </c>
      <c r="B3" s="17">
        <v>2025</v>
      </c>
      <c r="C3" s="17">
        <v>1</v>
      </c>
      <c r="D3" s="17" t="s">
        <v>36</v>
      </c>
      <c r="E3" s="17" t="s">
        <v>37</v>
      </c>
      <c r="F3" s="17" t="s">
        <v>38</v>
      </c>
      <c r="G3" s="18" t="s">
        <v>39</v>
      </c>
    </row>
    <row r="4" spans="1:7" x14ac:dyDescent="0.25">
      <c r="A4" s="27">
        <v>45660</v>
      </c>
      <c r="B4" s="15">
        <v>2025</v>
      </c>
      <c r="C4" s="15">
        <v>1</v>
      </c>
      <c r="D4" s="15" t="s">
        <v>36</v>
      </c>
      <c r="E4" s="15" t="s">
        <v>37</v>
      </c>
      <c r="F4" s="15" t="s">
        <v>38</v>
      </c>
      <c r="G4" s="16" t="s">
        <v>39</v>
      </c>
    </row>
    <row r="5" spans="1:7" x14ac:dyDescent="0.25">
      <c r="A5" s="28">
        <v>45661</v>
      </c>
      <c r="B5" s="17">
        <v>2025</v>
      </c>
      <c r="C5" s="17">
        <v>1</v>
      </c>
      <c r="D5" s="17" t="s">
        <v>36</v>
      </c>
      <c r="E5" s="17" t="s">
        <v>37</v>
      </c>
      <c r="F5" s="17" t="s">
        <v>38</v>
      </c>
      <c r="G5" s="18" t="s">
        <v>39</v>
      </c>
    </row>
    <row r="6" spans="1:7" x14ac:dyDescent="0.25">
      <c r="A6" s="27">
        <v>45662</v>
      </c>
      <c r="B6" s="15">
        <v>2025</v>
      </c>
      <c r="C6" s="15">
        <v>1</v>
      </c>
      <c r="D6" s="15" t="s">
        <v>36</v>
      </c>
      <c r="E6" s="15" t="s">
        <v>37</v>
      </c>
      <c r="F6" s="15" t="s">
        <v>38</v>
      </c>
      <c r="G6" s="16" t="s">
        <v>39</v>
      </c>
    </row>
    <row r="7" spans="1:7" x14ac:dyDescent="0.25">
      <c r="A7" s="28">
        <v>45663</v>
      </c>
      <c r="B7" s="17">
        <v>2025</v>
      </c>
      <c r="C7" s="17">
        <v>1</v>
      </c>
      <c r="D7" s="17" t="s">
        <v>36</v>
      </c>
      <c r="E7" s="17" t="s">
        <v>37</v>
      </c>
      <c r="F7" s="17" t="s">
        <v>38</v>
      </c>
      <c r="G7" s="18" t="s">
        <v>39</v>
      </c>
    </row>
    <row r="8" spans="1:7" x14ac:dyDescent="0.25">
      <c r="A8" s="27">
        <v>45664</v>
      </c>
      <c r="B8" s="15">
        <v>2025</v>
      </c>
      <c r="C8" s="15">
        <v>1</v>
      </c>
      <c r="D8" s="15" t="s">
        <v>36</v>
      </c>
      <c r="E8" s="15" t="s">
        <v>37</v>
      </c>
      <c r="F8" s="15" t="s">
        <v>38</v>
      </c>
      <c r="G8" s="16" t="s">
        <v>39</v>
      </c>
    </row>
    <row r="9" spans="1:7" x14ac:dyDescent="0.25">
      <c r="A9" s="28">
        <v>45665</v>
      </c>
      <c r="B9" s="17">
        <v>2025</v>
      </c>
      <c r="C9" s="17">
        <v>1</v>
      </c>
      <c r="D9" s="17" t="s">
        <v>36</v>
      </c>
      <c r="E9" s="17" t="s">
        <v>37</v>
      </c>
      <c r="F9" s="17" t="s">
        <v>38</v>
      </c>
      <c r="G9" s="18" t="s">
        <v>39</v>
      </c>
    </row>
    <row r="10" spans="1:7" x14ac:dyDescent="0.25">
      <c r="A10" s="27">
        <v>45666</v>
      </c>
      <c r="B10" s="15">
        <v>2025</v>
      </c>
      <c r="C10" s="15">
        <v>1</v>
      </c>
      <c r="D10" s="15" t="s">
        <v>36</v>
      </c>
      <c r="E10" s="15" t="s">
        <v>37</v>
      </c>
      <c r="F10" s="15" t="s">
        <v>38</v>
      </c>
      <c r="G10" s="16" t="s">
        <v>39</v>
      </c>
    </row>
    <row r="11" spans="1:7" x14ac:dyDescent="0.25">
      <c r="A11" s="28">
        <v>45667</v>
      </c>
      <c r="B11" s="17">
        <v>2025</v>
      </c>
      <c r="C11" s="17">
        <v>1</v>
      </c>
      <c r="D11" s="17" t="s">
        <v>36</v>
      </c>
      <c r="E11" s="17" t="s">
        <v>37</v>
      </c>
      <c r="F11" s="17" t="s">
        <v>38</v>
      </c>
      <c r="G11" s="18" t="s">
        <v>39</v>
      </c>
    </row>
    <row r="12" spans="1:7" x14ac:dyDescent="0.25">
      <c r="A12" s="27">
        <v>45668</v>
      </c>
      <c r="B12" s="15">
        <v>2025</v>
      </c>
      <c r="C12" s="15">
        <v>1</v>
      </c>
      <c r="D12" s="15" t="s">
        <v>36</v>
      </c>
      <c r="E12" s="15" t="s">
        <v>37</v>
      </c>
      <c r="F12" s="15" t="s">
        <v>38</v>
      </c>
      <c r="G12" s="16" t="s">
        <v>39</v>
      </c>
    </row>
    <row r="13" spans="1:7" x14ac:dyDescent="0.25">
      <c r="A13" s="28">
        <v>45669</v>
      </c>
      <c r="B13" s="17">
        <v>2025</v>
      </c>
      <c r="C13" s="17">
        <v>1</v>
      </c>
      <c r="D13" s="17" t="s">
        <v>36</v>
      </c>
      <c r="E13" s="17" t="s">
        <v>37</v>
      </c>
      <c r="F13" s="17" t="s">
        <v>38</v>
      </c>
      <c r="G13" s="18" t="s">
        <v>39</v>
      </c>
    </row>
    <row r="14" spans="1:7" x14ac:dyDescent="0.25">
      <c r="A14" s="27">
        <v>45670</v>
      </c>
      <c r="B14" s="15">
        <v>2025</v>
      </c>
      <c r="C14" s="15">
        <v>1</v>
      </c>
      <c r="D14" s="15" t="s">
        <v>36</v>
      </c>
      <c r="E14" s="15" t="s">
        <v>37</v>
      </c>
      <c r="F14" s="15" t="s">
        <v>38</v>
      </c>
      <c r="G14" s="16" t="s">
        <v>39</v>
      </c>
    </row>
    <row r="15" spans="1:7" x14ac:dyDescent="0.25">
      <c r="A15" s="28">
        <v>45671</v>
      </c>
      <c r="B15" s="17">
        <v>2025</v>
      </c>
      <c r="C15" s="17">
        <v>1</v>
      </c>
      <c r="D15" s="17" t="s">
        <v>36</v>
      </c>
      <c r="E15" s="17" t="s">
        <v>37</v>
      </c>
      <c r="F15" s="17" t="s">
        <v>38</v>
      </c>
      <c r="G15" s="18" t="s">
        <v>39</v>
      </c>
    </row>
    <row r="16" spans="1:7" x14ac:dyDescent="0.25">
      <c r="A16" s="27">
        <v>45672</v>
      </c>
      <c r="B16" s="15">
        <v>2025</v>
      </c>
      <c r="C16" s="15">
        <v>1</v>
      </c>
      <c r="D16" s="15" t="s">
        <v>36</v>
      </c>
      <c r="E16" s="15" t="s">
        <v>37</v>
      </c>
      <c r="F16" s="15" t="s">
        <v>38</v>
      </c>
      <c r="G16" s="16" t="s">
        <v>39</v>
      </c>
    </row>
    <row r="17" spans="1:7" x14ac:dyDescent="0.25">
      <c r="A17" s="28">
        <v>45673</v>
      </c>
      <c r="B17" s="17">
        <v>2025</v>
      </c>
      <c r="C17" s="17">
        <v>1</v>
      </c>
      <c r="D17" s="17" t="s">
        <v>36</v>
      </c>
      <c r="E17" s="17" t="s">
        <v>37</v>
      </c>
      <c r="F17" s="17" t="s">
        <v>38</v>
      </c>
      <c r="G17" s="18" t="s">
        <v>39</v>
      </c>
    </row>
    <row r="18" spans="1:7" x14ac:dyDescent="0.25">
      <c r="A18" s="27">
        <v>45674</v>
      </c>
      <c r="B18" s="15">
        <v>2025</v>
      </c>
      <c r="C18" s="15">
        <v>1</v>
      </c>
      <c r="D18" s="15" t="s">
        <v>36</v>
      </c>
      <c r="E18" s="15" t="s">
        <v>37</v>
      </c>
      <c r="F18" s="15" t="s">
        <v>38</v>
      </c>
      <c r="G18" s="16" t="s">
        <v>39</v>
      </c>
    </row>
    <row r="19" spans="1:7" x14ac:dyDescent="0.25">
      <c r="A19" s="28">
        <v>45675</v>
      </c>
      <c r="B19" s="17">
        <v>2025</v>
      </c>
      <c r="C19" s="17">
        <v>1</v>
      </c>
      <c r="D19" s="17" t="s">
        <v>36</v>
      </c>
      <c r="E19" s="17" t="s">
        <v>37</v>
      </c>
      <c r="F19" s="17" t="s">
        <v>38</v>
      </c>
      <c r="G19" s="18" t="s">
        <v>39</v>
      </c>
    </row>
    <row r="20" spans="1:7" x14ac:dyDescent="0.25">
      <c r="A20" s="27">
        <v>45676</v>
      </c>
      <c r="B20" s="15">
        <v>2025</v>
      </c>
      <c r="C20" s="15">
        <v>1</v>
      </c>
      <c r="D20" s="15" t="s">
        <v>36</v>
      </c>
      <c r="E20" s="15" t="s">
        <v>37</v>
      </c>
      <c r="F20" s="15" t="s">
        <v>38</v>
      </c>
      <c r="G20" s="16" t="s">
        <v>39</v>
      </c>
    </row>
    <row r="21" spans="1:7" x14ac:dyDescent="0.25">
      <c r="A21" s="28">
        <v>45677</v>
      </c>
      <c r="B21" s="17">
        <v>2025</v>
      </c>
      <c r="C21" s="17">
        <v>1</v>
      </c>
      <c r="D21" s="17" t="s">
        <v>36</v>
      </c>
      <c r="E21" s="17" t="s">
        <v>37</v>
      </c>
      <c r="F21" s="17" t="s">
        <v>38</v>
      </c>
      <c r="G21" s="18" t="s">
        <v>39</v>
      </c>
    </row>
    <row r="22" spans="1:7" x14ac:dyDescent="0.25">
      <c r="A22" s="27">
        <v>45678</v>
      </c>
      <c r="B22" s="15">
        <v>2025</v>
      </c>
      <c r="C22" s="15">
        <v>1</v>
      </c>
      <c r="D22" s="15" t="s">
        <v>36</v>
      </c>
      <c r="E22" s="15" t="s">
        <v>37</v>
      </c>
      <c r="F22" s="15" t="s">
        <v>38</v>
      </c>
      <c r="G22" s="16" t="s">
        <v>39</v>
      </c>
    </row>
    <row r="23" spans="1:7" x14ac:dyDescent="0.25">
      <c r="A23" s="28">
        <v>45679</v>
      </c>
      <c r="B23" s="17">
        <v>2025</v>
      </c>
      <c r="C23" s="17">
        <v>1</v>
      </c>
      <c r="D23" s="17" t="s">
        <v>36</v>
      </c>
      <c r="E23" s="17" t="s">
        <v>37</v>
      </c>
      <c r="F23" s="17" t="s">
        <v>38</v>
      </c>
      <c r="G23" s="18" t="s">
        <v>39</v>
      </c>
    </row>
    <row r="24" spans="1:7" x14ac:dyDescent="0.25">
      <c r="A24" s="27">
        <v>45680</v>
      </c>
      <c r="B24" s="15">
        <v>2025</v>
      </c>
      <c r="C24" s="15">
        <v>1</v>
      </c>
      <c r="D24" s="15" t="s">
        <v>36</v>
      </c>
      <c r="E24" s="15" t="s">
        <v>37</v>
      </c>
      <c r="F24" s="15" t="s">
        <v>38</v>
      </c>
      <c r="G24" s="16" t="s">
        <v>39</v>
      </c>
    </row>
    <row r="25" spans="1:7" x14ac:dyDescent="0.25">
      <c r="A25" s="28">
        <v>45681</v>
      </c>
      <c r="B25" s="17">
        <v>2025</v>
      </c>
      <c r="C25" s="17">
        <v>1</v>
      </c>
      <c r="D25" s="17" t="s">
        <v>36</v>
      </c>
      <c r="E25" s="17" t="s">
        <v>37</v>
      </c>
      <c r="F25" s="17" t="s">
        <v>38</v>
      </c>
      <c r="G25" s="18" t="s">
        <v>39</v>
      </c>
    </row>
    <row r="26" spans="1:7" x14ac:dyDescent="0.25">
      <c r="A26" s="27">
        <v>45682</v>
      </c>
      <c r="B26" s="15">
        <v>2025</v>
      </c>
      <c r="C26" s="15">
        <v>1</v>
      </c>
      <c r="D26" s="15" t="s">
        <v>36</v>
      </c>
      <c r="E26" s="15" t="s">
        <v>37</v>
      </c>
      <c r="F26" s="15" t="s">
        <v>38</v>
      </c>
      <c r="G26" s="16" t="s">
        <v>39</v>
      </c>
    </row>
    <row r="27" spans="1:7" x14ac:dyDescent="0.25">
      <c r="A27" s="28">
        <v>45683</v>
      </c>
      <c r="B27" s="17">
        <v>2025</v>
      </c>
      <c r="C27" s="17">
        <v>1</v>
      </c>
      <c r="D27" s="17" t="s">
        <v>36</v>
      </c>
      <c r="E27" s="17" t="s">
        <v>37</v>
      </c>
      <c r="F27" s="17" t="s">
        <v>38</v>
      </c>
      <c r="G27" s="18" t="s">
        <v>39</v>
      </c>
    </row>
    <row r="28" spans="1:7" x14ac:dyDescent="0.25">
      <c r="A28" s="27">
        <v>45684</v>
      </c>
      <c r="B28" s="15">
        <v>2025</v>
      </c>
      <c r="C28" s="15">
        <v>1</v>
      </c>
      <c r="D28" s="15" t="s">
        <v>36</v>
      </c>
      <c r="E28" s="15" t="s">
        <v>37</v>
      </c>
      <c r="F28" s="15" t="s">
        <v>38</v>
      </c>
      <c r="G28" s="16" t="s">
        <v>39</v>
      </c>
    </row>
    <row r="29" spans="1:7" x14ac:dyDescent="0.25">
      <c r="A29" s="28">
        <v>45685</v>
      </c>
      <c r="B29" s="17">
        <v>2025</v>
      </c>
      <c r="C29" s="17">
        <v>1</v>
      </c>
      <c r="D29" s="17" t="s">
        <v>36</v>
      </c>
      <c r="E29" s="17" t="s">
        <v>37</v>
      </c>
      <c r="F29" s="17" t="s">
        <v>38</v>
      </c>
      <c r="G29" s="18" t="s">
        <v>39</v>
      </c>
    </row>
    <row r="30" spans="1:7" x14ac:dyDescent="0.25">
      <c r="A30" s="27">
        <v>45686</v>
      </c>
      <c r="B30" s="15">
        <v>2025</v>
      </c>
      <c r="C30" s="15">
        <v>1</v>
      </c>
      <c r="D30" s="15" t="s">
        <v>36</v>
      </c>
      <c r="E30" s="15" t="s">
        <v>37</v>
      </c>
      <c r="F30" s="15" t="s">
        <v>38</v>
      </c>
      <c r="G30" s="16" t="s">
        <v>39</v>
      </c>
    </row>
    <row r="31" spans="1:7" x14ac:dyDescent="0.25">
      <c r="A31" s="28">
        <v>45687</v>
      </c>
      <c r="B31" s="17">
        <v>2025</v>
      </c>
      <c r="C31" s="17">
        <v>1</v>
      </c>
      <c r="D31" s="17" t="s">
        <v>36</v>
      </c>
      <c r="E31" s="17" t="s">
        <v>37</v>
      </c>
      <c r="F31" s="17" t="s">
        <v>38</v>
      </c>
      <c r="G31" s="18" t="s">
        <v>39</v>
      </c>
    </row>
    <row r="32" spans="1:7" x14ac:dyDescent="0.25">
      <c r="A32" s="27">
        <v>45688</v>
      </c>
      <c r="B32" s="15">
        <v>2025</v>
      </c>
      <c r="C32" s="15">
        <v>1</v>
      </c>
      <c r="D32" s="15" t="s">
        <v>36</v>
      </c>
      <c r="E32" s="15" t="s">
        <v>37</v>
      </c>
      <c r="F32" s="15" t="s">
        <v>38</v>
      </c>
      <c r="G32" s="16" t="s">
        <v>39</v>
      </c>
    </row>
    <row r="33" spans="1:7" x14ac:dyDescent="0.25">
      <c r="A33" s="28">
        <v>45689</v>
      </c>
      <c r="B33" s="17">
        <v>2025</v>
      </c>
      <c r="C33" s="17">
        <v>2</v>
      </c>
      <c r="D33" s="17" t="s">
        <v>40</v>
      </c>
      <c r="E33" s="17" t="s">
        <v>41</v>
      </c>
      <c r="F33" s="17" t="s">
        <v>38</v>
      </c>
      <c r="G33" s="18" t="s">
        <v>39</v>
      </c>
    </row>
    <row r="34" spans="1:7" x14ac:dyDescent="0.25">
      <c r="A34" s="27">
        <v>45690</v>
      </c>
      <c r="B34" s="15">
        <v>2025</v>
      </c>
      <c r="C34" s="15">
        <v>2</v>
      </c>
      <c r="D34" s="15" t="s">
        <v>40</v>
      </c>
      <c r="E34" s="15" t="s">
        <v>41</v>
      </c>
      <c r="F34" s="15" t="s">
        <v>38</v>
      </c>
      <c r="G34" s="16" t="s">
        <v>39</v>
      </c>
    </row>
    <row r="35" spans="1:7" x14ac:dyDescent="0.25">
      <c r="A35" s="28">
        <v>45691</v>
      </c>
      <c r="B35" s="17">
        <v>2025</v>
      </c>
      <c r="C35" s="17">
        <v>2</v>
      </c>
      <c r="D35" s="17" t="s">
        <v>40</v>
      </c>
      <c r="E35" s="17" t="s">
        <v>41</v>
      </c>
      <c r="F35" s="17" t="s">
        <v>38</v>
      </c>
      <c r="G35" s="18" t="s">
        <v>39</v>
      </c>
    </row>
    <row r="36" spans="1:7" x14ac:dyDescent="0.25">
      <c r="A36" s="27">
        <v>45692</v>
      </c>
      <c r="B36" s="15">
        <v>2025</v>
      </c>
      <c r="C36" s="15">
        <v>2</v>
      </c>
      <c r="D36" s="15" t="s">
        <v>40</v>
      </c>
      <c r="E36" s="15" t="s">
        <v>41</v>
      </c>
      <c r="F36" s="15" t="s">
        <v>38</v>
      </c>
      <c r="G36" s="16" t="s">
        <v>39</v>
      </c>
    </row>
    <row r="37" spans="1:7" x14ac:dyDescent="0.25">
      <c r="A37" s="28">
        <v>45693</v>
      </c>
      <c r="B37" s="17">
        <v>2025</v>
      </c>
      <c r="C37" s="17">
        <v>2</v>
      </c>
      <c r="D37" s="17" t="s">
        <v>40</v>
      </c>
      <c r="E37" s="17" t="s">
        <v>41</v>
      </c>
      <c r="F37" s="17" t="s">
        <v>38</v>
      </c>
      <c r="G37" s="18" t="s">
        <v>39</v>
      </c>
    </row>
    <row r="38" spans="1:7" x14ac:dyDescent="0.25">
      <c r="A38" s="27">
        <v>45694</v>
      </c>
      <c r="B38" s="15">
        <v>2025</v>
      </c>
      <c r="C38" s="15">
        <v>2</v>
      </c>
      <c r="D38" s="15" t="s">
        <v>40</v>
      </c>
      <c r="E38" s="15" t="s">
        <v>41</v>
      </c>
      <c r="F38" s="15" t="s">
        <v>38</v>
      </c>
      <c r="G38" s="16" t="s">
        <v>39</v>
      </c>
    </row>
    <row r="39" spans="1:7" x14ac:dyDescent="0.25">
      <c r="A39" s="28">
        <v>45695</v>
      </c>
      <c r="B39" s="17">
        <v>2025</v>
      </c>
      <c r="C39" s="17">
        <v>2</v>
      </c>
      <c r="D39" s="17" t="s">
        <v>40</v>
      </c>
      <c r="E39" s="17" t="s">
        <v>41</v>
      </c>
      <c r="F39" s="17" t="s">
        <v>38</v>
      </c>
      <c r="G39" s="18" t="s">
        <v>39</v>
      </c>
    </row>
    <row r="40" spans="1:7" x14ac:dyDescent="0.25">
      <c r="A40" s="27">
        <v>45696</v>
      </c>
      <c r="B40" s="15">
        <v>2025</v>
      </c>
      <c r="C40" s="15">
        <v>2</v>
      </c>
      <c r="D40" s="15" t="s">
        <v>40</v>
      </c>
      <c r="E40" s="15" t="s">
        <v>41</v>
      </c>
      <c r="F40" s="15" t="s">
        <v>38</v>
      </c>
      <c r="G40" s="16" t="s">
        <v>39</v>
      </c>
    </row>
    <row r="41" spans="1:7" x14ac:dyDescent="0.25">
      <c r="A41" s="28">
        <v>45697</v>
      </c>
      <c r="B41" s="17">
        <v>2025</v>
      </c>
      <c r="C41" s="17">
        <v>2</v>
      </c>
      <c r="D41" s="17" t="s">
        <v>40</v>
      </c>
      <c r="E41" s="17" t="s">
        <v>41</v>
      </c>
      <c r="F41" s="17" t="s">
        <v>38</v>
      </c>
      <c r="G41" s="18" t="s">
        <v>39</v>
      </c>
    </row>
    <row r="42" spans="1:7" x14ac:dyDescent="0.25">
      <c r="A42" s="27">
        <v>45698</v>
      </c>
      <c r="B42" s="15">
        <v>2025</v>
      </c>
      <c r="C42" s="15">
        <v>2</v>
      </c>
      <c r="D42" s="15" t="s">
        <v>40</v>
      </c>
      <c r="E42" s="15" t="s">
        <v>41</v>
      </c>
      <c r="F42" s="15" t="s">
        <v>38</v>
      </c>
      <c r="G42" s="16" t="s">
        <v>39</v>
      </c>
    </row>
    <row r="43" spans="1:7" x14ac:dyDescent="0.25">
      <c r="A43" s="28">
        <v>45699</v>
      </c>
      <c r="B43" s="17">
        <v>2025</v>
      </c>
      <c r="C43" s="17">
        <v>2</v>
      </c>
      <c r="D43" s="17" t="s">
        <v>40</v>
      </c>
      <c r="E43" s="17" t="s">
        <v>41</v>
      </c>
      <c r="F43" s="17" t="s">
        <v>38</v>
      </c>
      <c r="G43" s="18" t="s">
        <v>39</v>
      </c>
    </row>
    <row r="44" spans="1:7" x14ac:dyDescent="0.25">
      <c r="A44" s="27">
        <v>45700</v>
      </c>
      <c r="B44" s="15">
        <v>2025</v>
      </c>
      <c r="C44" s="15">
        <v>2</v>
      </c>
      <c r="D44" s="15" t="s">
        <v>40</v>
      </c>
      <c r="E44" s="15" t="s">
        <v>41</v>
      </c>
      <c r="F44" s="15" t="s">
        <v>38</v>
      </c>
      <c r="G44" s="16" t="s">
        <v>39</v>
      </c>
    </row>
    <row r="45" spans="1:7" x14ac:dyDescent="0.25">
      <c r="A45" s="28">
        <v>45701</v>
      </c>
      <c r="B45" s="17">
        <v>2025</v>
      </c>
      <c r="C45" s="17">
        <v>2</v>
      </c>
      <c r="D45" s="17" t="s">
        <v>40</v>
      </c>
      <c r="E45" s="17" t="s">
        <v>41</v>
      </c>
      <c r="F45" s="17" t="s">
        <v>38</v>
      </c>
      <c r="G45" s="18" t="s">
        <v>39</v>
      </c>
    </row>
    <row r="46" spans="1:7" x14ac:dyDescent="0.25">
      <c r="A46" s="27">
        <v>45702</v>
      </c>
      <c r="B46" s="15">
        <v>2025</v>
      </c>
      <c r="C46" s="15">
        <v>2</v>
      </c>
      <c r="D46" s="15" t="s">
        <v>40</v>
      </c>
      <c r="E46" s="15" t="s">
        <v>41</v>
      </c>
      <c r="F46" s="15" t="s">
        <v>38</v>
      </c>
      <c r="G46" s="16" t="s">
        <v>39</v>
      </c>
    </row>
    <row r="47" spans="1:7" x14ac:dyDescent="0.25">
      <c r="A47" s="28">
        <v>45703</v>
      </c>
      <c r="B47" s="17">
        <v>2025</v>
      </c>
      <c r="C47" s="17">
        <v>2</v>
      </c>
      <c r="D47" s="17" t="s">
        <v>40</v>
      </c>
      <c r="E47" s="17" t="s">
        <v>41</v>
      </c>
      <c r="F47" s="17" t="s">
        <v>38</v>
      </c>
      <c r="G47" s="18" t="s">
        <v>39</v>
      </c>
    </row>
    <row r="48" spans="1:7" x14ac:dyDescent="0.25">
      <c r="A48" s="27">
        <v>45704</v>
      </c>
      <c r="B48" s="15">
        <v>2025</v>
      </c>
      <c r="C48" s="15">
        <v>2</v>
      </c>
      <c r="D48" s="15" t="s">
        <v>40</v>
      </c>
      <c r="E48" s="15" t="s">
        <v>41</v>
      </c>
      <c r="F48" s="15" t="s">
        <v>38</v>
      </c>
      <c r="G48" s="16" t="s">
        <v>39</v>
      </c>
    </row>
    <row r="49" spans="1:7" x14ac:dyDescent="0.25">
      <c r="A49" s="28">
        <v>45705</v>
      </c>
      <c r="B49" s="17">
        <v>2025</v>
      </c>
      <c r="C49" s="17">
        <v>2</v>
      </c>
      <c r="D49" s="17" t="s">
        <v>40</v>
      </c>
      <c r="E49" s="17" t="s">
        <v>41</v>
      </c>
      <c r="F49" s="17" t="s">
        <v>38</v>
      </c>
      <c r="G49" s="18" t="s">
        <v>39</v>
      </c>
    </row>
    <row r="50" spans="1:7" x14ac:dyDescent="0.25">
      <c r="A50" s="27">
        <v>45706</v>
      </c>
      <c r="B50" s="15">
        <v>2025</v>
      </c>
      <c r="C50" s="15">
        <v>2</v>
      </c>
      <c r="D50" s="15" t="s">
        <v>40</v>
      </c>
      <c r="E50" s="15" t="s">
        <v>41</v>
      </c>
      <c r="F50" s="15" t="s">
        <v>38</v>
      </c>
      <c r="G50" s="16" t="s">
        <v>39</v>
      </c>
    </row>
    <row r="51" spans="1:7" x14ac:dyDescent="0.25">
      <c r="A51" s="28">
        <v>45707</v>
      </c>
      <c r="B51" s="17">
        <v>2025</v>
      </c>
      <c r="C51" s="17">
        <v>2</v>
      </c>
      <c r="D51" s="17" t="s">
        <v>40</v>
      </c>
      <c r="E51" s="17" t="s">
        <v>41</v>
      </c>
      <c r="F51" s="17" t="s">
        <v>38</v>
      </c>
      <c r="G51" s="18" t="s">
        <v>39</v>
      </c>
    </row>
    <row r="52" spans="1:7" x14ac:dyDescent="0.25">
      <c r="A52" s="27">
        <v>45708</v>
      </c>
      <c r="B52" s="15">
        <v>2025</v>
      </c>
      <c r="C52" s="15">
        <v>2</v>
      </c>
      <c r="D52" s="15" t="s">
        <v>40</v>
      </c>
      <c r="E52" s="15" t="s">
        <v>41</v>
      </c>
      <c r="F52" s="15" t="s">
        <v>38</v>
      </c>
      <c r="G52" s="16" t="s">
        <v>39</v>
      </c>
    </row>
    <row r="53" spans="1:7" x14ac:dyDescent="0.25">
      <c r="A53" s="28">
        <v>45709</v>
      </c>
      <c r="B53" s="17">
        <v>2025</v>
      </c>
      <c r="C53" s="17">
        <v>2</v>
      </c>
      <c r="D53" s="17" t="s">
        <v>40</v>
      </c>
      <c r="E53" s="17" t="s">
        <v>41</v>
      </c>
      <c r="F53" s="17" t="s">
        <v>38</v>
      </c>
      <c r="G53" s="18" t="s">
        <v>39</v>
      </c>
    </row>
    <row r="54" spans="1:7" x14ac:dyDescent="0.25">
      <c r="A54" s="27">
        <v>45710</v>
      </c>
      <c r="B54" s="15">
        <v>2025</v>
      </c>
      <c r="C54" s="15">
        <v>2</v>
      </c>
      <c r="D54" s="15" t="s">
        <v>40</v>
      </c>
      <c r="E54" s="15" t="s">
        <v>41</v>
      </c>
      <c r="F54" s="15" t="s">
        <v>38</v>
      </c>
      <c r="G54" s="16" t="s">
        <v>39</v>
      </c>
    </row>
    <row r="55" spans="1:7" x14ac:dyDescent="0.25">
      <c r="A55" s="28">
        <v>45711</v>
      </c>
      <c r="B55" s="17">
        <v>2025</v>
      </c>
      <c r="C55" s="17">
        <v>2</v>
      </c>
      <c r="D55" s="17" t="s">
        <v>40</v>
      </c>
      <c r="E55" s="17" t="s">
        <v>41</v>
      </c>
      <c r="F55" s="17" t="s">
        <v>38</v>
      </c>
      <c r="G55" s="18" t="s">
        <v>39</v>
      </c>
    </row>
    <row r="56" spans="1:7" x14ac:dyDescent="0.25">
      <c r="A56" s="27">
        <v>45712</v>
      </c>
      <c r="B56" s="15">
        <v>2025</v>
      </c>
      <c r="C56" s="15">
        <v>2</v>
      </c>
      <c r="D56" s="15" t="s">
        <v>40</v>
      </c>
      <c r="E56" s="15" t="s">
        <v>41</v>
      </c>
      <c r="F56" s="15" t="s">
        <v>38</v>
      </c>
      <c r="G56" s="16" t="s">
        <v>39</v>
      </c>
    </row>
    <row r="57" spans="1:7" x14ac:dyDescent="0.25">
      <c r="A57" s="28">
        <v>45713</v>
      </c>
      <c r="B57" s="17">
        <v>2025</v>
      </c>
      <c r="C57" s="17">
        <v>2</v>
      </c>
      <c r="D57" s="17" t="s">
        <v>40</v>
      </c>
      <c r="E57" s="17" t="s">
        <v>41</v>
      </c>
      <c r="F57" s="17" t="s">
        <v>38</v>
      </c>
      <c r="G57" s="18" t="s">
        <v>39</v>
      </c>
    </row>
    <row r="58" spans="1:7" x14ac:dyDescent="0.25">
      <c r="A58" s="27">
        <v>45714</v>
      </c>
      <c r="B58" s="15">
        <v>2025</v>
      </c>
      <c r="C58" s="15">
        <v>2</v>
      </c>
      <c r="D58" s="15" t="s">
        <v>40</v>
      </c>
      <c r="E58" s="15" t="s">
        <v>41</v>
      </c>
      <c r="F58" s="15" t="s">
        <v>38</v>
      </c>
      <c r="G58" s="16" t="s">
        <v>39</v>
      </c>
    </row>
    <row r="59" spans="1:7" x14ac:dyDescent="0.25">
      <c r="A59" s="28">
        <v>45715</v>
      </c>
      <c r="B59" s="17">
        <v>2025</v>
      </c>
      <c r="C59" s="17">
        <v>2</v>
      </c>
      <c r="D59" s="17" t="s">
        <v>40</v>
      </c>
      <c r="E59" s="17" t="s">
        <v>41</v>
      </c>
      <c r="F59" s="17" t="s">
        <v>38</v>
      </c>
      <c r="G59" s="18" t="s">
        <v>39</v>
      </c>
    </row>
    <row r="60" spans="1:7" x14ac:dyDescent="0.25">
      <c r="A60" s="27">
        <v>45716</v>
      </c>
      <c r="B60" s="15">
        <v>2025</v>
      </c>
      <c r="C60" s="15">
        <v>2</v>
      </c>
      <c r="D60" s="15" t="s">
        <v>40</v>
      </c>
      <c r="E60" s="15" t="s">
        <v>41</v>
      </c>
      <c r="F60" s="15" t="s">
        <v>38</v>
      </c>
      <c r="G60" s="16" t="s">
        <v>39</v>
      </c>
    </row>
    <row r="61" spans="1:7" x14ac:dyDescent="0.25">
      <c r="A61" s="28">
        <v>45717</v>
      </c>
      <c r="B61" s="17">
        <v>2025</v>
      </c>
      <c r="C61" s="17">
        <v>3</v>
      </c>
      <c r="D61" s="17" t="s">
        <v>42</v>
      </c>
      <c r="E61" s="17" t="s">
        <v>43</v>
      </c>
      <c r="F61" s="17" t="s">
        <v>38</v>
      </c>
      <c r="G61" s="18" t="s">
        <v>39</v>
      </c>
    </row>
    <row r="62" spans="1:7" x14ac:dyDescent="0.25">
      <c r="A62" s="27">
        <v>45718</v>
      </c>
      <c r="B62" s="15">
        <v>2025</v>
      </c>
      <c r="C62" s="15">
        <v>3</v>
      </c>
      <c r="D62" s="15" t="s">
        <v>42</v>
      </c>
      <c r="E62" s="15" t="s">
        <v>43</v>
      </c>
      <c r="F62" s="15" t="s">
        <v>38</v>
      </c>
      <c r="G62" s="16" t="s">
        <v>39</v>
      </c>
    </row>
    <row r="63" spans="1:7" x14ac:dyDescent="0.25">
      <c r="A63" s="28">
        <v>45719</v>
      </c>
      <c r="B63" s="17">
        <v>2025</v>
      </c>
      <c r="C63" s="17">
        <v>3</v>
      </c>
      <c r="D63" s="17" t="s">
        <v>42</v>
      </c>
      <c r="E63" s="17" t="s">
        <v>43</v>
      </c>
      <c r="F63" s="17" t="s">
        <v>38</v>
      </c>
      <c r="G63" s="18" t="s">
        <v>39</v>
      </c>
    </row>
    <row r="64" spans="1:7" x14ac:dyDescent="0.25">
      <c r="A64" s="27">
        <v>45720</v>
      </c>
      <c r="B64" s="15">
        <v>2025</v>
      </c>
      <c r="C64" s="15">
        <v>3</v>
      </c>
      <c r="D64" s="15" t="s">
        <v>42</v>
      </c>
      <c r="E64" s="15" t="s">
        <v>43</v>
      </c>
      <c r="F64" s="15" t="s">
        <v>38</v>
      </c>
      <c r="G64" s="16" t="s">
        <v>39</v>
      </c>
    </row>
    <row r="65" spans="1:7" x14ac:dyDescent="0.25">
      <c r="A65" s="28">
        <v>45721</v>
      </c>
      <c r="B65" s="17">
        <v>2025</v>
      </c>
      <c r="C65" s="17">
        <v>3</v>
      </c>
      <c r="D65" s="17" t="s">
        <v>42</v>
      </c>
      <c r="E65" s="17" t="s">
        <v>43</v>
      </c>
      <c r="F65" s="17" t="s">
        <v>38</v>
      </c>
      <c r="G65" s="18" t="s">
        <v>39</v>
      </c>
    </row>
    <row r="66" spans="1:7" x14ac:dyDescent="0.25">
      <c r="A66" s="27">
        <v>45722</v>
      </c>
      <c r="B66" s="15">
        <v>2025</v>
      </c>
      <c r="C66" s="15">
        <v>3</v>
      </c>
      <c r="D66" s="15" t="s">
        <v>42</v>
      </c>
      <c r="E66" s="15" t="s">
        <v>43</v>
      </c>
      <c r="F66" s="15" t="s">
        <v>38</v>
      </c>
      <c r="G66" s="16" t="s">
        <v>39</v>
      </c>
    </row>
    <row r="67" spans="1:7" x14ac:dyDescent="0.25">
      <c r="A67" s="28">
        <v>45723</v>
      </c>
      <c r="B67" s="17">
        <v>2025</v>
      </c>
      <c r="C67" s="17">
        <v>3</v>
      </c>
      <c r="D67" s="17" t="s">
        <v>42</v>
      </c>
      <c r="E67" s="17" t="s">
        <v>43</v>
      </c>
      <c r="F67" s="17" t="s">
        <v>38</v>
      </c>
      <c r="G67" s="18" t="s">
        <v>39</v>
      </c>
    </row>
    <row r="68" spans="1:7" x14ac:dyDescent="0.25">
      <c r="A68" s="27">
        <v>45724</v>
      </c>
      <c r="B68" s="15">
        <v>2025</v>
      </c>
      <c r="C68" s="15">
        <v>3</v>
      </c>
      <c r="D68" s="15" t="s">
        <v>42</v>
      </c>
      <c r="E68" s="15" t="s">
        <v>43</v>
      </c>
      <c r="F68" s="15" t="s">
        <v>38</v>
      </c>
      <c r="G68" s="16" t="s">
        <v>39</v>
      </c>
    </row>
    <row r="69" spans="1:7" x14ac:dyDescent="0.25">
      <c r="A69" s="28">
        <v>45725</v>
      </c>
      <c r="B69" s="17">
        <v>2025</v>
      </c>
      <c r="C69" s="17">
        <v>3</v>
      </c>
      <c r="D69" s="17" t="s">
        <v>42</v>
      </c>
      <c r="E69" s="17" t="s">
        <v>43</v>
      </c>
      <c r="F69" s="17" t="s">
        <v>38</v>
      </c>
      <c r="G69" s="18" t="s">
        <v>39</v>
      </c>
    </row>
    <row r="70" spans="1:7" x14ac:dyDescent="0.25">
      <c r="A70" s="27">
        <v>45726</v>
      </c>
      <c r="B70" s="15">
        <v>2025</v>
      </c>
      <c r="C70" s="15">
        <v>3</v>
      </c>
      <c r="D70" s="15" t="s">
        <v>42</v>
      </c>
      <c r="E70" s="15" t="s">
        <v>43</v>
      </c>
      <c r="F70" s="15" t="s">
        <v>38</v>
      </c>
      <c r="G70" s="16" t="s">
        <v>39</v>
      </c>
    </row>
    <row r="71" spans="1:7" x14ac:dyDescent="0.25">
      <c r="A71" s="28">
        <v>45727</v>
      </c>
      <c r="B71" s="17">
        <v>2025</v>
      </c>
      <c r="C71" s="17">
        <v>3</v>
      </c>
      <c r="D71" s="17" t="s">
        <v>42</v>
      </c>
      <c r="E71" s="17" t="s">
        <v>43</v>
      </c>
      <c r="F71" s="17" t="s">
        <v>38</v>
      </c>
      <c r="G71" s="18" t="s">
        <v>39</v>
      </c>
    </row>
    <row r="72" spans="1:7" x14ac:dyDescent="0.25">
      <c r="A72" s="27">
        <v>45728</v>
      </c>
      <c r="B72" s="15">
        <v>2025</v>
      </c>
      <c r="C72" s="15">
        <v>3</v>
      </c>
      <c r="D72" s="15" t="s">
        <v>42</v>
      </c>
      <c r="E72" s="15" t="s">
        <v>43</v>
      </c>
      <c r="F72" s="15" t="s">
        <v>38</v>
      </c>
      <c r="G72" s="16" t="s">
        <v>39</v>
      </c>
    </row>
    <row r="73" spans="1:7" x14ac:dyDescent="0.25">
      <c r="A73" s="28">
        <v>45729</v>
      </c>
      <c r="B73" s="17">
        <v>2025</v>
      </c>
      <c r="C73" s="17">
        <v>3</v>
      </c>
      <c r="D73" s="17" t="s">
        <v>42</v>
      </c>
      <c r="E73" s="17" t="s">
        <v>43</v>
      </c>
      <c r="F73" s="17" t="s">
        <v>38</v>
      </c>
      <c r="G73" s="18" t="s">
        <v>39</v>
      </c>
    </row>
    <row r="74" spans="1:7" x14ac:dyDescent="0.25">
      <c r="A74" s="27">
        <v>45730</v>
      </c>
      <c r="B74" s="15">
        <v>2025</v>
      </c>
      <c r="C74" s="15">
        <v>3</v>
      </c>
      <c r="D74" s="15" t="s">
        <v>42</v>
      </c>
      <c r="E74" s="15" t="s">
        <v>43</v>
      </c>
      <c r="F74" s="15" t="s">
        <v>38</v>
      </c>
      <c r="G74" s="16" t="s">
        <v>39</v>
      </c>
    </row>
    <row r="75" spans="1:7" x14ac:dyDescent="0.25">
      <c r="A75" s="28">
        <v>45731</v>
      </c>
      <c r="B75" s="17">
        <v>2025</v>
      </c>
      <c r="C75" s="17">
        <v>3</v>
      </c>
      <c r="D75" s="17" t="s">
        <v>42</v>
      </c>
      <c r="E75" s="17" t="s">
        <v>43</v>
      </c>
      <c r="F75" s="17" t="s">
        <v>38</v>
      </c>
      <c r="G75" s="18" t="s">
        <v>39</v>
      </c>
    </row>
    <row r="76" spans="1:7" x14ac:dyDescent="0.25">
      <c r="A76" s="27">
        <v>45732</v>
      </c>
      <c r="B76" s="15">
        <v>2025</v>
      </c>
      <c r="C76" s="15">
        <v>3</v>
      </c>
      <c r="D76" s="15" t="s">
        <v>42</v>
      </c>
      <c r="E76" s="15" t="s">
        <v>43</v>
      </c>
      <c r="F76" s="15" t="s">
        <v>38</v>
      </c>
      <c r="G76" s="16" t="s">
        <v>39</v>
      </c>
    </row>
    <row r="77" spans="1:7" x14ac:dyDescent="0.25">
      <c r="A77" s="28">
        <v>45733</v>
      </c>
      <c r="B77" s="17">
        <v>2025</v>
      </c>
      <c r="C77" s="17">
        <v>3</v>
      </c>
      <c r="D77" s="17" t="s">
        <v>42</v>
      </c>
      <c r="E77" s="17" t="s">
        <v>43</v>
      </c>
      <c r="F77" s="17" t="s">
        <v>38</v>
      </c>
      <c r="G77" s="18" t="s">
        <v>39</v>
      </c>
    </row>
    <row r="78" spans="1:7" x14ac:dyDescent="0.25">
      <c r="A78" s="27">
        <v>45734</v>
      </c>
      <c r="B78" s="15">
        <v>2025</v>
      </c>
      <c r="C78" s="15">
        <v>3</v>
      </c>
      <c r="D78" s="15" t="s">
        <v>42</v>
      </c>
      <c r="E78" s="15" t="s">
        <v>43</v>
      </c>
      <c r="F78" s="15" t="s">
        <v>38</v>
      </c>
      <c r="G78" s="16" t="s">
        <v>39</v>
      </c>
    </row>
    <row r="79" spans="1:7" x14ac:dyDescent="0.25">
      <c r="A79" s="28">
        <v>45735</v>
      </c>
      <c r="B79" s="17">
        <v>2025</v>
      </c>
      <c r="C79" s="17">
        <v>3</v>
      </c>
      <c r="D79" s="17" t="s">
        <v>42</v>
      </c>
      <c r="E79" s="17" t="s">
        <v>43</v>
      </c>
      <c r="F79" s="17" t="s">
        <v>38</v>
      </c>
      <c r="G79" s="18" t="s">
        <v>39</v>
      </c>
    </row>
    <row r="80" spans="1:7" x14ac:dyDescent="0.25">
      <c r="A80" s="27">
        <v>45736</v>
      </c>
      <c r="B80" s="15">
        <v>2025</v>
      </c>
      <c r="C80" s="15">
        <v>3</v>
      </c>
      <c r="D80" s="15" t="s">
        <v>42</v>
      </c>
      <c r="E80" s="15" t="s">
        <v>43</v>
      </c>
      <c r="F80" s="15" t="s">
        <v>38</v>
      </c>
      <c r="G80" s="16" t="s">
        <v>39</v>
      </c>
    </row>
    <row r="81" spans="1:7" x14ac:dyDescent="0.25">
      <c r="A81" s="28">
        <v>45737</v>
      </c>
      <c r="B81" s="17">
        <v>2025</v>
      </c>
      <c r="C81" s="17">
        <v>3</v>
      </c>
      <c r="D81" s="17" t="s">
        <v>42</v>
      </c>
      <c r="E81" s="17" t="s">
        <v>43</v>
      </c>
      <c r="F81" s="17" t="s">
        <v>38</v>
      </c>
      <c r="G81" s="18" t="s">
        <v>39</v>
      </c>
    </row>
    <row r="82" spans="1:7" x14ac:dyDescent="0.25">
      <c r="A82" s="27">
        <v>45738</v>
      </c>
      <c r="B82" s="15">
        <v>2025</v>
      </c>
      <c r="C82" s="15">
        <v>3</v>
      </c>
      <c r="D82" s="15" t="s">
        <v>42</v>
      </c>
      <c r="E82" s="15" t="s">
        <v>43</v>
      </c>
      <c r="F82" s="15" t="s">
        <v>38</v>
      </c>
      <c r="G82" s="16" t="s">
        <v>39</v>
      </c>
    </row>
    <row r="83" spans="1:7" x14ac:dyDescent="0.25">
      <c r="A83" s="28">
        <v>45739</v>
      </c>
      <c r="B83" s="17">
        <v>2025</v>
      </c>
      <c r="C83" s="17">
        <v>3</v>
      </c>
      <c r="D83" s="17" t="s">
        <v>42</v>
      </c>
      <c r="E83" s="17" t="s">
        <v>43</v>
      </c>
      <c r="F83" s="17" t="s">
        <v>38</v>
      </c>
      <c r="G83" s="18" t="s">
        <v>39</v>
      </c>
    </row>
    <row r="84" spans="1:7" x14ac:dyDescent="0.25">
      <c r="A84" s="27">
        <v>45740</v>
      </c>
      <c r="B84" s="15">
        <v>2025</v>
      </c>
      <c r="C84" s="15">
        <v>3</v>
      </c>
      <c r="D84" s="15" t="s">
        <v>42</v>
      </c>
      <c r="E84" s="15" t="s">
        <v>43</v>
      </c>
      <c r="F84" s="15" t="s">
        <v>38</v>
      </c>
      <c r="G84" s="16" t="s">
        <v>39</v>
      </c>
    </row>
    <row r="85" spans="1:7" x14ac:dyDescent="0.25">
      <c r="A85" s="28">
        <v>45741</v>
      </c>
      <c r="B85" s="17">
        <v>2025</v>
      </c>
      <c r="C85" s="17">
        <v>3</v>
      </c>
      <c r="D85" s="17" t="s">
        <v>42</v>
      </c>
      <c r="E85" s="17" t="s">
        <v>43</v>
      </c>
      <c r="F85" s="17" t="s">
        <v>38</v>
      </c>
      <c r="G85" s="18" t="s">
        <v>39</v>
      </c>
    </row>
    <row r="86" spans="1:7" x14ac:dyDescent="0.25">
      <c r="A86" s="27">
        <v>45742</v>
      </c>
      <c r="B86" s="15">
        <v>2025</v>
      </c>
      <c r="C86" s="15">
        <v>3</v>
      </c>
      <c r="D86" s="15" t="s">
        <v>42</v>
      </c>
      <c r="E86" s="15" t="s">
        <v>43</v>
      </c>
      <c r="F86" s="15" t="s">
        <v>38</v>
      </c>
      <c r="G86" s="16" t="s">
        <v>39</v>
      </c>
    </row>
    <row r="87" spans="1:7" x14ac:dyDescent="0.25">
      <c r="A87" s="28">
        <v>45743</v>
      </c>
      <c r="B87" s="17">
        <v>2025</v>
      </c>
      <c r="C87" s="17">
        <v>3</v>
      </c>
      <c r="D87" s="17" t="s">
        <v>42</v>
      </c>
      <c r="E87" s="17" t="s">
        <v>43</v>
      </c>
      <c r="F87" s="17" t="s">
        <v>38</v>
      </c>
      <c r="G87" s="18" t="s">
        <v>39</v>
      </c>
    </row>
    <row r="88" spans="1:7" x14ac:dyDescent="0.25">
      <c r="A88" s="27">
        <v>45744</v>
      </c>
      <c r="B88" s="15">
        <v>2025</v>
      </c>
      <c r="C88" s="15">
        <v>3</v>
      </c>
      <c r="D88" s="15" t="s">
        <v>42</v>
      </c>
      <c r="E88" s="15" t="s">
        <v>43</v>
      </c>
      <c r="F88" s="15" t="s">
        <v>38</v>
      </c>
      <c r="G88" s="16" t="s">
        <v>39</v>
      </c>
    </row>
    <row r="89" spans="1:7" x14ac:dyDescent="0.25">
      <c r="A89" s="28">
        <v>45745</v>
      </c>
      <c r="B89" s="17">
        <v>2025</v>
      </c>
      <c r="C89" s="17">
        <v>3</v>
      </c>
      <c r="D89" s="17" t="s">
        <v>42</v>
      </c>
      <c r="E89" s="17" t="s">
        <v>43</v>
      </c>
      <c r="F89" s="17" t="s">
        <v>38</v>
      </c>
      <c r="G89" s="18" t="s">
        <v>39</v>
      </c>
    </row>
    <row r="90" spans="1:7" x14ac:dyDescent="0.25">
      <c r="A90" s="27">
        <v>45746</v>
      </c>
      <c r="B90" s="15">
        <v>2025</v>
      </c>
      <c r="C90" s="15">
        <v>3</v>
      </c>
      <c r="D90" s="15" t="s">
        <v>42</v>
      </c>
      <c r="E90" s="15" t="s">
        <v>43</v>
      </c>
      <c r="F90" s="15" t="s">
        <v>38</v>
      </c>
      <c r="G90" s="16" t="s">
        <v>39</v>
      </c>
    </row>
    <row r="91" spans="1:7" x14ac:dyDescent="0.25">
      <c r="A91" s="28">
        <v>45747</v>
      </c>
      <c r="B91" s="17">
        <v>2025</v>
      </c>
      <c r="C91" s="17">
        <v>3</v>
      </c>
      <c r="D91" s="17" t="s">
        <v>42</v>
      </c>
      <c r="E91" s="17" t="s">
        <v>43</v>
      </c>
      <c r="F91" s="17" t="s">
        <v>38</v>
      </c>
      <c r="G91" s="18" t="s">
        <v>39</v>
      </c>
    </row>
    <row r="92" spans="1:7" x14ac:dyDescent="0.25">
      <c r="A92" s="27">
        <v>45748</v>
      </c>
      <c r="B92" s="15">
        <v>2025</v>
      </c>
      <c r="C92" s="15">
        <v>4</v>
      </c>
      <c r="D92" s="15" t="s">
        <v>44</v>
      </c>
      <c r="E92" s="15" t="s">
        <v>45</v>
      </c>
      <c r="F92" s="15" t="s">
        <v>46</v>
      </c>
      <c r="G92" s="16" t="s">
        <v>39</v>
      </c>
    </row>
    <row r="93" spans="1:7" x14ac:dyDescent="0.25">
      <c r="A93" s="28">
        <v>45749</v>
      </c>
      <c r="B93" s="17">
        <v>2025</v>
      </c>
      <c r="C93" s="17">
        <v>4</v>
      </c>
      <c r="D93" s="17" t="s">
        <v>44</v>
      </c>
      <c r="E93" s="17" t="s">
        <v>45</v>
      </c>
      <c r="F93" s="17" t="s">
        <v>46</v>
      </c>
      <c r="G93" s="18" t="s">
        <v>39</v>
      </c>
    </row>
    <row r="94" spans="1:7" x14ac:dyDescent="0.25">
      <c r="A94" s="27">
        <v>45750</v>
      </c>
      <c r="B94" s="15">
        <v>2025</v>
      </c>
      <c r="C94" s="15">
        <v>4</v>
      </c>
      <c r="D94" s="15" t="s">
        <v>44</v>
      </c>
      <c r="E94" s="15" t="s">
        <v>45</v>
      </c>
      <c r="F94" s="15" t="s">
        <v>46</v>
      </c>
      <c r="G94" s="16" t="s">
        <v>39</v>
      </c>
    </row>
    <row r="95" spans="1:7" x14ac:dyDescent="0.25">
      <c r="A95" s="28">
        <v>45751</v>
      </c>
      <c r="B95" s="17">
        <v>2025</v>
      </c>
      <c r="C95" s="17">
        <v>4</v>
      </c>
      <c r="D95" s="17" t="s">
        <v>44</v>
      </c>
      <c r="E95" s="17" t="s">
        <v>45</v>
      </c>
      <c r="F95" s="17" t="s">
        <v>46</v>
      </c>
      <c r="G95" s="18" t="s">
        <v>39</v>
      </c>
    </row>
    <row r="96" spans="1:7" x14ac:dyDescent="0.25">
      <c r="A96" s="27">
        <v>45752</v>
      </c>
      <c r="B96" s="15">
        <v>2025</v>
      </c>
      <c r="C96" s="15">
        <v>4</v>
      </c>
      <c r="D96" s="15" t="s">
        <v>44</v>
      </c>
      <c r="E96" s="15" t="s">
        <v>45</v>
      </c>
      <c r="F96" s="15" t="s">
        <v>46</v>
      </c>
      <c r="G96" s="16" t="s">
        <v>39</v>
      </c>
    </row>
    <row r="97" spans="1:7" x14ac:dyDescent="0.25">
      <c r="A97" s="28">
        <v>45753</v>
      </c>
      <c r="B97" s="17">
        <v>2025</v>
      </c>
      <c r="C97" s="17">
        <v>4</v>
      </c>
      <c r="D97" s="17" t="s">
        <v>44</v>
      </c>
      <c r="E97" s="17" t="s">
        <v>45</v>
      </c>
      <c r="F97" s="17" t="s">
        <v>46</v>
      </c>
      <c r="G97" s="18" t="s">
        <v>39</v>
      </c>
    </row>
    <row r="98" spans="1:7" x14ac:dyDescent="0.25">
      <c r="A98" s="27">
        <v>45754</v>
      </c>
      <c r="B98" s="15">
        <v>2025</v>
      </c>
      <c r="C98" s="15">
        <v>4</v>
      </c>
      <c r="D98" s="15" t="s">
        <v>44</v>
      </c>
      <c r="E98" s="15" t="s">
        <v>45</v>
      </c>
      <c r="F98" s="15" t="s">
        <v>46</v>
      </c>
      <c r="G98" s="16" t="s">
        <v>39</v>
      </c>
    </row>
    <row r="99" spans="1:7" x14ac:dyDescent="0.25">
      <c r="A99" s="28">
        <v>45755</v>
      </c>
      <c r="B99" s="17">
        <v>2025</v>
      </c>
      <c r="C99" s="17">
        <v>4</v>
      </c>
      <c r="D99" s="17" t="s">
        <v>44</v>
      </c>
      <c r="E99" s="17" t="s">
        <v>45</v>
      </c>
      <c r="F99" s="17" t="s">
        <v>46</v>
      </c>
      <c r="G99" s="18" t="s">
        <v>39</v>
      </c>
    </row>
    <row r="100" spans="1:7" x14ac:dyDescent="0.25">
      <c r="A100" s="27">
        <v>45756</v>
      </c>
      <c r="B100" s="15">
        <v>2025</v>
      </c>
      <c r="C100" s="15">
        <v>4</v>
      </c>
      <c r="D100" s="15" t="s">
        <v>44</v>
      </c>
      <c r="E100" s="15" t="s">
        <v>45</v>
      </c>
      <c r="F100" s="15" t="s">
        <v>46</v>
      </c>
      <c r="G100" s="16" t="s">
        <v>39</v>
      </c>
    </row>
    <row r="101" spans="1:7" x14ac:dyDescent="0.25">
      <c r="A101" s="28">
        <v>45757</v>
      </c>
      <c r="B101" s="17">
        <v>2025</v>
      </c>
      <c r="C101" s="17">
        <v>4</v>
      </c>
      <c r="D101" s="17" t="s">
        <v>44</v>
      </c>
      <c r="E101" s="17" t="s">
        <v>45</v>
      </c>
      <c r="F101" s="17" t="s">
        <v>46</v>
      </c>
      <c r="G101" s="18" t="s">
        <v>39</v>
      </c>
    </row>
    <row r="102" spans="1:7" x14ac:dyDescent="0.25">
      <c r="A102" s="27">
        <v>45758</v>
      </c>
      <c r="B102" s="15">
        <v>2025</v>
      </c>
      <c r="C102" s="15">
        <v>4</v>
      </c>
      <c r="D102" s="15" t="s">
        <v>44</v>
      </c>
      <c r="E102" s="15" t="s">
        <v>45</v>
      </c>
      <c r="F102" s="15" t="s">
        <v>46</v>
      </c>
      <c r="G102" s="16" t="s">
        <v>39</v>
      </c>
    </row>
    <row r="103" spans="1:7" x14ac:dyDescent="0.25">
      <c r="A103" s="28">
        <v>45759</v>
      </c>
      <c r="B103" s="17">
        <v>2025</v>
      </c>
      <c r="C103" s="17">
        <v>4</v>
      </c>
      <c r="D103" s="17" t="s">
        <v>44</v>
      </c>
      <c r="E103" s="17" t="s">
        <v>45</v>
      </c>
      <c r="F103" s="17" t="s">
        <v>46</v>
      </c>
      <c r="G103" s="18" t="s">
        <v>39</v>
      </c>
    </row>
    <row r="104" spans="1:7" x14ac:dyDescent="0.25">
      <c r="A104" s="27">
        <v>45760</v>
      </c>
      <c r="B104" s="15">
        <v>2025</v>
      </c>
      <c r="C104" s="15">
        <v>4</v>
      </c>
      <c r="D104" s="15" t="s">
        <v>44</v>
      </c>
      <c r="E104" s="15" t="s">
        <v>45</v>
      </c>
      <c r="F104" s="15" t="s">
        <v>46</v>
      </c>
      <c r="G104" s="16" t="s">
        <v>39</v>
      </c>
    </row>
    <row r="105" spans="1:7" x14ac:dyDescent="0.25">
      <c r="A105" s="28">
        <v>45761</v>
      </c>
      <c r="B105" s="17">
        <v>2025</v>
      </c>
      <c r="C105" s="17">
        <v>4</v>
      </c>
      <c r="D105" s="17" t="s">
        <v>44</v>
      </c>
      <c r="E105" s="17" t="s">
        <v>45</v>
      </c>
      <c r="F105" s="17" t="s">
        <v>46</v>
      </c>
      <c r="G105" s="18" t="s">
        <v>39</v>
      </c>
    </row>
    <row r="106" spans="1:7" x14ac:dyDescent="0.25">
      <c r="A106" s="27">
        <v>45762</v>
      </c>
      <c r="B106" s="15">
        <v>2025</v>
      </c>
      <c r="C106" s="15">
        <v>4</v>
      </c>
      <c r="D106" s="15" t="s">
        <v>44</v>
      </c>
      <c r="E106" s="15" t="s">
        <v>45</v>
      </c>
      <c r="F106" s="15" t="s">
        <v>46</v>
      </c>
      <c r="G106" s="16" t="s">
        <v>39</v>
      </c>
    </row>
    <row r="107" spans="1:7" x14ac:dyDescent="0.25">
      <c r="A107" s="28">
        <v>45763</v>
      </c>
      <c r="B107" s="17">
        <v>2025</v>
      </c>
      <c r="C107" s="17">
        <v>4</v>
      </c>
      <c r="D107" s="17" t="s">
        <v>44</v>
      </c>
      <c r="E107" s="17" t="s">
        <v>45</v>
      </c>
      <c r="F107" s="17" t="s">
        <v>46</v>
      </c>
      <c r="G107" s="18" t="s">
        <v>39</v>
      </c>
    </row>
    <row r="108" spans="1:7" x14ac:dyDescent="0.25">
      <c r="A108" s="27">
        <v>45764</v>
      </c>
      <c r="B108" s="15">
        <v>2025</v>
      </c>
      <c r="C108" s="15">
        <v>4</v>
      </c>
      <c r="D108" s="15" t="s">
        <v>44</v>
      </c>
      <c r="E108" s="15" t="s">
        <v>45</v>
      </c>
      <c r="F108" s="15" t="s">
        <v>46</v>
      </c>
      <c r="G108" s="16" t="s">
        <v>39</v>
      </c>
    </row>
    <row r="109" spans="1:7" x14ac:dyDescent="0.25">
      <c r="A109" s="28">
        <v>45765</v>
      </c>
      <c r="B109" s="17">
        <v>2025</v>
      </c>
      <c r="C109" s="17">
        <v>4</v>
      </c>
      <c r="D109" s="17" t="s">
        <v>44</v>
      </c>
      <c r="E109" s="17" t="s">
        <v>45</v>
      </c>
      <c r="F109" s="17" t="s">
        <v>46</v>
      </c>
      <c r="G109" s="18" t="s">
        <v>39</v>
      </c>
    </row>
    <row r="110" spans="1:7" x14ac:dyDescent="0.25">
      <c r="A110" s="27">
        <v>45766</v>
      </c>
      <c r="B110" s="15">
        <v>2025</v>
      </c>
      <c r="C110" s="15">
        <v>4</v>
      </c>
      <c r="D110" s="15" t="s">
        <v>44</v>
      </c>
      <c r="E110" s="15" t="s">
        <v>45</v>
      </c>
      <c r="F110" s="15" t="s">
        <v>46</v>
      </c>
      <c r="G110" s="16" t="s">
        <v>39</v>
      </c>
    </row>
    <row r="111" spans="1:7" x14ac:dyDescent="0.25">
      <c r="A111" s="28">
        <v>45767</v>
      </c>
      <c r="B111" s="17">
        <v>2025</v>
      </c>
      <c r="C111" s="17">
        <v>4</v>
      </c>
      <c r="D111" s="17" t="s">
        <v>44</v>
      </c>
      <c r="E111" s="17" t="s">
        <v>45</v>
      </c>
      <c r="F111" s="17" t="s">
        <v>46</v>
      </c>
      <c r="G111" s="18" t="s">
        <v>39</v>
      </c>
    </row>
    <row r="112" spans="1:7" x14ac:dyDescent="0.25">
      <c r="A112" s="27">
        <v>45768</v>
      </c>
      <c r="B112" s="15">
        <v>2025</v>
      </c>
      <c r="C112" s="15">
        <v>4</v>
      </c>
      <c r="D112" s="15" t="s">
        <v>44</v>
      </c>
      <c r="E112" s="15" t="s">
        <v>45</v>
      </c>
      <c r="F112" s="15" t="s">
        <v>46</v>
      </c>
      <c r="G112" s="16" t="s">
        <v>39</v>
      </c>
    </row>
    <row r="113" spans="1:7" x14ac:dyDescent="0.25">
      <c r="A113" s="28">
        <v>45769</v>
      </c>
      <c r="B113" s="17">
        <v>2025</v>
      </c>
      <c r="C113" s="17">
        <v>4</v>
      </c>
      <c r="D113" s="17" t="s">
        <v>44</v>
      </c>
      <c r="E113" s="17" t="s">
        <v>45</v>
      </c>
      <c r="F113" s="17" t="s">
        <v>46</v>
      </c>
      <c r="G113" s="18" t="s">
        <v>39</v>
      </c>
    </row>
    <row r="114" spans="1:7" x14ac:dyDescent="0.25">
      <c r="A114" s="27">
        <v>45770</v>
      </c>
      <c r="B114" s="15">
        <v>2025</v>
      </c>
      <c r="C114" s="15">
        <v>4</v>
      </c>
      <c r="D114" s="15" t="s">
        <v>44</v>
      </c>
      <c r="E114" s="15" t="s">
        <v>45</v>
      </c>
      <c r="F114" s="15" t="s">
        <v>46</v>
      </c>
      <c r="G114" s="16" t="s">
        <v>39</v>
      </c>
    </row>
    <row r="115" spans="1:7" x14ac:dyDescent="0.25">
      <c r="A115" s="28">
        <v>45771</v>
      </c>
      <c r="B115" s="17">
        <v>2025</v>
      </c>
      <c r="C115" s="17">
        <v>4</v>
      </c>
      <c r="D115" s="17" t="s">
        <v>44</v>
      </c>
      <c r="E115" s="17" t="s">
        <v>45</v>
      </c>
      <c r="F115" s="17" t="s">
        <v>46</v>
      </c>
      <c r="G115" s="18" t="s">
        <v>39</v>
      </c>
    </row>
    <row r="116" spans="1:7" x14ac:dyDescent="0.25">
      <c r="A116" s="27">
        <v>45772</v>
      </c>
      <c r="B116" s="15">
        <v>2025</v>
      </c>
      <c r="C116" s="15">
        <v>4</v>
      </c>
      <c r="D116" s="15" t="s">
        <v>44</v>
      </c>
      <c r="E116" s="15" t="s">
        <v>45</v>
      </c>
      <c r="F116" s="15" t="s">
        <v>46</v>
      </c>
      <c r="G116" s="16" t="s">
        <v>39</v>
      </c>
    </row>
    <row r="117" spans="1:7" x14ac:dyDescent="0.25">
      <c r="A117" s="28">
        <v>45773</v>
      </c>
      <c r="B117" s="17">
        <v>2025</v>
      </c>
      <c r="C117" s="17">
        <v>4</v>
      </c>
      <c r="D117" s="17" t="s">
        <v>44</v>
      </c>
      <c r="E117" s="17" t="s">
        <v>45</v>
      </c>
      <c r="F117" s="17" t="s">
        <v>46</v>
      </c>
      <c r="G117" s="18" t="s">
        <v>39</v>
      </c>
    </row>
    <row r="118" spans="1:7" x14ac:dyDescent="0.25">
      <c r="A118" s="27">
        <v>45774</v>
      </c>
      <c r="B118" s="15">
        <v>2025</v>
      </c>
      <c r="C118" s="15">
        <v>4</v>
      </c>
      <c r="D118" s="15" t="s">
        <v>44</v>
      </c>
      <c r="E118" s="15" t="s">
        <v>45</v>
      </c>
      <c r="F118" s="15" t="s">
        <v>46</v>
      </c>
      <c r="G118" s="16" t="s">
        <v>39</v>
      </c>
    </row>
    <row r="119" spans="1:7" x14ac:dyDescent="0.25">
      <c r="A119" s="28">
        <v>45775</v>
      </c>
      <c r="B119" s="17">
        <v>2025</v>
      </c>
      <c r="C119" s="17">
        <v>4</v>
      </c>
      <c r="D119" s="17" t="s">
        <v>44</v>
      </c>
      <c r="E119" s="17" t="s">
        <v>45</v>
      </c>
      <c r="F119" s="17" t="s">
        <v>46</v>
      </c>
      <c r="G119" s="18" t="s">
        <v>39</v>
      </c>
    </row>
    <row r="120" spans="1:7" x14ac:dyDescent="0.25">
      <c r="A120" s="27">
        <v>45776</v>
      </c>
      <c r="B120" s="15">
        <v>2025</v>
      </c>
      <c r="C120" s="15">
        <v>4</v>
      </c>
      <c r="D120" s="15" t="s">
        <v>44</v>
      </c>
      <c r="E120" s="15" t="s">
        <v>45</v>
      </c>
      <c r="F120" s="15" t="s">
        <v>46</v>
      </c>
      <c r="G120" s="16" t="s">
        <v>39</v>
      </c>
    </row>
    <row r="121" spans="1:7" x14ac:dyDescent="0.25">
      <c r="A121" s="28">
        <v>45777</v>
      </c>
      <c r="B121" s="17">
        <v>2025</v>
      </c>
      <c r="C121" s="17">
        <v>4</v>
      </c>
      <c r="D121" s="17" t="s">
        <v>44</v>
      </c>
      <c r="E121" s="17" t="s">
        <v>45</v>
      </c>
      <c r="F121" s="17" t="s">
        <v>46</v>
      </c>
      <c r="G121" s="18" t="s">
        <v>39</v>
      </c>
    </row>
    <row r="122" spans="1:7" x14ac:dyDescent="0.25">
      <c r="A122" s="27">
        <v>45778</v>
      </c>
      <c r="B122" s="15">
        <v>2025</v>
      </c>
      <c r="C122" s="15">
        <v>5</v>
      </c>
      <c r="D122" s="15" t="s">
        <v>47</v>
      </c>
      <c r="E122" s="15" t="s">
        <v>48</v>
      </c>
      <c r="F122" s="15" t="s">
        <v>46</v>
      </c>
      <c r="G122" s="16" t="s">
        <v>39</v>
      </c>
    </row>
    <row r="123" spans="1:7" x14ac:dyDescent="0.25">
      <c r="A123" s="28">
        <v>45779</v>
      </c>
      <c r="B123" s="17">
        <v>2025</v>
      </c>
      <c r="C123" s="17">
        <v>5</v>
      </c>
      <c r="D123" s="17" t="s">
        <v>47</v>
      </c>
      <c r="E123" s="17" t="s">
        <v>48</v>
      </c>
      <c r="F123" s="17" t="s">
        <v>46</v>
      </c>
      <c r="G123" s="18" t="s">
        <v>39</v>
      </c>
    </row>
    <row r="124" spans="1:7" x14ac:dyDescent="0.25">
      <c r="A124" s="27">
        <v>45780</v>
      </c>
      <c r="B124" s="15">
        <v>2025</v>
      </c>
      <c r="C124" s="15">
        <v>5</v>
      </c>
      <c r="D124" s="15" t="s">
        <v>47</v>
      </c>
      <c r="E124" s="15" t="s">
        <v>48</v>
      </c>
      <c r="F124" s="15" t="s">
        <v>46</v>
      </c>
      <c r="G124" s="16" t="s">
        <v>39</v>
      </c>
    </row>
    <row r="125" spans="1:7" x14ac:dyDescent="0.25">
      <c r="A125" s="28">
        <v>45781</v>
      </c>
      <c r="B125" s="17">
        <v>2025</v>
      </c>
      <c r="C125" s="17">
        <v>5</v>
      </c>
      <c r="D125" s="17" t="s">
        <v>47</v>
      </c>
      <c r="E125" s="17" t="s">
        <v>48</v>
      </c>
      <c r="F125" s="17" t="s">
        <v>46</v>
      </c>
      <c r="G125" s="18" t="s">
        <v>39</v>
      </c>
    </row>
    <row r="126" spans="1:7" x14ac:dyDescent="0.25">
      <c r="A126" s="27">
        <v>45782</v>
      </c>
      <c r="B126" s="15">
        <v>2025</v>
      </c>
      <c r="C126" s="15">
        <v>5</v>
      </c>
      <c r="D126" s="15" t="s">
        <v>47</v>
      </c>
      <c r="E126" s="15" t="s">
        <v>48</v>
      </c>
      <c r="F126" s="15" t="s">
        <v>46</v>
      </c>
      <c r="G126" s="16" t="s">
        <v>39</v>
      </c>
    </row>
    <row r="127" spans="1:7" x14ac:dyDescent="0.25">
      <c r="A127" s="28">
        <v>45783</v>
      </c>
      <c r="B127" s="17">
        <v>2025</v>
      </c>
      <c r="C127" s="17">
        <v>5</v>
      </c>
      <c r="D127" s="17" t="s">
        <v>47</v>
      </c>
      <c r="E127" s="17" t="s">
        <v>48</v>
      </c>
      <c r="F127" s="17" t="s">
        <v>46</v>
      </c>
      <c r="G127" s="18" t="s">
        <v>39</v>
      </c>
    </row>
    <row r="128" spans="1:7" x14ac:dyDescent="0.25">
      <c r="A128" s="27">
        <v>45784</v>
      </c>
      <c r="B128" s="15">
        <v>2025</v>
      </c>
      <c r="C128" s="15">
        <v>5</v>
      </c>
      <c r="D128" s="15" t="s">
        <v>47</v>
      </c>
      <c r="E128" s="15" t="s">
        <v>48</v>
      </c>
      <c r="F128" s="15" t="s">
        <v>46</v>
      </c>
      <c r="G128" s="16" t="s">
        <v>39</v>
      </c>
    </row>
    <row r="129" spans="1:7" x14ac:dyDescent="0.25">
      <c r="A129" s="28">
        <v>45785</v>
      </c>
      <c r="B129" s="17">
        <v>2025</v>
      </c>
      <c r="C129" s="17">
        <v>5</v>
      </c>
      <c r="D129" s="17" t="s">
        <v>47</v>
      </c>
      <c r="E129" s="17" t="s">
        <v>48</v>
      </c>
      <c r="F129" s="17" t="s">
        <v>46</v>
      </c>
      <c r="G129" s="18" t="s">
        <v>39</v>
      </c>
    </row>
    <row r="130" spans="1:7" x14ac:dyDescent="0.25">
      <c r="A130" s="27">
        <v>45786</v>
      </c>
      <c r="B130" s="15">
        <v>2025</v>
      </c>
      <c r="C130" s="15">
        <v>5</v>
      </c>
      <c r="D130" s="15" t="s">
        <v>47</v>
      </c>
      <c r="E130" s="15" t="s">
        <v>48</v>
      </c>
      <c r="F130" s="15" t="s">
        <v>46</v>
      </c>
      <c r="G130" s="16" t="s">
        <v>39</v>
      </c>
    </row>
    <row r="131" spans="1:7" x14ac:dyDescent="0.25">
      <c r="A131" s="28">
        <v>45787</v>
      </c>
      <c r="B131" s="17">
        <v>2025</v>
      </c>
      <c r="C131" s="17">
        <v>5</v>
      </c>
      <c r="D131" s="17" t="s">
        <v>47</v>
      </c>
      <c r="E131" s="17" t="s">
        <v>48</v>
      </c>
      <c r="F131" s="17" t="s">
        <v>46</v>
      </c>
      <c r="G131" s="18" t="s">
        <v>39</v>
      </c>
    </row>
    <row r="132" spans="1:7" x14ac:dyDescent="0.25">
      <c r="A132" s="27">
        <v>45788</v>
      </c>
      <c r="B132" s="15">
        <v>2025</v>
      </c>
      <c r="C132" s="15">
        <v>5</v>
      </c>
      <c r="D132" s="15" t="s">
        <v>47</v>
      </c>
      <c r="E132" s="15" t="s">
        <v>48</v>
      </c>
      <c r="F132" s="15" t="s">
        <v>46</v>
      </c>
      <c r="G132" s="16" t="s">
        <v>39</v>
      </c>
    </row>
    <row r="133" spans="1:7" x14ac:dyDescent="0.25">
      <c r="A133" s="28">
        <v>45789</v>
      </c>
      <c r="B133" s="17">
        <v>2025</v>
      </c>
      <c r="C133" s="17">
        <v>5</v>
      </c>
      <c r="D133" s="17" t="s">
        <v>47</v>
      </c>
      <c r="E133" s="17" t="s">
        <v>48</v>
      </c>
      <c r="F133" s="17" t="s">
        <v>46</v>
      </c>
      <c r="G133" s="18" t="s">
        <v>39</v>
      </c>
    </row>
    <row r="134" spans="1:7" x14ac:dyDescent="0.25">
      <c r="A134" s="27">
        <v>45790</v>
      </c>
      <c r="B134" s="15">
        <v>2025</v>
      </c>
      <c r="C134" s="15">
        <v>5</v>
      </c>
      <c r="D134" s="15" t="s">
        <v>47</v>
      </c>
      <c r="E134" s="15" t="s">
        <v>48</v>
      </c>
      <c r="F134" s="15" t="s">
        <v>46</v>
      </c>
      <c r="G134" s="16" t="s">
        <v>39</v>
      </c>
    </row>
    <row r="135" spans="1:7" x14ac:dyDescent="0.25">
      <c r="A135" s="28">
        <v>45791</v>
      </c>
      <c r="B135" s="17">
        <v>2025</v>
      </c>
      <c r="C135" s="17">
        <v>5</v>
      </c>
      <c r="D135" s="17" t="s">
        <v>47</v>
      </c>
      <c r="E135" s="17" t="s">
        <v>48</v>
      </c>
      <c r="F135" s="17" t="s">
        <v>46</v>
      </c>
      <c r="G135" s="18" t="s">
        <v>39</v>
      </c>
    </row>
    <row r="136" spans="1:7" x14ac:dyDescent="0.25">
      <c r="A136" s="27">
        <v>45792</v>
      </c>
      <c r="B136" s="15">
        <v>2025</v>
      </c>
      <c r="C136" s="15">
        <v>5</v>
      </c>
      <c r="D136" s="15" t="s">
        <v>47</v>
      </c>
      <c r="E136" s="15" t="s">
        <v>48</v>
      </c>
      <c r="F136" s="15" t="s">
        <v>46</v>
      </c>
      <c r="G136" s="16" t="s">
        <v>39</v>
      </c>
    </row>
    <row r="137" spans="1:7" x14ac:dyDescent="0.25">
      <c r="A137" s="28">
        <v>45793</v>
      </c>
      <c r="B137" s="17">
        <v>2025</v>
      </c>
      <c r="C137" s="17">
        <v>5</v>
      </c>
      <c r="D137" s="17" t="s">
        <v>47</v>
      </c>
      <c r="E137" s="17" t="s">
        <v>48</v>
      </c>
      <c r="F137" s="17" t="s">
        <v>46</v>
      </c>
      <c r="G137" s="18" t="s">
        <v>39</v>
      </c>
    </row>
    <row r="138" spans="1:7" x14ac:dyDescent="0.25">
      <c r="A138" s="27">
        <v>45794</v>
      </c>
      <c r="B138" s="15">
        <v>2025</v>
      </c>
      <c r="C138" s="15">
        <v>5</v>
      </c>
      <c r="D138" s="15" t="s">
        <v>47</v>
      </c>
      <c r="E138" s="15" t="s">
        <v>48</v>
      </c>
      <c r="F138" s="15" t="s">
        <v>46</v>
      </c>
      <c r="G138" s="16" t="s">
        <v>39</v>
      </c>
    </row>
    <row r="139" spans="1:7" x14ac:dyDescent="0.25">
      <c r="A139" s="28">
        <v>45795</v>
      </c>
      <c r="B139" s="17">
        <v>2025</v>
      </c>
      <c r="C139" s="17">
        <v>5</v>
      </c>
      <c r="D139" s="17" t="s">
        <v>47</v>
      </c>
      <c r="E139" s="17" t="s">
        <v>48</v>
      </c>
      <c r="F139" s="17" t="s">
        <v>46</v>
      </c>
      <c r="G139" s="18" t="s">
        <v>39</v>
      </c>
    </row>
    <row r="140" spans="1:7" x14ac:dyDescent="0.25">
      <c r="A140" s="27">
        <v>45796</v>
      </c>
      <c r="B140" s="15">
        <v>2025</v>
      </c>
      <c r="C140" s="15">
        <v>5</v>
      </c>
      <c r="D140" s="15" t="s">
        <v>47</v>
      </c>
      <c r="E140" s="15" t="s">
        <v>48</v>
      </c>
      <c r="F140" s="15" t="s">
        <v>46</v>
      </c>
      <c r="G140" s="16" t="s">
        <v>39</v>
      </c>
    </row>
    <row r="141" spans="1:7" x14ac:dyDescent="0.25">
      <c r="A141" s="28">
        <v>45797</v>
      </c>
      <c r="B141" s="17">
        <v>2025</v>
      </c>
      <c r="C141" s="17">
        <v>5</v>
      </c>
      <c r="D141" s="17" t="s">
        <v>47</v>
      </c>
      <c r="E141" s="17" t="s">
        <v>48</v>
      </c>
      <c r="F141" s="17" t="s">
        <v>46</v>
      </c>
      <c r="G141" s="18" t="s">
        <v>39</v>
      </c>
    </row>
    <row r="142" spans="1:7" x14ac:dyDescent="0.25">
      <c r="A142" s="27">
        <v>45798</v>
      </c>
      <c r="B142" s="15">
        <v>2025</v>
      </c>
      <c r="C142" s="15">
        <v>5</v>
      </c>
      <c r="D142" s="15" t="s">
        <v>47</v>
      </c>
      <c r="E142" s="15" t="s">
        <v>48</v>
      </c>
      <c r="F142" s="15" t="s">
        <v>46</v>
      </c>
      <c r="G142" s="16" t="s">
        <v>39</v>
      </c>
    </row>
    <row r="143" spans="1:7" x14ac:dyDescent="0.25">
      <c r="A143" s="28">
        <v>45799</v>
      </c>
      <c r="B143" s="17">
        <v>2025</v>
      </c>
      <c r="C143" s="17">
        <v>5</v>
      </c>
      <c r="D143" s="17" t="s">
        <v>47</v>
      </c>
      <c r="E143" s="17" t="s">
        <v>48</v>
      </c>
      <c r="F143" s="17" t="s">
        <v>46</v>
      </c>
      <c r="G143" s="18" t="s">
        <v>39</v>
      </c>
    </row>
    <row r="144" spans="1:7" x14ac:dyDescent="0.25">
      <c r="A144" s="27">
        <v>45800</v>
      </c>
      <c r="B144" s="15">
        <v>2025</v>
      </c>
      <c r="C144" s="15">
        <v>5</v>
      </c>
      <c r="D144" s="15" t="s">
        <v>47</v>
      </c>
      <c r="E144" s="15" t="s">
        <v>48</v>
      </c>
      <c r="F144" s="15" t="s">
        <v>46</v>
      </c>
      <c r="G144" s="16" t="s">
        <v>39</v>
      </c>
    </row>
    <row r="145" spans="1:7" x14ac:dyDescent="0.25">
      <c r="A145" s="28">
        <v>45801</v>
      </c>
      <c r="B145" s="17">
        <v>2025</v>
      </c>
      <c r="C145" s="17">
        <v>5</v>
      </c>
      <c r="D145" s="17" t="s">
        <v>47</v>
      </c>
      <c r="E145" s="17" t="s">
        <v>48</v>
      </c>
      <c r="F145" s="17" t="s">
        <v>46</v>
      </c>
      <c r="G145" s="18" t="s">
        <v>39</v>
      </c>
    </row>
    <row r="146" spans="1:7" x14ac:dyDescent="0.25">
      <c r="A146" s="27">
        <v>45802</v>
      </c>
      <c r="B146" s="15">
        <v>2025</v>
      </c>
      <c r="C146" s="15">
        <v>5</v>
      </c>
      <c r="D146" s="15" t="s">
        <v>47</v>
      </c>
      <c r="E146" s="15" t="s">
        <v>48</v>
      </c>
      <c r="F146" s="15" t="s">
        <v>46</v>
      </c>
      <c r="G146" s="16" t="s">
        <v>39</v>
      </c>
    </row>
    <row r="147" spans="1:7" x14ac:dyDescent="0.25">
      <c r="A147" s="28">
        <v>45803</v>
      </c>
      <c r="B147" s="17">
        <v>2025</v>
      </c>
      <c r="C147" s="17">
        <v>5</v>
      </c>
      <c r="D147" s="17" t="s">
        <v>47</v>
      </c>
      <c r="E147" s="17" t="s">
        <v>48</v>
      </c>
      <c r="F147" s="17" t="s">
        <v>46</v>
      </c>
      <c r="G147" s="18" t="s">
        <v>39</v>
      </c>
    </row>
    <row r="148" spans="1:7" x14ac:dyDescent="0.25">
      <c r="A148" s="27">
        <v>45804</v>
      </c>
      <c r="B148" s="15">
        <v>2025</v>
      </c>
      <c r="C148" s="15">
        <v>5</v>
      </c>
      <c r="D148" s="15" t="s">
        <v>47</v>
      </c>
      <c r="E148" s="15" t="s">
        <v>48</v>
      </c>
      <c r="F148" s="15" t="s">
        <v>46</v>
      </c>
      <c r="G148" s="16" t="s">
        <v>39</v>
      </c>
    </row>
    <row r="149" spans="1:7" x14ac:dyDescent="0.25">
      <c r="A149" s="28">
        <v>45805</v>
      </c>
      <c r="B149" s="17">
        <v>2025</v>
      </c>
      <c r="C149" s="17">
        <v>5</v>
      </c>
      <c r="D149" s="17" t="s">
        <v>47</v>
      </c>
      <c r="E149" s="17" t="s">
        <v>48</v>
      </c>
      <c r="F149" s="17" t="s">
        <v>46</v>
      </c>
      <c r="G149" s="18" t="s">
        <v>39</v>
      </c>
    </row>
    <row r="150" spans="1:7" x14ac:dyDescent="0.25">
      <c r="A150" s="27">
        <v>45806</v>
      </c>
      <c r="B150" s="15">
        <v>2025</v>
      </c>
      <c r="C150" s="15">
        <v>5</v>
      </c>
      <c r="D150" s="15" t="s">
        <v>47</v>
      </c>
      <c r="E150" s="15" t="s">
        <v>48</v>
      </c>
      <c r="F150" s="15" t="s">
        <v>46</v>
      </c>
      <c r="G150" s="16" t="s">
        <v>39</v>
      </c>
    </row>
    <row r="151" spans="1:7" x14ac:dyDescent="0.25">
      <c r="A151" s="28">
        <v>45807</v>
      </c>
      <c r="B151" s="17">
        <v>2025</v>
      </c>
      <c r="C151" s="17">
        <v>5</v>
      </c>
      <c r="D151" s="17" t="s">
        <v>47</v>
      </c>
      <c r="E151" s="17" t="s">
        <v>48</v>
      </c>
      <c r="F151" s="17" t="s">
        <v>46</v>
      </c>
      <c r="G151" s="18" t="s">
        <v>39</v>
      </c>
    </row>
    <row r="152" spans="1:7" x14ac:dyDescent="0.25">
      <c r="A152" s="27">
        <v>45808</v>
      </c>
      <c r="B152" s="15">
        <v>2025</v>
      </c>
      <c r="C152" s="15">
        <v>5</v>
      </c>
      <c r="D152" s="15" t="s">
        <v>47</v>
      </c>
      <c r="E152" s="15" t="s">
        <v>48</v>
      </c>
      <c r="F152" s="15" t="s">
        <v>46</v>
      </c>
      <c r="G152" s="16" t="s">
        <v>39</v>
      </c>
    </row>
    <row r="153" spans="1:7" x14ac:dyDescent="0.25">
      <c r="A153" s="28">
        <v>45809</v>
      </c>
      <c r="B153" s="17">
        <v>2025</v>
      </c>
      <c r="C153" s="17">
        <v>6</v>
      </c>
      <c r="D153" s="17" t="s">
        <v>49</v>
      </c>
      <c r="E153" s="17" t="s">
        <v>50</v>
      </c>
      <c r="F153" s="17" t="s">
        <v>46</v>
      </c>
      <c r="G153" s="18" t="s">
        <v>39</v>
      </c>
    </row>
    <row r="154" spans="1:7" x14ac:dyDescent="0.25">
      <c r="A154" s="27">
        <v>45810</v>
      </c>
      <c r="B154" s="15">
        <v>2025</v>
      </c>
      <c r="C154" s="15">
        <v>6</v>
      </c>
      <c r="D154" s="15" t="s">
        <v>49</v>
      </c>
      <c r="E154" s="15" t="s">
        <v>50</v>
      </c>
      <c r="F154" s="15" t="s">
        <v>46</v>
      </c>
      <c r="G154" s="16" t="s">
        <v>39</v>
      </c>
    </row>
    <row r="155" spans="1:7" x14ac:dyDescent="0.25">
      <c r="A155" s="28">
        <v>45811</v>
      </c>
      <c r="B155" s="17">
        <v>2025</v>
      </c>
      <c r="C155" s="17">
        <v>6</v>
      </c>
      <c r="D155" s="17" t="s">
        <v>49</v>
      </c>
      <c r="E155" s="17" t="s">
        <v>50</v>
      </c>
      <c r="F155" s="17" t="s">
        <v>46</v>
      </c>
      <c r="G155" s="18" t="s">
        <v>39</v>
      </c>
    </row>
    <row r="156" spans="1:7" x14ac:dyDescent="0.25">
      <c r="A156" s="27">
        <v>45812</v>
      </c>
      <c r="B156" s="15">
        <v>2025</v>
      </c>
      <c r="C156" s="15">
        <v>6</v>
      </c>
      <c r="D156" s="15" t="s">
        <v>49</v>
      </c>
      <c r="E156" s="15" t="s">
        <v>50</v>
      </c>
      <c r="F156" s="15" t="s">
        <v>46</v>
      </c>
      <c r="G156" s="16" t="s">
        <v>39</v>
      </c>
    </row>
    <row r="157" spans="1:7" x14ac:dyDescent="0.25">
      <c r="A157" s="28">
        <v>45813</v>
      </c>
      <c r="B157" s="17">
        <v>2025</v>
      </c>
      <c r="C157" s="17">
        <v>6</v>
      </c>
      <c r="D157" s="17" t="s">
        <v>49</v>
      </c>
      <c r="E157" s="17" t="s">
        <v>50</v>
      </c>
      <c r="F157" s="17" t="s">
        <v>46</v>
      </c>
      <c r="G157" s="18" t="s">
        <v>39</v>
      </c>
    </row>
    <row r="158" spans="1:7" x14ac:dyDescent="0.25">
      <c r="A158" s="27">
        <v>45814</v>
      </c>
      <c r="B158" s="15">
        <v>2025</v>
      </c>
      <c r="C158" s="15">
        <v>6</v>
      </c>
      <c r="D158" s="15" t="s">
        <v>49</v>
      </c>
      <c r="E158" s="15" t="s">
        <v>50</v>
      </c>
      <c r="F158" s="15" t="s">
        <v>46</v>
      </c>
      <c r="G158" s="16" t="s">
        <v>39</v>
      </c>
    </row>
    <row r="159" spans="1:7" x14ac:dyDescent="0.25">
      <c r="A159" s="28">
        <v>45815</v>
      </c>
      <c r="B159" s="17">
        <v>2025</v>
      </c>
      <c r="C159" s="17">
        <v>6</v>
      </c>
      <c r="D159" s="17" t="s">
        <v>49</v>
      </c>
      <c r="E159" s="17" t="s">
        <v>50</v>
      </c>
      <c r="F159" s="17" t="s">
        <v>46</v>
      </c>
      <c r="G159" s="18" t="s">
        <v>39</v>
      </c>
    </row>
    <row r="160" spans="1:7" x14ac:dyDescent="0.25">
      <c r="A160" s="27">
        <v>45816</v>
      </c>
      <c r="B160" s="15">
        <v>2025</v>
      </c>
      <c r="C160" s="15">
        <v>6</v>
      </c>
      <c r="D160" s="15" t="s">
        <v>49</v>
      </c>
      <c r="E160" s="15" t="s">
        <v>50</v>
      </c>
      <c r="F160" s="15" t="s">
        <v>46</v>
      </c>
      <c r="G160" s="16" t="s">
        <v>39</v>
      </c>
    </row>
    <row r="161" spans="1:7" x14ac:dyDescent="0.25">
      <c r="A161" s="28">
        <v>45817</v>
      </c>
      <c r="B161" s="17">
        <v>2025</v>
      </c>
      <c r="C161" s="17">
        <v>6</v>
      </c>
      <c r="D161" s="17" t="s">
        <v>49</v>
      </c>
      <c r="E161" s="17" t="s">
        <v>50</v>
      </c>
      <c r="F161" s="17" t="s">
        <v>46</v>
      </c>
      <c r="G161" s="18" t="s">
        <v>39</v>
      </c>
    </row>
    <row r="162" spans="1:7" x14ac:dyDescent="0.25">
      <c r="A162" s="27">
        <v>45818</v>
      </c>
      <c r="B162" s="15">
        <v>2025</v>
      </c>
      <c r="C162" s="15">
        <v>6</v>
      </c>
      <c r="D162" s="15" t="s">
        <v>49</v>
      </c>
      <c r="E162" s="15" t="s">
        <v>50</v>
      </c>
      <c r="F162" s="15" t="s">
        <v>46</v>
      </c>
      <c r="G162" s="16" t="s">
        <v>39</v>
      </c>
    </row>
    <row r="163" spans="1:7" x14ac:dyDescent="0.25">
      <c r="A163" s="28">
        <v>45819</v>
      </c>
      <c r="B163" s="17">
        <v>2025</v>
      </c>
      <c r="C163" s="17">
        <v>6</v>
      </c>
      <c r="D163" s="17" t="s">
        <v>49</v>
      </c>
      <c r="E163" s="17" t="s">
        <v>50</v>
      </c>
      <c r="F163" s="17" t="s">
        <v>46</v>
      </c>
      <c r="G163" s="18" t="s">
        <v>39</v>
      </c>
    </row>
    <row r="164" spans="1:7" x14ac:dyDescent="0.25">
      <c r="A164" s="27">
        <v>45820</v>
      </c>
      <c r="B164" s="15">
        <v>2025</v>
      </c>
      <c r="C164" s="15">
        <v>6</v>
      </c>
      <c r="D164" s="15" t="s">
        <v>49</v>
      </c>
      <c r="E164" s="15" t="s">
        <v>50</v>
      </c>
      <c r="F164" s="15" t="s">
        <v>46</v>
      </c>
      <c r="G164" s="16" t="s">
        <v>39</v>
      </c>
    </row>
    <row r="165" spans="1:7" x14ac:dyDescent="0.25">
      <c r="A165" s="28">
        <v>45821</v>
      </c>
      <c r="B165" s="17">
        <v>2025</v>
      </c>
      <c r="C165" s="17">
        <v>6</v>
      </c>
      <c r="D165" s="17" t="s">
        <v>49</v>
      </c>
      <c r="E165" s="17" t="s">
        <v>50</v>
      </c>
      <c r="F165" s="17" t="s">
        <v>46</v>
      </c>
      <c r="G165" s="18" t="s">
        <v>39</v>
      </c>
    </row>
    <row r="166" spans="1:7" x14ac:dyDescent="0.25">
      <c r="A166" s="27">
        <v>45822</v>
      </c>
      <c r="B166" s="15">
        <v>2025</v>
      </c>
      <c r="C166" s="15">
        <v>6</v>
      </c>
      <c r="D166" s="15" t="s">
        <v>49</v>
      </c>
      <c r="E166" s="15" t="s">
        <v>50</v>
      </c>
      <c r="F166" s="15" t="s">
        <v>46</v>
      </c>
      <c r="G166" s="16" t="s">
        <v>39</v>
      </c>
    </row>
    <row r="167" spans="1:7" x14ac:dyDescent="0.25">
      <c r="A167" s="28">
        <v>45823</v>
      </c>
      <c r="B167" s="17">
        <v>2025</v>
      </c>
      <c r="C167" s="17">
        <v>6</v>
      </c>
      <c r="D167" s="17" t="s">
        <v>49</v>
      </c>
      <c r="E167" s="17" t="s">
        <v>50</v>
      </c>
      <c r="F167" s="17" t="s">
        <v>46</v>
      </c>
      <c r="G167" s="18" t="s">
        <v>39</v>
      </c>
    </row>
    <row r="168" spans="1:7" x14ac:dyDescent="0.25">
      <c r="A168" s="27">
        <v>45824</v>
      </c>
      <c r="B168" s="15">
        <v>2025</v>
      </c>
      <c r="C168" s="15">
        <v>6</v>
      </c>
      <c r="D168" s="15" t="s">
        <v>49</v>
      </c>
      <c r="E168" s="15" t="s">
        <v>50</v>
      </c>
      <c r="F168" s="15" t="s">
        <v>46</v>
      </c>
      <c r="G168" s="16" t="s">
        <v>39</v>
      </c>
    </row>
    <row r="169" spans="1:7" x14ac:dyDescent="0.25">
      <c r="A169" s="28">
        <v>45825</v>
      </c>
      <c r="B169" s="17">
        <v>2025</v>
      </c>
      <c r="C169" s="17">
        <v>6</v>
      </c>
      <c r="D169" s="17" t="s">
        <v>49</v>
      </c>
      <c r="E169" s="17" t="s">
        <v>50</v>
      </c>
      <c r="F169" s="17" t="s">
        <v>46</v>
      </c>
      <c r="G169" s="18" t="s">
        <v>39</v>
      </c>
    </row>
    <row r="170" spans="1:7" x14ac:dyDescent="0.25">
      <c r="A170" s="27">
        <v>45826</v>
      </c>
      <c r="B170" s="15">
        <v>2025</v>
      </c>
      <c r="C170" s="15">
        <v>6</v>
      </c>
      <c r="D170" s="15" t="s">
        <v>49</v>
      </c>
      <c r="E170" s="15" t="s">
        <v>50</v>
      </c>
      <c r="F170" s="15" t="s">
        <v>46</v>
      </c>
      <c r="G170" s="16" t="s">
        <v>39</v>
      </c>
    </row>
    <row r="171" spans="1:7" x14ac:dyDescent="0.25">
      <c r="A171" s="28">
        <v>45827</v>
      </c>
      <c r="B171" s="17">
        <v>2025</v>
      </c>
      <c r="C171" s="17">
        <v>6</v>
      </c>
      <c r="D171" s="17" t="s">
        <v>49</v>
      </c>
      <c r="E171" s="17" t="s">
        <v>50</v>
      </c>
      <c r="F171" s="17" t="s">
        <v>46</v>
      </c>
      <c r="G171" s="18" t="s">
        <v>39</v>
      </c>
    </row>
    <row r="172" spans="1:7" x14ac:dyDescent="0.25">
      <c r="A172" s="27">
        <v>45828</v>
      </c>
      <c r="B172" s="15">
        <v>2025</v>
      </c>
      <c r="C172" s="15">
        <v>6</v>
      </c>
      <c r="D172" s="15" t="s">
        <v>49</v>
      </c>
      <c r="E172" s="15" t="s">
        <v>50</v>
      </c>
      <c r="F172" s="15" t="s">
        <v>46</v>
      </c>
      <c r="G172" s="16" t="s">
        <v>39</v>
      </c>
    </row>
    <row r="173" spans="1:7" x14ac:dyDescent="0.25">
      <c r="A173" s="28">
        <v>45829</v>
      </c>
      <c r="B173" s="17">
        <v>2025</v>
      </c>
      <c r="C173" s="17">
        <v>6</v>
      </c>
      <c r="D173" s="17" t="s">
        <v>49</v>
      </c>
      <c r="E173" s="17" t="s">
        <v>50</v>
      </c>
      <c r="F173" s="17" t="s">
        <v>46</v>
      </c>
      <c r="G173" s="18" t="s">
        <v>39</v>
      </c>
    </row>
    <row r="174" spans="1:7" x14ac:dyDescent="0.25">
      <c r="A174" s="27">
        <v>45830</v>
      </c>
      <c r="B174" s="15">
        <v>2025</v>
      </c>
      <c r="C174" s="15">
        <v>6</v>
      </c>
      <c r="D174" s="15" t="s">
        <v>49</v>
      </c>
      <c r="E174" s="15" t="s">
        <v>50</v>
      </c>
      <c r="F174" s="15" t="s">
        <v>46</v>
      </c>
      <c r="G174" s="16" t="s">
        <v>39</v>
      </c>
    </row>
    <row r="175" spans="1:7" x14ac:dyDescent="0.25">
      <c r="A175" s="28">
        <v>45831</v>
      </c>
      <c r="B175" s="17">
        <v>2025</v>
      </c>
      <c r="C175" s="17">
        <v>6</v>
      </c>
      <c r="D175" s="17" t="s">
        <v>49</v>
      </c>
      <c r="E175" s="17" t="s">
        <v>50</v>
      </c>
      <c r="F175" s="17" t="s">
        <v>46</v>
      </c>
      <c r="G175" s="18" t="s">
        <v>39</v>
      </c>
    </row>
    <row r="176" spans="1:7" x14ac:dyDescent="0.25">
      <c r="A176" s="27">
        <v>45832</v>
      </c>
      <c r="B176" s="15">
        <v>2025</v>
      </c>
      <c r="C176" s="15">
        <v>6</v>
      </c>
      <c r="D176" s="15" t="s">
        <v>49</v>
      </c>
      <c r="E176" s="15" t="s">
        <v>50</v>
      </c>
      <c r="F176" s="15" t="s">
        <v>46</v>
      </c>
      <c r="G176" s="16" t="s">
        <v>39</v>
      </c>
    </row>
    <row r="177" spans="1:7" x14ac:dyDescent="0.25">
      <c r="A177" s="28">
        <v>45833</v>
      </c>
      <c r="B177" s="17">
        <v>2025</v>
      </c>
      <c r="C177" s="17">
        <v>6</v>
      </c>
      <c r="D177" s="17" t="s">
        <v>49</v>
      </c>
      <c r="E177" s="17" t="s">
        <v>50</v>
      </c>
      <c r="F177" s="17" t="s">
        <v>46</v>
      </c>
      <c r="G177" s="18" t="s">
        <v>39</v>
      </c>
    </row>
    <row r="178" spans="1:7" x14ac:dyDescent="0.25">
      <c r="A178" s="27">
        <v>45834</v>
      </c>
      <c r="B178" s="15">
        <v>2025</v>
      </c>
      <c r="C178" s="15">
        <v>6</v>
      </c>
      <c r="D178" s="15" t="s">
        <v>49</v>
      </c>
      <c r="E178" s="15" t="s">
        <v>50</v>
      </c>
      <c r="F178" s="15" t="s">
        <v>46</v>
      </c>
      <c r="G178" s="16" t="s">
        <v>39</v>
      </c>
    </row>
    <row r="179" spans="1:7" x14ac:dyDescent="0.25">
      <c r="A179" s="28">
        <v>45835</v>
      </c>
      <c r="B179" s="17">
        <v>2025</v>
      </c>
      <c r="C179" s="17">
        <v>6</v>
      </c>
      <c r="D179" s="17" t="s">
        <v>49</v>
      </c>
      <c r="E179" s="17" t="s">
        <v>50</v>
      </c>
      <c r="F179" s="17" t="s">
        <v>46</v>
      </c>
      <c r="G179" s="18" t="s">
        <v>39</v>
      </c>
    </row>
    <row r="180" spans="1:7" x14ac:dyDescent="0.25">
      <c r="A180" s="27">
        <v>45836</v>
      </c>
      <c r="B180" s="15">
        <v>2025</v>
      </c>
      <c r="C180" s="15">
        <v>6</v>
      </c>
      <c r="D180" s="15" t="s">
        <v>49</v>
      </c>
      <c r="E180" s="15" t="s">
        <v>50</v>
      </c>
      <c r="F180" s="15" t="s">
        <v>46</v>
      </c>
      <c r="G180" s="16" t="s">
        <v>39</v>
      </c>
    </row>
    <row r="181" spans="1:7" x14ac:dyDescent="0.25">
      <c r="A181" s="28">
        <v>45837</v>
      </c>
      <c r="B181" s="17">
        <v>2025</v>
      </c>
      <c r="C181" s="17">
        <v>6</v>
      </c>
      <c r="D181" s="17" t="s">
        <v>49</v>
      </c>
      <c r="E181" s="17" t="s">
        <v>50</v>
      </c>
      <c r="F181" s="17" t="s">
        <v>46</v>
      </c>
      <c r="G181" s="18" t="s">
        <v>39</v>
      </c>
    </row>
    <row r="182" spans="1:7" x14ac:dyDescent="0.25">
      <c r="A182" s="27">
        <v>45838</v>
      </c>
      <c r="B182" s="15">
        <v>2025</v>
      </c>
      <c r="C182" s="15">
        <v>6</v>
      </c>
      <c r="D182" s="15" t="s">
        <v>49</v>
      </c>
      <c r="E182" s="15" t="s">
        <v>50</v>
      </c>
      <c r="F182" s="15" t="s">
        <v>46</v>
      </c>
      <c r="G182" s="16" t="s">
        <v>39</v>
      </c>
    </row>
    <row r="183" spans="1:7" x14ac:dyDescent="0.25">
      <c r="A183" s="28">
        <v>45839</v>
      </c>
      <c r="B183" s="17">
        <v>2025</v>
      </c>
      <c r="C183" s="17">
        <v>7</v>
      </c>
      <c r="D183" s="17" t="s">
        <v>51</v>
      </c>
      <c r="E183" s="17" t="s">
        <v>52</v>
      </c>
      <c r="F183" s="17" t="s">
        <v>53</v>
      </c>
      <c r="G183" s="18" t="s">
        <v>54</v>
      </c>
    </row>
    <row r="184" spans="1:7" x14ac:dyDescent="0.25">
      <c r="A184" s="27">
        <v>45840</v>
      </c>
      <c r="B184" s="15">
        <v>2025</v>
      </c>
      <c r="C184" s="15">
        <v>7</v>
      </c>
      <c r="D184" s="15" t="s">
        <v>51</v>
      </c>
      <c r="E184" s="15" t="s">
        <v>52</v>
      </c>
      <c r="F184" s="15" t="s">
        <v>53</v>
      </c>
      <c r="G184" s="16" t="s">
        <v>54</v>
      </c>
    </row>
    <row r="185" spans="1:7" x14ac:dyDescent="0.25">
      <c r="A185" s="28">
        <v>45841</v>
      </c>
      <c r="B185" s="17">
        <v>2025</v>
      </c>
      <c r="C185" s="17">
        <v>7</v>
      </c>
      <c r="D185" s="17" t="s">
        <v>51</v>
      </c>
      <c r="E185" s="17" t="s">
        <v>52</v>
      </c>
      <c r="F185" s="17" t="s">
        <v>53</v>
      </c>
      <c r="G185" s="18" t="s">
        <v>54</v>
      </c>
    </row>
    <row r="186" spans="1:7" x14ac:dyDescent="0.25">
      <c r="A186" s="27">
        <v>45842</v>
      </c>
      <c r="B186" s="15">
        <v>2025</v>
      </c>
      <c r="C186" s="15">
        <v>7</v>
      </c>
      <c r="D186" s="15" t="s">
        <v>51</v>
      </c>
      <c r="E186" s="15" t="s">
        <v>52</v>
      </c>
      <c r="F186" s="15" t="s">
        <v>53</v>
      </c>
      <c r="G186" s="16" t="s">
        <v>54</v>
      </c>
    </row>
    <row r="187" spans="1:7" x14ac:dyDescent="0.25">
      <c r="A187" s="28">
        <v>45843</v>
      </c>
      <c r="B187" s="17">
        <v>2025</v>
      </c>
      <c r="C187" s="17">
        <v>7</v>
      </c>
      <c r="D187" s="17" t="s">
        <v>51</v>
      </c>
      <c r="E187" s="17" t="s">
        <v>52</v>
      </c>
      <c r="F187" s="17" t="s">
        <v>53</v>
      </c>
      <c r="G187" s="18" t="s">
        <v>54</v>
      </c>
    </row>
    <row r="188" spans="1:7" x14ac:dyDescent="0.25">
      <c r="A188" s="27">
        <v>45844</v>
      </c>
      <c r="B188" s="15">
        <v>2025</v>
      </c>
      <c r="C188" s="15">
        <v>7</v>
      </c>
      <c r="D188" s="15" t="s">
        <v>51</v>
      </c>
      <c r="E188" s="15" t="s">
        <v>52</v>
      </c>
      <c r="F188" s="15" t="s">
        <v>53</v>
      </c>
      <c r="G188" s="16" t="s">
        <v>54</v>
      </c>
    </row>
    <row r="189" spans="1:7" x14ac:dyDescent="0.25">
      <c r="A189" s="28">
        <v>45845</v>
      </c>
      <c r="B189" s="17">
        <v>2025</v>
      </c>
      <c r="C189" s="17">
        <v>7</v>
      </c>
      <c r="D189" s="17" t="s">
        <v>51</v>
      </c>
      <c r="E189" s="17" t="s">
        <v>52</v>
      </c>
      <c r="F189" s="17" t="s">
        <v>53</v>
      </c>
      <c r="G189" s="18" t="s">
        <v>54</v>
      </c>
    </row>
    <row r="190" spans="1:7" x14ac:dyDescent="0.25">
      <c r="A190" s="27">
        <v>45846</v>
      </c>
      <c r="B190" s="15">
        <v>2025</v>
      </c>
      <c r="C190" s="15">
        <v>7</v>
      </c>
      <c r="D190" s="15" t="s">
        <v>51</v>
      </c>
      <c r="E190" s="15" t="s">
        <v>52</v>
      </c>
      <c r="F190" s="15" t="s">
        <v>53</v>
      </c>
      <c r="G190" s="16" t="s">
        <v>54</v>
      </c>
    </row>
    <row r="191" spans="1:7" x14ac:dyDescent="0.25">
      <c r="A191" s="28">
        <v>45847</v>
      </c>
      <c r="B191" s="17">
        <v>2025</v>
      </c>
      <c r="C191" s="17">
        <v>7</v>
      </c>
      <c r="D191" s="17" t="s">
        <v>51</v>
      </c>
      <c r="E191" s="17" t="s">
        <v>52</v>
      </c>
      <c r="F191" s="17" t="s">
        <v>53</v>
      </c>
      <c r="G191" s="18" t="s">
        <v>54</v>
      </c>
    </row>
    <row r="192" spans="1:7" x14ac:dyDescent="0.25">
      <c r="A192" s="27">
        <v>45848</v>
      </c>
      <c r="B192" s="15">
        <v>2025</v>
      </c>
      <c r="C192" s="15">
        <v>7</v>
      </c>
      <c r="D192" s="15" t="s">
        <v>51</v>
      </c>
      <c r="E192" s="15" t="s">
        <v>52</v>
      </c>
      <c r="F192" s="15" t="s">
        <v>53</v>
      </c>
      <c r="G192" s="16" t="s">
        <v>54</v>
      </c>
    </row>
    <row r="193" spans="1:7" x14ac:dyDescent="0.25">
      <c r="A193" s="28">
        <v>45849</v>
      </c>
      <c r="B193" s="17">
        <v>2025</v>
      </c>
      <c r="C193" s="17">
        <v>7</v>
      </c>
      <c r="D193" s="17" t="s">
        <v>51</v>
      </c>
      <c r="E193" s="17" t="s">
        <v>52</v>
      </c>
      <c r="F193" s="17" t="s">
        <v>53</v>
      </c>
      <c r="G193" s="18" t="s">
        <v>54</v>
      </c>
    </row>
    <row r="194" spans="1:7" x14ac:dyDescent="0.25">
      <c r="A194" s="27">
        <v>45850</v>
      </c>
      <c r="B194" s="15">
        <v>2025</v>
      </c>
      <c r="C194" s="15">
        <v>7</v>
      </c>
      <c r="D194" s="15" t="s">
        <v>51</v>
      </c>
      <c r="E194" s="15" t="s">
        <v>52</v>
      </c>
      <c r="F194" s="15" t="s">
        <v>53</v>
      </c>
      <c r="G194" s="16" t="s">
        <v>54</v>
      </c>
    </row>
    <row r="195" spans="1:7" x14ac:dyDescent="0.25">
      <c r="A195" s="28">
        <v>45851</v>
      </c>
      <c r="B195" s="17">
        <v>2025</v>
      </c>
      <c r="C195" s="17">
        <v>7</v>
      </c>
      <c r="D195" s="17" t="s">
        <v>51</v>
      </c>
      <c r="E195" s="17" t="s">
        <v>52</v>
      </c>
      <c r="F195" s="17" t="s">
        <v>53</v>
      </c>
      <c r="G195" s="18" t="s">
        <v>54</v>
      </c>
    </row>
    <row r="196" spans="1:7" x14ac:dyDescent="0.25">
      <c r="A196" s="27">
        <v>45852</v>
      </c>
      <c r="B196" s="15">
        <v>2025</v>
      </c>
      <c r="C196" s="15">
        <v>7</v>
      </c>
      <c r="D196" s="15" t="s">
        <v>51</v>
      </c>
      <c r="E196" s="15" t="s">
        <v>52</v>
      </c>
      <c r="F196" s="15" t="s">
        <v>53</v>
      </c>
      <c r="G196" s="16" t="s">
        <v>54</v>
      </c>
    </row>
    <row r="197" spans="1:7" x14ac:dyDescent="0.25">
      <c r="A197" s="28">
        <v>45853</v>
      </c>
      <c r="B197" s="17">
        <v>2025</v>
      </c>
      <c r="C197" s="17">
        <v>7</v>
      </c>
      <c r="D197" s="17" t="s">
        <v>51</v>
      </c>
      <c r="E197" s="17" t="s">
        <v>52</v>
      </c>
      <c r="F197" s="17" t="s">
        <v>53</v>
      </c>
      <c r="G197" s="18" t="s">
        <v>54</v>
      </c>
    </row>
    <row r="198" spans="1:7" x14ac:dyDescent="0.25">
      <c r="A198" s="27">
        <v>45854</v>
      </c>
      <c r="B198" s="15">
        <v>2025</v>
      </c>
      <c r="C198" s="15">
        <v>7</v>
      </c>
      <c r="D198" s="15" t="s">
        <v>51</v>
      </c>
      <c r="E198" s="15" t="s">
        <v>52</v>
      </c>
      <c r="F198" s="15" t="s">
        <v>53</v>
      </c>
      <c r="G198" s="16" t="s">
        <v>54</v>
      </c>
    </row>
    <row r="199" spans="1:7" x14ac:dyDescent="0.25">
      <c r="A199" s="28">
        <v>45855</v>
      </c>
      <c r="B199" s="17">
        <v>2025</v>
      </c>
      <c r="C199" s="17">
        <v>7</v>
      </c>
      <c r="D199" s="17" t="s">
        <v>51</v>
      </c>
      <c r="E199" s="17" t="s">
        <v>52</v>
      </c>
      <c r="F199" s="17" t="s">
        <v>53</v>
      </c>
      <c r="G199" s="18" t="s">
        <v>54</v>
      </c>
    </row>
    <row r="200" spans="1:7" x14ac:dyDescent="0.25">
      <c r="A200" s="27">
        <v>45856</v>
      </c>
      <c r="B200" s="15">
        <v>2025</v>
      </c>
      <c r="C200" s="15">
        <v>7</v>
      </c>
      <c r="D200" s="15" t="s">
        <v>51</v>
      </c>
      <c r="E200" s="15" t="s">
        <v>52</v>
      </c>
      <c r="F200" s="15" t="s">
        <v>53</v>
      </c>
      <c r="G200" s="16" t="s">
        <v>54</v>
      </c>
    </row>
    <row r="201" spans="1:7" x14ac:dyDescent="0.25">
      <c r="A201" s="28">
        <v>45857</v>
      </c>
      <c r="B201" s="17">
        <v>2025</v>
      </c>
      <c r="C201" s="17">
        <v>7</v>
      </c>
      <c r="D201" s="17" t="s">
        <v>51</v>
      </c>
      <c r="E201" s="17" t="s">
        <v>52</v>
      </c>
      <c r="F201" s="17" t="s">
        <v>53</v>
      </c>
      <c r="G201" s="18" t="s">
        <v>54</v>
      </c>
    </row>
    <row r="202" spans="1:7" x14ac:dyDescent="0.25">
      <c r="A202" s="27">
        <v>45858</v>
      </c>
      <c r="B202" s="15">
        <v>2025</v>
      </c>
      <c r="C202" s="15">
        <v>7</v>
      </c>
      <c r="D202" s="15" t="s">
        <v>51</v>
      </c>
      <c r="E202" s="15" t="s">
        <v>52</v>
      </c>
      <c r="F202" s="15" t="s">
        <v>53</v>
      </c>
      <c r="G202" s="16" t="s">
        <v>54</v>
      </c>
    </row>
    <row r="203" spans="1:7" x14ac:dyDescent="0.25">
      <c r="A203" s="28">
        <v>45859</v>
      </c>
      <c r="B203" s="17">
        <v>2025</v>
      </c>
      <c r="C203" s="17">
        <v>7</v>
      </c>
      <c r="D203" s="17" t="s">
        <v>51</v>
      </c>
      <c r="E203" s="17" t="s">
        <v>52</v>
      </c>
      <c r="F203" s="17" t="s">
        <v>53</v>
      </c>
      <c r="G203" s="18" t="s">
        <v>54</v>
      </c>
    </row>
    <row r="204" spans="1:7" x14ac:dyDescent="0.25">
      <c r="A204" s="27">
        <v>45860</v>
      </c>
      <c r="B204" s="15">
        <v>2025</v>
      </c>
      <c r="C204" s="15">
        <v>7</v>
      </c>
      <c r="D204" s="15" t="s">
        <v>51</v>
      </c>
      <c r="E204" s="15" t="s">
        <v>52</v>
      </c>
      <c r="F204" s="15" t="s">
        <v>53</v>
      </c>
      <c r="G204" s="16" t="s">
        <v>54</v>
      </c>
    </row>
    <row r="205" spans="1:7" x14ac:dyDescent="0.25">
      <c r="A205" s="28">
        <v>45861</v>
      </c>
      <c r="B205" s="17">
        <v>2025</v>
      </c>
      <c r="C205" s="17">
        <v>7</v>
      </c>
      <c r="D205" s="17" t="s">
        <v>51</v>
      </c>
      <c r="E205" s="17" t="s">
        <v>52</v>
      </c>
      <c r="F205" s="17" t="s">
        <v>53</v>
      </c>
      <c r="G205" s="18" t="s">
        <v>54</v>
      </c>
    </row>
    <row r="206" spans="1:7" x14ac:dyDescent="0.25">
      <c r="A206" s="27">
        <v>45862</v>
      </c>
      <c r="B206" s="15">
        <v>2025</v>
      </c>
      <c r="C206" s="15">
        <v>7</v>
      </c>
      <c r="D206" s="15" t="s">
        <v>51</v>
      </c>
      <c r="E206" s="15" t="s">
        <v>52</v>
      </c>
      <c r="F206" s="15" t="s">
        <v>53</v>
      </c>
      <c r="G206" s="16" t="s">
        <v>54</v>
      </c>
    </row>
    <row r="207" spans="1:7" x14ac:dyDescent="0.25">
      <c r="A207" s="28">
        <v>45863</v>
      </c>
      <c r="B207" s="17">
        <v>2025</v>
      </c>
      <c r="C207" s="17">
        <v>7</v>
      </c>
      <c r="D207" s="17" t="s">
        <v>51</v>
      </c>
      <c r="E207" s="17" t="s">
        <v>52</v>
      </c>
      <c r="F207" s="17" t="s">
        <v>53</v>
      </c>
      <c r="G207" s="18" t="s">
        <v>54</v>
      </c>
    </row>
    <row r="208" spans="1:7" x14ac:dyDescent="0.25">
      <c r="A208" s="27">
        <v>45864</v>
      </c>
      <c r="B208" s="15">
        <v>2025</v>
      </c>
      <c r="C208" s="15">
        <v>7</v>
      </c>
      <c r="D208" s="15" t="s">
        <v>51</v>
      </c>
      <c r="E208" s="15" t="s">
        <v>52</v>
      </c>
      <c r="F208" s="15" t="s">
        <v>53</v>
      </c>
      <c r="G208" s="16" t="s">
        <v>54</v>
      </c>
    </row>
    <row r="209" spans="1:7" x14ac:dyDescent="0.25">
      <c r="A209" s="28">
        <v>45865</v>
      </c>
      <c r="B209" s="17">
        <v>2025</v>
      </c>
      <c r="C209" s="17">
        <v>7</v>
      </c>
      <c r="D209" s="17" t="s">
        <v>51</v>
      </c>
      <c r="E209" s="17" t="s">
        <v>52</v>
      </c>
      <c r="F209" s="17" t="s">
        <v>53</v>
      </c>
      <c r="G209" s="18" t="s">
        <v>54</v>
      </c>
    </row>
    <row r="210" spans="1:7" x14ac:dyDescent="0.25">
      <c r="A210" s="27">
        <v>45866</v>
      </c>
      <c r="B210" s="15">
        <v>2025</v>
      </c>
      <c r="C210" s="15">
        <v>7</v>
      </c>
      <c r="D210" s="15" t="s">
        <v>51</v>
      </c>
      <c r="E210" s="15" t="s">
        <v>52</v>
      </c>
      <c r="F210" s="15" t="s">
        <v>53</v>
      </c>
      <c r="G210" s="16" t="s">
        <v>54</v>
      </c>
    </row>
    <row r="211" spans="1:7" x14ac:dyDescent="0.25">
      <c r="A211" s="28">
        <v>45867</v>
      </c>
      <c r="B211" s="17">
        <v>2025</v>
      </c>
      <c r="C211" s="17">
        <v>7</v>
      </c>
      <c r="D211" s="17" t="s">
        <v>51</v>
      </c>
      <c r="E211" s="17" t="s">
        <v>52</v>
      </c>
      <c r="F211" s="17" t="s">
        <v>53</v>
      </c>
      <c r="G211" s="18" t="s">
        <v>54</v>
      </c>
    </row>
    <row r="212" spans="1:7" x14ac:dyDescent="0.25">
      <c r="A212" s="27">
        <v>45868</v>
      </c>
      <c r="B212" s="15">
        <v>2025</v>
      </c>
      <c r="C212" s="15">
        <v>7</v>
      </c>
      <c r="D212" s="15" t="s">
        <v>51</v>
      </c>
      <c r="E212" s="15" t="s">
        <v>52</v>
      </c>
      <c r="F212" s="15" t="s">
        <v>53</v>
      </c>
      <c r="G212" s="16" t="s">
        <v>54</v>
      </c>
    </row>
    <row r="213" spans="1:7" x14ac:dyDescent="0.25">
      <c r="A213" s="28">
        <v>45869</v>
      </c>
      <c r="B213" s="17">
        <v>2025</v>
      </c>
      <c r="C213" s="17">
        <v>7</v>
      </c>
      <c r="D213" s="17" t="s">
        <v>51</v>
      </c>
      <c r="E213" s="17" t="s">
        <v>52</v>
      </c>
      <c r="F213" s="17" t="s">
        <v>53</v>
      </c>
      <c r="G213" s="18" t="s">
        <v>54</v>
      </c>
    </row>
    <row r="214" spans="1:7" x14ac:dyDescent="0.25">
      <c r="A214" s="27">
        <v>45870</v>
      </c>
      <c r="B214" s="15">
        <v>2025</v>
      </c>
      <c r="C214" s="15">
        <v>8</v>
      </c>
      <c r="D214" s="15" t="s">
        <v>55</v>
      </c>
      <c r="E214" s="15" t="s">
        <v>56</v>
      </c>
      <c r="F214" s="15" t="s">
        <v>53</v>
      </c>
      <c r="G214" s="16" t="s">
        <v>54</v>
      </c>
    </row>
    <row r="215" spans="1:7" x14ac:dyDescent="0.25">
      <c r="A215" s="28">
        <v>45871</v>
      </c>
      <c r="B215" s="17">
        <v>2025</v>
      </c>
      <c r="C215" s="17">
        <v>8</v>
      </c>
      <c r="D215" s="17" t="s">
        <v>55</v>
      </c>
      <c r="E215" s="17" t="s">
        <v>56</v>
      </c>
      <c r="F215" s="17" t="s">
        <v>53</v>
      </c>
      <c r="G215" s="18" t="s">
        <v>54</v>
      </c>
    </row>
    <row r="216" spans="1:7" x14ac:dyDescent="0.25">
      <c r="A216" s="27">
        <v>45872</v>
      </c>
      <c r="B216" s="15">
        <v>2025</v>
      </c>
      <c r="C216" s="15">
        <v>8</v>
      </c>
      <c r="D216" s="15" t="s">
        <v>55</v>
      </c>
      <c r="E216" s="15" t="s">
        <v>56</v>
      </c>
      <c r="F216" s="15" t="s">
        <v>53</v>
      </c>
      <c r="G216" s="16" t="s">
        <v>54</v>
      </c>
    </row>
    <row r="217" spans="1:7" x14ac:dyDescent="0.25">
      <c r="A217" s="28">
        <v>45873</v>
      </c>
      <c r="B217" s="17">
        <v>2025</v>
      </c>
      <c r="C217" s="17">
        <v>8</v>
      </c>
      <c r="D217" s="17" t="s">
        <v>55</v>
      </c>
      <c r="E217" s="17" t="s">
        <v>56</v>
      </c>
      <c r="F217" s="17" t="s">
        <v>53</v>
      </c>
      <c r="G217" s="18" t="s">
        <v>54</v>
      </c>
    </row>
    <row r="218" spans="1:7" x14ac:dyDescent="0.25">
      <c r="A218" s="27">
        <v>45874</v>
      </c>
      <c r="B218" s="15">
        <v>2025</v>
      </c>
      <c r="C218" s="15">
        <v>8</v>
      </c>
      <c r="D218" s="15" t="s">
        <v>55</v>
      </c>
      <c r="E218" s="15" t="s">
        <v>56</v>
      </c>
      <c r="F218" s="15" t="s">
        <v>53</v>
      </c>
      <c r="G218" s="16" t="s">
        <v>54</v>
      </c>
    </row>
    <row r="219" spans="1:7" x14ac:dyDescent="0.25">
      <c r="A219" s="28">
        <v>45875</v>
      </c>
      <c r="B219" s="17">
        <v>2025</v>
      </c>
      <c r="C219" s="17">
        <v>8</v>
      </c>
      <c r="D219" s="17" t="s">
        <v>55</v>
      </c>
      <c r="E219" s="17" t="s">
        <v>56</v>
      </c>
      <c r="F219" s="17" t="s">
        <v>53</v>
      </c>
      <c r="G219" s="18" t="s">
        <v>54</v>
      </c>
    </row>
    <row r="220" spans="1:7" x14ac:dyDescent="0.25">
      <c r="A220" s="27">
        <v>45876</v>
      </c>
      <c r="B220" s="15">
        <v>2025</v>
      </c>
      <c r="C220" s="15">
        <v>8</v>
      </c>
      <c r="D220" s="15" t="s">
        <v>55</v>
      </c>
      <c r="E220" s="15" t="s">
        <v>56</v>
      </c>
      <c r="F220" s="15" t="s">
        <v>53</v>
      </c>
      <c r="G220" s="16" t="s">
        <v>54</v>
      </c>
    </row>
    <row r="221" spans="1:7" x14ac:dyDescent="0.25">
      <c r="A221" s="28">
        <v>45877</v>
      </c>
      <c r="B221" s="17">
        <v>2025</v>
      </c>
      <c r="C221" s="17">
        <v>8</v>
      </c>
      <c r="D221" s="17" t="s">
        <v>55</v>
      </c>
      <c r="E221" s="17" t="s">
        <v>56</v>
      </c>
      <c r="F221" s="17" t="s">
        <v>53</v>
      </c>
      <c r="G221" s="18" t="s">
        <v>54</v>
      </c>
    </row>
    <row r="222" spans="1:7" x14ac:dyDescent="0.25">
      <c r="A222" s="27">
        <v>45878</v>
      </c>
      <c r="B222" s="15">
        <v>2025</v>
      </c>
      <c r="C222" s="15">
        <v>8</v>
      </c>
      <c r="D222" s="15" t="s">
        <v>55</v>
      </c>
      <c r="E222" s="15" t="s">
        <v>56</v>
      </c>
      <c r="F222" s="15" t="s">
        <v>53</v>
      </c>
      <c r="G222" s="16" t="s">
        <v>54</v>
      </c>
    </row>
    <row r="223" spans="1:7" x14ac:dyDescent="0.25">
      <c r="A223" s="28">
        <v>45879</v>
      </c>
      <c r="B223" s="17">
        <v>2025</v>
      </c>
      <c r="C223" s="17">
        <v>8</v>
      </c>
      <c r="D223" s="17" t="s">
        <v>55</v>
      </c>
      <c r="E223" s="17" t="s">
        <v>56</v>
      </c>
      <c r="F223" s="17" t="s">
        <v>53</v>
      </c>
      <c r="G223" s="18" t="s">
        <v>54</v>
      </c>
    </row>
    <row r="224" spans="1:7" x14ac:dyDescent="0.25">
      <c r="A224" s="27">
        <v>45880</v>
      </c>
      <c r="B224" s="15">
        <v>2025</v>
      </c>
      <c r="C224" s="15">
        <v>8</v>
      </c>
      <c r="D224" s="15" t="s">
        <v>55</v>
      </c>
      <c r="E224" s="15" t="s">
        <v>56</v>
      </c>
      <c r="F224" s="15" t="s">
        <v>53</v>
      </c>
      <c r="G224" s="16" t="s">
        <v>54</v>
      </c>
    </row>
    <row r="225" spans="1:7" x14ac:dyDescent="0.25">
      <c r="A225" s="28">
        <v>45881</v>
      </c>
      <c r="B225" s="17">
        <v>2025</v>
      </c>
      <c r="C225" s="17">
        <v>8</v>
      </c>
      <c r="D225" s="17" t="s">
        <v>55</v>
      </c>
      <c r="E225" s="17" t="s">
        <v>56</v>
      </c>
      <c r="F225" s="17" t="s">
        <v>53</v>
      </c>
      <c r="G225" s="18" t="s">
        <v>54</v>
      </c>
    </row>
    <row r="226" spans="1:7" x14ac:dyDescent="0.25">
      <c r="A226" s="27">
        <v>45882</v>
      </c>
      <c r="B226" s="15">
        <v>2025</v>
      </c>
      <c r="C226" s="15">
        <v>8</v>
      </c>
      <c r="D226" s="15" t="s">
        <v>55</v>
      </c>
      <c r="E226" s="15" t="s">
        <v>56</v>
      </c>
      <c r="F226" s="15" t="s">
        <v>53</v>
      </c>
      <c r="G226" s="16" t="s">
        <v>54</v>
      </c>
    </row>
    <row r="227" spans="1:7" x14ac:dyDescent="0.25">
      <c r="A227" s="28">
        <v>45883</v>
      </c>
      <c r="B227" s="17">
        <v>2025</v>
      </c>
      <c r="C227" s="17">
        <v>8</v>
      </c>
      <c r="D227" s="17" t="s">
        <v>55</v>
      </c>
      <c r="E227" s="17" t="s">
        <v>56</v>
      </c>
      <c r="F227" s="17" t="s">
        <v>53</v>
      </c>
      <c r="G227" s="18" t="s">
        <v>54</v>
      </c>
    </row>
    <row r="228" spans="1:7" x14ac:dyDescent="0.25">
      <c r="A228" s="27">
        <v>45884</v>
      </c>
      <c r="B228" s="15">
        <v>2025</v>
      </c>
      <c r="C228" s="15">
        <v>8</v>
      </c>
      <c r="D228" s="15" t="s">
        <v>55</v>
      </c>
      <c r="E228" s="15" t="s">
        <v>56</v>
      </c>
      <c r="F228" s="15" t="s">
        <v>53</v>
      </c>
      <c r="G228" s="16" t="s">
        <v>54</v>
      </c>
    </row>
    <row r="229" spans="1:7" x14ac:dyDescent="0.25">
      <c r="A229" s="28">
        <v>45885</v>
      </c>
      <c r="B229" s="17">
        <v>2025</v>
      </c>
      <c r="C229" s="17">
        <v>8</v>
      </c>
      <c r="D229" s="17" t="s">
        <v>55</v>
      </c>
      <c r="E229" s="17" t="s">
        <v>56</v>
      </c>
      <c r="F229" s="17" t="s">
        <v>53</v>
      </c>
      <c r="G229" s="18" t="s">
        <v>54</v>
      </c>
    </row>
    <row r="230" spans="1:7" x14ac:dyDescent="0.25">
      <c r="A230" s="27">
        <v>45886</v>
      </c>
      <c r="B230" s="15">
        <v>2025</v>
      </c>
      <c r="C230" s="15">
        <v>8</v>
      </c>
      <c r="D230" s="15" t="s">
        <v>55</v>
      </c>
      <c r="E230" s="15" t="s">
        <v>56</v>
      </c>
      <c r="F230" s="15" t="s">
        <v>53</v>
      </c>
      <c r="G230" s="16" t="s">
        <v>54</v>
      </c>
    </row>
    <row r="231" spans="1:7" x14ac:dyDescent="0.25">
      <c r="A231" s="28">
        <v>45887</v>
      </c>
      <c r="B231" s="17">
        <v>2025</v>
      </c>
      <c r="C231" s="17">
        <v>8</v>
      </c>
      <c r="D231" s="17" t="s">
        <v>55</v>
      </c>
      <c r="E231" s="17" t="s">
        <v>56</v>
      </c>
      <c r="F231" s="17" t="s">
        <v>53</v>
      </c>
      <c r="G231" s="18" t="s">
        <v>54</v>
      </c>
    </row>
    <row r="232" spans="1:7" x14ac:dyDescent="0.25">
      <c r="A232" s="27">
        <v>45888</v>
      </c>
      <c r="B232" s="15">
        <v>2025</v>
      </c>
      <c r="C232" s="15">
        <v>8</v>
      </c>
      <c r="D232" s="15" t="s">
        <v>55</v>
      </c>
      <c r="E232" s="15" t="s">
        <v>56</v>
      </c>
      <c r="F232" s="15" t="s">
        <v>53</v>
      </c>
      <c r="G232" s="16" t="s">
        <v>54</v>
      </c>
    </row>
    <row r="233" spans="1:7" x14ac:dyDescent="0.25">
      <c r="A233" s="28">
        <v>45889</v>
      </c>
      <c r="B233" s="17">
        <v>2025</v>
      </c>
      <c r="C233" s="17">
        <v>8</v>
      </c>
      <c r="D233" s="17" t="s">
        <v>55</v>
      </c>
      <c r="E233" s="17" t="s">
        <v>56</v>
      </c>
      <c r="F233" s="17" t="s">
        <v>53</v>
      </c>
      <c r="G233" s="18" t="s">
        <v>54</v>
      </c>
    </row>
    <row r="234" spans="1:7" x14ac:dyDescent="0.25">
      <c r="A234" s="27">
        <v>45890</v>
      </c>
      <c r="B234" s="15">
        <v>2025</v>
      </c>
      <c r="C234" s="15">
        <v>8</v>
      </c>
      <c r="D234" s="15" t="s">
        <v>55</v>
      </c>
      <c r="E234" s="15" t="s">
        <v>56</v>
      </c>
      <c r="F234" s="15" t="s">
        <v>53</v>
      </c>
      <c r="G234" s="16" t="s">
        <v>54</v>
      </c>
    </row>
    <row r="235" spans="1:7" x14ac:dyDescent="0.25">
      <c r="A235" s="28">
        <v>45891</v>
      </c>
      <c r="B235" s="17">
        <v>2025</v>
      </c>
      <c r="C235" s="17">
        <v>8</v>
      </c>
      <c r="D235" s="17" t="s">
        <v>55</v>
      </c>
      <c r="E235" s="17" t="s">
        <v>56</v>
      </c>
      <c r="F235" s="17" t="s">
        <v>53</v>
      </c>
      <c r="G235" s="18" t="s">
        <v>54</v>
      </c>
    </row>
    <row r="236" spans="1:7" x14ac:dyDescent="0.25">
      <c r="A236" s="27">
        <v>45892</v>
      </c>
      <c r="B236" s="15">
        <v>2025</v>
      </c>
      <c r="C236" s="15">
        <v>8</v>
      </c>
      <c r="D236" s="15" t="s">
        <v>55</v>
      </c>
      <c r="E236" s="15" t="s">
        <v>56</v>
      </c>
      <c r="F236" s="15" t="s">
        <v>53</v>
      </c>
      <c r="G236" s="16" t="s">
        <v>54</v>
      </c>
    </row>
    <row r="237" spans="1:7" x14ac:dyDescent="0.25">
      <c r="A237" s="28">
        <v>45893</v>
      </c>
      <c r="B237" s="17">
        <v>2025</v>
      </c>
      <c r="C237" s="17">
        <v>8</v>
      </c>
      <c r="D237" s="17" t="s">
        <v>55</v>
      </c>
      <c r="E237" s="17" t="s">
        <v>56</v>
      </c>
      <c r="F237" s="17" t="s">
        <v>53</v>
      </c>
      <c r="G237" s="18" t="s">
        <v>54</v>
      </c>
    </row>
    <row r="238" spans="1:7" x14ac:dyDescent="0.25">
      <c r="A238" s="27">
        <v>45894</v>
      </c>
      <c r="B238" s="15">
        <v>2025</v>
      </c>
      <c r="C238" s="15">
        <v>8</v>
      </c>
      <c r="D238" s="15" t="s">
        <v>55</v>
      </c>
      <c r="E238" s="15" t="s">
        <v>56</v>
      </c>
      <c r="F238" s="15" t="s">
        <v>53</v>
      </c>
      <c r="G238" s="16" t="s">
        <v>54</v>
      </c>
    </row>
    <row r="239" spans="1:7" x14ac:dyDescent="0.25">
      <c r="A239" s="28">
        <v>45895</v>
      </c>
      <c r="B239" s="17">
        <v>2025</v>
      </c>
      <c r="C239" s="17">
        <v>8</v>
      </c>
      <c r="D239" s="17" t="s">
        <v>55</v>
      </c>
      <c r="E239" s="17" t="s">
        <v>56</v>
      </c>
      <c r="F239" s="17" t="s">
        <v>53</v>
      </c>
      <c r="G239" s="18" t="s">
        <v>54</v>
      </c>
    </row>
    <row r="240" spans="1:7" x14ac:dyDescent="0.25">
      <c r="A240" s="27">
        <v>45896</v>
      </c>
      <c r="B240" s="15">
        <v>2025</v>
      </c>
      <c r="C240" s="15">
        <v>8</v>
      </c>
      <c r="D240" s="15" t="s">
        <v>55</v>
      </c>
      <c r="E240" s="15" t="s">
        <v>56</v>
      </c>
      <c r="F240" s="15" t="s">
        <v>53</v>
      </c>
      <c r="G240" s="16" t="s">
        <v>54</v>
      </c>
    </row>
    <row r="241" spans="1:7" x14ac:dyDescent="0.25">
      <c r="A241" s="28">
        <v>45897</v>
      </c>
      <c r="B241" s="17">
        <v>2025</v>
      </c>
      <c r="C241" s="17">
        <v>8</v>
      </c>
      <c r="D241" s="17" t="s">
        <v>55</v>
      </c>
      <c r="E241" s="17" t="s">
        <v>56</v>
      </c>
      <c r="F241" s="17" t="s">
        <v>53</v>
      </c>
      <c r="G241" s="18" t="s">
        <v>54</v>
      </c>
    </row>
    <row r="242" spans="1:7" x14ac:dyDescent="0.25">
      <c r="A242" s="27">
        <v>45898</v>
      </c>
      <c r="B242" s="15">
        <v>2025</v>
      </c>
      <c r="C242" s="15">
        <v>8</v>
      </c>
      <c r="D242" s="15" t="s">
        <v>55</v>
      </c>
      <c r="E242" s="15" t="s">
        <v>56</v>
      </c>
      <c r="F242" s="15" t="s">
        <v>53</v>
      </c>
      <c r="G242" s="16" t="s">
        <v>54</v>
      </c>
    </row>
    <row r="243" spans="1:7" x14ac:dyDescent="0.25">
      <c r="A243" s="28">
        <v>45899</v>
      </c>
      <c r="B243" s="17">
        <v>2025</v>
      </c>
      <c r="C243" s="17">
        <v>8</v>
      </c>
      <c r="D243" s="17" t="s">
        <v>55</v>
      </c>
      <c r="E243" s="17" t="s">
        <v>56</v>
      </c>
      <c r="F243" s="17" t="s">
        <v>53</v>
      </c>
      <c r="G243" s="18" t="s">
        <v>54</v>
      </c>
    </row>
    <row r="244" spans="1:7" x14ac:dyDescent="0.25">
      <c r="A244" s="27">
        <v>45900</v>
      </c>
      <c r="B244" s="15">
        <v>2025</v>
      </c>
      <c r="C244" s="15">
        <v>8</v>
      </c>
      <c r="D244" s="15" t="s">
        <v>55</v>
      </c>
      <c r="E244" s="15" t="s">
        <v>56</v>
      </c>
      <c r="F244" s="15" t="s">
        <v>53</v>
      </c>
      <c r="G244" s="16" t="s">
        <v>54</v>
      </c>
    </row>
    <row r="245" spans="1:7" x14ac:dyDescent="0.25">
      <c r="A245" s="28">
        <v>45901</v>
      </c>
      <c r="B245" s="17">
        <v>2025</v>
      </c>
      <c r="C245" s="17">
        <v>9</v>
      </c>
      <c r="D245" s="17" t="s">
        <v>57</v>
      </c>
      <c r="E245" s="17" t="s">
        <v>58</v>
      </c>
      <c r="F245" s="17" t="s">
        <v>53</v>
      </c>
      <c r="G245" s="18" t="s">
        <v>54</v>
      </c>
    </row>
    <row r="246" spans="1:7" x14ac:dyDescent="0.25">
      <c r="A246" s="27">
        <v>45902</v>
      </c>
      <c r="B246" s="15">
        <v>2025</v>
      </c>
      <c r="C246" s="15">
        <v>9</v>
      </c>
      <c r="D246" s="15" t="s">
        <v>57</v>
      </c>
      <c r="E246" s="15" t="s">
        <v>58</v>
      </c>
      <c r="F246" s="15" t="s">
        <v>53</v>
      </c>
      <c r="G246" s="16" t="s">
        <v>54</v>
      </c>
    </row>
    <row r="247" spans="1:7" x14ac:dyDescent="0.25">
      <c r="A247" s="28">
        <v>45903</v>
      </c>
      <c r="B247" s="17">
        <v>2025</v>
      </c>
      <c r="C247" s="17">
        <v>9</v>
      </c>
      <c r="D247" s="17" t="s">
        <v>57</v>
      </c>
      <c r="E247" s="17" t="s">
        <v>58</v>
      </c>
      <c r="F247" s="17" t="s">
        <v>53</v>
      </c>
      <c r="G247" s="18" t="s">
        <v>54</v>
      </c>
    </row>
    <row r="248" spans="1:7" x14ac:dyDescent="0.25">
      <c r="A248" s="27">
        <v>45904</v>
      </c>
      <c r="B248" s="15">
        <v>2025</v>
      </c>
      <c r="C248" s="15">
        <v>9</v>
      </c>
      <c r="D248" s="15" t="s">
        <v>57</v>
      </c>
      <c r="E248" s="15" t="s">
        <v>58</v>
      </c>
      <c r="F248" s="15" t="s">
        <v>53</v>
      </c>
      <c r="G248" s="16" t="s">
        <v>54</v>
      </c>
    </row>
    <row r="249" spans="1:7" x14ac:dyDescent="0.25">
      <c r="A249" s="28">
        <v>45905</v>
      </c>
      <c r="B249" s="17">
        <v>2025</v>
      </c>
      <c r="C249" s="17">
        <v>9</v>
      </c>
      <c r="D249" s="17" t="s">
        <v>57</v>
      </c>
      <c r="E249" s="17" t="s">
        <v>58</v>
      </c>
      <c r="F249" s="17" t="s">
        <v>53</v>
      </c>
      <c r="G249" s="18" t="s">
        <v>54</v>
      </c>
    </row>
    <row r="250" spans="1:7" x14ac:dyDescent="0.25">
      <c r="A250" s="27">
        <v>45906</v>
      </c>
      <c r="B250" s="15">
        <v>2025</v>
      </c>
      <c r="C250" s="15">
        <v>9</v>
      </c>
      <c r="D250" s="15" t="s">
        <v>57</v>
      </c>
      <c r="E250" s="15" t="s">
        <v>58</v>
      </c>
      <c r="F250" s="15" t="s">
        <v>53</v>
      </c>
      <c r="G250" s="16" t="s">
        <v>54</v>
      </c>
    </row>
    <row r="251" spans="1:7" x14ac:dyDescent="0.25">
      <c r="A251" s="28">
        <v>45907</v>
      </c>
      <c r="B251" s="17">
        <v>2025</v>
      </c>
      <c r="C251" s="17">
        <v>9</v>
      </c>
      <c r="D251" s="17" t="s">
        <v>57</v>
      </c>
      <c r="E251" s="17" t="s">
        <v>58</v>
      </c>
      <c r="F251" s="17" t="s">
        <v>53</v>
      </c>
      <c r="G251" s="18" t="s">
        <v>54</v>
      </c>
    </row>
    <row r="252" spans="1:7" x14ac:dyDescent="0.25">
      <c r="A252" s="27">
        <v>45908</v>
      </c>
      <c r="B252" s="15">
        <v>2025</v>
      </c>
      <c r="C252" s="15">
        <v>9</v>
      </c>
      <c r="D252" s="15" t="s">
        <v>57</v>
      </c>
      <c r="E252" s="15" t="s">
        <v>58</v>
      </c>
      <c r="F252" s="15" t="s">
        <v>53</v>
      </c>
      <c r="G252" s="16" t="s">
        <v>54</v>
      </c>
    </row>
    <row r="253" spans="1:7" x14ac:dyDescent="0.25">
      <c r="A253" s="28">
        <v>45909</v>
      </c>
      <c r="B253" s="17">
        <v>2025</v>
      </c>
      <c r="C253" s="17">
        <v>9</v>
      </c>
      <c r="D253" s="17" t="s">
        <v>57</v>
      </c>
      <c r="E253" s="17" t="s">
        <v>58</v>
      </c>
      <c r="F253" s="17" t="s">
        <v>53</v>
      </c>
      <c r="G253" s="18" t="s">
        <v>54</v>
      </c>
    </row>
    <row r="254" spans="1:7" x14ac:dyDescent="0.25">
      <c r="A254" s="27">
        <v>45910</v>
      </c>
      <c r="B254" s="15">
        <v>2025</v>
      </c>
      <c r="C254" s="15">
        <v>9</v>
      </c>
      <c r="D254" s="15" t="s">
        <v>57</v>
      </c>
      <c r="E254" s="15" t="s">
        <v>58</v>
      </c>
      <c r="F254" s="15" t="s">
        <v>53</v>
      </c>
      <c r="G254" s="16" t="s">
        <v>54</v>
      </c>
    </row>
    <row r="255" spans="1:7" x14ac:dyDescent="0.25">
      <c r="A255" s="28">
        <v>45911</v>
      </c>
      <c r="B255" s="17">
        <v>2025</v>
      </c>
      <c r="C255" s="17">
        <v>9</v>
      </c>
      <c r="D255" s="17" t="s">
        <v>57</v>
      </c>
      <c r="E255" s="17" t="s">
        <v>58</v>
      </c>
      <c r="F255" s="17" t="s">
        <v>53</v>
      </c>
      <c r="G255" s="18" t="s">
        <v>54</v>
      </c>
    </row>
    <row r="256" spans="1:7" x14ac:dyDescent="0.25">
      <c r="A256" s="27">
        <v>45912</v>
      </c>
      <c r="B256" s="15">
        <v>2025</v>
      </c>
      <c r="C256" s="15">
        <v>9</v>
      </c>
      <c r="D256" s="15" t="s">
        <v>57</v>
      </c>
      <c r="E256" s="15" t="s">
        <v>58</v>
      </c>
      <c r="F256" s="15" t="s">
        <v>53</v>
      </c>
      <c r="G256" s="16" t="s">
        <v>54</v>
      </c>
    </row>
    <row r="257" spans="1:7" x14ac:dyDescent="0.25">
      <c r="A257" s="28">
        <v>45913</v>
      </c>
      <c r="B257" s="17">
        <v>2025</v>
      </c>
      <c r="C257" s="17">
        <v>9</v>
      </c>
      <c r="D257" s="17" t="s">
        <v>57</v>
      </c>
      <c r="E257" s="17" t="s">
        <v>58</v>
      </c>
      <c r="F257" s="17" t="s">
        <v>53</v>
      </c>
      <c r="G257" s="18" t="s">
        <v>54</v>
      </c>
    </row>
    <row r="258" spans="1:7" x14ac:dyDescent="0.25">
      <c r="A258" s="27">
        <v>45914</v>
      </c>
      <c r="B258" s="15">
        <v>2025</v>
      </c>
      <c r="C258" s="15">
        <v>9</v>
      </c>
      <c r="D258" s="15" t="s">
        <v>57</v>
      </c>
      <c r="E258" s="15" t="s">
        <v>58</v>
      </c>
      <c r="F258" s="15" t="s">
        <v>53</v>
      </c>
      <c r="G258" s="16" t="s">
        <v>54</v>
      </c>
    </row>
    <row r="259" spans="1:7" x14ac:dyDescent="0.25">
      <c r="A259" s="28">
        <v>45915</v>
      </c>
      <c r="B259" s="17">
        <v>2025</v>
      </c>
      <c r="C259" s="17">
        <v>9</v>
      </c>
      <c r="D259" s="17" t="s">
        <v>57</v>
      </c>
      <c r="E259" s="17" t="s">
        <v>58</v>
      </c>
      <c r="F259" s="17" t="s">
        <v>53</v>
      </c>
      <c r="G259" s="18" t="s">
        <v>54</v>
      </c>
    </row>
    <row r="260" spans="1:7" x14ac:dyDescent="0.25">
      <c r="A260" s="27">
        <v>45916</v>
      </c>
      <c r="B260" s="15">
        <v>2025</v>
      </c>
      <c r="C260" s="15">
        <v>9</v>
      </c>
      <c r="D260" s="15" t="s">
        <v>57</v>
      </c>
      <c r="E260" s="15" t="s">
        <v>58</v>
      </c>
      <c r="F260" s="15" t="s">
        <v>53</v>
      </c>
      <c r="G260" s="16" t="s">
        <v>54</v>
      </c>
    </row>
    <row r="261" spans="1:7" x14ac:dyDescent="0.25">
      <c r="A261" s="28">
        <v>45917</v>
      </c>
      <c r="B261" s="17">
        <v>2025</v>
      </c>
      <c r="C261" s="17">
        <v>9</v>
      </c>
      <c r="D261" s="17" t="s">
        <v>57</v>
      </c>
      <c r="E261" s="17" t="s">
        <v>58</v>
      </c>
      <c r="F261" s="17" t="s">
        <v>53</v>
      </c>
      <c r="G261" s="18" t="s">
        <v>54</v>
      </c>
    </row>
    <row r="262" spans="1:7" x14ac:dyDescent="0.25">
      <c r="A262" s="27">
        <v>45918</v>
      </c>
      <c r="B262" s="15">
        <v>2025</v>
      </c>
      <c r="C262" s="15">
        <v>9</v>
      </c>
      <c r="D262" s="15" t="s">
        <v>57</v>
      </c>
      <c r="E262" s="15" t="s">
        <v>58</v>
      </c>
      <c r="F262" s="15" t="s">
        <v>53</v>
      </c>
      <c r="G262" s="16" t="s">
        <v>54</v>
      </c>
    </row>
    <row r="263" spans="1:7" x14ac:dyDescent="0.25">
      <c r="A263" s="28">
        <v>45919</v>
      </c>
      <c r="B263" s="17">
        <v>2025</v>
      </c>
      <c r="C263" s="17">
        <v>9</v>
      </c>
      <c r="D263" s="17" t="s">
        <v>57</v>
      </c>
      <c r="E263" s="17" t="s">
        <v>58</v>
      </c>
      <c r="F263" s="17" t="s">
        <v>53</v>
      </c>
      <c r="G263" s="18" t="s">
        <v>54</v>
      </c>
    </row>
    <row r="264" spans="1:7" x14ac:dyDescent="0.25">
      <c r="A264" s="27">
        <v>45920</v>
      </c>
      <c r="B264" s="15">
        <v>2025</v>
      </c>
      <c r="C264" s="15">
        <v>9</v>
      </c>
      <c r="D264" s="15" t="s">
        <v>57</v>
      </c>
      <c r="E264" s="15" t="s">
        <v>58</v>
      </c>
      <c r="F264" s="15" t="s">
        <v>53</v>
      </c>
      <c r="G264" s="16" t="s">
        <v>54</v>
      </c>
    </row>
    <row r="265" spans="1:7" x14ac:dyDescent="0.25">
      <c r="A265" s="28">
        <v>45921</v>
      </c>
      <c r="B265" s="17">
        <v>2025</v>
      </c>
      <c r="C265" s="17">
        <v>9</v>
      </c>
      <c r="D265" s="17" t="s">
        <v>57</v>
      </c>
      <c r="E265" s="17" t="s">
        <v>58</v>
      </c>
      <c r="F265" s="17" t="s">
        <v>53</v>
      </c>
      <c r="G265" s="18" t="s">
        <v>54</v>
      </c>
    </row>
    <row r="266" spans="1:7" x14ac:dyDescent="0.25">
      <c r="A266" s="27">
        <v>45922</v>
      </c>
      <c r="B266" s="15">
        <v>2025</v>
      </c>
      <c r="C266" s="15">
        <v>9</v>
      </c>
      <c r="D266" s="15" t="s">
        <v>57</v>
      </c>
      <c r="E266" s="15" t="s">
        <v>58</v>
      </c>
      <c r="F266" s="15" t="s">
        <v>53</v>
      </c>
      <c r="G266" s="16" t="s">
        <v>54</v>
      </c>
    </row>
    <row r="267" spans="1:7" x14ac:dyDescent="0.25">
      <c r="A267" s="28">
        <v>45923</v>
      </c>
      <c r="B267" s="17">
        <v>2025</v>
      </c>
      <c r="C267" s="17">
        <v>9</v>
      </c>
      <c r="D267" s="17" t="s">
        <v>57</v>
      </c>
      <c r="E267" s="17" t="s">
        <v>58</v>
      </c>
      <c r="F267" s="17" t="s">
        <v>53</v>
      </c>
      <c r="G267" s="18" t="s">
        <v>54</v>
      </c>
    </row>
    <row r="268" spans="1:7" x14ac:dyDescent="0.25">
      <c r="A268" s="27">
        <v>45924</v>
      </c>
      <c r="B268" s="15">
        <v>2025</v>
      </c>
      <c r="C268" s="15">
        <v>9</v>
      </c>
      <c r="D268" s="15" t="s">
        <v>57</v>
      </c>
      <c r="E268" s="15" t="s">
        <v>58</v>
      </c>
      <c r="F268" s="15" t="s">
        <v>53</v>
      </c>
      <c r="G268" s="16" t="s">
        <v>54</v>
      </c>
    </row>
    <row r="269" spans="1:7" x14ac:dyDescent="0.25">
      <c r="A269" s="28">
        <v>45925</v>
      </c>
      <c r="B269" s="17">
        <v>2025</v>
      </c>
      <c r="C269" s="17">
        <v>9</v>
      </c>
      <c r="D269" s="17" t="s">
        <v>57</v>
      </c>
      <c r="E269" s="17" t="s">
        <v>58</v>
      </c>
      <c r="F269" s="17" t="s">
        <v>53</v>
      </c>
      <c r="G269" s="18" t="s">
        <v>54</v>
      </c>
    </row>
    <row r="270" spans="1:7" x14ac:dyDescent="0.25">
      <c r="A270" s="27">
        <v>45926</v>
      </c>
      <c r="B270" s="15">
        <v>2025</v>
      </c>
      <c r="C270" s="15">
        <v>9</v>
      </c>
      <c r="D270" s="15" t="s">
        <v>57</v>
      </c>
      <c r="E270" s="15" t="s">
        <v>58</v>
      </c>
      <c r="F270" s="15" t="s">
        <v>53</v>
      </c>
      <c r="G270" s="16" t="s">
        <v>54</v>
      </c>
    </row>
    <row r="271" spans="1:7" x14ac:dyDescent="0.25">
      <c r="A271" s="28">
        <v>45927</v>
      </c>
      <c r="B271" s="17">
        <v>2025</v>
      </c>
      <c r="C271" s="17">
        <v>9</v>
      </c>
      <c r="D271" s="17" t="s">
        <v>57</v>
      </c>
      <c r="E271" s="17" t="s">
        <v>58</v>
      </c>
      <c r="F271" s="17" t="s">
        <v>53</v>
      </c>
      <c r="G271" s="18" t="s">
        <v>54</v>
      </c>
    </row>
    <row r="272" spans="1:7" x14ac:dyDescent="0.25">
      <c r="A272" s="27">
        <v>45928</v>
      </c>
      <c r="B272" s="15">
        <v>2025</v>
      </c>
      <c r="C272" s="15">
        <v>9</v>
      </c>
      <c r="D272" s="15" t="s">
        <v>57</v>
      </c>
      <c r="E272" s="15" t="s">
        <v>58</v>
      </c>
      <c r="F272" s="15" t="s">
        <v>53</v>
      </c>
      <c r="G272" s="16" t="s">
        <v>54</v>
      </c>
    </row>
    <row r="273" spans="1:7" x14ac:dyDescent="0.25">
      <c r="A273" s="28">
        <v>45929</v>
      </c>
      <c r="B273" s="17">
        <v>2025</v>
      </c>
      <c r="C273" s="17">
        <v>9</v>
      </c>
      <c r="D273" s="17" t="s">
        <v>57</v>
      </c>
      <c r="E273" s="17" t="s">
        <v>58</v>
      </c>
      <c r="F273" s="17" t="s">
        <v>53</v>
      </c>
      <c r="G273" s="18" t="s">
        <v>54</v>
      </c>
    </row>
    <row r="274" spans="1:7" x14ac:dyDescent="0.25">
      <c r="A274" s="27">
        <v>45930</v>
      </c>
      <c r="B274" s="15">
        <v>2025</v>
      </c>
      <c r="C274" s="15">
        <v>9</v>
      </c>
      <c r="D274" s="15" t="s">
        <v>57</v>
      </c>
      <c r="E274" s="15" t="s">
        <v>58</v>
      </c>
      <c r="F274" s="15" t="s">
        <v>53</v>
      </c>
      <c r="G274" s="16" t="s">
        <v>54</v>
      </c>
    </row>
    <row r="275" spans="1:7" x14ac:dyDescent="0.25">
      <c r="A275" s="28">
        <v>45931</v>
      </c>
      <c r="B275" s="17">
        <v>2025</v>
      </c>
      <c r="C275" s="17">
        <v>10</v>
      </c>
      <c r="D275" s="17" t="s">
        <v>59</v>
      </c>
      <c r="E275" s="17" t="s">
        <v>60</v>
      </c>
      <c r="F275" s="17" t="s">
        <v>61</v>
      </c>
      <c r="G275" s="18" t="s">
        <v>54</v>
      </c>
    </row>
    <row r="276" spans="1:7" x14ac:dyDescent="0.25">
      <c r="A276" s="27">
        <v>45932</v>
      </c>
      <c r="B276" s="15">
        <v>2025</v>
      </c>
      <c r="C276" s="15">
        <v>10</v>
      </c>
      <c r="D276" s="15" t="s">
        <v>59</v>
      </c>
      <c r="E276" s="15" t="s">
        <v>60</v>
      </c>
      <c r="F276" s="15" t="s">
        <v>61</v>
      </c>
      <c r="G276" s="16" t="s">
        <v>54</v>
      </c>
    </row>
    <row r="277" spans="1:7" x14ac:dyDescent="0.25">
      <c r="A277" s="28">
        <v>45933</v>
      </c>
      <c r="B277" s="17">
        <v>2025</v>
      </c>
      <c r="C277" s="17">
        <v>10</v>
      </c>
      <c r="D277" s="17" t="s">
        <v>59</v>
      </c>
      <c r="E277" s="17" t="s">
        <v>60</v>
      </c>
      <c r="F277" s="17" t="s">
        <v>61</v>
      </c>
      <c r="G277" s="18" t="s">
        <v>54</v>
      </c>
    </row>
    <row r="278" spans="1:7" x14ac:dyDescent="0.25">
      <c r="A278" s="27">
        <v>45934</v>
      </c>
      <c r="B278" s="15">
        <v>2025</v>
      </c>
      <c r="C278" s="15">
        <v>10</v>
      </c>
      <c r="D278" s="15" t="s">
        <v>59</v>
      </c>
      <c r="E278" s="15" t="s">
        <v>60</v>
      </c>
      <c r="F278" s="15" t="s">
        <v>61</v>
      </c>
      <c r="G278" s="16" t="s">
        <v>54</v>
      </c>
    </row>
    <row r="279" spans="1:7" x14ac:dyDescent="0.25">
      <c r="A279" s="28">
        <v>45935</v>
      </c>
      <c r="B279" s="17">
        <v>2025</v>
      </c>
      <c r="C279" s="17">
        <v>10</v>
      </c>
      <c r="D279" s="17" t="s">
        <v>59</v>
      </c>
      <c r="E279" s="17" t="s">
        <v>60</v>
      </c>
      <c r="F279" s="17" t="s">
        <v>61</v>
      </c>
      <c r="G279" s="18" t="s">
        <v>54</v>
      </c>
    </row>
    <row r="280" spans="1:7" x14ac:dyDescent="0.25">
      <c r="A280" s="27">
        <v>45936</v>
      </c>
      <c r="B280" s="15">
        <v>2025</v>
      </c>
      <c r="C280" s="15">
        <v>10</v>
      </c>
      <c r="D280" s="15" t="s">
        <v>59</v>
      </c>
      <c r="E280" s="15" t="s">
        <v>60</v>
      </c>
      <c r="F280" s="15" t="s">
        <v>61</v>
      </c>
      <c r="G280" s="16" t="s">
        <v>54</v>
      </c>
    </row>
    <row r="281" spans="1:7" x14ac:dyDescent="0.25">
      <c r="A281" s="28">
        <v>45937</v>
      </c>
      <c r="B281" s="17">
        <v>2025</v>
      </c>
      <c r="C281" s="17">
        <v>10</v>
      </c>
      <c r="D281" s="17" t="s">
        <v>59</v>
      </c>
      <c r="E281" s="17" t="s">
        <v>60</v>
      </c>
      <c r="F281" s="17" t="s">
        <v>61</v>
      </c>
      <c r="G281" s="18" t="s">
        <v>54</v>
      </c>
    </row>
    <row r="282" spans="1:7" x14ac:dyDescent="0.25">
      <c r="A282" s="27">
        <v>45938</v>
      </c>
      <c r="B282" s="15">
        <v>2025</v>
      </c>
      <c r="C282" s="15">
        <v>10</v>
      </c>
      <c r="D282" s="15" t="s">
        <v>59</v>
      </c>
      <c r="E282" s="15" t="s">
        <v>60</v>
      </c>
      <c r="F282" s="15" t="s">
        <v>61</v>
      </c>
      <c r="G282" s="16" t="s">
        <v>54</v>
      </c>
    </row>
    <row r="283" spans="1:7" x14ac:dyDescent="0.25">
      <c r="A283" s="28">
        <v>45939</v>
      </c>
      <c r="B283" s="17">
        <v>2025</v>
      </c>
      <c r="C283" s="17">
        <v>10</v>
      </c>
      <c r="D283" s="17" t="s">
        <v>59</v>
      </c>
      <c r="E283" s="17" t="s">
        <v>60</v>
      </c>
      <c r="F283" s="17" t="s">
        <v>61</v>
      </c>
      <c r="G283" s="18" t="s">
        <v>54</v>
      </c>
    </row>
    <row r="284" spans="1:7" x14ac:dyDescent="0.25">
      <c r="A284" s="27">
        <v>45940</v>
      </c>
      <c r="B284" s="15">
        <v>2025</v>
      </c>
      <c r="C284" s="15">
        <v>10</v>
      </c>
      <c r="D284" s="15" t="s">
        <v>59</v>
      </c>
      <c r="E284" s="15" t="s">
        <v>60</v>
      </c>
      <c r="F284" s="15" t="s">
        <v>61</v>
      </c>
      <c r="G284" s="16" t="s">
        <v>54</v>
      </c>
    </row>
    <row r="285" spans="1:7" x14ac:dyDescent="0.25">
      <c r="A285" s="28">
        <v>45941</v>
      </c>
      <c r="B285" s="17">
        <v>2025</v>
      </c>
      <c r="C285" s="17">
        <v>10</v>
      </c>
      <c r="D285" s="17" t="s">
        <v>59</v>
      </c>
      <c r="E285" s="17" t="s">
        <v>60</v>
      </c>
      <c r="F285" s="17" t="s">
        <v>61</v>
      </c>
      <c r="G285" s="18" t="s">
        <v>54</v>
      </c>
    </row>
    <row r="286" spans="1:7" x14ac:dyDescent="0.25">
      <c r="A286" s="27">
        <v>45942</v>
      </c>
      <c r="B286" s="15">
        <v>2025</v>
      </c>
      <c r="C286" s="15">
        <v>10</v>
      </c>
      <c r="D286" s="15" t="s">
        <v>59</v>
      </c>
      <c r="E286" s="15" t="s">
        <v>60</v>
      </c>
      <c r="F286" s="15" t="s">
        <v>61</v>
      </c>
      <c r="G286" s="16" t="s">
        <v>54</v>
      </c>
    </row>
    <row r="287" spans="1:7" x14ac:dyDescent="0.25">
      <c r="A287" s="28">
        <v>45943</v>
      </c>
      <c r="B287" s="17">
        <v>2025</v>
      </c>
      <c r="C287" s="17">
        <v>10</v>
      </c>
      <c r="D287" s="17" t="s">
        <v>59</v>
      </c>
      <c r="E287" s="17" t="s">
        <v>60</v>
      </c>
      <c r="F287" s="17" t="s">
        <v>61</v>
      </c>
      <c r="G287" s="18" t="s">
        <v>54</v>
      </c>
    </row>
    <row r="288" spans="1:7" x14ac:dyDescent="0.25">
      <c r="A288" s="27">
        <v>45944</v>
      </c>
      <c r="B288" s="15">
        <v>2025</v>
      </c>
      <c r="C288" s="15">
        <v>10</v>
      </c>
      <c r="D288" s="15" t="s">
        <v>59</v>
      </c>
      <c r="E288" s="15" t="s">
        <v>60</v>
      </c>
      <c r="F288" s="15" t="s">
        <v>61</v>
      </c>
      <c r="G288" s="16" t="s">
        <v>54</v>
      </c>
    </row>
    <row r="289" spans="1:7" x14ac:dyDescent="0.25">
      <c r="A289" s="28">
        <v>45945</v>
      </c>
      <c r="B289" s="17">
        <v>2025</v>
      </c>
      <c r="C289" s="17">
        <v>10</v>
      </c>
      <c r="D289" s="17" t="s">
        <v>59</v>
      </c>
      <c r="E289" s="17" t="s">
        <v>60</v>
      </c>
      <c r="F289" s="17" t="s">
        <v>61</v>
      </c>
      <c r="G289" s="18" t="s">
        <v>54</v>
      </c>
    </row>
    <row r="290" spans="1:7" x14ac:dyDescent="0.25">
      <c r="A290" s="27">
        <v>45946</v>
      </c>
      <c r="B290" s="15">
        <v>2025</v>
      </c>
      <c r="C290" s="15">
        <v>10</v>
      </c>
      <c r="D290" s="15" t="s">
        <v>59</v>
      </c>
      <c r="E290" s="15" t="s">
        <v>60</v>
      </c>
      <c r="F290" s="15" t="s">
        <v>61</v>
      </c>
      <c r="G290" s="16" t="s">
        <v>54</v>
      </c>
    </row>
    <row r="291" spans="1:7" x14ac:dyDescent="0.25">
      <c r="A291" s="28">
        <v>45947</v>
      </c>
      <c r="B291" s="17">
        <v>2025</v>
      </c>
      <c r="C291" s="17">
        <v>10</v>
      </c>
      <c r="D291" s="17" t="s">
        <v>59</v>
      </c>
      <c r="E291" s="17" t="s">
        <v>60</v>
      </c>
      <c r="F291" s="17" t="s">
        <v>61</v>
      </c>
      <c r="G291" s="18" t="s">
        <v>54</v>
      </c>
    </row>
    <row r="292" spans="1:7" x14ac:dyDescent="0.25">
      <c r="A292" s="27">
        <v>45948</v>
      </c>
      <c r="B292" s="15">
        <v>2025</v>
      </c>
      <c r="C292" s="15">
        <v>10</v>
      </c>
      <c r="D292" s="15" t="s">
        <v>59</v>
      </c>
      <c r="E292" s="15" t="s">
        <v>60</v>
      </c>
      <c r="F292" s="15" t="s">
        <v>61</v>
      </c>
      <c r="G292" s="16" t="s">
        <v>54</v>
      </c>
    </row>
    <row r="293" spans="1:7" x14ac:dyDescent="0.25">
      <c r="A293" s="28">
        <v>45949</v>
      </c>
      <c r="B293" s="17">
        <v>2025</v>
      </c>
      <c r="C293" s="17">
        <v>10</v>
      </c>
      <c r="D293" s="17" t="s">
        <v>59</v>
      </c>
      <c r="E293" s="17" t="s">
        <v>60</v>
      </c>
      <c r="F293" s="17" t="s">
        <v>61</v>
      </c>
      <c r="G293" s="18" t="s">
        <v>54</v>
      </c>
    </row>
    <row r="294" spans="1:7" x14ac:dyDescent="0.25">
      <c r="A294" s="27">
        <v>45950</v>
      </c>
      <c r="B294" s="15">
        <v>2025</v>
      </c>
      <c r="C294" s="15">
        <v>10</v>
      </c>
      <c r="D294" s="15" t="s">
        <v>59</v>
      </c>
      <c r="E294" s="15" t="s">
        <v>60</v>
      </c>
      <c r="F294" s="15" t="s">
        <v>61</v>
      </c>
      <c r="G294" s="16" t="s">
        <v>54</v>
      </c>
    </row>
    <row r="295" spans="1:7" x14ac:dyDescent="0.25">
      <c r="A295" s="28">
        <v>45951</v>
      </c>
      <c r="B295" s="17">
        <v>2025</v>
      </c>
      <c r="C295" s="17">
        <v>10</v>
      </c>
      <c r="D295" s="17" t="s">
        <v>59</v>
      </c>
      <c r="E295" s="17" t="s">
        <v>60</v>
      </c>
      <c r="F295" s="17" t="s">
        <v>61</v>
      </c>
      <c r="G295" s="18" t="s">
        <v>54</v>
      </c>
    </row>
    <row r="296" spans="1:7" x14ac:dyDescent="0.25">
      <c r="A296" s="27">
        <v>45952</v>
      </c>
      <c r="B296" s="15">
        <v>2025</v>
      </c>
      <c r="C296" s="15">
        <v>10</v>
      </c>
      <c r="D296" s="15" t="s">
        <v>59</v>
      </c>
      <c r="E296" s="15" t="s">
        <v>60</v>
      </c>
      <c r="F296" s="15" t="s">
        <v>61</v>
      </c>
      <c r="G296" s="16" t="s">
        <v>54</v>
      </c>
    </row>
    <row r="297" spans="1:7" x14ac:dyDescent="0.25">
      <c r="A297" s="28">
        <v>45953</v>
      </c>
      <c r="B297" s="17">
        <v>2025</v>
      </c>
      <c r="C297" s="17">
        <v>10</v>
      </c>
      <c r="D297" s="17" t="s">
        <v>59</v>
      </c>
      <c r="E297" s="17" t="s">
        <v>60</v>
      </c>
      <c r="F297" s="17" t="s">
        <v>61</v>
      </c>
      <c r="G297" s="18" t="s">
        <v>54</v>
      </c>
    </row>
    <row r="298" spans="1:7" x14ac:dyDescent="0.25">
      <c r="A298" s="27">
        <v>45954</v>
      </c>
      <c r="B298" s="15">
        <v>2025</v>
      </c>
      <c r="C298" s="15">
        <v>10</v>
      </c>
      <c r="D298" s="15" t="s">
        <v>59</v>
      </c>
      <c r="E298" s="15" t="s">
        <v>60</v>
      </c>
      <c r="F298" s="15" t="s">
        <v>61</v>
      </c>
      <c r="G298" s="16" t="s">
        <v>54</v>
      </c>
    </row>
    <row r="299" spans="1:7" x14ac:dyDescent="0.25">
      <c r="A299" s="28">
        <v>45955</v>
      </c>
      <c r="B299" s="17">
        <v>2025</v>
      </c>
      <c r="C299" s="17">
        <v>10</v>
      </c>
      <c r="D299" s="17" t="s">
        <v>59</v>
      </c>
      <c r="E299" s="17" t="s">
        <v>60</v>
      </c>
      <c r="F299" s="17" t="s">
        <v>61</v>
      </c>
      <c r="G299" s="18" t="s">
        <v>54</v>
      </c>
    </row>
    <row r="300" spans="1:7" x14ac:dyDescent="0.25">
      <c r="A300" s="27">
        <v>45956</v>
      </c>
      <c r="B300" s="15">
        <v>2025</v>
      </c>
      <c r="C300" s="15">
        <v>10</v>
      </c>
      <c r="D300" s="15" t="s">
        <v>59</v>
      </c>
      <c r="E300" s="15" t="s">
        <v>60</v>
      </c>
      <c r="F300" s="15" t="s">
        <v>61</v>
      </c>
      <c r="G300" s="16" t="s">
        <v>54</v>
      </c>
    </row>
    <row r="301" spans="1:7" x14ac:dyDescent="0.25">
      <c r="A301" s="28">
        <v>45957</v>
      </c>
      <c r="B301" s="17">
        <v>2025</v>
      </c>
      <c r="C301" s="17">
        <v>10</v>
      </c>
      <c r="D301" s="17" t="s">
        <v>59</v>
      </c>
      <c r="E301" s="17" t="s">
        <v>60</v>
      </c>
      <c r="F301" s="17" t="s">
        <v>61</v>
      </c>
      <c r="G301" s="18" t="s">
        <v>54</v>
      </c>
    </row>
    <row r="302" spans="1:7" x14ac:dyDescent="0.25">
      <c r="A302" s="27">
        <v>45958</v>
      </c>
      <c r="B302" s="15">
        <v>2025</v>
      </c>
      <c r="C302" s="15">
        <v>10</v>
      </c>
      <c r="D302" s="15" t="s">
        <v>59</v>
      </c>
      <c r="E302" s="15" t="s">
        <v>60</v>
      </c>
      <c r="F302" s="15" t="s">
        <v>61</v>
      </c>
      <c r="G302" s="16" t="s">
        <v>54</v>
      </c>
    </row>
    <row r="303" spans="1:7" x14ac:dyDescent="0.25">
      <c r="A303" s="28">
        <v>45959</v>
      </c>
      <c r="B303" s="17">
        <v>2025</v>
      </c>
      <c r="C303" s="17">
        <v>10</v>
      </c>
      <c r="D303" s="17" t="s">
        <v>59</v>
      </c>
      <c r="E303" s="17" t="s">
        <v>60</v>
      </c>
      <c r="F303" s="17" t="s">
        <v>61</v>
      </c>
      <c r="G303" s="18" t="s">
        <v>54</v>
      </c>
    </row>
    <row r="304" spans="1:7" x14ac:dyDescent="0.25">
      <c r="A304" s="27">
        <v>45960</v>
      </c>
      <c r="B304" s="15">
        <v>2025</v>
      </c>
      <c r="C304" s="15">
        <v>10</v>
      </c>
      <c r="D304" s="15" t="s">
        <v>59</v>
      </c>
      <c r="E304" s="15" t="s">
        <v>60</v>
      </c>
      <c r="F304" s="15" t="s">
        <v>61</v>
      </c>
      <c r="G304" s="16" t="s">
        <v>54</v>
      </c>
    </row>
    <row r="305" spans="1:7" x14ac:dyDescent="0.25">
      <c r="A305" s="28">
        <v>45961</v>
      </c>
      <c r="B305" s="17">
        <v>2025</v>
      </c>
      <c r="C305" s="17">
        <v>10</v>
      </c>
      <c r="D305" s="17" t="s">
        <v>59</v>
      </c>
      <c r="E305" s="17" t="s">
        <v>60</v>
      </c>
      <c r="F305" s="17" t="s">
        <v>61</v>
      </c>
      <c r="G305" s="18" t="s">
        <v>54</v>
      </c>
    </row>
    <row r="306" spans="1:7" x14ac:dyDescent="0.25">
      <c r="A306" s="27">
        <v>45962</v>
      </c>
      <c r="B306" s="15">
        <v>2025</v>
      </c>
      <c r="C306" s="15">
        <v>11</v>
      </c>
      <c r="D306" s="15" t="s">
        <v>62</v>
      </c>
      <c r="E306" s="15" t="s">
        <v>63</v>
      </c>
      <c r="F306" s="15" t="s">
        <v>61</v>
      </c>
      <c r="G306" s="16" t="s">
        <v>54</v>
      </c>
    </row>
    <row r="307" spans="1:7" x14ac:dyDescent="0.25">
      <c r="A307" s="28">
        <v>45963</v>
      </c>
      <c r="B307" s="17">
        <v>2025</v>
      </c>
      <c r="C307" s="17">
        <v>11</v>
      </c>
      <c r="D307" s="17" t="s">
        <v>62</v>
      </c>
      <c r="E307" s="17" t="s">
        <v>63</v>
      </c>
      <c r="F307" s="17" t="s">
        <v>61</v>
      </c>
      <c r="G307" s="18" t="s">
        <v>54</v>
      </c>
    </row>
    <row r="308" spans="1:7" x14ac:dyDescent="0.25">
      <c r="A308" s="27">
        <v>45964</v>
      </c>
      <c r="B308" s="15">
        <v>2025</v>
      </c>
      <c r="C308" s="15">
        <v>11</v>
      </c>
      <c r="D308" s="15" t="s">
        <v>62</v>
      </c>
      <c r="E308" s="15" t="s">
        <v>63</v>
      </c>
      <c r="F308" s="15" t="s">
        <v>61</v>
      </c>
      <c r="G308" s="16" t="s">
        <v>54</v>
      </c>
    </row>
    <row r="309" spans="1:7" x14ac:dyDescent="0.25">
      <c r="A309" s="28">
        <v>45965</v>
      </c>
      <c r="B309" s="17">
        <v>2025</v>
      </c>
      <c r="C309" s="17">
        <v>11</v>
      </c>
      <c r="D309" s="17" t="s">
        <v>62</v>
      </c>
      <c r="E309" s="17" t="s">
        <v>63</v>
      </c>
      <c r="F309" s="17" t="s">
        <v>61</v>
      </c>
      <c r="G309" s="18" t="s">
        <v>54</v>
      </c>
    </row>
    <row r="310" spans="1:7" x14ac:dyDescent="0.25">
      <c r="A310" s="27">
        <v>45966</v>
      </c>
      <c r="B310" s="15">
        <v>2025</v>
      </c>
      <c r="C310" s="15">
        <v>11</v>
      </c>
      <c r="D310" s="15" t="s">
        <v>62</v>
      </c>
      <c r="E310" s="15" t="s">
        <v>63</v>
      </c>
      <c r="F310" s="15" t="s">
        <v>61</v>
      </c>
      <c r="G310" s="16" t="s">
        <v>54</v>
      </c>
    </row>
    <row r="311" spans="1:7" x14ac:dyDescent="0.25">
      <c r="A311" s="28">
        <v>45967</v>
      </c>
      <c r="B311" s="17">
        <v>2025</v>
      </c>
      <c r="C311" s="17">
        <v>11</v>
      </c>
      <c r="D311" s="17" t="s">
        <v>62</v>
      </c>
      <c r="E311" s="17" t="s">
        <v>63</v>
      </c>
      <c r="F311" s="17" t="s">
        <v>61</v>
      </c>
      <c r="G311" s="18" t="s">
        <v>54</v>
      </c>
    </row>
    <row r="312" spans="1:7" x14ac:dyDescent="0.25">
      <c r="A312" s="27">
        <v>45968</v>
      </c>
      <c r="B312" s="15">
        <v>2025</v>
      </c>
      <c r="C312" s="15">
        <v>11</v>
      </c>
      <c r="D312" s="15" t="s">
        <v>62</v>
      </c>
      <c r="E312" s="15" t="s">
        <v>63</v>
      </c>
      <c r="F312" s="15" t="s">
        <v>61</v>
      </c>
      <c r="G312" s="16" t="s">
        <v>54</v>
      </c>
    </row>
    <row r="313" spans="1:7" x14ac:dyDescent="0.25">
      <c r="A313" s="28">
        <v>45969</v>
      </c>
      <c r="B313" s="17">
        <v>2025</v>
      </c>
      <c r="C313" s="17">
        <v>11</v>
      </c>
      <c r="D313" s="17" t="s">
        <v>62</v>
      </c>
      <c r="E313" s="17" t="s">
        <v>63</v>
      </c>
      <c r="F313" s="17" t="s">
        <v>61</v>
      </c>
      <c r="G313" s="18" t="s">
        <v>54</v>
      </c>
    </row>
    <row r="314" spans="1:7" x14ac:dyDescent="0.25">
      <c r="A314" s="27">
        <v>45970</v>
      </c>
      <c r="B314" s="15">
        <v>2025</v>
      </c>
      <c r="C314" s="15">
        <v>11</v>
      </c>
      <c r="D314" s="15" t="s">
        <v>62</v>
      </c>
      <c r="E314" s="15" t="s">
        <v>63</v>
      </c>
      <c r="F314" s="15" t="s">
        <v>61</v>
      </c>
      <c r="G314" s="16" t="s">
        <v>54</v>
      </c>
    </row>
    <row r="315" spans="1:7" x14ac:dyDescent="0.25">
      <c r="A315" s="28">
        <v>45971</v>
      </c>
      <c r="B315" s="17">
        <v>2025</v>
      </c>
      <c r="C315" s="17">
        <v>11</v>
      </c>
      <c r="D315" s="17" t="s">
        <v>62</v>
      </c>
      <c r="E315" s="17" t="s">
        <v>63</v>
      </c>
      <c r="F315" s="17" t="s">
        <v>61</v>
      </c>
      <c r="G315" s="18" t="s">
        <v>54</v>
      </c>
    </row>
    <row r="316" spans="1:7" x14ac:dyDescent="0.25">
      <c r="A316" s="27">
        <v>45972</v>
      </c>
      <c r="B316" s="15">
        <v>2025</v>
      </c>
      <c r="C316" s="15">
        <v>11</v>
      </c>
      <c r="D316" s="15" t="s">
        <v>62</v>
      </c>
      <c r="E316" s="15" t="s">
        <v>63</v>
      </c>
      <c r="F316" s="15" t="s">
        <v>61</v>
      </c>
      <c r="G316" s="16" t="s">
        <v>54</v>
      </c>
    </row>
    <row r="317" spans="1:7" x14ac:dyDescent="0.25">
      <c r="A317" s="28">
        <v>45973</v>
      </c>
      <c r="B317" s="17">
        <v>2025</v>
      </c>
      <c r="C317" s="17">
        <v>11</v>
      </c>
      <c r="D317" s="17" t="s">
        <v>62</v>
      </c>
      <c r="E317" s="17" t="s">
        <v>63</v>
      </c>
      <c r="F317" s="17" t="s">
        <v>61</v>
      </c>
      <c r="G317" s="18" t="s">
        <v>54</v>
      </c>
    </row>
    <row r="318" spans="1:7" x14ac:dyDescent="0.25">
      <c r="A318" s="27">
        <v>45974</v>
      </c>
      <c r="B318" s="15">
        <v>2025</v>
      </c>
      <c r="C318" s="15">
        <v>11</v>
      </c>
      <c r="D318" s="15" t="s">
        <v>62</v>
      </c>
      <c r="E318" s="15" t="s">
        <v>63</v>
      </c>
      <c r="F318" s="15" t="s">
        <v>61</v>
      </c>
      <c r="G318" s="16" t="s">
        <v>54</v>
      </c>
    </row>
    <row r="319" spans="1:7" x14ac:dyDescent="0.25">
      <c r="A319" s="28">
        <v>45975</v>
      </c>
      <c r="B319" s="17">
        <v>2025</v>
      </c>
      <c r="C319" s="17">
        <v>11</v>
      </c>
      <c r="D319" s="17" t="s">
        <v>62</v>
      </c>
      <c r="E319" s="17" t="s">
        <v>63</v>
      </c>
      <c r="F319" s="17" t="s">
        <v>61</v>
      </c>
      <c r="G319" s="18" t="s">
        <v>54</v>
      </c>
    </row>
    <row r="320" spans="1:7" x14ac:dyDescent="0.25">
      <c r="A320" s="27">
        <v>45976</v>
      </c>
      <c r="B320" s="15">
        <v>2025</v>
      </c>
      <c r="C320" s="15">
        <v>11</v>
      </c>
      <c r="D320" s="15" t="s">
        <v>62</v>
      </c>
      <c r="E320" s="15" t="s">
        <v>63</v>
      </c>
      <c r="F320" s="15" t="s">
        <v>61</v>
      </c>
      <c r="G320" s="16" t="s">
        <v>54</v>
      </c>
    </row>
    <row r="321" spans="1:7" x14ac:dyDescent="0.25">
      <c r="A321" s="28">
        <v>45977</v>
      </c>
      <c r="B321" s="17">
        <v>2025</v>
      </c>
      <c r="C321" s="17">
        <v>11</v>
      </c>
      <c r="D321" s="17" t="s">
        <v>62</v>
      </c>
      <c r="E321" s="17" t="s">
        <v>63</v>
      </c>
      <c r="F321" s="17" t="s">
        <v>61</v>
      </c>
      <c r="G321" s="18" t="s">
        <v>54</v>
      </c>
    </row>
    <row r="322" spans="1:7" x14ac:dyDescent="0.25">
      <c r="A322" s="27">
        <v>45978</v>
      </c>
      <c r="B322" s="15">
        <v>2025</v>
      </c>
      <c r="C322" s="15">
        <v>11</v>
      </c>
      <c r="D322" s="15" t="s">
        <v>62</v>
      </c>
      <c r="E322" s="15" t="s">
        <v>63</v>
      </c>
      <c r="F322" s="15" t="s">
        <v>61</v>
      </c>
      <c r="G322" s="16" t="s">
        <v>54</v>
      </c>
    </row>
    <row r="323" spans="1:7" x14ac:dyDescent="0.25">
      <c r="A323" s="28">
        <v>45979</v>
      </c>
      <c r="B323" s="17">
        <v>2025</v>
      </c>
      <c r="C323" s="17">
        <v>11</v>
      </c>
      <c r="D323" s="17" t="s">
        <v>62</v>
      </c>
      <c r="E323" s="17" t="s">
        <v>63</v>
      </c>
      <c r="F323" s="17" t="s">
        <v>61</v>
      </c>
      <c r="G323" s="18" t="s">
        <v>54</v>
      </c>
    </row>
    <row r="324" spans="1:7" x14ac:dyDescent="0.25">
      <c r="A324" s="27">
        <v>45980</v>
      </c>
      <c r="B324" s="15">
        <v>2025</v>
      </c>
      <c r="C324" s="15">
        <v>11</v>
      </c>
      <c r="D324" s="15" t="s">
        <v>62</v>
      </c>
      <c r="E324" s="15" t="s">
        <v>63</v>
      </c>
      <c r="F324" s="15" t="s">
        <v>61</v>
      </c>
      <c r="G324" s="16" t="s">
        <v>54</v>
      </c>
    </row>
    <row r="325" spans="1:7" x14ac:dyDescent="0.25">
      <c r="A325" s="28">
        <v>45981</v>
      </c>
      <c r="B325" s="17">
        <v>2025</v>
      </c>
      <c r="C325" s="17">
        <v>11</v>
      </c>
      <c r="D325" s="17" t="s">
        <v>62</v>
      </c>
      <c r="E325" s="17" t="s">
        <v>63</v>
      </c>
      <c r="F325" s="17" t="s">
        <v>61</v>
      </c>
      <c r="G325" s="18" t="s">
        <v>54</v>
      </c>
    </row>
    <row r="326" spans="1:7" x14ac:dyDescent="0.25">
      <c r="A326" s="27">
        <v>45982</v>
      </c>
      <c r="B326" s="15">
        <v>2025</v>
      </c>
      <c r="C326" s="15">
        <v>11</v>
      </c>
      <c r="D326" s="15" t="s">
        <v>62</v>
      </c>
      <c r="E326" s="15" t="s">
        <v>63</v>
      </c>
      <c r="F326" s="15" t="s">
        <v>61</v>
      </c>
      <c r="G326" s="16" t="s">
        <v>54</v>
      </c>
    </row>
    <row r="327" spans="1:7" x14ac:dyDescent="0.25">
      <c r="A327" s="28">
        <v>45983</v>
      </c>
      <c r="B327" s="17">
        <v>2025</v>
      </c>
      <c r="C327" s="17">
        <v>11</v>
      </c>
      <c r="D327" s="17" t="s">
        <v>62</v>
      </c>
      <c r="E327" s="17" t="s">
        <v>63</v>
      </c>
      <c r="F327" s="17" t="s">
        <v>61</v>
      </c>
      <c r="G327" s="18" t="s">
        <v>54</v>
      </c>
    </row>
    <row r="328" spans="1:7" x14ac:dyDescent="0.25">
      <c r="A328" s="27">
        <v>45984</v>
      </c>
      <c r="B328" s="15">
        <v>2025</v>
      </c>
      <c r="C328" s="15">
        <v>11</v>
      </c>
      <c r="D328" s="15" t="s">
        <v>62</v>
      </c>
      <c r="E328" s="15" t="s">
        <v>63</v>
      </c>
      <c r="F328" s="15" t="s">
        <v>61</v>
      </c>
      <c r="G328" s="16" t="s">
        <v>54</v>
      </c>
    </row>
    <row r="329" spans="1:7" x14ac:dyDescent="0.25">
      <c r="A329" s="28">
        <v>45985</v>
      </c>
      <c r="B329" s="17">
        <v>2025</v>
      </c>
      <c r="C329" s="17">
        <v>11</v>
      </c>
      <c r="D329" s="17" t="s">
        <v>62</v>
      </c>
      <c r="E329" s="17" t="s">
        <v>63</v>
      </c>
      <c r="F329" s="17" t="s">
        <v>61</v>
      </c>
      <c r="G329" s="18" t="s">
        <v>54</v>
      </c>
    </row>
    <row r="330" spans="1:7" x14ac:dyDescent="0.25">
      <c r="A330" s="27">
        <v>45986</v>
      </c>
      <c r="B330" s="15">
        <v>2025</v>
      </c>
      <c r="C330" s="15">
        <v>11</v>
      </c>
      <c r="D330" s="15" t="s">
        <v>62</v>
      </c>
      <c r="E330" s="15" t="s">
        <v>63</v>
      </c>
      <c r="F330" s="15" t="s">
        <v>61</v>
      </c>
      <c r="G330" s="16" t="s">
        <v>54</v>
      </c>
    </row>
    <row r="331" spans="1:7" x14ac:dyDescent="0.25">
      <c r="A331" s="28">
        <v>45987</v>
      </c>
      <c r="B331" s="17">
        <v>2025</v>
      </c>
      <c r="C331" s="17">
        <v>11</v>
      </c>
      <c r="D331" s="17" t="s">
        <v>62</v>
      </c>
      <c r="E331" s="17" t="s">
        <v>63</v>
      </c>
      <c r="F331" s="17" t="s">
        <v>61</v>
      </c>
      <c r="G331" s="18" t="s">
        <v>54</v>
      </c>
    </row>
    <row r="332" spans="1:7" x14ac:dyDescent="0.25">
      <c r="A332" s="27">
        <v>45988</v>
      </c>
      <c r="B332" s="15">
        <v>2025</v>
      </c>
      <c r="C332" s="15">
        <v>11</v>
      </c>
      <c r="D332" s="15" t="s">
        <v>62</v>
      </c>
      <c r="E332" s="15" t="s">
        <v>63</v>
      </c>
      <c r="F332" s="15" t="s">
        <v>61</v>
      </c>
      <c r="G332" s="16" t="s">
        <v>54</v>
      </c>
    </row>
    <row r="333" spans="1:7" x14ac:dyDescent="0.25">
      <c r="A333" s="28">
        <v>45989</v>
      </c>
      <c r="B333" s="17">
        <v>2025</v>
      </c>
      <c r="C333" s="17">
        <v>11</v>
      </c>
      <c r="D333" s="17" t="s">
        <v>62</v>
      </c>
      <c r="E333" s="17" t="s">
        <v>63</v>
      </c>
      <c r="F333" s="17" t="s">
        <v>61</v>
      </c>
      <c r="G333" s="18" t="s">
        <v>54</v>
      </c>
    </row>
    <row r="334" spans="1:7" x14ac:dyDescent="0.25">
      <c r="A334" s="27">
        <v>45990</v>
      </c>
      <c r="B334" s="15">
        <v>2025</v>
      </c>
      <c r="C334" s="15">
        <v>11</v>
      </c>
      <c r="D334" s="15" t="s">
        <v>62</v>
      </c>
      <c r="E334" s="15" t="s">
        <v>63</v>
      </c>
      <c r="F334" s="15" t="s">
        <v>61</v>
      </c>
      <c r="G334" s="16" t="s">
        <v>54</v>
      </c>
    </row>
    <row r="335" spans="1:7" x14ac:dyDescent="0.25">
      <c r="A335" s="28">
        <v>45991</v>
      </c>
      <c r="B335" s="17">
        <v>2025</v>
      </c>
      <c r="C335" s="17">
        <v>11</v>
      </c>
      <c r="D335" s="17" t="s">
        <v>62</v>
      </c>
      <c r="E335" s="17" t="s">
        <v>63</v>
      </c>
      <c r="F335" s="17" t="s">
        <v>61</v>
      </c>
      <c r="G335" s="18" t="s">
        <v>54</v>
      </c>
    </row>
    <row r="336" spans="1:7" x14ac:dyDescent="0.25">
      <c r="A336" s="27">
        <v>45992</v>
      </c>
      <c r="B336" s="15">
        <v>2025</v>
      </c>
      <c r="C336" s="15">
        <v>12</v>
      </c>
      <c r="D336" s="15" t="s">
        <v>64</v>
      </c>
      <c r="E336" s="15" t="s">
        <v>65</v>
      </c>
      <c r="F336" s="15" t="s">
        <v>61</v>
      </c>
      <c r="G336" s="16" t="s">
        <v>54</v>
      </c>
    </row>
    <row r="337" spans="1:7" x14ac:dyDescent="0.25">
      <c r="A337" s="28">
        <v>45993</v>
      </c>
      <c r="B337" s="17">
        <v>2025</v>
      </c>
      <c r="C337" s="17">
        <v>12</v>
      </c>
      <c r="D337" s="17" t="s">
        <v>64</v>
      </c>
      <c r="E337" s="17" t="s">
        <v>65</v>
      </c>
      <c r="F337" s="17" t="s">
        <v>61</v>
      </c>
      <c r="G337" s="18" t="s">
        <v>54</v>
      </c>
    </row>
    <row r="338" spans="1:7" x14ac:dyDescent="0.25">
      <c r="A338" s="27">
        <v>45994</v>
      </c>
      <c r="B338" s="15">
        <v>2025</v>
      </c>
      <c r="C338" s="15">
        <v>12</v>
      </c>
      <c r="D338" s="15" t="s">
        <v>64</v>
      </c>
      <c r="E338" s="15" t="s">
        <v>65</v>
      </c>
      <c r="F338" s="15" t="s">
        <v>61</v>
      </c>
      <c r="G338" s="16" t="s">
        <v>54</v>
      </c>
    </row>
    <row r="339" spans="1:7" x14ac:dyDescent="0.25">
      <c r="A339" s="28">
        <v>45995</v>
      </c>
      <c r="B339" s="17">
        <v>2025</v>
      </c>
      <c r="C339" s="17">
        <v>12</v>
      </c>
      <c r="D339" s="17" t="s">
        <v>64</v>
      </c>
      <c r="E339" s="17" t="s">
        <v>65</v>
      </c>
      <c r="F339" s="17" t="s">
        <v>61</v>
      </c>
      <c r="G339" s="18" t="s">
        <v>54</v>
      </c>
    </row>
    <row r="340" spans="1:7" x14ac:dyDescent="0.25">
      <c r="A340" s="27">
        <v>45996</v>
      </c>
      <c r="B340" s="15">
        <v>2025</v>
      </c>
      <c r="C340" s="15">
        <v>12</v>
      </c>
      <c r="D340" s="15" t="s">
        <v>64</v>
      </c>
      <c r="E340" s="15" t="s">
        <v>65</v>
      </c>
      <c r="F340" s="15" t="s">
        <v>61</v>
      </c>
      <c r="G340" s="16" t="s">
        <v>54</v>
      </c>
    </row>
    <row r="341" spans="1:7" x14ac:dyDescent="0.25">
      <c r="A341" s="28">
        <v>45997</v>
      </c>
      <c r="B341" s="17">
        <v>2025</v>
      </c>
      <c r="C341" s="17">
        <v>12</v>
      </c>
      <c r="D341" s="17" t="s">
        <v>64</v>
      </c>
      <c r="E341" s="17" t="s">
        <v>65</v>
      </c>
      <c r="F341" s="17" t="s">
        <v>61</v>
      </c>
      <c r="G341" s="18" t="s">
        <v>54</v>
      </c>
    </row>
    <row r="342" spans="1:7" x14ac:dyDescent="0.25">
      <c r="A342" s="27">
        <v>45998</v>
      </c>
      <c r="B342" s="15">
        <v>2025</v>
      </c>
      <c r="C342" s="15">
        <v>12</v>
      </c>
      <c r="D342" s="15" t="s">
        <v>64</v>
      </c>
      <c r="E342" s="15" t="s">
        <v>65</v>
      </c>
      <c r="F342" s="15" t="s">
        <v>61</v>
      </c>
      <c r="G342" s="16" t="s">
        <v>54</v>
      </c>
    </row>
    <row r="343" spans="1:7" x14ac:dyDescent="0.25">
      <c r="A343" s="28">
        <v>45999</v>
      </c>
      <c r="B343" s="17">
        <v>2025</v>
      </c>
      <c r="C343" s="17">
        <v>12</v>
      </c>
      <c r="D343" s="17" t="s">
        <v>64</v>
      </c>
      <c r="E343" s="17" t="s">
        <v>65</v>
      </c>
      <c r="F343" s="17" t="s">
        <v>61</v>
      </c>
      <c r="G343" s="18" t="s">
        <v>54</v>
      </c>
    </row>
    <row r="344" spans="1:7" x14ac:dyDescent="0.25">
      <c r="A344" s="27">
        <v>46000</v>
      </c>
      <c r="B344" s="15">
        <v>2025</v>
      </c>
      <c r="C344" s="15">
        <v>12</v>
      </c>
      <c r="D344" s="15" t="s">
        <v>64</v>
      </c>
      <c r="E344" s="15" t="s">
        <v>65</v>
      </c>
      <c r="F344" s="15" t="s">
        <v>61</v>
      </c>
      <c r="G344" s="16" t="s">
        <v>54</v>
      </c>
    </row>
    <row r="345" spans="1:7" x14ac:dyDescent="0.25">
      <c r="A345" s="28">
        <v>46001</v>
      </c>
      <c r="B345" s="17">
        <v>2025</v>
      </c>
      <c r="C345" s="17">
        <v>12</v>
      </c>
      <c r="D345" s="17" t="s">
        <v>64</v>
      </c>
      <c r="E345" s="17" t="s">
        <v>65</v>
      </c>
      <c r="F345" s="17" t="s">
        <v>61</v>
      </c>
      <c r="G345" s="18" t="s">
        <v>54</v>
      </c>
    </row>
    <row r="346" spans="1:7" x14ac:dyDescent="0.25">
      <c r="A346" s="27">
        <v>46002</v>
      </c>
      <c r="B346" s="15">
        <v>2025</v>
      </c>
      <c r="C346" s="15">
        <v>12</v>
      </c>
      <c r="D346" s="15" t="s">
        <v>64</v>
      </c>
      <c r="E346" s="15" t="s">
        <v>65</v>
      </c>
      <c r="F346" s="15" t="s">
        <v>61</v>
      </c>
      <c r="G346" s="16" t="s">
        <v>54</v>
      </c>
    </row>
    <row r="347" spans="1:7" x14ac:dyDescent="0.25">
      <c r="A347" s="28">
        <v>46003</v>
      </c>
      <c r="B347" s="17">
        <v>2025</v>
      </c>
      <c r="C347" s="17">
        <v>12</v>
      </c>
      <c r="D347" s="17" t="s">
        <v>64</v>
      </c>
      <c r="E347" s="17" t="s">
        <v>65</v>
      </c>
      <c r="F347" s="17" t="s">
        <v>61</v>
      </c>
      <c r="G347" s="18" t="s">
        <v>54</v>
      </c>
    </row>
    <row r="348" spans="1:7" x14ac:dyDescent="0.25">
      <c r="A348" s="27">
        <v>46004</v>
      </c>
      <c r="B348" s="15">
        <v>2025</v>
      </c>
      <c r="C348" s="15">
        <v>12</v>
      </c>
      <c r="D348" s="15" t="s">
        <v>64</v>
      </c>
      <c r="E348" s="15" t="s">
        <v>65</v>
      </c>
      <c r="F348" s="15" t="s">
        <v>61</v>
      </c>
      <c r="G348" s="16" t="s">
        <v>54</v>
      </c>
    </row>
    <row r="349" spans="1:7" x14ac:dyDescent="0.25">
      <c r="A349" s="28">
        <v>46005</v>
      </c>
      <c r="B349" s="17">
        <v>2025</v>
      </c>
      <c r="C349" s="17">
        <v>12</v>
      </c>
      <c r="D349" s="17" t="s">
        <v>64</v>
      </c>
      <c r="E349" s="17" t="s">
        <v>65</v>
      </c>
      <c r="F349" s="17" t="s">
        <v>61</v>
      </c>
      <c r="G349" s="18" t="s">
        <v>54</v>
      </c>
    </row>
    <row r="350" spans="1:7" x14ac:dyDescent="0.25">
      <c r="A350" s="27">
        <v>46006</v>
      </c>
      <c r="B350" s="15">
        <v>2025</v>
      </c>
      <c r="C350" s="15">
        <v>12</v>
      </c>
      <c r="D350" s="15" t="s">
        <v>64</v>
      </c>
      <c r="E350" s="15" t="s">
        <v>65</v>
      </c>
      <c r="F350" s="15" t="s">
        <v>61</v>
      </c>
      <c r="G350" s="16" t="s">
        <v>54</v>
      </c>
    </row>
    <row r="351" spans="1:7" x14ac:dyDescent="0.25">
      <c r="A351" s="28">
        <v>46007</v>
      </c>
      <c r="B351" s="17">
        <v>2025</v>
      </c>
      <c r="C351" s="17">
        <v>12</v>
      </c>
      <c r="D351" s="17" t="s">
        <v>64</v>
      </c>
      <c r="E351" s="17" t="s">
        <v>65</v>
      </c>
      <c r="F351" s="17" t="s">
        <v>61</v>
      </c>
      <c r="G351" s="18" t="s">
        <v>54</v>
      </c>
    </row>
    <row r="352" spans="1:7" x14ac:dyDescent="0.25">
      <c r="A352" s="27">
        <v>46008</v>
      </c>
      <c r="B352" s="15">
        <v>2025</v>
      </c>
      <c r="C352" s="15">
        <v>12</v>
      </c>
      <c r="D352" s="15" t="s">
        <v>64</v>
      </c>
      <c r="E352" s="15" t="s">
        <v>65</v>
      </c>
      <c r="F352" s="15" t="s">
        <v>61</v>
      </c>
      <c r="G352" s="16" t="s">
        <v>54</v>
      </c>
    </row>
    <row r="353" spans="1:7" x14ac:dyDescent="0.25">
      <c r="A353" s="28">
        <v>46009</v>
      </c>
      <c r="B353" s="17">
        <v>2025</v>
      </c>
      <c r="C353" s="17">
        <v>12</v>
      </c>
      <c r="D353" s="17" t="s">
        <v>64</v>
      </c>
      <c r="E353" s="17" t="s">
        <v>65</v>
      </c>
      <c r="F353" s="17" t="s">
        <v>61</v>
      </c>
      <c r="G353" s="18" t="s">
        <v>54</v>
      </c>
    </row>
    <row r="354" spans="1:7" x14ac:dyDescent="0.25">
      <c r="A354" s="27">
        <v>46010</v>
      </c>
      <c r="B354" s="15">
        <v>2025</v>
      </c>
      <c r="C354" s="15">
        <v>12</v>
      </c>
      <c r="D354" s="15" t="s">
        <v>64</v>
      </c>
      <c r="E354" s="15" t="s">
        <v>65</v>
      </c>
      <c r="F354" s="15" t="s">
        <v>61</v>
      </c>
      <c r="G354" s="16" t="s">
        <v>54</v>
      </c>
    </row>
    <row r="355" spans="1:7" x14ac:dyDescent="0.25">
      <c r="A355" s="28">
        <v>46011</v>
      </c>
      <c r="B355" s="17">
        <v>2025</v>
      </c>
      <c r="C355" s="17">
        <v>12</v>
      </c>
      <c r="D355" s="17" t="s">
        <v>64</v>
      </c>
      <c r="E355" s="17" t="s">
        <v>65</v>
      </c>
      <c r="F355" s="17" t="s">
        <v>61</v>
      </c>
      <c r="G355" s="18" t="s">
        <v>54</v>
      </c>
    </row>
    <row r="356" spans="1:7" x14ac:dyDescent="0.25">
      <c r="A356" s="27">
        <v>46012</v>
      </c>
      <c r="B356" s="15">
        <v>2025</v>
      </c>
      <c r="C356" s="15">
        <v>12</v>
      </c>
      <c r="D356" s="15" t="s">
        <v>64</v>
      </c>
      <c r="E356" s="15" t="s">
        <v>65</v>
      </c>
      <c r="F356" s="15" t="s">
        <v>61</v>
      </c>
      <c r="G356" s="16" t="s">
        <v>54</v>
      </c>
    </row>
    <row r="357" spans="1:7" x14ac:dyDescent="0.25">
      <c r="A357" s="28">
        <v>46013</v>
      </c>
      <c r="B357" s="17">
        <v>2025</v>
      </c>
      <c r="C357" s="17">
        <v>12</v>
      </c>
      <c r="D357" s="17" t="s">
        <v>64</v>
      </c>
      <c r="E357" s="17" t="s">
        <v>65</v>
      </c>
      <c r="F357" s="17" t="s">
        <v>61</v>
      </c>
      <c r="G357" s="18" t="s">
        <v>54</v>
      </c>
    </row>
    <row r="358" spans="1:7" x14ac:dyDescent="0.25">
      <c r="A358" s="27">
        <v>46014</v>
      </c>
      <c r="B358" s="15">
        <v>2025</v>
      </c>
      <c r="C358" s="15">
        <v>12</v>
      </c>
      <c r="D358" s="15" t="s">
        <v>64</v>
      </c>
      <c r="E358" s="15" t="s">
        <v>65</v>
      </c>
      <c r="F358" s="15" t="s">
        <v>61</v>
      </c>
      <c r="G358" s="16" t="s">
        <v>54</v>
      </c>
    </row>
    <row r="359" spans="1:7" x14ac:dyDescent="0.25">
      <c r="A359" s="28">
        <v>46015</v>
      </c>
      <c r="B359" s="17">
        <v>2025</v>
      </c>
      <c r="C359" s="17">
        <v>12</v>
      </c>
      <c r="D359" s="17" t="s">
        <v>64</v>
      </c>
      <c r="E359" s="17" t="s">
        <v>65</v>
      </c>
      <c r="F359" s="17" t="s">
        <v>61</v>
      </c>
      <c r="G359" s="18" t="s">
        <v>54</v>
      </c>
    </row>
    <row r="360" spans="1:7" x14ac:dyDescent="0.25">
      <c r="A360" s="27">
        <v>46016</v>
      </c>
      <c r="B360" s="15">
        <v>2025</v>
      </c>
      <c r="C360" s="15">
        <v>12</v>
      </c>
      <c r="D360" s="15" t="s">
        <v>64</v>
      </c>
      <c r="E360" s="15" t="s">
        <v>65</v>
      </c>
      <c r="F360" s="15" t="s">
        <v>61</v>
      </c>
      <c r="G360" s="16" t="s">
        <v>54</v>
      </c>
    </row>
    <row r="361" spans="1:7" x14ac:dyDescent="0.25">
      <c r="A361" s="28">
        <v>46017</v>
      </c>
      <c r="B361" s="17">
        <v>2025</v>
      </c>
      <c r="C361" s="17">
        <v>12</v>
      </c>
      <c r="D361" s="17" t="s">
        <v>64</v>
      </c>
      <c r="E361" s="17" t="s">
        <v>65</v>
      </c>
      <c r="F361" s="17" t="s">
        <v>61</v>
      </c>
      <c r="G361" s="18" t="s">
        <v>54</v>
      </c>
    </row>
    <row r="362" spans="1:7" x14ac:dyDescent="0.25">
      <c r="A362" s="27">
        <v>46018</v>
      </c>
      <c r="B362" s="15">
        <v>2025</v>
      </c>
      <c r="C362" s="15">
        <v>12</v>
      </c>
      <c r="D362" s="15" t="s">
        <v>64</v>
      </c>
      <c r="E362" s="15" t="s">
        <v>65</v>
      </c>
      <c r="F362" s="15" t="s">
        <v>61</v>
      </c>
      <c r="G362" s="16" t="s">
        <v>54</v>
      </c>
    </row>
    <row r="363" spans="1:7" x14ac:dyDescent="0.25">
      <c r="A363" s="28">
        <v>46019</v>
      </c>
      <c r="B363" s="17">
        <v>2025</v>
      </c>
      <c r="C363" s="17">
        <v>12</v>
      </c>
      <c r="D363" s="17" t="s">
        <v>64</v>
      </c>
      <c r="E363" s="17" t="s">
        <v>65</v>
      </c>
      <c r="F363" s="17" t="s">
        <v>61</v>
      </c>
      <c r="G363" s="18" t="s">
        <v>54</v>
      </c>
    </row>
    <row r="364" spans="1:7" x14ac:dyDescent="0.25">
      <c r="A364" s="27">
        <v>46020</v>
      </c>
      <c r="B364" s="15">
        <v>2025</v>
      </c>
      <c r="C364" s="15">
        <v>12</v>
      </c>
      <c r="D364" s="15" t="s">
        <v>64</v>
      </c>
      <c r="E364" s="15" t="s">
        <v>65</v>
      </c>
      <c r="F364" s="15" t="s">
        <v>61</v>
      </c>
      <c r="G364" s="16" t="s">
        <v>54</v>
      </c>
    </row>
    <row r="365" spans="1:7" x14ac:dyDescent="0.25">
      <c r="A365" s="28">
        <v>46021</v>
      </c>
      <c r="B365" s="17">
        <v>2025</v>
      </c>
      <c r="C365" s="17">
        <v>12</v>
      </c>
      <c r="D365" s="17" t="s">
        <v>64</v>
      </c>
      <c r="E365" s="17" t="s">
        <v>65</v>
      </c>
      <c r="F365" s="17" t="s">
        <v>61</v>
      </c>
      <c r="G365" s="18" t="s">
        <v>54</v>
      </c>
    </row>
    <row r="366" spans="1:7" x14ac:dyDescent="0.25">
      <c r="A366" s="27">
        <v>46022</v>
      </c>
      <c r="B366" s="15">
        <v>2025</v>
      </c>
      <c r="C366" s="15">
        <v>12</v>
      </c>
      <c r="D366" s="15" t="s">
        <v>64</v>
      </c>
      <c r="E366" s="15" t="s">
        <v>65</v>
      </c>
      <c r="F366" s="15" t="s">
        <v>61</v>
      </c>
      <c r="G366" s="16" t="s">
        <v>54</v>
      </c>
    </row>
    <row r="367" spans="1:7" x14ac:dyDescent="0.25">
      <c r="A367" s="28">
        <v>46023</v>
      </c>
      <c r="B367" s="17">
        <v>2026</v>
      </c>
      <c r="C367" s="17">
        <v>1</v>
      </c>
      <c r="D367" s="17" t="s">
        <v>36</v>
      </c>
      <c r="E367" s="17" t="s">
        <v>66</v>
      </c>
      <c r="F367" s="17" t="s">
        <v>38</v>
      </c>
      <c r="G367" s="18" t="s">
        <v>54</v>
      </c>
    </row>
    <row r="368" spans="1:7" x14ac:dyDescent="0.25">
      <c r="A368" s="27">
        <v>46024</v>
      </c>
      <c r="B368" s="15">
        <v>2026</v>
      </c>
      <c r="C368" s="15">
        <v>1</v>
      </c>
      <c r="D368" s="15" t="s">
        <v>36</v>
      </c>
      <c r="E368" s="15" t="s">
        <v>66</v>
      </c>
      <c r="F368" s="15" t="s">
        <v>38</v>
      </c>
      <c r="G368" s="16" t="s">
        <v>54</v>
      </c>
    </row>
    <row r="369" spans="1:7" x14ac:dyDescent="0.25">
      <c r="A369" s="28">
        <v>46025</v>
      </c>
      <c r="B369" s="17">
        <v>2026</v>
      </c>
      <c r="C369" s="17">
        <v>1</v>
      </c>
      <c r="D369" s="17" t="s">
        <v>36</v>
      </c>
      <c r="E369" s="17" t="s">
        <v>66</v>
      </c>
      <c r="F369" s="17" t="s">
        <v>38</v>
      </c>
      <c r="G369" s="18" t="s">
        <v>54</v>
      </c>
    </row>
    <row r="370" spans="1:7" x14ac:dyDescent="0.25">
      <c r="A370" s="27">
        <v>46026</v>
      </c>
      <c r="B370" s="15">
        <v>2026</v>
      </c>
      <c r="C370" s="15">
        <v>1</v>
      </c>
      <c r="D370" s="15" t="s">
        <v>36</v>
      </c>
      <c r="E370" s="15" t="s">
        <v>66</v>
      </c>
      <c r="F370" s="15" t="s">
        <v>38</v>
      </c>
      <c r="G370" s="16" t="s">
        <v>54</v>
      </c>
    </row>
    <row r="371" spans="1:7" x14ac:dyDescent="0.25">
      <c r="A371" s="28">
        <v>46027</v>
      </c>
      <c r="B371" s="17">
        <v>2026</v>
      </c>
      <c r="C371" s="17">
        <v>1</v>
      </c>
      <c r="D371" s="17" t="s">
        <v>36</v>
      </c>
      <c r="E371" s="17" t="s">
        <v>66</v>
      </c>
      <c r="F371" s="17" t="s">
        <v>38</v>
      </c>
      <c r="G371" s="18" t="s">
        <v>54</v>
      </c>
    </row>
    <row r="372" spans="1:7" x14ac:dyDescent="0.25">
      <c r="A372" s="27">
        <v>46028</v>
      </c>
      <c r="B372" s="15">
        <v>2026</v>
      </c>
      <c r="C372" s="15">
        <v>1</v>
      </c>
      <c r="D372" s="15" t="s">
        <v>36</v>
      </c>
      <c r="E372" s="15" t="s">
        <v>66</v>
      </c>
      <c r="F372" s="15" t="s">
        <v>38</v>
      </c>
      <c r="G372" s="16" t="s">
        <v>54</v>
      </c>
    </row>
    <row r="373" spans="1:7" x14ac:dyDescent="0.25">
      <c r="A373" s="28">
        <v>46029</v>
      </c>
      <c r="B373" s="17">
        <v>2026</v>
      </c>
      <c r="C373" s="17">
        <v>1</v>
      </c>
      <c r="D373" s="17" t="s">
        <v>36</v>
      </c>
      <c r="E373" s="17" t="s">
        <v>66</v>
      </c>
      <c r="F373" s="17" t="s">
        <v>38</v>
      </c>
      <c r="G373" s="18" t="s">
        <v>54</v>
      </c>
    </row>
    <row r="374" spans="1:7" x14ac:dyDescent="0.25">
      <c r="A374" s="27">
        <v>46030</v>
      </c>
      <c r="B374" s="15">
        <v>2026</v>
      </c>
      <c r="C374" s="15">
        <v>1</v>
      </c>
      <c r="D374" s="15" t="s">
        <v>36</v>
      </c>
      <c r="E374" s="15" t="s">
        <v>66</v>
      </c>
      <c r="F374" s="15" t="s">
        <v>38</v>
      </c>
      <c r="G374" s="16" t="s">
        <v>54</v>
      </c>
    </row>
    <row r="375" spans="1:7" x14ac:dyDescent="0.25">
      <c r="A375" s="28">
        <v>46031</v>
      </c>
      <c r="B375" s="17">
        <v>2026</v>
      </c>
      <c r="C375" s="17">
        <v>1</v>
      </c>
      <c r="D375" s="17" t="s">
        <v>36</v>
      </c>
      <c r="E375" s="17" t="s">
        <v>66</v>
      </c>
      <c r="F375" s="17" t="s">
        <v>38</v>
      </c>
      <c r="G375" s="18" t="s">
        <v>54</v>
      </c>
    </row>
    <row r="376" spans="1:7" x14ac:dyDescent="0.25">
      <c r="A376" s="27">
        <v>46032</v>
      </c>
      <c r="B376" s="15">
        <v>2026</v>
      </c>
      <c r="C376" s="15">
        <v>1</v>
      </c>
      <c r="D376" s="15" t="s">
        <v>36</v>
      </c>
      <c r="E376" s="15" t="s">
        <v>66</v>
      </c>
      <c r="F376" s="15" t="s">
        <v>38</v>
      </c>
      <c r="G376" s="16" t="s">
        <v>54</v>
      </c>
    </row>
    <row r="377" spans="1:7" x14ac:dyDescent="0.25">
      <c r="A377" s="28">
        <v>46033</v>
      </c>
      <c r="B377" s="17">
        <v>2026</v>
      </c>
      <c r="C377" s="17">
        <v>1</v>
      </c>
      <c r="D377" s="17" t="s">
        <v>36</v>
      </c>
      <c r="E377" s="17" t="s">
        <v>66</v>
      </c>
      <c r="F377" s="17" t="s">
        <v>38</v>
      </c>
      <c r="G377" s="18" t="s">
        <v>54</v>
      </c>
    </row>
    <row r="378" spans="1:7" x14ac:dyDescent="0.25">
      <c r="A378" s="27">
        <v>46034</v>
      </c>
      <c r="B378" s="15">
        <v>2026</v>
      </c>
      <c r="C378" s="15">
        <v>1</v>
      </c>
      <c r="D378" s="15" t="s">
        <v>36</v>
      </c>
      <c r="E378" s="15" t="s">
        <v>66</v>
      </c>
      <c r="F378" s="15" t="s">
        <v>38</v>
      </c>
      <c r="G378" s="16" t="s">
        <v>54</v>
      </c>
    </row>
    <row r="379" spans="1:7" x14ac:dyDescent="0.25">
      <c r="A379" s="28">
        <v>46035</v>
      </c>
      <c r="B379" s="17">
        <v>2026</v>
      </c>
      <c r="C379" s="17">
        <v>1</v>
      </c>
      <c r="D379" s="17" t="s">
        <v>36</v>
      </c>
      <c r="E379" s="17" t="s">
        <v>66</v>
      </c>
      <c r="F379" s="17" t="s">
        <v>38</v>
      </c>
      <c r="G379" s="18" t="s">
        <v>54</v>
      </c>
    </row>
    <row r="380" spans="1:7" x14ac:dyDescent="0.25">
      <c r="A380" s="27">
        <v>46036</v>
      </c>
      <c r="B380" s="15">
        <v>2026</v>
      </c>
      <c r="C380" s="15">
        <v>1</v>
      </c>
      <c r="D380" s="15" t="s">
        <v>36</v>
      </c>
      <c r="E380" s="15" t="s">
        <v>66</v>
      </c>
      <c r="F380" s="15" t="s">
        <v>38</v>
      </c>
      <c r="G380" s="16" t="s">
        <v>54</v>
      </c>
    </row>
    <row r="381" spans="1:7" x14ac:dyDescent="0.25">
      <c r="A381" s="28">
        <v>46037</v>
      </c>
      <c r="B381" s="17">
        <v>2026</v>
      </c>
      <c r="C381" s="17">
        <v>1</v>
      </c>
      <c r="D381" s="17" t="s">
        <v>36</v>
      </c>
      <c r="E381" s="17" t="s">
        <v>66</v>
      </c>
      <c r="F381" s="17" t="s">
        <v>38</v>
      </c>
      <c r="G381" s="18" t="s">
        <v>54</v>
      </c>
    </row>
    <row r="382" spans="1:7" x14ac:dyDescent="0.25">
      <c r="A382" s="27">
        <v>46038</v>
      </c>
      <c r="B382" s="15">
        <v>2026</v>
      </c>
      <c r="C382" s="15">
        <v>1</v>
      </c>
      <c r="D382" s="15" t="s">
        <v>36</v>
      </c>
      <c r="E382" s="15" t="s">
        <v>66</v>
      </c>
      <c r="F382" s="15" t="s">
        <v>38</v>
      </c>
      <c r="G382" s="16" t="s">
        <v>54</v>
      </c>
    </row>
    <row r="383" spans="1:7" x14ac:dyDescent="0.25">
      <c r="A383" s="28">
        <v>46039</v>
      </c>
      <c r="B383" s="17">
        <v>2026</v>
      </c>
      <c r="C383" s="17">
        <v>1</v>
      </c>
      <c r="D383" s="17" t="s">
        <v>36</v>
      </c>
      <c r="E383" s="17" t="s">
        <v>66</v>
      </c>
      <c r="F383" s="17" t="s">
        <v>38</v>
      </c>
      <c r="G383" s="18" t="s">
        <v>54</v>
      </c>
    </row>
    <row r="384" spans="1:7" x14ac:dyDescent="0.25">
      <c r="A384" s="27">
        <v>46040</v>
      </c>
      <c r="B384" s="15">
        <v>2026</v>
      </c>
      <c r="C384" s="15">
        <v>1</v>
      </c>
      <c r="D384" s="15" t="s">
        <v>36</v>
      </c>
      <c r="E384" s="15" t="s">
        <v>66</v>
      </c>
      <c r="F384" s="15" t="s">
        <v>38</v>
      </c>
      <c r="G384" s="16" t="s">
        <v>54</v>
      </c>
    </row>
    <row r="385" spans="1:7" x14ac:dyDescent="0.25">
      <c r="A385" s="28">
        <v>46041</v>
      </c>
      <c r="B385" s="17">
        <v>2026</v>
      </c>
      <c r="C385" s="17">
        <v>1</v>
      </c>
      <c r="D385" s="17" t="s">
        <v>36</v>
      </c>
      <c r="E385" s="17" t="s">
        <v>66</v>
      </c>
      <c r="F385" s="17" t="s">
        <v>38</v>
      </c>
      <c r="G385" s="18" t="s">
        <v>54</v>
      </c>
    </row>
    <row r="386" spans="1:7" x14ac:dyDescent="0.25">
      <c r="A386" s="27">
        <v>46042</v>
      </c>
      <c r="B386" s="15">
        <v>2026</v>
      </c>
      <c r="C386" s="15">
        <v>1</v>
      </c>
      <c r="D386" s="15" t="s">
        <v>36</v>
      </c>
      <c r="E386" s="15" t="s">
        <v>66</v>
      </c>
      <c r="F386" s="15" t="s">
        <v>38</v>
      </c>
      <c r="G386" s="16" t="s">
        <v>54</v>
      </c>
    </row>
    <row r="387" spans="1:7" x14ac:dyDescent="0.25">
      <c r="A387" s="28">
        <v>46043</v>
      </c>
      <c r="B387" s="17">
        <v>2026</v>
      </c>
      <c r="C387" s="17">
        <v>1</v>
      </c>
      <c r="D387" s="17" t="s">
        <v>36</v>
      </c>
      <c r="E387" s="17" t="s">
        <v>66</v>
      </c>
      <c r="F387" s="17" t="s">
        <v>38</v>
      </c>
      <c r="G387" s="18" t="s">
        <v>54</v>
      </c>
    </row>
    <row r="388" spans="1:7" x14ac:dyDescent="0.25">
      <c r="A388" s="27">
        <v>46044</v>
      </c>
      <c r="B388" s="15">
        <v>2026</v>
      </c>
      <c r="C388" s="15">
        <v>1</v>
      </c>
      <c r="D388" s="15" t="s">
        <v>36</v>
      </c>
      <c r="E388" s="15" t="s">
        <v>66</v>
      </c>
      <c r="F388" s="15" t="s">
        <v>38</v>
      </c>
      <c r="G388" s="16" t="s">
        <v>54</v>
      </c>
    </row>
    <row r="389" spans="1:7" x14ac:dyDescent="0.25">
      <c r="A389" s="28">
        <v>46045</v>
      </c>
      <c r="B389" s="17">
        <v>2026</v>
      </c>
      <c r="C389" s="17">
        <v>1</v>
      </c>
      <c r="D389" s="17" t="s">
        <v>36</v>
      </c>
      <c r="E389" s="17" t="s">
        <v>66</v>
      </c>
      <c r="F389" s="17" t="s">
        <v>38</v>
      </c>
      <c r="G389" s="18" t="s">
        <v>54</v>
      </c>
    </row>
    <row r="390" spans="1:7" x14ac:dyDescent="0.25">
      <c r="A390" s="27">
        <v>46046</v>
      </c>
      <c r="B390" s="15">
        <v>2026</v>
      </c>
      <c r="C390" s="15">
        <v>1</v>
      </c>
      <c r="D390" s="15" t="s">
        <v>36</v>
      </c>
      <c r="E390" s="15" t="s">
        <v>66</v>
      </c>
      <c r="F390" s="15" t="s">
        <v>38</v>
      </c>
      <c r="G390" s="16" t="s">
        <v>54</v>
      </c>
    </row>
    <row r="391" spans="1:7" x14ac:dyDescent="0.25">
      <c r="A391" s="28">
        <v>46047</v>
      </c>
      <c r="B391" s="17">
        <v>2026</v>
      </c>
      <c r="C391" s="17">
        <v>1</v>
      </c>
      <c r="D391" s="17" t="s">
        <v>36</v>
      </c>
      <c r="E391" s="17" t="s">
        <v>66</v>
      </c>
      <c r="F391" s="17" t="s">
        <v>38</v>
      </c>
      <c r="G391" s="18" t="s">
        <v>54</v>
      </c>
    </row>
    <row r="392" spans="1:7" x14ac:dyDescent="0.25">
      <c r="A392" s="27">
        <v>46048</v>
      </c>
      <c r="B392" s="15">
        <v>2026</v>
      </c>
      <c r="C392" s="15">
        <v>1</v>
      </c>
      <c r="D392" s="15" t="s">
        <v>36</v>
      </c>
      <c r="E392" s="15" t="s">
        <v>66</v>
      </c>
      <c r="F392" s="15" t="s">
        <v>38</v>
      </c>
      <c r="G392" s="16" t="s">
        <v>54</v>
      </c>
    </row>
    <row r="393" spans="1:7" x14ac:dyDescent="0.25">
      <c r="A393" s="28">
        <v>46049</v>
      </c>
      <c r="B393" s="17">
        <v>2026</v>
      </c>
      <c r="C393" s="17">
        <v>1</v>
      </c>
      <c r="D393" s="17" t="s">
        <v>36</v>
      </c>
      <c r="E393" s="17" t="s">
        <v>66</v>
      </c>
      <c r="F393" s="17" t="s">
        <v>38</v>
      </c>
      <c r="G393" s="18" t="s">
        <v>54</v>
      </c>
    </row>
    <row r="394" spans="1:7" x14ac:dyDescent="0.25">
      <c r="A394" s="27">
        <v>46050</v>
      </c>
      <c r="B394" s="15">
        <v>2026</v>
      </c>
      <c r="C394" s="15">
        <v>1</v>
      </c>
      <c r="D394" s="15" t="s">
        <v>36</v>
      </c>
      <c r="E394" s="15" t="s">
        <v>66</v>
      </c>
      <c r="F394" s="15" t="s">
        <v>38</v>
      </c>
      <c r="G394" s="16" t="s">
        <v>54</v>
      </c>
    </row>
    <row r="395" spans="1:7" x14ac:dyDescent="0.25">
      <c r="A395" s="28">
        <v>46051</v>
      </c>
      <c r="B395" s="17">
        <v>2026</v>
      </c>
      <c r="C395" s="17">
        <v>1</v>
      </c>
      <c r="D395" s="17" t="s">
        <v>36</v>
      </c>
      <c r="E395" s="17" t="s">
        <v>66</v>
      </c>
      <c r="F395" s="17" t="s">
        <v>38</v>
      </c>
      <c r="G395" s="18" t="s">
        <v>54</v>
      </c>
    </row>
    <row r="396" spans="1:7" x14ac:dyDescent="0.25">
      <c r="A396" s="27">
        <v>46052</v>
      </c>
      <c r="B396" s="15">
        <v>2026</v>
      </c>
      <c r="C396" s="15">
        <v>1</v>
      </c>
      <c r="D396" s="15" t="s">
        <v>36</v>
      </c>
      <c r="E396" s="15" t="s">
        <v>66</v>
      </c>
      <c r="F396" s="15" t="s">
        <v>38</v>
      </c>
      <c r="G396" s="16" t="s">
        <v>54</v>
      </c>
    </row>
    <row r="397" spans="1:7" x14ac:dyDescent="0.25">
      <c r="A397" s="28">
        <v>46053</v>
      </c>
      <c r="B397" s="17">
        <v>2026</v>
      </c>
      <c r="C397" s="17">
        <v>1</v>
      </c>
      <c r="D397" s="17" t="s">
        <v>36</v>
      </c>
      <c r="E397" s="17" t="s">
        <v>66</v>
      </c>
      <c r="F397" s="17" t="s">
        <v>38</v>
      </c>
      <c r="G397" s="18" t="s">
        <v>54</v>
      </c>
    </row>
    <row r="398" spans="1:7" x14ac:dyDescent="0.25">
      <c r="A398" s="27">
        <v>46054</v>
      </c>
      <c r="B398" s="15">
        <v>2026</v>
      </c>
      <c r="C398" s="15">
        <v>2</v>
      </c>
      <c r="D398" s="15" t="s">
        <v>40</v>
      </c>
      <c r="E398" s="15" t="s">
        <v>67</v>
      </c>
      <c r="F398" s="15" t="s">
        <v>38</v>
      </c>
      <c r="G398" s="16" t="s">
        <v>54</v>
      </c>
    </row>
    <row r="399" spans="1:7" x14ac:dyDescent="0.25">
      <c r="A399" s="28">
        <v>46055</v>
      </c>
      <c r="B399" s="17">
        <v>2026</v>
      </c>
      <c r="C399" s="17">
        <v>2</v>
      </c>
      <c r="D399" s="17" t="s">
        <v>40</v>
      </c>
      <c r="E399" s="17" t="s">
        <v>67</v>
      </c>
      <c r="F399" s="17" t="s">
        <v>38</v>
      </c>
      <c r="G399" s="18" t="s">
        <v>54</v>
      </c>
    </row>
    <row r="400" spans="1:7" x14ac:dyDescent="0.25">
      <c r="A400" s="27">
        <v>46056</v>
      </c>
      <c r="B400" s="15">
        <v>2026</v>
      </c>
      <c r="C400" s="15">
        <v>2</v>
      </c>
      <c r="D400" s="15" t="s">
        <v>40</v>
      </c>
      <c r="E400" s="15" t="s">
        <v>67</v>
      </c>
      <c r="F400" s="15" t="s">
        <v>38</v>
      </c>
      <c r="G400" s="16" t="s">
        <v>54</v>
      </c>
    </row>
    <row r="401" spans="1:7" x14ac:dyDescent="0.25">
      <c r="A401" s="28">
        <v>46057</v>
      </c>
      <c r="B401" s="17">
        <v>2026</v>
      </c>
      <c r="C401" s="17">
        <v>2</v>
      </c>
      <c r="D401" s="17" t="s">
        <v>40</v>
      </c>
      <c r="E401" s="17" t="s">
        <v>67</v>
      </c>
      <c r="F401" s="17" t="s">
        <v>38</v>
      </c>
      <c r="G401" s="18" t="s">
        <v>54</v>
      </c>
    </row>
    <row r="402" spans="1:7" x14ac:dyDescent="0.25">
      <c r="A402" s="27">
        <v>46058</v>
      </c>
      <c r="B402" s="15">
        <v>2026</v>
      </c>
      <c r="C402" s="15">
        <v>2</v>
      </c>
      <c r="D402" s="15" t="s">
        <v>40</v>
      </c>
      <c r="E402" s="15" t="s">
        <v>67</v>
      </c>
      <c r="F402" s="15" t="s">
        <v>38</v>
      </c>
      <c r="G402" s="16" t="s">
        <v>54</v>
      </c>
    </row>
    <row r="403" spans="1:7" x14ac:dyDescent="0.25">
      <c r="A403" s="28">
        <v>46059</v>
      </c>
      <c r="B403" s="17">
        <v>2026</v>
      </c>
      <c r="C403" s="17">
        <v>2</v>
      </c>
      <c r="D403" s="17" t="s">
        <v>40</v>
      </c>
      <c r="E403" s="17" t="s">
        <v>67</v>
      </c>
      <c r="F403" s="17" t="s">
        <v>38</v>
      </c>
      <c r="G403" s="18" t="s">
        <v>54</v>
      </c>
    </row>
    <row r="404" spans="1:7" x14ac:dyDescent="0.25">
      <c r="A404" s="27">
        <v>46060</v>
      </c>
      <c r="B404" s="15">
        <v>2026</v>
      </c>
      <c r="C404" s="15">
        <v>2</v>
      </c>
      <c r="D404" s="15" t="s">
        <v>40</v>
      </c>
      <c r="E404" s="15" t="s">
        <v>67</v>
      </c>
      <c r="F404" s="15" t="s">
        <v>38</v>
      </c>
      <c r="G404" s="16" t="s">
        <v>54</v>
      </c>
    </row>
    <row r="405" spans="1:7" x14ac:dyDescent="0.25">
      <c r="A405" s="28">
        <v>46061</v>
      </c>
      <c r="B405" s="17">
        <v>2026</v>
      </c>
      <c r="C405" s="17">
        <v>2</v>
      </c>
      <c r="D405" s="17" t="s">
        <v>40</v>
      </c>
      <c r="E405" s="17" t="s">
        <v>67</v>
      </c>
      <c r="F405" s="17" t="s">
        <v>38</v>
      </c>
      <c r="G405" s="18" t="s">
        <v>54</v>
      </c>
    </row>
    <row r="406" spans="1:7" x14ac:dyDescent="0.25">
      <c r="A406" s="27">
        <v>46062</v>
      </c>
      <c r="B406" s="15">
        <v>2026</v>
      </c>
      <c r="C406" s="15">
        <v>2</v>
      </c>
      <c r="D406" s="15" t="s">
        <v>40</v>
      </c>
      <c r="E406" s="15" t="s">
        <v>67</v>
      </c>
      <c r="F406" s="15" t="s">
        <v>38</v>
      </c>
      <c r="G406" s="16" t="s">
        <v>54</v>
      </c>
    </row>
    <row r="407" spans="1:7" x14ac:dyDescent="0.25">
      <c r="A407" s="28">
        <v>46063</v>
      </c>
      <c r="B407" s="17">
        <v>2026</v>
      </c>
      <c r="C407" s="17">
        <v>2</v>
      </c>
      <c r="D407" s="17" t="s">
        <v>40</v>
      </c>
      <c r="E407" s="17" t="s">
        <v>67</v>
      </c>
      <c r="F407" s="17" t="s">
        <v>38</v>
      </c>
      <c r="G407" s="18" t="s">
        <v>54</v>
      </c>
    </row>
    <row r="408" spans="1:7" x14ac:dyDescent="0.25">
      <c r="A408" s="27">
        <v>46064</v>
      </c>
      <c r="B408" s="15">
        <v>2026</v>
      </c>
      <c r="C408" s="15">
        <v>2</v>
      </c>
      <c r="D408" s="15" t="s">
        <v>40</v>
      </c>
      <c r="E408" s="15" t="s">
        <v>67</v>
      </c>
      <c r="F408" s="15" t="s">
        <v>38</v>
      </c>
      <c r="G408" s="16" t="s">
        <v>54</v>
      </c>
    </row>
    <row r="409" spans="1:7" x14ac:dyDescent="0.25">
      <c r="A409" s="28">
        <v>46065</v>
      </c>
      <c r="B409" s="17">
        <v>2026</v>
      </c>
      <c r="C409" s="17">
        <v>2</v>
      </c>
      <c r="D409" s="17" t="s">
        <v>40</v>
      </c>
      <c r="E409" s="17" t="s">
        <v>67</v>
      </c>
      <c r="F409" s="17" t="s">
        <v>38</v>
      </c>
      <c r="G409" s="18" t="s">
        <v>54</v>
      </c>
    </row>
    <row r="410" spans="1:7" x14ac:dyDescent="0.25">
      <c r="A410" s="27">
        <v>46066</v>
      </c>
      <c r="B410" s="15">
        <v>2026</v>
      </c>
      <c r="C410" s="15">
        <v>2</v>
      </c>
      <c r="D410" s="15" t="s">
        <v>40</v>
      </c>
      <c r="E410" s="15" t="s">
        <v>67</v>
      </c>
      <c r="F410" s="15" t="s">
        <v>38</v>
      </c>
      <c r="G410" s="16" t="s">
        <v>54</v>
      </c>
    </row>
    <row r="411" spans="1:7" x14ac:dyDescent="0.25">
      <c r="A411" s="28">
        <v>46067</v>
      </c>
      <c r="B411" s="17">
        <v>2026</v>
      </c>
      <c r="C411" s="17">
        <v>2</v>
      </c>
      <c r="D411" s="17" t="s">
        <v>40</v>
      </c>
      <c r="E411" s="17" t="s">
        <v>67</v>
      </c>
      <c r="F411" s="17" t="s">
        <v>38</v>
      </c>
      <c r="G411" s="18" t="s">
        <v>54</v>
      </c>
    </row>
    <row r="412" spans="1:7" x14ac:dyDescent="0.25">
      <c r="A412" s="27">
        <v>46068</v>
      </c>
      <c r="B412" s="15">
        <v>2026</v>
      </c>
      <c r="C412" s="15">
        <v>2</v>
      </c>
      <c r="D412" s="15" t="s">
        <v>40</v>
      </c>
      <c r="E412" s="15" t="s">
        <v>67</v>
      </c>
      <c r="F412" s="15" t="s">
        <v>38</v>
      </c>
      <c r="G412" s="16" t="s">
        <v>54</v>
      </c>
    </row>
    <row r="413" spans="1:7" x14ac:dyDescent="0.25">
      <c r="A413" s="28">
        <v>46069</v>
      </c>
      <c r="B413" s="17">
        <v>2026</v>
      </c>
      <c r="C413" s="17">
        <v>2</v>
      </c>
      <c r="D413" s="17" t="s">
        <v>40</v>
      </c>
      <c r="E413" s="17" t="s">
        <v>67</v>
      </c>
      <c r="F413" s="17" t="s">
        <v>38</v>
      </c>
      <c r="G413" s="18" t="s">
        <v>54</v>
      </c>
    </row>
    <row r="414" spans="1:7" x14ac:dyDescent="0.25">
      <c r="A414" s="27">
        <v>46070</v>
      </c>
      <c r="B414" s="15">
        <v>2026</v>
      </c>
      <c r="C414" s="15">
        <v>2</v>
      </c>
      <c r="D414" s="15" t="s">
        <v>40</v>
      </c>
      <c r="E414" s="15" t="s">
        <v>67</v>
      </c>
      <c r="F414" s="15" t="s">
        <v>38</v>
      </c>
      <c r="G414" s="16" t="s">
        <v>54</v>
      </c>
    </row>
    <row r="415" spans="1:7" x14ac:dyDescent="0.25">
      <c r="A415" s="28">
        <v>46071</v>
      </c>
      <c r="B415" s="17">
        <v>2026</v>
      </c>
      <c r="C415" s="17">
        <v>2</v>
      </c>
      <c r="D415" s="17" t="s">
        <v>40</v>
      </c>
      <c r="E415" s="17" t="s">
        <v>67</v>
      </c>
      <c r="F415" s="17" t="s">
        <v>38</v>
      </c>
      <c r="G415" s="18" t="s">
        <v>54</v>
      </c>
    </row>
    <row r="416" spans="1:7" x14ac:dyDescent="0.25">
      <c r="A416" s="27">
        <v>46072</v>
      </c>
      <c r="B416" s="15">
        <v>2026</v>
      </c>
      <c r="C416" s="15">
        <v>2</v>
      </c>
      <c r="D416" s="15" t="s">
        <v>40</v>
      </c>
      <c r="E416" s="15" t="s">
        <v>67</v>
      </c>
      <c r="F416" s="15" t="s">
        <v>38</v>
      </c>
      <c r="G416" s="16" t="s">
        <v>54</v>
      </c>
    </row>
    <row r="417" spans="1:7" x14ac:dyDescent="0.25">
      <c r="A417" s="28">
        <v>46073</v>
      </c>
      <c r="B417" s="17">
        <v>2026</v>
      </c>
      <c r="C417" s="17">
        <v>2</v>
      </c>
      <c r="D417" s="17" t="s">
        <v>40</v>
      </c>
      <c r="E417" s="17" t="s">
        <v>67</v>
      </c>
      <c r="F417" s="17" t="s">
        <v>38</v>
      </c>
      <c r="G417" s="18" t="s">
        <v>54</v>
      </c>
    </row>
    <row r="418" spans="1:7" x14ac:dyDescent="0.25">
      <c r="A418" s="27">
        <v>46074</v>
      </c>
      <c r="B418" s="15">
        <v>2026</v>
      </c>
      <c r="C418" s="15">
        <v>2</v>
      </c>
      <c r="D418" s="15" t="s">
        <v>40</v>
      </c>
      <c r="E418" s="15" t="s">
        <v>67</v>
      </c>
      <c r="F418" s="15" t="s">
        <v>38</v>
      </c>
      <c r="G418" s="16" t="s">
        <v>54</v>
      </c>
    </row>
    <row r="419" spans="1:7" x14ac:dyDescent="0.25">
      <c r="A419" s="28">
        <v>46075</v>
      </c>
      <c r="B419" s="17">
        <v>2026</v>
      </c>
      <c r="C419" s="17">
        <v>2</v>
      </c>
      <c r="D419" s="17" t="s">
        <v>40</v>
      </c>
      <c r="E419" s="17" t="s">
        <v>67</v>
      </c>
      <c r="F419" s="17" t="s">
        <v>38</v>
      </c>
      <c r="G419" s="18" t="s">
        <v>54</v>
      </c>
    </row>
    <row r="420" spans="1:7" x14ac:dyDescent="0.25">
      <c r="A420" s="27">
        <v>46076</v>
      </c>
      <c r="B420" s="15">
        <v>2026</v>
      </c>
      <c r="C420" s="15">
        <v>2</v>
      </c>
      <c r="D420" s="15" t="s">
        <v>40</v>
      </c>
      <c r="E420" s="15" t="s">
        <v>67</v>
      </c>
      <c r="F420" s="15" t="s">
        <v>38</v>
      </c>
      <c r="G420" s="16" t="s">
        <v>54</v>
      </c>
    </row>
    <row r="421" spans="1:7" x14ac:dyDescent="0.25">
      <c r="A421" s="28">
        <v>46077</v>
      </c>
      <c r="B421" s="17">
        <v>2026</v>
      </c>
      <c r="C421" s="17">
        <v>2</v>
      </c>
      <c r="D421" s="17" t="s">
        <v>40</v>
      </c>
      <c r="E421" s="17" t="s">
        <v>67</v>
      </c>
      <c r="F421" s="17" t="s">
        <v>38</v>
      </c>
      <c r="G421" s="18" t="s">
        <v>54</v>
      </c>
    </row>
    <row r="422" spans="1:7" x14ac:dyDescent="0.25">
      <c r="A422" s="27">
        <v>46078</v>
      </c>
      <c r="B422" s="15">
        <v>2026</v>
      </c>
      <c r="C422" s="15">
        <v>2</v>
      </c>
      <c r="D422" s="15" t="s">
        <v>40</v>
      </c>
      <c r="E422" s="15" t="s">
        <v>67</v>
      </c>
      <c r="F422" s="15" t="s">
        <v>38</v>
      </c>
      <c r="G422" s="16" t="s">
        <v>54</v>
      </c>
    </row>
    <row r="423" spans="1:7" x14ac:dyDescent="0.25">
      <c r="A423" s="28">
        <v>46079</v>
      </c>
      <c r="B423" s="17">
        <v>2026</v>
      </c>
      <c r="C423" s="17">
        <v>2</v>
      </c>
      <c r="D423" s="17" t="s">
        <v>40</v>
      </c>
      <c r="E423" s="17" t="s">
        <v>67</v>
      </c>
      <c r="F423" s="17" t="s">
        <v>38</v>
      </c>
      <c r="G423" s="18" t="s">
        <v>54</v>
      </c>
    </row>
    <row r="424" spans="1:7" x14ac:dyDescent="0.25">
      <c r="A424" s="27">
        <v>46080</v>
      </c>
      <c r="B424" s="15">
        <v>2026</v>
      </c>
      <c r="C424" s="15">
        <v>2</v>
      </c>
      <c r="D424" s="15" t="s">
        <v>40</v>
      </c>
      <c r="E424" s="15" t="s">
        <v>67</v>
      </c>
      <c r="F424" s="15" t="s">
        <v>38</v>
      </c>
      <c r="G424" s="16" t="s">
        <v>54</v>
      </c>
    </row>
    <row r="425" spans="1:7" x14ac:dyDescent="0.25">
      <c r="A425" s="28">
        <v>46081</v>
      </c>
      <c r="B425" s="17">
        <v>2026</v>
      </c>
      <c r="C425" s="17">
        <v>2</v>
      </c>
      <c r="D425" s="17" t="s">
        <v>40</v>
      </c>
      <c r="E425" s="17" t="s">
        <v>67</v>
      </c>
      <c r="F425" s="17" t="s">
        <v>38</v>
      </c>
      <c r="G425" s="18" t="s">
        <v>54</v>
      </c>
    </row>
    <row r="426" spans="1:7" x14ac:dyDescent="0.25">
      <c r="A426" s="27">
        <v>46082</v>
      </c>
      <c r="B426" s="15">
        <v>2026</v>
      </c>
      <c r="C426" s="15">
        <v>3</v>
      </c>
      <c r="D426" s="15" t="s">
        <v>42</v>
      </c>
      <c r="E426" s="15" t="s">
        <v>68</v>
      </c>
      <c r="F426" s="15" t="s">
        <v>38</v>
      </c>
      <c r="G426" s="16" t="s">
        <v>54</v>
      </c>
    </row>
    <row r="427" spans="1:7" x14ac:dyDescent="0.25">
      <c r="A427" s="28">
        <v>46083</v>
      </c>
      <c r="B427" s="17">
        <v>2026</v>
      </c>
      <c r="C427" s="17">
        <v>3</v>
      </c>
      <c r="D427" s="17" t="s">
        <v>42</v>
      </c>
      <c r="E427" s="17" t="s">
        <v>68</v>
      </c>
      <c r="F427" s="17" t="s">
        <v>38</v>
      </c>
      <c r="G427" s="18" t="s">
        <v>54</v>
      </c>
    </row>
    <row r="428" spans="1:7" x14ac:dyDescent="0.25">
      <c r="A428" s="27">
        <v>46084</v>
      </c>
      <c r="B428" s="15">
        <v>2026</v>
      </c>
      <c r="C428" s="15">
        <v>3</v>
      </c>
      <c r="D428" s="15" t="s">
        <v>42</v>
      </c>
      <c r="E428" s="15" t="s">
        <v>68</v>
      </c>
      <c r="F428" s="15" t="s">
        <v>38</v>
      </c>
      <c r="G428" s="16" t="s">
        <v>54</v>
      </c>
    </row>
    <row r="429" spans="1:7" x14ac:dyDescent="0.25">
      <c r="A429" s="28">
        <v>46085</v>
      </c>
      <c r="B429" s="17">
        <v>2026</v>
      </c>
      <c r="C429" s="17">
        <v>3</v>
      </c>
      <c r="D429" s="17" t="s">
        <v>42</v>
      </c>
      <c r="E429" s="17" t="s">
        <v>68</v>
      </c>
      <c r="F429" s="17" t="s">
        <v>38</v>
      </c>
      <c r="G429" s="18" t="s">
        <v>54</v>
      </c>
    </row>
    <row r="430" spans="1:7" x14ac:dyDescent="0.25">
      <c r="A430" s="27">
        <v>46086</v>
      </c>
      <c r="B430" s="15">
        <v>2026</v>
      </c>
      <c r="C430" s="15">
        <v>3</v>
      </c>
      <c r="D430" s="15" t="s">
        <v>42</v>
      </c>
      <c r="E430" s="15" t="s">
        <v>68</v>
      </c>
      <c r="F430" s="15" t="s">
        <v>38</v>
      </c>
      <c r="G430" s="16" t="s">
        <v>54</v>
      </c>
    </row>
    <row r="431" spans="1:7" x14ac:dyDescent="0.25">
      <c r="A431" s="28">
        <v>46087</v>
      </c>
      <c r="B431" s="17">
        <v>2026</v>
      </c>
      <c r="C431" s="17">
        <v>3</v>
      </c>
      <c r="D431" s="17" t="s">
        <v>42</v>
      </c>
      <c r="E431" s="17" t="s">
        <v>68</v>
      </c>
      <c r="F431" s="17" t="s">
        <v>38</v>
      </c>
      <c r="G431" s="18" t="s">
        <v>54</v>
      </c>
    </row>
    <row r="432" spans="1:7" x14ac:dyDescent="0.25">
      <c r="A432" s="27">
        <v>46088</v>
      </c>
      <c r="B432" s="15">
        <v>2026</v>
      </c>
      <c r="C432" s="15">
        <v>3</v>
      </c>
      <c r="D432" s="15" t="s">
        <v>42</v>
      </c>
      <c r="E432" s="15" t="s">
        <v>68</v>
      </c>
      <c r="F432" s="15" t="s">
        <v>38</v>
      </c>
      <c r="G432" s="16" t="s">
        <v>54</v>
      </c>
    </row>
    <row r="433" spans="1:7" x14ac:dyDescent="0.25">
      <c r="A433" s="28">
        <v>46089</v>
      </c>
      <c r="B433" s="17">
        <v>2026</v>
      </c>
      <c r="C433" s="17">
        <v>3</v>
      </c>
      <c r="D433" s="17" t="s">
        <v>42</v>
      </c>
      <c r="E433" s="17" t="s">
        <v>68</v>
      </c>
      <c r="F433" s="17" t="s">
        <v>38</v>
      </c>
      <c r="G433" s="18" t="s">
        <v>54</v>
      </c>
    </row>
    <row r="434" spans="1:7" x14ac:dyDescent="0.25">
      <c r="A434" s="27">
        <v>46090</v>
      </c>
      <c r="B434" s="15">
        <v>2026</v>
      </c>
      <c r="C434" s="15">
        <v>3</v>
      </c>
      <c r="D434" s="15" t="s">
        <v>42</v>
      </c>
      <c r="E434" s="15" t="s">
        <v>68</v>
      </c>
      <c r="F434" s="15" t="s">
        <v>38</v>
      </c>
      <c r="G434" s="16" t="s">
        <v>54</v>
      </c>
    </row>
    <row r="435" spans="1:7" x14ac:dyDescent="0.25">
      <c r="A435" s="28">
        <v>46091</v>
      </c>
      <c r="B435" s="17">
        <v>2026</v>
      </c>
      <c r="C435" s="17">
        <v>3</v>
      </c>
      <c r="D435" s="17" t="s">
        <v>42</v>
      </c>
      <c r="E435" s="17" t="s">
        <v>68</v>
      </c>
      <c r="F435" s="17" t="s">
        <v>38</v>
      </c>
      <c r="G435" s="18" t="s">
        <v>54</v>
      </c>
    </row>
    <row r="436" spans="1:7" x14ac:dyDescent="0.25">
      <c r="A436" s="27">
        <v>46092</v>
      </c>
      <c r="B436" s="15">
        <v>2026</v>
      </c>
      <c r="C436" s="15">
        <v>3</v>
      </c>
      <c r="D436" s="15" t="s">
        <v>42</v>
      </c>
      <c r="E436" s="15" t="s">
        <v>68</v>
      </c>
      <c r="F436" s="15" t="s">
        <v>38</v>
      </c>
      <c r="G436" s="16" t="s">
        <v>54</v>
      </c>
    </row>
    <row r="437" spans="1:7" x14ac:dyDescent="0.25">
      <c r="A437" s="28">
        <v>46093</v>
      </c>
      <c r="B437" s="17">
        <v>2026</v>
      </c>
      <c r="C437" s="17">
        <v>3</v>
      </c>
      <c r="D437" s="17" t="s">
        <v>42</v>
      </c>
      <c r="E437" s="17" t="s">
        <v>68</v>
      </c>
      <c r="F437" s="17" t="s">
        <v>38</v>
      </c>
      <c r="G437" s="18" t="s">
        <v>54</v>
      </c>
    </row>
    <row r="438" spans="1:7" x14ac:dyDescent="0.25">
      <c r="A438" s="27">
        <v>46094</v>
      </c>
      <c r="B438" s="15">
        <v>2026</v>
      </c>
      <c r="C438" s="15">
        <v>3</v>
      </c>
      <c r="D438" s="15" t="s">
        <v>42</v>
      </c>
      <c r="E438" s="15" t="s">
        <v>68</v>
      </c>
      <c r="F438" s="15" t="s">
        <v>38</v>
      </c>
      <c r="G438" s="16" t="s">
        <v>54</v>
      </c>
    </row>
    <row r="439" spans="1:7" x14ac:dyDescent="0.25">
      <c r="A439" s="28">
        <v>46095</v>
      </c>
      <c r="B439" s="17">
        <v>2026</v>
      </c>
      <c r="C439" s="17">
        <v>3</v>
      </c>
      <c r="D439" s="17" t="s">
        <v>42</v>
      </c>
      <c r="E439" s="17" t="s">
        <v>68</v>
      </c>
      <c r="F439" s="17" t="s">
        <v>38</v>
      </c>
      <c r="G439" s="18" t="s">
        <v>54</v>
      </c>
    </row>
    <row r="440" spans="1:7" x14ac:dyDescent="0.25">
      <c r="A440" s="27">
        <v>46096</v>
      </c>
      <c r="B440" s="15">
        <v>2026</v>
      </c>
      <c r="C440" s="15">
        <v>3</v>
      </c>
      <c r="D440" s="15" t="s">
        <v>42</v>
      </c>
      <c r="E440" s="15" t="s">
        <v>68</v>
      </c>
      <c r="F440" s="15" t="s">
        <v>38</v>
      </c>
      <c r="G440" s="16" t="s">
        <v>54</v>
      </c>
    </row>
    <row r="441" spans="1:7" x14ac:dyDescent="0.25">
      <c r="A441" s="28">
        <v>46097</v>
      </c>
      <c r="B441" s="17">
        <v>2026</v>
      </c>
      <c r="C441" s="17">
        <v>3</v>
      </c>
      <c r="D441" s="17" t="s">
        <v>42</v>
      </c>
      <c r="E441" s="17" t="s">
        <v>68</v>
      </c>
      <c r="F441" s="17" t="s">
        <v>38</v>
      </c>
      <c r="G441" s="18" t="s">
        <v>54</v>
      </c>
    </row>
    <row r="442" spans="1:7" x14ac:dyDescent="0.25">
      <c r="A442" s="27">
        <v>46098</v>
      </c>
      <c r="B442" s="15">
        <v>2026</v>
      </c>
      <c r="C442" s="15">
        <v>3</v>
      </c>
      <c r="D442" s="15" t="s">
        <v>42</v>
      </c>
      <c r="E442" s="15" t="s">
        <v>68</v>
      </c>
      <c r="F442" s="15" t="s">
        <v>38</v>
      </c>
      <c r="G442" s="16" t="s">
        <v>54</v>
      </c>
    </row>
    <row r="443" spans="1:7" x14ac:dyDescent="0.25">
      <c r="A443" s="28">
        <v>46099</v>
      </c>
      <c r="B443" s="17">
        <v>2026</v>
      </c>
      <c r="C443" s="17">
        <v>3</v>
      </c>
      <c r="D443" s="17" t="s">
        <v>42</v>
      </c>
      <c r="E443" s="17" t="s">
        <v>68</v>
      </c>
      <c r="F443" s="17" t="s">
        <v>38</v>
      </c>
      <c r="G443" s="18" t="s">
        <v>54</v>
      </c>
    </row>
    <row r="444" spans="1:7" x14ac:dyDescent="0.25">
      <c r="A444" s="27">
        <v>46100</v>
      </c>
      <c r="B444" s="15">
        <v>2026</v>
      </c>
      <c r="C444" s="15">
        <v>3</v>
      </c>
      <c r="D444" s="15" t="s">
        <v>42</v>
      </c>
      <c r="E444" s="15" t="s">
        <v>68</v>
      </c>
      <c r="F444" s="15" t="s">
        <v>38</v>
      </c>
      <c r="G444" s="16" t="s">
        <v>54</v>
      </c>
    </row>
    <row r="445" spans="1:7" x14ac:dyDescent="0.25">
      <c r="A445" s="28">
        <v>46101</v>
      </c>
      <c r="B445" s="17">
        <v>2026</v>
      </c>
      <c r="C445" s="17">
        <v>3</v>
      </c>
      <c r="D445" s="17" t="s">
        <v>42</v>
      </c>
      <c r="E445" s="17" t="s">
        <v>68</v>
      </c>
      <c r="F445" s="17" t="s">
        <v>38</v>
      </c>
      <c r="G445" s="18" t="s">
        <v>54</v>
      </c>
    </row>
    <row r="446" spans="1:7" x14ac:dyDescent="0.25">
      <c r="A446" s="27">
        <v>46102</v>
      </c>
      <c r="B446" s="15">
        <v>2026</v>
      </c>
      <c r="C446" s="15">
        <v>3</v>
      </c>
      <c r="D446" s="15" t="s">
        <v>42</v>
      </c>
      <c r="E446" s="15" t="s">
        <v>68</v>
      </c>
      <c r="F446" s="15" t="s">
        <v>38</v>
      </c>
      <c r="G446" s="16" t="s">
        <v>54</v>
      </c>
    </row>
    <row r="447" spans="1:7" x14ac:dyDescent="0.25">
      <c r="A447" s="28">
        <v>46103</v>
      </c>
      <c r="B447" s="17">
        <v>2026</v>
      </c>
      <c r="C447" s="17">
        <v>3</v>
      </c>
      <c r="D447" s="17" t="s">
        <v>42</v>
      </c>
      <c r="E447" s="17" t="s">
        <v>68</v>
      </c>
      <c r="F447" s="17" t="s">
        <v>38</v>
      </c>
      <c r="G447" s="18" t="s">
        <v>54</v>
      </c>
    </row>
    <row r="448" spans="1:7" x14ac:dyDescent="0.25">
      <c r="A448" s="27">
        <v>46104</v>
      </c>
      <c r="B448" s="15">
        <v>2026</v>
      </c>
      <c r="C448" s="15">
        <v>3</v>
      </c>
      <c r="D448" s="15" t="s">
        <v>42</v>
      </c>
      <c r="E448" s="15" t="s">
        <v>68</v>
      </c>
      <c r="F448" s="15" t="s">
        <v>38</v>
      </c>
      <c r="G448" s="16" t="s">
        <v>54</v>
      </c>
    </row>
    <row r="449" spans="1:7" x14ac:dyDescent="0.25">
      <c r="A449" s="28">
        <v>46105</v>
      </c>
      <c r="B449" s="17">
        <v>2026</v>
      </c>
      <c r="C449" s="17">
        <v>3</v>
      </c>
      <c r="D449" s="17" t="s">
        <v>42</v>
      </c>
      <c r="E449" s="17" t="s">
        <v>68</v>
      </c>
      <c r="F449" s="17" t="s">
        <v>38</v>
      </c>
      <c r="G449" s="18" t="s">
        <v>54</v>
      </c>
    </row>
    <row r="450" spans="1:7" x14ac:dyDescent="0.25">
      <c r="A450" s="27">
        <v>46106</v>
      </c>
      <c r="B450" s="15">
        <v>2026</v>
      </c>
      <c r="C450" s="15">
        <v>3</v>
      </c>
      <c r="D450" s="15" t="s">
        <v>42</v>
      </c>
      <c r="E450" s="15" t="s">
        <v>68</v>
      </c>
      <c r="F450" s="15" t="s">
        <v>38</v>
      </c>
      <c r="G450" s="16" t="s">
        <v>54</v>
      </c>
    </row>
    <row r="451" spans="1:7" x14ac:dyDescent="0.25">
      <c r="A451" s="28">
        <v>46107</v>
      </c>
      <c r="B451" s="17">
        <v>2026</v>
      </c>
      <c r="C451" s="17">
        <v>3</v>
      </c>
      <c r="D451" s="17" t="s">
        <v>42</v>
      </c>
      <c r="E451" s="17" t="s">
        <v>68</v>
      </c>
      <c r="F451" s="17" t="s">
        <v>38</v>
      </c>
      <c r="G451" s="18" t="s">
        <v>54</v>
      </c>
    </row>
    <row r="452" spans="1:7" x14ac:dyDescent="0.25">
      <c r="A452" s="27">
        <v>46108</v>
      </c>
      <c r="B452" s="15">
        <v>2026</v>
      </c>
      <c r="C452" s="15">
        <v>3</v>
      </c>
      <c r="D452" s="15" t="s">
        <v>42</v>
      </c>
      <c r="E452" s="15" t="s">
        <v>68</v>
      </c>
      <c r="F452" s="15" t="s">
        <v>38</v>
      </c>
      <c r="G452" s="16" t="s">
        <v>54</v>
      </c>
    </row>
    <row r="453" spans="1:7" x14ac:dyDescent="0.25">
      <c r="A453" s="28">
        <v>46109</v>
      </c>
      <c r="B453" s="17">
        <v>2026</v>
      </c>
      <c r="C453" s="17">
        <v>3</v>
      </c>
      <c r="D453" s="17" t="s">
        <v>42</v>
      </c>
      <c r="E453" s="17" t="s">
        <v>68</v>
      </c>
      <c r="F453" s="17" t="s">
        <v>38</v>
      </c>
      <c r="G453" s="18" t="s">
        <v>54</v>
      </c>
    </row>
    <row r="454" spans="1:7" x14ac:dyDescent="0.25">
      <c r="A454" s="27">
        <v>46110</v>
      </c>
      <c r="B454" s="15">
        <v>2026</v>
      </c>
      <c r="C454" s="15">
        <v>3</v>
      </c>
      <c r="D454" s="15" t="s">
        <v>42</v>
      </c>
      <c r="E454" s="15" t="s">
        <v>68</v>
      </c>
      <c r="F454" s="15" t="s">
        <v>38</v>
      </c>
      <c r="G454" s="16" t="s">
        <v>54</v>
      </c>
    </row>
    <row r="455" spans="1:7" x14ac:dyDescent="0.25">
      <c r="A455" s="28">
        <v>46111</v>
      </c>
      <c r="B455" s="17">
        <v>2026</v>
      </c>
      <c r="C455" s="17">
        <v>3</v>
      </c>
      <c r="D455" s="17" t="s">
        <v>42</v>
      </c>
      <c r="E455" s="17" t="s">
        <v>68</v>
      </c>
      <c r="F455" s="17" t="s">
        <v>38</v>
      </c>
      <c r="G455" s="18" t="s">
        <v>54</v>
      </c>
    </row>
    <row r="456" spans="1:7" x14ac:dyDescent="0.25">
      <c r="A456" s="27">
        <v>46112</v>
      </c>
      <c r="B456" s="15">
        <v>2026</v>
      </c>
      <c r="C456" s="15">
        <v>3</v>
      </c>
      <c r="D456" s="15" t="s">
        <v>42</v>
      </c>
      <c r="E456" s="15" t="s">
        <v>68</v>
      </c>
      <c r="F456" s="15" t="s">
        <v>38</v>
      </c>
      <c r="G456" s="16" t="s">
        <v>54</v>
      </c>
    </row>
    <row r="457" spans="1:7" x14ac:dyDescent="0.25">
      <c r="A457" s="28">
        <v>46113</v>
      </c>
      <c r="B457" s="17">
        <v>2026</v>
      </c>
      <c r="C457" s="17">
        <v>4</v>
      </c>
      <c r="D457" s="17" t="s">
        <v>44</v>
      </c>
      <c r="E457" s="17" t="s">
        <v>69</v>
      </c>
      <c r="F457" s="17" t="s">
        <v>46</v>
      </c>
      <c r="G457" s="18" t="s">
        <v>54</v>
      </c>
    </row>
    <row r="458" spans="1:7" x14ac:dyDescent="0.25">
      <c r="A458" s="27">
        <v>46114</v>
      </c>
      <c r="B458" s="15">
        <v>2026</v>
      </c>
      <c r="C458" s="15">
        <v>4</v>
      </c>
      <c r="D458" s="15" t="s">
        <v>44</v>
      </c>
      <c r="E458" s="15" t="s">
        <v>69</v>
      </c>
      <c r="F458" s="15" t="s">
        <v>46</v>
      </c>
      <c r="G458" s="16" t="s">
        <v>54</v>
      </c>
    </row>
    <row r="459" spans="1:7" x14ac:dyDescent="0.25">
      <c r="A459" s="28">
        <v>46115</v>
      </c>
      <c r="B459" s="17">
        <v>2026</v>
      </c>
      <c r="C459" s="17">
        <v>4</v>
      </c>
      <c r="D459" s="17" t="s">
        <v>44</v>
      </c>
      <c r="E459" s="17" t="s">
        <v>69</v>
      </c>
      <c r="F459" s="17" t="s">
        <v>46</v>
      </c>
      <c r="G459" s="18" t="s">
        <v>54</v>
      </c>
    </row>
    <row r="460" spans="1:7" x14ac:dyDescent="0.25">
      <c r="A460" s="27">
        <v>46116</v>
      </c>
      <c r="B460" s="15">
        <v>2026</v>
      </c>
      <c r="C460" s="15">
        <v>4</v>
      </c>
      <c r="D460" s="15" t="s">
        <v>44</v>
      </c>
      <c r="E460" s="15" t="s">
        <v>69</v>
      </c>
      <c r="F460" s="15" t="s">
        <v>46</v>
      </c>
      <c r="G460" s="16" t="s">
        <v>54</v>
      </c>
    </row>
    <row r="461" spans="1:7" x14ac:dyDescent="0.25">
      <c r="A461" s="28">
        <v>46117</v>
      </c>
      <c r="B461" s="17">
        <v>2026</v>
      </c>
      <c r="C461" s="17">
        <v>4</v>
      </c>
      <c r="D461" s="17" t="s">
        <v>44</v>
      </c>
      <c r="E461" s="17" t="s">
        <v>69</v>
      </c>
      <c r="F461" s="17" t="s">
        <v>46</v>
      </c>
      <c r="G461" s="18" t="s">
        <v>54</v>
      </c>
    </row>
    <row r="462" spans="1:7" x14ac:dyDescent="0.25">
      <c r="A462" s="27">
        <v>46118</v>
      </c>
      <c r="B462" s="15">
        <v>2026</v>
      </c>
      <c r="C462" s="15">
        <v>4</v>
      </c>
      <c r="D462" s="15" t="s">
        <v>44</v>
      </c>
      <c r="E462" s="15" t="s">
        <v>69</v>
      </c>
      <c r="F462" s="15" t="s">
        <v>46</v>
      </c>
      <c r="G462" s="16" t="s">
        <v>54</v>
      </c>
    </row>
    <row r="463" spans="1:7" x14ac:dyDescent="0.25">
      <c r="A463" s="28">
        <v>46119</v>
      </c>
      <c r="B463" s="17">
        <v>2026</v>
      </c>
      <c r="C463" s="17">
        <v>4</v>
      </c>
      <c r="D463" s="17" t="s">
        <v>44</v>
      </c>
      <c r="E463" s="17" t="s">
        <v>69</v>
      </c>
      <c r="F463" s="17" t="s">
        <v>46</v>
      </c>
      <c r="G463" s="18" t="s">
        <v>54</v>
      </c>
    </row>
    <row r="464" spans="1:7" x14ac:dyDescent="0.25">
      <c r="A464" s="27">
        <v>46120</v>
      </c>
      <c r="B464" s="15">
        <v>2026</v>
      </c>
      <c r="C464" s="15">
        <v>4</v>
      </c>
      <c r="D464" s="15" t="s">
        <v>44</v>
      </c>
      <c r="E464" s="15" t="s">
        <v>69</v>
      </c>
      <c r="F464" s="15" t="s">
        <v>46</v>
      </c>
      <c r="G464" s="16" t="s">
        <v>54</v>
      </c>
    </row>
    <row r="465" spans="1:7" x14ac:dyDescent="0.25">
      <c r="A465" s="28">
        <v>46121</v>
      </c>
      <c r="B465" s="17">
        <v>2026</v>
      </c>
      <c r="C465" s="17">
        <v>4</v>
      </c>
      <c r="D465" s="17" t="s">
        <v>44</v>
      </c>
      <c r="E465" s="17" t="s">
        <v>69</v>
      </c>
      <c r="F465" s="17" t="s">
        <v>46</v>
      </c>
      <c r="G465" s="18" t="s">
        <v>54</v>
      </c>
    </row>
    <row r="466" spans="1:7" x14ac:dyDescent="0.25">
      <c r="A466" s="27">
        <v>46122</v>
      </c>
      <c r="B466" s="15">
        <v>2026</v>
      </c>
      <c r="C466" s="15">
        <v>4</v>
      </c>
      <c r="D466" s="15" t="s">
        <v>44</v>
      </c>
      <c r="E466" s="15" t="s">
        <v>69</v>
      </c>
      <c r="F466" s="15" t="s">
        <v>46</v>
      </c>
      <c r="G466" s="16" t="s">
        <v>54</v>
      </c>
    </row>
    <row r="467" spans="1:7" x14ac:dyDescent="0.25">
      <c r="A467" s="28">
        <v>46123</v>
      </c>
      <c r="B467" s="17">
        <v>2026</v>
      </c>
      <c r="C467" s="17">
        <v>4</v>
      </c>
      <c r="D467" s="17" t="s">
        <v>44</v>
      </c>
      <c r="E467" s="17" t="s">
        <v>69</v>
      </c>
      <c r="F467" s="17" t="s">
        <v>46</v>
      </c>
      <c r="G467" s="18" t="s">
        <v>54</v>
      </c>
    </row>
    <row r="468" spans="1:7" x14ac:dyDescent="0.25">
      <c r="A468" s="27">
        <v>46124</v>
      </c>
      <c r="B468" s="15">
        <v>2026</v>
      </c>
      <c r="C468" s="15">
        <v>4</v>
      </c>
      <c r="D468" s="15" t="s">
        <v>44</v>
      </c>
      <c r="E468" s="15" t="s">
        <v>69</v>
      </c>
      <c r="F468" s="15" t="s">
        <v>46</v>
      </c>
      <c r="G468" s="16" t="s">
        <v>54</v>
      </c>
    </row>
    <row r="469" spans="1:7" x14ac:dyDescent="0.25">
      <c r="A469" s="28">
        <v>46125</v>
      </c>
      <c r="B469" s="17">
        <v>2026</v>
      </c>
      <c r="C469" s="17">
        <v>4</v>
      </c>
      <c r="D469" s="17" t="s">
        <v>44</v>
      </c>
      <c r="E469" s="17" t="s">
        <v>69</v>
      </c>
      <c r="F469" s="17" t="s">
        <v>46</v>
      </c>
      <c r="G469" s="18" t="s">
        <v>54</v>
      </c>
    </row>
    <row r="470" spans="1:7" x14ac:dyDescent="0.25">
      <c r="A470" s="27">
        <v>46126</v>
      </c>
      <c r="B470" s="15">
        <v>2026</v>
      </c>
      <c r="C470" s="15">
        <v>4</v>
      </c>
      <c r="D470" s="15" t="s">
        <v>44</v>
      </c>
      <c r="E470" s="15" t="s">
        <v>69</v>
      </c>
      <c r="F470" s="15" t="s">
        <v>46</v>
      </c>
      <c r="G470" s="16" t="s">
        <v>54</v>
      </c>
    </row>
    <row r="471" spans="1:7" x14ac:dyDescent="0.25">
      <c r="A471" s="28">
        <v>46127</v>
      </c>
      <c r="B471" s="17">
        <v>2026</v>
      </c>
      <c r="C471" s="17">
        <v>4</v>
      </c>
      <c r="D471" s="17" t="s">
        <v>44</v>
      </c>
      <c r="E471" s="17" t="s">
        <v>69</v>
      </c>
      <c r="F471" s="17" t="s">
        <v>46</v>
      </c>
      <c r="G471" s="18" t="s">
        <v>54</v>
      </c>
    </row>
    <row r="472" spans="1:7" x14ac:dyDescent="0.25">
      <c r="A472" s="27">
        <v>46128</v>
      </c>
      <c r="B472" s="15">
        <v>2026</v>
      </c>
      <c r="C472" s="15">
        <v>4</v>
      </c>
      <c r="D472" s="15" t="s">
        <v>44</v>
      </c>
      <c r="E472" s="15" t="s">
        <v>69</v>
      </c>
      <c r="F472" s="15" t="s">
        <v>46</v>
      </c>
      <c r="G472" s="16" t="s">
        <v>54</v>
      </c>
    </row>
    <row r="473" spans="1:7" x14ac:dyDescent="0.25">
      <c r="A473" s="28">
        <v>46129</v>
      </c>
      <c r="B473" s="17">
        <v>2026</v>
      </c>
      <c r="C473" s="17">
        <v>4</v>
      </c>
      <c r="D473" s="17" t="s">
        <v>44</v>
      </c>
      <c r="E473" s="17" t="s">
        <v>69</v>
      </c>
      <c r="F473" s="17" t="s">
        <v>46</v>
      </c>
      <c r="G473" s="18" t="s">
        <v>54</v>
      </c>
    </row>
    <row r="474" spans="1:7" x14ac:dyDescent="0.25">
      <c r="A474" s="27">
        <v>46130</v>
      </c>
      <c r="B474" s="15">
        <v>2026</v>
      </c>
      <c r="C474" s="15">
        <v>4</v>
      </c>
      <c r="D474" s="15" t="s">
        <v>44</v>
      </c>
      <c r="E474" s="15" t="s">
        <v>69</v>
      </c>
      <c r="F474" s="15" t="s">
        <v>46</v>
      </c>
      <c r="G474" s="16" t="s">
        <v>54</v>
      </c>
    </row>
    <row r="475" spans="1:7" x14ac:dyDescent="0.25">
      <c r="A475" s="28">
        <v>46131</v>
      </c>
      <c r="B475" s="17">
        <v>2026</v>
      </c>
      <c r="C475" s="17">
        <v>4</v>
      </c>
      <c r="D475" s="17" t="s">
        <v>44</v>
      </c>
      <c r="E475" s="17" t="s">
        <v>69</v>
      </c>
      <c r="F475" s="17" t="s">
        <v>46</v>
      </c>
      <c r="G475" s="18" t="s">
        <v>54</v>
      </c>
    </row>
    <row r="476" spans="1:7" x14ac:dyDescent="0.25">
      <c r="A476" s="27">
        <v>46132</v>
      </c>
      <c r="B476" s="15">
        <v>2026</v>
      </c>
      <c r="C476" s="15">
        <v>4</v>
      </c>
      <c r="D476" s="15" t="s">
        <v>44</v>
      </c>
      <c r="E476" s="15" t="s">
        <v>69</v>
      </c>
      <c r="F476" s="15" t="s">
        <v>46</v>
      </c>
      <c r="G476" s="16" t="s">
        <v>54</v>
      </c>
    </row>
    <row r="477" spans="1:7" x14ac:dyDescent="0.25">
      <c r="A477" s="28">
        <v>46133</v>
      </c>
      <c r="B477" s="17">
        <v>2026</v>
      </c>
      <c r="C477" s="17">
        <v>4</v>
      </c>
      <c r="D477" s="17" t="s">
        <v>44</v>
      </c>
      <c r="E477" s="17" t="s">
        <v>69</v>
      </c>
      <c r="F477" s="17" t="s">
        <v>46</v>
      </c>
      <c r="G477" s="18" t="s">
        <v>54</v>
      </c>
    </row>
    <row r="478" spans="1:7" x14ac:dyDescent="0.25">
      <c r="A478" s="27">
        <v>46134</v>
      </c>
      <c r="B478" s="15">
        <v>2026</v>
      </c>
      <c r="C478" s="15">
        <v>4</v>
      </c>
      <c r="D478" s="15" t="s">
        <v>44</v>
      </c>
      <c r="E478" s="15" t="s">
        <v>69</v>
      </c>
      <c r="F478" s="15" t="s">
        <v>46</v>
      </c>
      <c r="G478" s="16" t="s">
        <v>54</v>
      </c>
    </row>
    <row r="479" spans="1:7" x14ac:dyDescent="0.25">
      <c r="A479" s="28">
        <v>46135</v>
      </c>
      <c r="B479" s="17">
        <v>2026</v>
      </c>
      <c r="C479" s="17">
        <v>4</v>
      </c>
      <c r="D479" s="17" t="s">
        <v>44</v>
      </c>
      <c r="E479" s="17" t="s">
        <v>69</v>
      </c>
      <c r="F479" s="17" t="s">
        <v>46</v>
      </c>
      <c r="G479" s="18" t="s">
        <v>54</v>
      </c>
    </row>
    <row r="480" spans="1:7" x14ac:dyDescent="0.25">
      <c r="A480" s="27">
        <v>46136</v>
      </c>
      <c r="B480" s="15">
        <v>2026</v>
      </c>
      <c r="C480" s="15">
        <v>4</v>
      </c>
      <c r="D480" s="15" t="s">
        <v>44</v>
      </c>
      <c r="E480" s="15" t="s">
        <v>69</v>
      </c>
      <c r="F480" s="15" t="s">
        <v>46</v>
      </c>
      <c r="G480" s="16" t="s">
        <v>54</v>
      </c>
    </row>
    <row r="481" spans="1:7" x14ac:dyDescent="0.25">
      <c r="A481" s="28">
        <v>46137</v>
      </c>
      <c r="B481" s="17">
        <v>2026</v>
      </c>
      <c r="C481" s="17">
        <v>4</v>
      </c>
      <c r="D481" s="17" t="s">
        <v>44</v>
      </c>
      <c r="E481" s="17" t="s">
        <v>69</v>
      </c>
      <c r="F481" s="17" t="s">
        <v>46</v>
      </c>
      <c r="G481" s="18" t="s">
        <v>54</v>
      </c>
    </row>
    <row r="482" spans="1:7" x14ac:dyDescent="0.25">
      <c r="A482" s="27">
        <v>46138</v>
      </c>
      <c r="B482" s="15">
        <v>2026</v>
      </c>
      <c r="C482" s="15">
        <v>4</v>
      </c>
      <c r="D482" s="15" t="s">
        <v>44</v>
      </c>
      <c r="E482" s="15" t="s">
        <v>69</v>
      </c>
      <c r="F482" s="15" t="s">
        <v>46</v>
      </c>
      <c r="G482" s="16" t="s">
        <v>54</v>
      </c>
    </row>
    <row r="483" spans="1:7" x14ac:dyDescent="0.25">
      <c r="A483" s="28">
        <v>46139</v>
      </c>
      <c r="B483" s="17">
        <v>2026</v>
      </c>
      <c r="C483" s="17">
        <v>4</v>
      </c>
      <c r="D483" s="17" t="s">
        <v>44</v>
      </c>
      <c r="E483" s="17" t="s">
        <v>69</v>
      </c>
      <c r="F483" s="17" t="s">
        <v>46</v>
      </c>
      <c r="G483" s="18" t="s">
        <v>54</v>
      </c>
    </row>
    <row r="484" spans="1:7" x14ac:dyDescent="0.25">
      <c r="A484" s="27">
        <v>46140</v>
      </c>
      <c r="B484" s="15">
        <v>2026</v>
      </c>
      <c r="C484" s="15">
        <v>4</v>
      </c>
      <c r="D484" s="15" t="s">
        <v>44</v>
      </c>
      <c r="E484" s="15" t="s">
        <v>69</v>
      </c>
      <c r="F484" s="15" t="s">
        <v>46</v>
      </c>
      <c r="G484" s="16" t="s">
        <v>54</v>
      </c>
    </row>
    <row r="485" spans="1:7" x14ac:dyDescent="0.25">
      <c r="A485" s="28">
        <v>46141</v>
      </c>
      <c r="B485" s="17">
        <v>2026</v>
      </c>
      <c r="C485" s="17">
        <v>4</v>
      </c>
      <c r="D485" s="17" t="s">
        <v>44</v>
      </c>
      <c r="E485" s="17" t="s">
        <v>69</v>
      </c>
      <c r="F485" s="17" t="s">
        <v>46</v>
      </c>
      <c r="G485" s="18" t="s">
        <v>54</v>
      </c>
    </row>
    <row r="486" spans="1:7" x14ac:dyDescent="0.25">
      <c r="A486" s="27">
        <v>46142</v>
      </c>
      <c r="B486" s="15">
        <v>2026</v>
      </c>
      <c r="C486" s="15">
        <v>4</v>
      </c>
      <c r="D486" s="15" t="s">
        <v>44</v>
      </c>
      <c r="E486" s="15" t="s">
        <v>69</v>
      </c>
      <c r="F486" s="15" t="s">
        <v>46</v>
      </c>
      <c r="G486" s="16" t="s">
        <v>54</v>
      </c>
    </row>
    <row r="487" spans="1:7" x14ac:dyDescent="0.25">
      <c r="A487" s="28">
        <v>46143</v>
      </c>
      <c r="B487" s="17">
        <v>2026</v>
      </c>
      <c r="C487" s="17">
        <v>5</v>
      </c>
      <c r="D487" s="17" t="s">
        <v>47</v>
      </c>
      <c r="E487" s="17" t="s">
        <v>70</v>
      </c>
      <c r="F487" s="17" t="s">
        <v>46</v>
      </c>
      <c r="G487" s="18" t="s">
        <v>54</v>
      </c>
    </row>
    <row r="488" spans="1:7" x14ac:dyDescent="0.25">
      <c r="A488" s="27">
        <v>46144</v>
      </c>
      <c r="B488" s="15">
        <v>2026</v>
      </c>
      <c r="C488" s="15">
        <v>5</v>
      </c>
      <c r="D488" s="15" t="s">
        <v>47</v>
      </c>
      <c r="E488" s="15" t="s">
        <v>70</v>
      </c>
      <c r="F488" s="15" t="s">
        <v>46</v>
      </c>
      <c r="G488" s="16" t="s">
        <v>54</v>
      </c>
    </row>
    <row r="489" spans="1:7" x14ac:dyDescent="0.25">
      <c r="A489" s="28">
        <v>46145</v>
      </c>
      <c r="B489" s="17">
        <v>2026</v>
      </c>
      <c r="C489" s="17">
        <v>5</v>
      </c>
      <c r="D489" s="17" t="s">
        <v>47</v>
      </c>
      <c r="E489" s="17" t="s">
        <v>70</v>
      </c>
      <c r="F489" s="17" t="s">
        <v>46</v>
      </c>
      <c r="G489" s="18" t="s">
        <v>54</v>
      </c>
    </row>
    <row r="490" spans="1:7" x14ac:dyDescent="0.25">
      <c r="A490" s="27">
        <v>46146</v>
      </c>
      <c r="B490" s="15">
        <v>2026</v>
      </c>
      <c r="C490" s="15">
        <v>5</v>
      </c>
      <c r="D490" s="15" t="s">
        <v>47</v>
      </c>
      <c r="E490" s="15" t="s">
        <v>70</v>
      </c>
      <c r="F490" s="15" t="s">
        <v>46</v>
      </c>
      <c r="G490" s="16" t="s">
        <v>54</v>
      </c>
    </row>
    <row r="491" spans="1:7" x14ac:dyDescent="0.25">
      <c r="A491" s="28">
        <v>46147</v>
      </c>
      <c r="B491" s="17">
        <v>2026</v>
      </c>
      <c r="C491" s="17">
        <v>5</v>
      </c>
      <c r="D491" s="17" t="s">
        <v>47</v>
      </c>
      <c r="E491" s="17" t="s">
        <v>70</v>
      </c>
      <c r="F491" s="17" t="s">
        <v>46</v>
      </c>
      <c r="G491" s="18" t="s">
        <v>54</v>
      </c>
    </row>
    <row r="492" spans="1:7" x14ac:dyDescent="0.25">
      <c r="A492" s="27">
        <v>46148</v>
      </c>
      <c r="B492" s="15">
        <v>2026</v>
      </c>
      <c r="C492" s="15">
        <v>5</v>
      </c>
      <c r="D492" s="15" t="s">
        <v>47</v>
      </c>
      <c r="E492" s="15" t="s">
        <v>70</v>
      </c>
      <c r="F492" s="15" t="s">
        <v>46</v>
      </c>
      <c r="G492" s="16" t="s">
        <v>54</v>
      </c>
    </row>
    <row r="493" spans="1:7" x14ac:dyDescent="0.25">
      <c r="A493" s="28">
        <v>46149</v>
      </c>
      <c r="B493" s="17">
        <v>2026</v>
      </c>
      <c r="C493" s="17">
        <v>5</v>
      </c>
      <c r="D493" s="17" t="s">
        <v>47</v>
      </c>
      <c r="E493" s="17" t="s">
        <v>70</v>
      </c>
      <c r="F493" s="17" t="s">
        <v>46</v>
      </c>
      <c r="G493" s="18" t="s">
        <v>54</v>
      </c>
    </row>
    <row r="494" spans="1:7" x14ac:dyDescent="0.25">
      <c r="A494" s="27">
        <v>46150</v>
      </c>
      <c r="B494" s="15">
        <v>2026</v>
      </c>
      <c r="C494" s="15">
        <v>5</v>
      </c>
      <c r="D494" s="15" t="s">
        <v>47</v>
      </c>
      <c r="E494" s="15" t="s">
        <v>70</v>
      </c>
      <c r="F494" s="15" t="s">
        <v>46</v>
      </c>
      <c r="G494" s="16" t="s">
        <v>54</v>
      </c>
    </row>
    <row r="495" spans="1:7" x14ac:dyDescent="0.25">
      <c r="A495" s="28">
        <v>46151</v>
      </c>
      <c r="B495" s="17">
        <v>2026</v>
      </c>
      <c r="C495" s="17">
        <v>5</v>
      </c>
      <c r="D495" s="17" t="s">
        <v>47</v>
      </c>
      <c r="E495" s="17" t="s">
        <v>70</v>
      </c>
      <c r="F495" s="17" t="s">
        <v>46</v>
      </c>
      <c r="G495" s="18" t="s">
        <v>54</v>
      </c>
    </row>
    <row r="496" spans="1:7" x14ac:dyDescent="0.25">
      <c r="A496" s="27">
        <v>46152</v>
      </c>
      <c r="B496" s="15">
        <v>2026</v>
      </c>
      <c r="C496" s="15">
        <v>5</v>
      </c>
      <c r="D496" s="15" t="s">
        <v>47</v>
      </c>
      <c r="E496" s="15" t="s">
        <v>70</v>
      </c>
      <c r="F496" s="15" t="s">
        <v>46</v>
      </c>
      <c r="G496" s="16" t="s">
        <v>54</v>
      </c>
    </row>
    <row r="497" spans="1:7" x14ac:dyDescent="0.25">
      <c r="A497" s="28">
        <v>46153</v>
      </c>
      <c r="B497" s="17">
        <v>2026</v>
      </c>
      <c r="C497" s="17">
        <v>5</v>
      </c>
      <c r="D497" s="17" t="s">
        <v>47</v>
      </c>
      <c r="E497" s="17" t="s">
        <v>70</v>
      </c>
      <c r="F497" s="17" t="s">
        <v>46</v>
      </c>
      <c r="G497" s="18" t="s">
        <v>54</v>
      </c>
    </row>
    <row r="498" spans="1:7" x14ac:dyDescent="0.25">
      <c r="A498" s="27">
        <v>46154</v>
      </c>
      <c r="B498" s="15">
        <v>2026</v>
      </c>
      <c r="C498" s="15">
        <v>5</v>
      </c>
      <c r="D498" s="15" t="s">
        <v>47</v>
      </c>
      <c r="E498" s="15" t="s">
        <v>70</v>
      </c>
      <c r="F498" s="15" t="s">
        <v>46</v>
      </c>
      <c r="G498" s="16" t="s">
        <v>54</v>
      </c>
    </row>
    <row r="499" spans="1:7" x14ac:dyDescent="0.25">
      <c r="A499" s="28">
        <v>46155</v>
      </c>
      <c r="B499" s="17">
        <v>2026</v>
      </c>
      <c r="C499" s="17">
        <v>5</v>
      </c>
      <c r="D499" s="17" t="s">
        <v>47</v>
      </c>
      <c r="E499" s="17" t="s">
        <v>70</v>
      </c>
      <c r="F499" s="17" t="s">
        <v>46</v>
      </c>
      <c r="G499" s="18" t="s">
        <v>54</v>
      </c>
    </row>
    <row r="500" spans="1:7" x14ac:dyDescent="0.25">
      <c r="A500" s="27">
        <v>46156</v>
      </c>
      <c r="B500" s="15">
        <v>2026</v>
      </c>
      <c r="C500" s="15">
        <v>5</v>
      </c>
      <c r="D500" s="15" t="s">
        <v>47</v>
      </c>
      <c r="E500" s="15" t="s">
        <v>70</v>
      </c>
      <c r="F500" s="15" t="s">
        <v>46</v>
      </c>
      <c r="G500" s="16" t="s">
        <v>54</v>
      </c>
    </row>
    <row r="501" spans="1:7" x14ac:dyDescent="0.25">
      <c r="A501" s="28">
        <v>46157</v>
      </c>
      <c r="B501" s="17">
        <v>2026</v>
      </c>
      <c r="C501" s="17">
        <v>5</v>
      </c>
      <c r="D501" s="17" t="s">
        <v>47</v>
      </c>
      <c r="E501" s="17" t="s">
        <v>70</v>
      </c>
      <c r="F501" s="17" t="s">
        <v>46</v>
      </c>
      <c r="G501" s="18" t="s">
        <v>54</v>
      </c>
    </row>
    <row r="502" spans="1:7" x14ac:dyDescent="0.25">
      <c r="A502" s="27">
        <v>46158</v>
      </c>
      <c r="B502" s="15">
        <v>2026</v>
      </c>
      <c r="C502" s="15">
        <v>5</v>
      </c>
      <c r="D502" s="15" t="s">
        <v>47</v>
      </c>
      <c r="E502" s="15" t="s">
        <v>70</v>
      </c>
      <c r="F502" s="15" t="s">
        <v>46</v>
      </c>
      <c r="G502" s="16" t="s">
        <v>54</v>
      </c>
    </row>
    <row r="503" spans="1:7" x14ac:dyDescent="0.25">
      <c r="A503" s="28">
        <v>46159</v>
      </c>
      <c r="B503" s="17">
        <v>2026</v>
      </c>
      <c r="C503" s="17">
        <v>5</v>
      </c>
      <c r="D503" s="17" t="s">
        <v>47</v>
      </c>
      <c r="E503" s="17" t="s">
        <v>70</v>
      </c>
      <c r="F503" s="17" t="s">
        <v>46</v>
      </c>
      <c r="G503" s="18" t="s">
        <v>54</v>
      </c>
    </row>
    <row r="504" spans="1:7" x14ac:dyDescent="0.25">
      <c r="A504" s="27">
        <v>46160</v>
      </c>
      <c r="B504" s="15">
        <v>2026</v>
      </c>
      <c r="C504" s="15">
        <v>5</v>
      </c>
      <c r="D504" s="15" t="s">
        <v>47</v>
      </c>
      <c r="E504" s="15" t="s">
        <v>70</v>
      </c>
      <c r="F504" s="15" t="s">
        <v>46</v>
      </c>
      <c r="G504" s="16" t="s">
        <v>54</v>
      </c>
    </row>
    <row r="505" spans="1:7" x14ac:dyDescent="0.25">
      <c r="A505" s="28">
        <v>46161</v>
      </c>
      <c r="B505" s="17">
        <v>2026</v>
      </c>
      <c r="C505" s="17">
        <v>5</v>
      </c>
      <c r="D505" s="17" t="s">
        <v>47</v>
      </c>
      <c r="E505" s="17" t="s">
        <v>70</v>
      </c>
      <c r="F505" s="17" t="s">
        <v>46</v>
      </c>
      <c r="G505" s="18" t="s">
        <v>54</v>
      </c>
    </row>
    <row r="506" spans="1:7" x14ac:dyDescent="0.25">
      <c r="A506" s="27">
        <v>46162</v>
      </c>
      <c r="B506" s="15">
        <v>2026</v>
      </c>
      <c r="C506" s="15">
        <v>5</v>
      </c>
      <c r="D506" s="15" t="s">
        <v>47</v>
      </c>
      <c r="E506" s="15" t="s">
        <v>70</v>
      </c>
      <c r="F506" s="15" t="s">
        <v>46</v>
      </c>
      <c r="G506" s="16" t="s">
        <v>54</v>
      </c>
    </row>
    <row r="507" spans="1:7" x14ac:dyDescent="0.25">
      <c r="A507" s="28">
        <v>46163</v>
      </c>
      <c r="B507" s="17">
        <v>2026</v>
      </c>
      <c r="C507" s="17">
        <v>5</v>
      </c>
      <c r="D507" s="17" t="s">
        <v>47</v>
      </c>
      <c r="E507" s="17" t="s">
        <v>70</v>
      </c>
      <c r="F507" s="17" t="s">
        <v>46</v>
      </c>
      <c r="G507" s="18" t="s">
        <v>54</v>
      </c>
    </row>
    <row r="508" spans="1:7" x14ac:dyDescent="0.25">
      <c r="A508" s="27">
        <v>46164</v>
      </c>
      <c r="B508" s="15">
        <v>2026</v>
      </c>
      <c r="C508" s="15">
        <v>5</v>
      </c>
      <c r="D508" s="15" t="s">
        <v>47</v>
      </c>
      <c r="E508" s="15" t="s">
        <v>70</v>
      </c>
      <c r="F508" s="15" t="s">
        <v>46</v>
      </c>
      <c r="G508" s="16" t="s">
        <v>54</v>
      </c>
    </row>
    <row r="509" spans="1:7" x14ac:dyDescent="0.25">
      <c r="A509" s="28">
        <v>46165</v>
      </c>
      <c r="B509" s="17">
        <v>2026</v>
      </c>
      <c r="C509" s="17">
        <v>5</v>
      </c>
      <c r="D509" s="17" t="s">
        <v>47</v>
      </c>
      <c r="E509" s="17" t="s">
        <v>70</v>
      </c>
      <c r="F509" s="17" t="s">
        <v>46</v>
      </c>
      <c r="G509" s="18" t="s">
        <v>54</v>
      </c>
    </row>
    <row r="510" spans="1:7" x14ac:dyDescent="0.25">
      <c r="A510" s="27">
        <v>46166</v>
      </c>
      <c r="B510" s="15">
        <v>2026</v>
      </c>
      <c r="C510" s="15">
        <v>5</v>
      </c>
      <c r="D510" s="15" t="s">
        <v>47</v>
      </c>
      <c r="E510" s="15" t="s">
        <v>70</v>
      </c>
      <c r="F510" s="15" t="s">
        <v>46</v>
      </c>
      <c r="G510" s="16" t="s">
        <v>54</v>
      </c>
    </row>
    <row r="511" spans="1:7" x14ac:dyDescent="0.25">
      <c r="A511" s="28">
        <v>46167</v>
      </c>
      <c r="B511" s="17">
        <v>2026</v>
      </c>
      <c r="C511" s="17">
        <v>5</v>
      </c>
      <c r="D511" s="17" t="s">
        <v>47</v>
      </c>
      <c r="E511" s="17" t="s">
        <v>70</v>
      </c>
      <c r="F511" s="17" t="s">
        <v>46</v>
      </c>
      <c r="G511" s="18" t="s">
        <v>54</v>
      </c>
    </row>
    <row r="512" spans="1:7" x14ac:dyDescent="0.25">
      <c r="A512" s="27">
        <v>46168</v>
      </c>
      <c r="B512" s="15">
        <v>2026</v>
      </c>
      <c r="C512" s="15">
        <v>5</v>
      </c>
      <c r="D512" s="15" t="s">
        <v>47</v>
      </c>
      <c r="E512" s="15" t="s">
        <v>70</v>
      </c>
      <c r="F512" s="15" t="s">
        <v>46</v>
      </c>
      <c r="G512" s="16" t="s">
        <v>54</v>
      </c>
    </row>
    <row r="513" spans="1:7" x14ac:dyDescent="0.25">
      <c r="A513" s="28">
        <v>46169</v>
      </c>
      <c r="B513" s="17">
        <v>2026</v>
      </c>
      <c r="C513" s="17">
        <v>5</v>
      </c>
      <c r="D513" s="17" t="s">
        <v>47</v>
      </c>
      <c r="E513" s="17" t="s">
        <v>70</v>
      </c>
      <c r="F513" s="17" t="s">
        <v>46</v>
      </c>
      <c r="G513" s="18" t="s">
        <v>54</v>
      </c>
    </row>
    <row r="514" spans="1:7" x14ac:dyDescent="0.25">
      <c r="A514" s="27">
        <v>46170</v>
      </c>
      <c r="B514" s="15">
        <v>2026</v>
      </c>
      <c r="C514" s="15">
        <v>5</v>
      </c>
      <c r="D514" s="15" t="s">
        <v>47</v>
      </c>
      <c r="E514" s="15" t="s">
        <v>70</v>
      </c>
      <c r="F514" s="15" t="s">
        <v>46</v>
      </c>
      <c r="G514" s="16" t="s">
        <v>54</v>
      </c>
    </row>
    <row r="515" spans="1:7" x14ac:dyDescent="0.25">
      <c r="A515" s="28">
        <v>46171</v>
      </c>
      <c r="B515" s="17">
        <v>2026</v>
      </c>
      <c r="C515" s="17">
        <v>5</v>
      </c>
      <c r="D515" s="17" t="s">
        <v>47</v>
      </c>
      <c r="E515" s="17" t="s">
        <v>70</v>
      </c>
      <c r="F515" s="17" t="s">
        <v>46</v>
      </c>
      <c r="G515" s="18" t="s">
        <v>54</v>
      </c>
    </row>
    <row r="516" spans="1:7" x14ac:dyDescent="0.25">
      <c r="A516" s="27">
        <v>46172</v>
      </c>
      <c r="B516" s="15">
        <v>2026</v>
      </c>
      <c r="C516" s="15">
        <v>5</v>
      </c>
      <c r="D516" s="15" t="s">
        <v>47</v>
      </c>
      <c r="E516" s="15" t="s">
        <v>70</v>
      </c>
      <c r="F516" s="15" t="s">
        <v>46</v>
      </c>
      <c r="G516" s="16" t="s">
        <v>54</v>
      </c>
    </row>
    <row r="517" spans="1:7" x14ac:dyDescent="0.25">
      <c r="A517" s="28">
        <v>46173</v>
      </c>
      <c r="B517" s="17">
        <v>2026</v>
      </c>
      <c r="C517" s="17">
        <v>5</v>
      </c>
      <c r="D517" s="17" t="s">
        <v>47</v>
      </c>
      <c r="E517" s="17" t="s">
        <v>70</v>
      </c>
      <c r="F517" s="17" t="s">
        <v>46</v>
      </c>
      <c r="G517" s="18" t="s">
        <v>54</v>
      </c>
    </row>
    <row r="518" spans="1:7" x14ac:dyDescent="0.25">
      <c r="A518" s="27">
        <v>46174</v>
      </c>
      <c r="B518" s="15">
        <v>2026</v>
      </c>
      <c r="C518" s="15">
        <v>6</v>
      </c>
      <c r="D518" s="15" t="s">
        <v>49</v>
      </c>
      <c r="E518" s="15" t="s">
        <v>71</v>
      </c>
      <c r="F518" s="15" t="s">
        <v>46</v>
      </c>
      <c r="G518" s="16" t="s">
        <v>54</v>
      </c>
    </row>
    <row r="519" spans="1:7" x14ac:dyDescent="0.25">
      <c r="A519" s="28">
        <v>46175</v>
      </c>
      <c r="B519" s="17">
        <v>2026</v>
      </c>
      <c r="C519" s="17">
        <v>6</v>
      </c>
      <c r="D519" s="17" t="s">
        <v>49</v>
      </c>
      <c r="E519" s="17" t="s">
        <v>71</v>
      </c>
      <c r="F519" s="17" t="s">
        <v>46</v>
      </c>
      <c r="G519" s="18" t="s">
        <v>54</v>
      </c>
    </row>
    <row r="520" spans="1:7" x14ac:dyDescent="0.25">
      <c r="A520" s="27">
        <v>46176</v>
      </c>
      <c r="B520" s="15">
        <v>2026</v>
      </c>
      <c r="C520" s="15">
        <v>6</v>
      </c>
      <c r="D520" s="15" t="s">
        <v>49</v>
      </c>
      <c r="E520" s="15" t="s">
        <v>71</v>
      </c>
      <c r="F520" s="15" t="s">
        <v>46</v>
      </c>
      <c r="G520" s="16" t="s">
        <v>54</v>
      </c>
    </row>
    <row r="521" spans="1:7" x14ac:dyDescent="0.25">
      <c r="A521" s="28">
        <v>46177</v>
      </c>
      <c r="B521" s="17">
        <v>2026</v>
      </c>
      <c r="C521" s="17">
        <v>6</v>
      </c>
      <c r="D521" s="17" t="s">
        <v>49</v>
      </c>
      <c r="E521" s="17" t="s">
        <v>71</v>
      </c>
      <c r="F521" s="17" t="s">
        <v>46</v>
      </c>
      <c r="G521" s="18" t="s">
        <v>54</v>
      </c>
    </row>
    <row r="522" spans="1:7" x14ac:dyDescent="0.25">
      <c r="A522" s="27">
        <v>46178</v>
      </c>
      <c r="B522" s="15">
        <v>2026</v>
      </c>
      <c r="C522" s="15">
        <v>6</v>
      </c>
      <c r="D522" s="15" t="s">
        <v>49</v>
      </c>
      <c r="E522" s="15" t="s">
        <v>71</v>
      </c>
      <c r="F522" s="15" t="s">
        <v>46</v>
      </c>
      <c r="G522" s="16" t="s">
        <v>54</v>
      </c>
    </row>
    <row r="523" spans="1:7" x14ac:dyDescent="0.25">
      <c r="A523" s="28">
        <v>46179</v>
      </c>
      <c r="B523" s="17">
        <v>2026</v>
      </c>
      <c r="C523" s="17">
        <v>6</v>
      </c>
      <c r="D523" s="17" t="s">
        <v>49</v>
      </c>
      <c r="E523" s="17" t="s">
        <v>71</v>
      </c>
      <c r="F523" s="17" t="s">
        <v>46</v>
      </c>
      <c r="G523" s="18" t="s">
        <v>54</v>
      </c>
    </row>
    <row r="524" spans="1:7" x14ac:dyDescent="0.25">
      <c r="A524" s="27">
        <v>46180</v>
      </c>
      <c r="B524" s="15">
        <v>2026</v>
      </c>
      <c r="C524" s="15">
        <v>6</v>
      </c>
      <c r="D524" s="15" t="s">
        <v>49</v>
      </c>
      <c r="E524" s="15" t="s">
        <v>71</v>
      </c>
      <c r="F524" s="15" t="s">
        <v>46</v>
      </c>
      <c r="G524" s="16" t="s">
        <v>54</v>
      </c>
    </row>
    <row r="525" spans="1:7" x14ac:dyDescent="0.25">
      <c r="A525" s="28">
        <v>46181</v>
      </c>
      <c r="B525" s="17">
        <v>2026</v>
      </c>
      <c r="C525" s="17">
        <v>6</v>
      </c>
      <c r="D525" s="17" t="s">
        <v>49</v>
      </c>
      <c r="E525" s="17" t="s">
        <v>71</v>
      </c>
      <c r="F525" s="17" t="s">
        <v>46</v>
      </c>
      <c r="G525" s="18" t="s">
        <v>54</v>
      </c>
    </row>
    <row r="526" spans="1:7" x14ac:dyDescent="0.25">
      <c r="A526" s="27">
        <v>46182</v>
      </c>
      <c r="B526" s="15">
        <v>2026</v>
      </c>
      <c r="C526" s="15">
        <v>6</v>
      </c>
      <c r="D526" s="15" t="s">
        <v>49</v>
      </c>
      <c r="E526" s="15" t="s">
        <v>71</v>
      </c>
      <c r="F526" s="15" t="s">
        <v>46</v>
      </c>
      <c r="G526" s="16" t="s">
        <v>54</v>
      </c>
    </row>
    <row r="527" spans="1:7" x14ac:dyDescent="0.25">
      <c r="A527" s="28">
        <v>46183</v>
      </c>
      <c r="B527" s="17">
        <v>2026</v>
      </c>
      <c r="C527" s="17">
        <v>6</v>
      </c>
      <c r="D527" s="17" t="s">
        <v>49</v>
      </c>
      <c r="E527" s="17" t="s">
        <v>71</v>
      </c>
      <c r="F527" s="17" t="s">
        <v>46</v>
      </c>
      <c r="G527" s="18" t="s">
        <v>54</v>
      </c>
    </row>
    <row r="528" spans="1:7" x14ac:dyDescent="0.25">
      <c r="A528" s="27">
        <v>46184</v>
      </c>
      <c r="B528" s="15">
        <v>2026</v>
      </c>
      <c r="C528" s="15">
        <v>6</v>
      </c>
      <c r="D528" s="15" t="s">
        <v>49</v>
      </c>
      <c r="E528" s="15" t="s">
        <v>71</v>
      </c>
      <c r="F528" s="15" t="s">
        <v>46</v>
      </c>
      <c r="G528" s="16" t="s">
        <v>54</v>
      </c>
    </row>
    <row r="529" spans="1:7" x14ac:dyDescent="0.25">
      <c r="A529" s="28">
        <v>46185</v>
      </c>
      <c r="B529" s="17">
        <v>2026</v>
      </c>
      <c r="C529" s="17">
        <v>6</v>
      </c>
      <c r="D529" s="17" t="s">
        <v>49</v>
      </c>
      <c r="E529" s="17" t="s">
        <v>71</v>
      </c>
      <c r="F529" s="17" t="s">
        <v>46</v>
      </c>
      <c r="G529" s="18" t="s">
        <v>54</v>
      </c>
    </row>
    <row r="530" spans="1:7" x14ac:dyDescent="0.25">
      <c r="A530" s="27">
        <v>46186</v>
      </c>
      <c r="B530" s="15">
        <v>2026</v>
      </c>
      <c r="C530" s="15">
        <v>6</v>
      </c>
      <c r="D530" s="15" t="s">
        <v>49</v>
      </c>
      <c r="E530" s="15" t="s">
        <v>71</v>
      </c>
      <c r="F530" s="15" t="s">
        <v>46</v>
      </c>
      <c r="G530" s="16" t="s">
        <v>54</v>
      </c>
    </row>
    <row r="531" spans="1:7" x14ac:dyDescent="0.25">
      <c r="A531" s="28">
        <v>46187</v>
      </c>
      <c r="B531" s="17">
        <v>2026</v>
      </c>
      <c r="C531" s="17">
        <v>6</v>
      </c>
      <c r="D531" s="17" t="s">
        <v>49</v>
      </c>
      <c r="E531" s="17" t="s">
        <v>71</v>
      </c>
      <c r="F531" s="17" t="s">
        <v>46</v>
      </c>
      <c r="G531" s="18" t="s">
        <v>54</v>
      </c>
    </row>
    <row r="532" spans="1:7" x14ac:dyDescent="0.25">
      <c r="A532" s="27">
        <v>46188</v>
      </c>
      <c r="B532" s="15">
        <v>2026</v>
      </c>
      <c r="C532" s="15">
        <v>6</v>
      </c>
      <c r="D532" s="15" t="s">
        <v>49</v>
      </c>
      <c r="E532" s="15" t="s">
        <v>71</v>
      </c>
      <c r="F532" s="15" t="s">
        <v>46</v>
      </c>
      <c r="G532" s="16" t="s">
        <v>54</v>
      </c>
    </row>
    <row r="533" spans="1:7" x14ac:dyDescent="0.25">
      <c r="A533" s="28">
        <v>46189</v>
      </c>
      <c r="B533" s="17">
        <v>2026</v>
      </c>
      <c r="C533" s="17">
        <v>6</v>
      </c>
      <c r="D533" s="17" t="s">
        <v>49</v>
      </c>
      <c r="E533" s="17" t="s">
        <v>71</v>
      </c>
      <c r="F533" s="17" t="s">
        <v>46</v>
      </c>
      <c r="G533" s="18" t="s">
        <v>54</v>
      </c>
    </row>
    <row r="534" spans="1:7" x14ac:dyDescent="0.25">
      <c r="A534" s="27">
        <v>46190</v>
      </c>
      <c r="B534" s="15">
        <v>2026</v>
      </c>
      <c r="C534" s="15">
        <v>6</v>
      </c>
      <c r="D534" s="15" t="s">
        <v>49</v>
      </c>
      <c r="E534" s="15" t="s">
        <v>71</v>
      </c>
      <c r="F534" s="15" t="s">
        <v>46</v>
      </c>
      <c r="G534" s="16" t="s">
        <v>54</v>
      </c>
    </row>
    <row r="535" spans="1:7" x14ac:dyDescent="0.25">
      <c r="A535" s="28">
        <v>46191</v>
      </c>
      <c r="B535" s="17">
        <v>2026</v>
      </c>
      <c r="C535" s="17">
        <v>6</v>
      </c>
      <c r="D535" s="17" t="s">
        <v>49</v>
      </c>
      <c r="E535" s="17" t="s">
        <v>71</v>
      </c>
      <c r="F535" s="17" t="s">
        <v>46</v>
      </c>
      <c r="G535" s="18" t="s">
        <v>54</v>
      </c>
    </row>
    <row r="536" spans="1:7" x14ac:dyDescent="0.25">
      <c r="A536" s="27">
        <v>46192</v>
      </c>
      <c r="B536" s="15">
        <v>2026</v>
      </c>
      <c r="C536" s="15">
        <v>6</v>
      </c>
      <c r="D536" s="15" t="s">
        <v>49</v>
      </c>
      <c r="E536" s="15" t="s">
        <v>71</v>
      </c>
      <c r="F536" s="15" t="s">
        <v>46</v>
      </c>
      <c r="G536" s="16" t="s">
        <v>54</v>
      </c>
    </row>
    <row r="537" spans="1:7" x14ac:dyDescent="0.25">
      <c r="A537" s="28">
        <v>46193</v>
      </c>
      <c r="B537" s="17">
        <v>2026</v>
      </c>
      <c r="C537" s="17">
        <v>6</v>
      </c>
      <c r="D537" s="17" t="s">
        <v>49</v>
      </c>
      <c r="E537" s="17" t="s">
        <v>71</v>
      </c>
      <c r="F537" s="17" t="s">
        <v>46</v>
      </c>
      <c r="G537" s="18" t="s">
        <v>54</v>
      </c>
    </row>
    <row r="538" spans="1:7" x14ac:dyDescent="0.25">
      <c r="A538" s="27">
        <v>46194</v>
      </c>
      <c r="B538" s="15">
        <v>2026</v>
      </c>
      <c r="C538" s="15">
        <v>6</v>
      </c>
      <c r="D538" s="15" t="s">
        <v>49</v>
      </c>
      <c r="E538" s="15" t="s">
        <v>71</v>
      </c>
      <c r="F538" s="15" t="s">
        <v>46</v>
      </c>
      <c r="G538" s="16" t="s">
        <v>54</v>
      </c>
    </row>
    <row r="539" spans="1:7" x14ac:dyDescent="0.25">
      <c r="A539" s="28">
        <v>46195</v>
      </c>
      <c r="B539" s="17">
        <v>2026</v>
      </c>
      <c r="C539" s="17">
        <v>6</v>
      </c>
      <c r="D539" s="17" t="s">
        <v>49</v>
      </c>
      <c r="E539" s="17" t="s">
        <v>71</v>
      </c>
      <c r="F539" s="17" t="s">
        <v>46</v>
      </c>
      <c r="G539" s="18" t="s">
        <v>54</v>
      </c>
    </row>
    <row r="540" spans="1:7" x14ac:dyDescent="0.25">
      <c r="A540" s="27">
        <v>46196</v>
      </c>
      <c r="B540" s="15">
        <v>2026</v>
      </c>
      <c r="C540" s="15">
        <v>6</v>
      </c>
      <c r="D540" s="15" t="s">
        <v>49</v>
      </c>
      <c r="E540" s="15" t="s">
        <v>71</v>
      </c>
      <c r="F540" s="15" t="s">
        <v>46</v>
      </c>
      <c r="G540" s="16" t="s">
        <v>54</v>
      </c>
    </row>
    <row r="541" spans="1:7" x14ac:dyDescent="0.25">
      <c r="A541" s="28">
        <v>46197</v>
      </c>
      <c r="B541" s="17">
        <v>2026</v>
      </c>
      <c r="C541" s="17">
        <v>6</v>
      </c>
      <c r="D541" s="17" t="s">
        <v>49</v>
      </c>
      <c r="E541" s="17" t="s">
        <v>71</v>
      </c>
      <c r="F541" s="17" t="s">
        <v>46</v>
      </c>
      <c r="G541" s="18" t="s">
        <v>54</v>
      </c>
    </row>
    <row r="542" spans="1:7" x14ac:dyDescent="0.25">
      <c r="A542" s="27">
        <v>46198</v>
      </c>
      <c r="B542" s="15">
        <v>2026</v>
      </c>
      <c r="C542" s="15">
        <v>6</v>
      </c>
      <c r="D542" s="15" t="s">
        <v>49</v>
      </c>
      <c r="E542" s="15" t="s">
        <v>71</v>
      </c>
      <c r="F542" s="15" t="s">
        <v>46</v>
      </c>
      <c r="G542" s="16" t="s">
        <v>54</v>
      </c>
    </row>
    <row r="543" spans="1:7" x14ac:dyDescent="0.25">
      <c r="A543" s="28">
        <v>46199</v>
      </c>
      <c r="B543" s="17">
        <v>2026</v>
      </c>
      <c r="C543" s="17">
        <v>6</v>
      </c>
      <c r="D543" s="17" t="s">
        <v>49</v>
      </c>
      <c r="E543" s="17" t="s">
        <v>71</v>
      </c>
      <c r="F543" s="17" t="s">
        <v>46</v>
      </c>
      <c r="G543" s="18" t="s">
        <v>54</v>
      </c>
    </row>
    <row r="544" spans="1:7" x14ac:dyDescent="0.25">
      <c r="A544" s="27">
        <v>46200</v>
      </c>
      <c r="B544" s="15">
        <v>2026</v>
      </c>
      <c r="C544" s="15">
        <v>6</v>
      </c>
      <c r="D544" s="15" t="s">
        <v>49</v>
      </c>
      <c r="E544" s="15" t="s">
        <v>71</v>
      </c>
      <c r="F544" s="15" t="s">
        <v>46</v>
      </c>
      <c r="G544" s="16" t="s">
        <v>54</v>
      </c>
    </row>
    <row r="545" spans="1:7" x14ac:dyDescent="0.25">
      <c r="A545" s="28">
        <v>46201</v>
      </c>
      <c r="B545" s="17">
        <v>2026</v>
      </c>
      <c r="C545" s="17">
        <v>6</v>
      </c>
      <c r="D545" s="17" t="s">
        <v>49</v>
      </c>
      <c r="E545" s="17" t="s">
        <v>71</v>
      </c>
      <c r="F545" s="17" t="s">
        <v>46</v>
      </c>
      <c r="G545" s="18" t="s">
        <v>54</v>
      </c>
    </row>
    <row r="546" spans="1:7" x14ac:dyDescent="0.25">
      <c r="A546" s="27">
        <v>46202</v>
      </c>
      <c r="B546" s="15">
        <v>2026</v>
      </c>
      <c r="C546" s="15">
        <v>6</v>
      </c>
      <c r="D546" s="15" t="s">
        <v>49</v>
      </c>
      <c r="E546" s="15" t="s">
        <v>71</v>
      </c>
      <c r="F546" s="15" t="s">
        <v>46</v>
      </c>
      <c r="G546" s="16" t="s">
        <v>54</v>
      </c>
    </row>
    <row r="547" spans="1:7" x14ac:dyDescent="0.25">
      <c r="A547" s="28">
        <v>46203</v>
      </c>
      <c r="B547" s="17">
        <v>2026</v>
      </c>
      <c r="C547" s="17">
        <v>6</v>
      </c>
      <c r="D547" s="17" t="s">
        <v>49</v>
      </c>
      <c r="E547" s="17" t="s">
        <v>71</v>
      </c>
      <c r="F547" s="17" t="s">
        <v>46</v>
      </c>
      <c r="G547" s="18" t="s">
        <v>54</v>
      </c>
    </row>
    <row r="548" spans="1:7" x14ac:dyDescent="0.25">
      <c r="A548" s="27">
        <v>46204</v>
      </c>
      <c r="B548" s="15">
        <v>2026</v>
      </c>
      <c r="C548" s="15">
        <v>7</v>
      </c>
      <c r="D548" s="15" t="s">
        <v>51</v>
      </c>
      <c r="E548" s="15" t="s">
        <v>72</v>
      </c>
      <c r="F548" s="15" t="s">
        <v>53</v>
      </c>
      <c r="G548" s="16" t="s">
        <v>73</v>
      </c>
    </row>
    <row r="549" spans="1:7" x14ac:dyDescent="0.25">
      <c r="A549" s="28">
        <v>46205</v>
      </c>
      <c r="B549" s="17">
        <v>2026</v>
      </c>
      <c r="C549" s="17">
        <v>7</v>
      </c>
      <c r="D549" s="17" t="s">
        <v>51</v>
      </c>
      <c r="E549" s="17" t="s">
        <v>72</v>
      </c>
      <c r="F549" s="17" t="s">
        <v>53</v>
      </c>
      <c r="G549" s="18" t="s">
        <v>73</v>
      </c>
    </row>
    <row r="550" spans="1:7" x14ac:dyDescent="0.25">
      <c r="A550" s="27">
        <v>46206</v>
      </c>
      <c r="B550" s="15">
        <v>2026</v>
      </c>
      <c r="C550" s="15">
        <v>7</v>
      </c>
      <c r="D550" s="15" t="s">
        <v>51</v>
      </c>
      <c r="E550" s="15" t="s">
        <v>72</v>
      </c>
      <c r="F550" s="15" t="s">
        <v>53</v>
      </c>
      <c r="G550" s="16" t="s">
        <v>73</v>
      </c>
    </row>
    <row r="551" spans="1:7" x14ac:dyDescent="0.25">
      <c r="A551" s="28">
        <v>46207</v>
      </c>
      <c r="B551" s="17">
        <v>2026</v>
      </c>
      <c r="C551" s="17">
        <v>7</v>
      </c>
      <c r="D551" s="17" t="s">
        <v>51</v>
      </c>
      <c r="E551" s="17" t="s">
        <v>72</v>
      </c>
      <c r="F551" s="17" t="s">
        <v>53</v>
      </c>
      <c r="G551" s="18" t="s">
        <v>73</v>
      </c>
    </row>
    <row r="552" spans="1:7" x14ac:dyDescent="0.25">
      <c r="A552" s="27">
        <v>46208</v>
      </c>
      <c r="B552" s="15">
        <v>2026</v>
      </c>
      <c r="C552" s="15">
        <v>7</v>
      </c>
      <c r="D552" s="15" t="s">
        <v>51</v>
      </c>
      <c r="E552" s="15" t="s">
        <v>72</v>
      </c>
      <c r="F552" s="15" t="s">
        <v>53</v>
      </c>
      <c r="G552" s="16" t="s">
        <v>73</v>
      </c>
    </row>
    <row r="553" spans="1:7" x14ac:dyDescent="0.25">
      <c r="A553" s="28">
        <v>46209</v>
      </c>
      <c r="B553" s="17">
        <v>2026</v>
      </c>
      <c r="C553" s="17">
        <v>7</v>
      </c>
      <c r="D553" s="17" t="s">
        <v>51</v>
      </c>
      <c r="E553" s="17" t="s">
        <v>72</v>
      </c>
      <c r="F553" s="17" t="s">
        <v>53</v>
      </c>
      <c r="G553" s="18" t="s">
        <v>73</v>
      </c>
    </row>
    <row r="554" spans="1:7" x14ac:dyDescent="0.25">
      <c r="A554" s="27">
        <v>46210</v>
      </c>
      <c r="B554" s="15">
        <v>2026</v>
      </c>
      <c r="C554" s="15">
        <v>7</v>
      </c>
      <c r="D554" s="15" t="s">
        <v>51</v>
      </c>
      <c r="E554" s="15" t="s">
        <v>72</v>
      </c>
      <c r="F554" s="15" t="s">
        <v>53</v>
      </c>
      <c r="G554" s="16" t="s">
        <v>73</v>
      </c>
    </row>
    <row r="555" spans="1:7" x14ac:dyDescent="0.25">
      <c r="A555" s="28">
        <v>46211</v>
      </c>
      <c r="B555" s="17">
        <v>2026</v>
      </c>
      <c r="C555" s="17">
        <v>7</v>
      </c>
      <c r="D555" s="17" t="s">
        <v>51</v>
      </c>
      <c r="E555" s="17" t="s">
        <v>72</v>
      </c>
      <c r="F555" s="17" t="s">
        <v>53</v>
      </c>
      <c r="G555" s="18" t="s">
        <v>73</v>
      </c>
    </row>
    <row r="556" spans="1:7" x14ac:dyDescent="0.25">
      <c r="A556" s="27">
        <v>46212</v>
      </c>
      <c r="B556" s="15">
        <v>2026</v>
      </c>
      <c r="C556" s="15">
        <v>7</v>
      </c>
      <c r="D556" s="15" t="s">
        <v>51</v>
      </c>
      <c r="E556" s="15" t="s">
        <v>72</v>
      </c>
      <c r="F556" s="15" t="s">
        <v>53</v>
      </c>
      <c r="G556" s="16" t="s">
        <v>73</v>
      </c>
    </row>
    <row r="557" spans="1:7" x14ac:dyDescent="0.25">
      <c r="A557" s="28">
        <v>46213</v>
      </c>
      <c r="B557" s="17">
        <v>2026</v>
      </c>
      <c r="C557" s="17">
        <v>7</v>
      </c>
      <c r="D557" s="17" t="s">
        <v>51</v>
      </c>
      <c r="E557" s="17" t="s">
        <v>72</v>
      </c>
      <c r="F557" s="17" t="s">
        <v>53</v>
      </c>
      <c r="G557" s="18" t="s">
        <v>73</v>
      </c>
    </row>
    <row r="558" spans="1:7" x14ac:dyDescent="0.25">
      <c r="A558" s="27">
        <v>46214</v>
      </c>
      <c r="B558" s="15">
        <v>2026</v>
      </c>
      <c r="C558" s="15">
        <v>7</v>
      </c>
      <c r="D558" s="15" t="s">
        <v>51</v>
      </c>
      <c r="E558" s="15" t="s">
        <v>72</v>
      </c>
      <c r="F558" s="15" t="s">
        <v>53</v>
      </c>
      <c r="G558" s="16" t="s">
        <v>73</v>
      </c>
    </row>
    <row r="559" spans="1:7" x14ac:dyDescent="0.25">
      <c r="A559" s="28">
        <v>46215</v>
      </c>
      <c r="B559" s="17">
        <v>2026</v>
      </c>
      <c r="C559" s="17">
        <v>7</v>
      </c>
      <c r="D559" s="17" t="s">
        <v>51</v>
      </c>
      <c r="E559" s="17" t="s">
        <v>72</v>
      </c>
      <c r="F559" s="17" t="s">
        <v>53</v>
      </c>
      <c r="G559" s="18" t="s">
        <v>73</v>
      </c>
    </row>
    <row r="560" spans="1:7" x14ac:dyDescent="0.25">
      <c r="A560" s="27">
        <v>46216</v>
      </c>
      <c r="B560" s="15">
        <v>2026</v>
      </c>
      <c r="C560" s="15">
        <v>7</v>
      </c>
      <c r="D560" s="15" t="s">
        <v>51</v>
      </c>
      <c r="E560" s="15" t="s">
        <v>72</v>
      </c>
      <c r="F560" s="15" t="s">
        <v>53</v>
      </c>
      <c r="G560" s="16" t="s">
        <v>73</v>
      </c>
    </row>
    <row r="561" spans="1:7" x14ac:dyDescent="0.25">
      <c r="A561" s="28">
        <v>46217</v>
      </c>
      <c r="B561" s="17">
        <v>2026</v>
      </c>
      <c r="C561" s="17">
        <v>7</v>
      </c>
      <c r="D561" s="17" t="s">
        <v>51</v>
      </c>
      <c r="E561" s="17" t="s">
        <v>72</v>
      </c>
      <c r="F561" s="17" t="s">
        <v>53</v>
      </c>
      <c r="G561" s="18" t="s">
        <v>73</v>
      </c>
    </row>
    <row r="562" spans="1:7" x14ac:dyDescent="0.25">
      <c r="A562" s="27">
        <v>46218</v>
      </c>
      <c r="B562" s="15">
        <v>2026</v>
      </c>
      <c r="C562" s="15">
        <v>7</v>
      </c>
      <c r="D562" s="15" t="s">
        <v>51</v>
      </c>
      <c r="E562" s="15" t="s">
        <v>72</v>
      </c>
      <c r="F562" s="15" t="s">
        <v>53</v>
      </c>
      <c r="G562" s="16" t="s">
        <v>73</v>
      </c>
    </row>
    <row r="563" spans="1:7" x14ac:dyDescent="0.25">
      <c r="A563" s="28">
        <v>46219</v>
      </c>
      <c r="B563" s="17">
        <v>2026</v>
      </c>
      <c r="C563" s="17">
        <v>7</v>
      </c>
      <c r="D563" s="17" t="s">
        <v>51</v>
      </c>
      <c r="E563" s="17" t="s">
        <v>72</v>
      </c>
      <c r="F563" s="17" t="s">
        <v>53</v>
      </c>
      <c r="G563" s="18" t="s">
        <v>73</v>
      </c>
    </row>
    <row r="564" spans="1:7" x14ac:dyDescent="0.25">
      <c r="A564" s="27">
        <v>46220</v>
      </c>
      <c r="B564" s="15">
        <v>2026</v>
      </c>
      <c r="C564" s="15">
        <v>7</v>
      </c>
      <c r="D564" s="15" t="s">
        <v>51</v>
      </c>
      <c r="E564" s="15" t="s">
        <v>72</v>
      </c>
      <c r="F564" s="15" t="s">
        <v>53</v>
      </c>
      <c r="G564" s="16" t="s">
        <v>73</v>
      </c>
    </row>
    <row r="565" spans="1:7" x14ac:dyDescent="0.25">
      <c r="A565" s="28">
        <v>46221</v>
      </c>
      <c r="B565" s="17">
        <v>2026</v>
      </c>
      <c r="C565" s="17">
        <v>7</v>
      </c>
      <c r="D565" s="17" t="s">
        <v>51</v>
      </c>
      <c r="E565" s="17" t="s">
        <v>72</v>
      </c>
      <c r="F565" s="17" t="s">
        <v>53</v>
      </c>
      <c r="G565" s="18" t="s">
        <v>73</v>
      </c>
    </row>
    <row r="566" spans="1:7" x14ac:dyDescent="0.25">
      <c r="A566" s="27">
        <v>46222</v>
      </c>
      <c r="B566" s="15">
        <v>2026</v>
      </c>
      <c r="C566" s="15">
        <v>7</v>
      </c>
      <c r="D566" s="15" t="s">
        <v>51</v>
      </c>
      <c r="E566" s="15" t="s">
        <v>72</v>
      </c>
      <c r="F566" s="15" t="s">
        <v>53</v>
      </c>
      <c r="G566" s="16" t="s">
        <v>73</v>
      </c>
    </row>
    <row r="567" spans="1:7" x14ac:dyDescent="0.25">
      <c r="A567" s="28">
        <v>46223</v>
      </c>
      <c r="B567" s="17">
        <v>2026</v>
      </c>
      <c r="C567" s="17">
        <v>7</v>
      </c>
      <c r="D567" s="17" t="s">
        <v>51</v>
      </c>
      <c r="E567" s="17" t="s">
        <v>72</v>
      </c>
      <c r="F567" s="17" t="s">
        <v>53</v>
      </c>
      <c r="G567" s="18" t="s">
        <v>73</v>
      </c>
    </row>
    <row r="568" spans="1:7" x14ac:dyDescent="0.25">
      <c r="A568" s="27">
        <v>46224</v>
      </c>
      <c r="B568" s="15">
        <v>2026</v>
      </c>
      <c r="C568" s="15">
        <v>7</v>
      </c>
      <c r="D568" s="15" t="s">
        <v>51</v>
      </c>
      <c r="E568" s="15" t="s">
        <v>72</v>
      </c>
      <c r="F568" s="15" t="s">
        <v>53</v>
      </c>
      <c r="G568" s="16" t="s">
        <v>73</v>
      </c>
    </row>
    <row r="569" spans="1:7" x14ac:dyDescent="0.25">
      <c r="A569" s="28">
        <v>46225</v>
      </c>
      <c r="B569" s="17">
        <v>2026</v>
      </c>
      <c r="C569" s="17">
        <v>7</v>
      </c>
      <c r="D569" s="17" t="s">
        <v>51</v>
      </c>
      <c r="E569" s="17" t="s">
        <v>72</v>
      </c>
      <c r="F569" s="17" t="s">
        <v>53</v>
      </c>
      <c r="G569" s="18" t="s">
        <v>73</v>
      </c>
    </row>
    <row r="570" spans="1:7" x14ac:dyDescent="0.25">
      <c r="A570" s="27">
        <v>46226</v>
      </c>
      <c r="B570" s="15">
        <v>2026</v>
      </c>
      <c r="C570" s="15">
        <v>7</v>
      </c>
      <c r="D570" s="15" t="s">
        <v>51</v>
      </c>
      <c r="E570" s="15" t="s">
        <v>72</v>
      </c>
      <c r="F570" s="15" t="s">
        <v>53</v>
      </c>
      <c r="G570" s="16" t="s">
        <v>73</v>
      </c>
    </row>
    <row r="571" spans="1:7" x14ac:dyDescent="0.25">
      <c r="A571" s="28">
        <v>46227</v>
      </c>
      <c r="B571" s="17">
        <v>2026</v>
      </c>
      <c r="C571" s="17">
        <v>7</v>
      </c>
      <c r="D571" s="17" t="s">
        <v>51</v>
      </c>
      <c r="E571" s="17" t="s">
        <v>72</v>
      </c>
      <c r="F571" s="17" t="s">
        <v>53</v>
      </c>
      <c r="G571" s="18" t="s">
        <v>73</v>
      </c>
    </row>
    <row r="572" spans="1:7" x14ac:dyDescent="0.25">
      <c r="A572" s="27">
        <v>46228</v>
      </c>
      <c r="B572" s="15">
        <v>2026</v>
      </c>
      <c r="C572" s="15">
        <v>7</v>
      </c>
      <c r="D572" s="15" t="s">
        <v>51</v>
      </c>
      <c r="E572" s="15" t="s">
        <v>72</v>
      </c>
      <c r="F572" s="15" t="s">
        <v>53</v>
      </c>
      <c r="G572" s="16" t="s">
        <v>73</v>
      </c>
    </row>
    <row r="573" spans="1:7" x14ac:dyDescent="0.25">
      <c r="A573" s="28">
        <v>46229</v>
      </c>
      <c r="B573" s="17">
        <v>2026</v>
      </c>
      <c r="C573" s="17">
        <v>7</v>
      </c>
      <c r="D573" s="17" t="s">
        <v>51</v>
      </c>
      <c r="E573" s="17" t="s">
        <v>72</v>
      </c>
      <c r="F573" s="17" t="s">
        <v>53</v>
      </c>
      <c r="G573" s="18" t="s">
        <v>73</v>
      </c>
    </row>
    <row r="574" spans="1:7" x14ac:dyDescent="0.25">
      <c r="A574" s="27">
        <v>46230</v>
      </c>
      <c r="B574" s="15">
        <v>2026</v>
      </c>
      <c r="C574" s="15">
        <v>7</v>
      </c>
      <c r="D574" s="15" t="s">
        <v>51</v>
      </c>
      <c r="E574" s="15" t="s">
        <v>72</v>
      </c>
      <c r="F574" s="15" t="s">
        <v>53</v>
      </c>
      <c r="G574" s="16" t="s">
        <v>73</v>
      </c>
    </row>
    <row r="575" spans="1:7" x14ac:dyDescent="0.25">
      <c r="A575" s="28">
        <v>46231</v>
      </c>
      <c r="B575" s="17">
        <v>2026</v>
      </c>
      <c r="C575" s="17">
        <v>7</v>
      </c>
      <c r="D575" s="17" t="s">
        <v>51</v>
      </c>
      <c r="E575" s="17" t="s">
        <v>72</v>
      </c>
      <c r="F575" s="17" t="s">
        <v>53</v>
      </c>
      <c r="G575" s="18" t="s">
        <v>73</v>
      </c>
    </row>
    <row r="576" spans="1:7" x14ac:dyDescent="0.25">
      <c r="A576" s="27">
        <v>46232</v>
      </c>
      <c r="B576" s="15">
        <v>2026</v>
      </c>
      <c r="C576" s="15">
        <v>7</v>
      </c>
      <c r="D576" s="15" t="s">
        <v>51</v>
      </c>
      <c r="E576" s="15" t="s">
        <v>72</v>
      </c>
      <c r="F576" s="15" t="s">
        <v>53</v>
      </c>
      <c r="G576" s="16" t="s">
        <v>73</v>
      </c>
    </row>
    <row r="577" spans="1:7" x14ac:dyDescent="0.25">
      <c r="A577" s="28">
        <v>46233</v>
      </c>
      <c r="B577" s="17">
        <v>2026</v>
      </c>
      <c r="C577" s="17">
        <v>7</v>
      </c>
      <c r="D577" s="17" t="s">
        <v>51</v>
      </c>
      <c r="E577" s="17" t="s">
        <v>72</v>
      </c>
      <c r="F577" s="17" t="s">
        <v>53</v>
      </c>
      <c r="G577" s="18" t="s">
        <v>73</v>
      </c>
    </row>
    <row r="578" spans="1:7" x14ac:dyDescent="0.25">
      <c r="A578" s="27">
        <v>46234</v>
      </c>
      <c r="B578" s="15">
        <v>2026</v>
      </c>
      <c r="C578" s="15">
        <v>7</v>
      </c>
      <c r="D578" s="15" t="s">
        <v>51</v>
      </c>
      <c r="E578" s="15" t="s">
        <v>72</v>
      </c>
      <c r="F578" s="15" t="s">
        <v>53</v>
      </c>
      <c r="G578" s="16" t="s">
        <v>73</v>
      </c>
    </row>
    <row r="579" spans="1:7" x14ac:dyDescent="0.25">
      <c r="A579" s="28">
        <v>46235</v>
      </c>
      <c r="B579" s="17">
        <v>2026</v>
      </c>
      <c r="C579" s="17">
        <v>8</v>
      </c>
      <c r="D579" s="17" t="s">
        <v>55</v>
      </c>
      <c r="E579" s="17" t="s">
        <v>74</v>
      </c>
      <c r="F579" s="17" t="s">
        <v>53</v>
      </c>
      <c r="G579" s="18" t="s">
        <v>73</v>
      </c>
    </row>
    <row r="580" spans="1:7" x14ac:dyDescent="0.25">
      <c r="A580" s="27">
        <v>46236</v>
      </c>
      <c r="B580" s="15">
        <v>2026</v>
      </c>
      <c r="C580" s="15">
        <v>8</v>
      </c>
      <c r="D580" s="15" t="s">
        <v>55</v>
      </c>
      <c r="E580" s="15" t="s">
        <v>74</v>
      </c>
      <c r="F580" s="15" t="s">
        <v>53</v>
      </c>
      <c r="G580" s="16" t="s">
        <v>73</v>
      </c>
    </row>
    <row r="581" spans="1:7" x14ac:dyDescent="0.25">
      <c r="A581" s="28">
        <v>46237</v>
      </c>
      <c r="B581" s="17">
        <v>2026</v>
      </c>
      <c r="C581" s="17">
        <v>8</v>
      </c>
      <c r="D581" s="17" t="s">
        <v>55</v>
      </c>
      <c r="E581" s="17" t="s">
        <v>74</v>
      </c>
      <c r="F581" s="17" t="s">
        <v>53</v>
      </c>
      <c r="G581" s="18" t="s">
        <v>73</v>
      </c>
    </row>
    <row r="582" spans="1:7" x14ac:dyDescent="0.25">
      <c r="A582" s="27">
        <v>46238</v>
      </c>
      <c r="B582" s="15">
        <v>2026</v>
      </c>
      <c r="C582" s="15">
        <v>8</v>
      </c>
      <c r="D582" s="15" t="s">
        <v>55</v>
      </c>
      <c r="E582" s="15" t="s">
        <v>74</v>
      </c>
      <c r="F582" s="15" t="s">
        <v>53</v>
      </c>
      <c r="G582" s="16" t="s">
        <v>73</v>
      </c>
    </row>
    <row r="583" spans="1:7" x14ac:dyDescent="0.25">
      <c r="A583" s="28">
        <v>46239</v>
      </c>
      <c r="B583" s="17">
        <v>2026</v>
      </c>
      <c r="C583" s="17">
        <v>8</v>
      </c>
      <c r="D583" s="17" t="s">
        <v>55</v>
      </c>
      <c r="E583" s="17" t="s">
        <v>74</v>
      </c>
      <c r="F583" s="17" t="s">
        <v>53</v>
      </c>
      <c r="G583" s="18" t="s">
        <v>73</v>
      </c>
    </row>
    <row r="584" spans="1:7" x14ac:dyDescent="0.25">
      <c r="A584" s="27">
        <v>46240</v>
      </c>
      <c r="B584" s="15">
        <v>2026</v>
      </c>
      <c r="C584" s="15">
        <v>8</v>
      </c>
      <c r="D584" s="15" t="s">
        <v>55</v>
      </c>
      <c r="E584" s="15" t="s">
        <v>74</v>
      </c>
      <c r="F584" s="15" t="s">
        <v>53</v>
      </c>
      <c r="G584" s="16" t="s">
        <v>73</v>
      </c>
    </row>
    <row r="585" spans="1:7" x14ac:dyDescent="0.25">
      <c r="A585" s="28">
        <v>46241</v>
      </c>
      <c r="B585" s="17">
        <v>2026</v>
      </c>
      <c r="C585" s="17">
        <v>8</v>
      </c>
      <c r="D585" s="17" t="s">
        <v>55</v>
      </c>
      <c r="E585" s="17" t="s">
        <v>74</v>
      </c>
      <c r="F585" s="17" t="s">
        <v>53</v>
      </c>
      <c r="G585" s="18" t="s">
        <v>73</v>
      </c>
    </row>
    <row r="586" spans="1:7" x14ac:dyDescent="0.25">
      <c r="A586" s="27">
        <v>46242</v>
      </c>
      <c r="B586" s="15">
        <v>2026</v>
      </c>
      <c r="C586" s="15">
        <v>8</v>
      </c>
      <c r="D586" s="15" t="s">
        <v>55</v>
      </c>
      <c r="E586" s="15" t="s">
        <v>74</v>
      </c>
      <c r="F586" s="15" t="s">
        <v>53</v>
      </c>
      <c r="G586" s="16" t="s">
        <v>73</v>
      </c>
    </row>
    <row r="587" spans="1:7" x14ac:dyDescent="0.25">
      <c r="A587" s="28">
        <v>46243</v>
      </c>
      <c r="B587" s="17">
        <v>2026</v>
      </c>
      <c r="C587" s="17">
        <v>8</v>
      </c>
      <c r="D587" s="17" t="s">
        <v>55</v>
      </c>
      <c r="E587" s="17" t="s">
        <v>74</v>
      </c>
      <c r="F587" s="17" t="s">
        <v>53</v>
      </c>
      <c r="G587" s="18" t="s">
        <v>73</v>
      </c>
    </row>
    <row r="588" spans="1:7" x14ac:dyDescent="0.25">
      <c r="A588" s="27">
        <v>46244</v>
      </c>
      <c r="B588" s="15">
        <v>2026</v>
      </c>
      <c r="C588" s="15">
        <v>8</v>
      </c>
      <c r="D588" s="15" t="s">
        <v>55</v>
      </c>
      <c r="E588" s="15" t="s">
        <v>74</v>
      </c>
      <c r="F588" s="15" t="s">
        <v>53</v>
      </c>
      <c r="G588" s="16" t="s">
        <v>73</v>
      </c>
    </row>
    <row r="589" spans="1:7" x14ac:dyDescent="0.25">
      <c r="A589" s="28">
        <v>46245</v>
      </c>
      <c r="B589" s="17">
        <v>2026</v>
      </c>
      <c r="C589" s="17">
        <v>8</v>
      </c>
      <c r="D589" s="17" t="s">
        <v>55</v>
      </c>
      <c r="E589" s="17" t="s">
        <v>74</v>
      </c>
      <c r="F589" s="17" t="s">
        <v>53</v>
      </c>
      <c r="G589" s="18" t="s">
        <v>73</v>
      </c>
    </row>
    <row r="590" spans="1:7" x14ac:dyDescent="0.25">
      <c r="A590" s="27">
        <v>46246</v>
      </c>
      <c r="B590" s="15">
        <v>2026</v>
      </c>
      <c r="C590" s="15">
        <v>8</v>
      </c>
      <c r="D590" s="15" t="s">
        <v>55</v>
      </c>
      <c r="E590" s="15" t="s">
        <v>74</v>
      </c>
      <c r="F590" s="15" t="s">
        <v>53</v>
      </c>
      <c r="G590" s="16" t="s">
        <v>73</v>
      </c>
    </row>
    <row r="591" spans="1:7" x14ac:dyDescent="0.25">
      <c r="A591" s="28">
        <v>46247</v>
      </c>
      <c r="B591" s="17">
        <v>2026</v>
      </c>
      <c r="C591" s="17">
        <v>8</v>
      </c>
      <c r="D591" s="17" t="s">
        <v>55</v>
      </c>
      <c r="E591" s="17" t="s">
        <v>74</v>
      </c>
      <c r="F591" s="17" t="s">
        <v>53</v>
      </c>
      <c r="G591" s="18" t="s">
        <v>73</v>
      </c>
    </row>
    <row r="592" spans="1:7" x14ac:dyDescent="0.25">
      <c r="A592" s="27">
        <v>46248</v>
      </c>
      <c r="B592" s="15">
        <v>2026</v>
      </c>
      <c r="C592" s="15">
        <v>8</v>
      </c>
      <c r="D592" s="15" t="s">
        <v>55</v>
      </c>
      <c r="E592" s="15" t="s">
        <v>74</v>
      </c>
      <c r="F592" s="15" t="s">
        <v>53</v>
      </c>
      <c r="G592" s="16" t="s">
        <v>73</v>
      </c>
    </row>
    <row r="593" spans="1:7" x14ac:dyDescent="0.25">
      <c r="A593" s="28">
        <v>46249</v>
      </c>
      <c r="B593" s="17">
        <v>2026</v>
      </c>
      <c r="C593" s="17">
        <v>8</v>
      </c>
      <c r="D593" s="17" t="s">
        <v>55</v>
      </c>
      <c r="E593" s="17" t="s">
        <v>74</v>
      </c>
      <c r="F593" s="17" t="s">
        <v>53</v>
      </c>
      <c r="G593" s="18" t="s">
        <v>73</v>
      </c>
    </row>
    <row r="594" spans="1:7" x14ac:dyDescent="0.25">
      <c r="A594" s="27">
        <v>46250</v>
      </c>
      <c r="B594" s="15">
        <v>2026</v>
      </c>
      <c r="C594" s="15">
        <v>8</v>
      </c>
      <c r="D594" s="15" t="s">
        <v>55</v>
      </c>
      <c r="E594" s="15" t="s">
        <v>74</v>
      </c>
      <c r="F594" s="15" t="s">
        <v>53</v>
      </c>
      <c r="G594" s="16" t="s">
        <v>73</v>
      </c>
    </row>
    <row r="595" spans="1:7" x14ac:dyDescent="0.25">
      <c r="A595" s="28">
        <v>46251</v>
      </c>
      <c r="B595" s="17">
        <v>2026</v>
      </c>
      <c r="C595" s="17">
        <v>8</v>
      </c>
      <c r="D595" s="17" t="s">
        <v>55</v>
      </c>
      <c r="E595" s="17" t="s">
        <v>74</v>
      </c>
      <c r="F595" s="17" t="s">
        <v>53</v>
      </c>
      <c r="G595" s="18" t="s">
        <v>73</v>
      </c>
    </row>
    <row r="596" spans="1:7" x14ac:dyDescent="0.25">
      <c r="A596" s="27">
        <v>46252</v>
      </c>
      <c r="B596" s="15">
        <v>2026</v>
      </c>
      <c r="C596" s="15">
        <v>8</v>
      </c>
      <c r="D596" s="15" t="s">
        <v>55</v>
      </c>
      <c r="E596" s="15" t="s">
        <v>74</v>
      </c>
      <c r="F596" s="15" t="s">
        <v>53</v>
      </c>
      <c r="G596" s="16" t="s">
        <v>73</v>
      </c>
    </row>
    <row r="597" spans="1:7" x14ac:dyDescent="0.25">
      <c r="A597" s="28">
        <v>46253</v>
      </c>
      <c r="B597" s="17">
        <v>2026</v>
      </c>
      <c r="C597" s="17">
        <v>8</v>
      </c>
      <c r="D597" s="17" t="s">
        <v>55</v>
      </c>
      <c r="E597" s="17" t="s">
        <v>74</v>
      </c>
      <c r="F597" s="17" t="s">
        <v>53</v>
      </c>
      <c r="G597" s="18" t="s">
        <v>73</v>
      </c>
    </row>
    <row r="598" spans="1:7" x14ac:dyDescent="0.25">
      <c r="A598" s="27">
        <v>46254</v>
      </c>
      <c r="B598" s="15">
        <v>2026</v>
      </c>
      <c r="C598" s="15">
        <v>8</v>
      </c>
      <c r="D598" s="15" t="s">
        <v>55</v>
      </c>
      <c r="E598" s="15" t="s">
        <v>74</v>
      </c>
      <c r="F598" s="15" t="s">
        <v>53</v>
      </c>
      <c r="G598" s="16" t="s">
        <v>73</v>
      </c>
    </row>
    <row r="599" spans="1:7" x14ac:dyDescent="0.25">
      <c r="A599" s="28">
        <v>46255</v>
      </c>
      <c r="B599" s="17">
        <v>2026</v>
      </c>
      <c r="C599" s="17">
        <v>8</v>
      </c>
      <c r="D599" s="17" t="s">
        <v>55</v>
      </c>
      <c r="E599" s="17" t="s">
        <v>74</v>
      </c>
      <c r="F599" s="17" t="s">
        <v>53</v>
      </c>
      <c r="G599" s="18" t="s">
        <v>73</v>
      </c>
    </row>
    <row r="600" spans="1:7" x14ac:dyDescent="0.25">
      <c r="A600" s="27">
        <v>46256</v>
      </c>
      <c r="B600" s="15">
        <v>2026</v>
      </c>
      <c r="C600" s="15">
        <v>8</v>
      </c>
      <c r="D600" s="15" t="s">
        <v>55</v>
      </c>
      <c r="E600" s="15" t="s">
        <v>74</v>
      </c>
      <c r="F600" s="15" t="s">
        <v>53</v>
      </c>
      <c r="G600" s="16" t="s">
        <v>73</v>
      </c>
    </row>
    <row r="601" spans="1:7" x14ac:dyDescent="0.25">
      <c r="A601" s="28">
        <v>46257</v>
      </c>
      <c r="B601" s="17">
        <v>2026</v>
      </c>
      <c r="C601" s="17">
        <v>8</v>
      </c>
      <c r="D601" s="17" t="s">
        <v>55</v>
      </c>
      <c r="E601" s="17" t="s">
        <v>74</v>
      </c>
      <c r="F601" s="17" t="s">
        <v>53</v>
      </c>
      <c r="G601" s="18" t="s">
        <v>73</v>
      </c>
    </row>
    <row r="602" spans="1:7" x14ac:dyDescent="0.25">
      <c r="A602" s="27">
        <v>46258</v>
      </c>
      <c r="B602" s="15">
        <v>2026</v>
      </c>
      <c r="C602" s="15">
        <v>8</v>
      </c>
      <c r="D602" s="15" t="s">
        <v>55</v>
      </c>
      <c r="E602" s="15" t="s">
        <v>74</v>
      </c>
      <c r="F602" s="15" t="s">
        <v>53</v>
      </c>
      <c r="G602" s="16" t="s">
        <v>73</v>
      </c>
    </row>
    <row r="603" spans="1:7" x14ac:dyDescent="0.25">
      <c r="A603" s="28">
        <v>46259</v>
      </c>
      <c r="B603" s="17">
        <v>2026</v>
      </c>
      <c r="C603" s="17">
        <v>8</v>
      </c>
      <c r="D603" s="17" t="s">
        <v>55</v>
      </c>
      <c r="E603" s="17" t="s">
        <v>74</v>
      </c>
      <c r="F603" s="17" t="s">
        <v>53</v>
      </c>
      <c r="G603" s="18" t="s">
        <v>73</v>
      </c>
    </row>
    <row r="604" spans="1:7" x14ac:dyDescent="0.25">
      <c r="A604" s="27">
        <v>46260</v>
      </c>
      <c r="B604" s="15">
        <v>2026</v>
      </c>
      <c r="C604" s="15">
        <v>8</v>
      </c>
      <c r="D604" s="15" t="s">
        <v>55</v>
      </c>
      <c r="E604" s="15" t="s">
        <v>74</v>
      </c>
      <c r="F604" s="15" t="s">
        <v>53</v>
      </c>
      <c r="G604" s="16" t="s">
        <v>73</v>
      </c>
    </row>
    <row r="605" spans="1:7" x14ac:dyDescent="0.25">
      <c r="A605" s="28">
        <v>46261</v>
      </c>
      <c r="B605" s="17">
        <v>2026</v>
      </c>
      <c r="C605" s="17">
        <v>8</v>
      </c>
      <c r="D605" s="17" t="s">
        <v>55</v>
      </c>
      <c r="E605" s="17" t="s">
        <v>74</v>
      </c>
      <c r="F605" s="17" t="s">
        <v>53</v>
      </c>
      <c r="G605" s="18" t="s">
        <v>73</v>
      </c>
    </row>
    <row r="606" spans="1:7" x14ac:dyDescent="0.25">
      <c r="A606" s="27">
        <v>46262</v>
      </c>
      <c r="B606" s="15">
        <v>2026</v>
      </c>
      <c r="C606" s="15">
        <v>8</v>
      </c>
      <c r="D606" s="15" t="s">
        <v>55</v>
      </c>
      <c r="E606" s="15" t="s">
        <v>74</v>
      </c>
      <c r="F606" s="15" t="s">
        <v>53</v>
      </c>
      <c r="G606" s="16" t="s">
        <v>73</v>
      </c>
    </row>
    <row r="607" spans="1:7" x14ac:dyDescent="0.25">
      <c r="A607" s="28">
        <v>46263</v>
      </c>
      <c r="B607" s="17">
        <v>2026</v>
      </c>
      <c r="C607" s="17">
        <v>8</v>
      </c>
      <c r="D607" s="17" t="s">
        <v>55</v>
      </c>
      <c r="E607" s="17" t="s">
        <v>74</v>
      </c>
      <c r="F607" s="17" t="s">
        <v>53</v>
      </c>
      <c r="G607" s="18" t="s">
        <v>73</v>
      </c>
    </row>
    <row r="608" spans="1:7" x14ac:dyDescent="0.25">
      <c r="A608" s="27">
        <v>46264</v>
      </c>
      <c r="B608" s="15">
        <v>2026</v>
      </c>
      <c r="C608" s="15">
        <v>8</v>
      </c>
      <c r="D608" s="15" t="s">
        <v>55</v>
      </c>
      <c r="E608" s="15" t="s">
        <v>74</v>
      </c>
      <c r="F608" s="15" t="s">
        <v>53</v>
      </c>
      <c r="G608" s="16" t="s">
        <v>73</v>
      </c>
    </row>
    <row r="609" spans="1:7" x14ac:dyDescent="0.25">
      <c r="A609" s="28">
        <v>46265</v>
      </c>
      <c r="B609" s="17">
        <v>2026</v>
      </c>
      <c r="C609" s="17">
        <v>8</v>
      </c>
      <c r="D609" s="17" t="s">
        <v>55</v>
      </c>
      <c r="E609" s="17" t="s">
        <v>74</v>
      </c>
      <c r="F609" s="17" t="s">
        <v>53</v>
      </c>
      <c r="G609" s="18" t="s">
        <v>73</v>
      </c>
    </row>
    <row r="610" spans="1:7" x14ac:dyDescent="0.25">
      <c r="A610" s="27">
        <v>46266</v>
      </c>
      <c r="B610" s="15">
        <v>2026</v>
      </c>
      <c r="C610" s="15">
        <v>9</v>
      </c>
      <c r="D610" s="15" t="s">
        <v>57</v>
      </c>
      <c r="E610" s="15" t="s">
        <v>75</v>
      </c>
      <c r="F610" s="15" t="s">
        <v>53</v>
      </c>
      <c r="G610" s="16" t="s">
        <v>73</v>
      </c>
    </row>
    <row r="611" spans="1:7" x14ac:dyDescent="0.25">
      <c r="A611" s="28">
        <v>46267</v>
      </c>
      <c r="B611" s="17">
        <v>2026</v>
      </c>
      <c r="C611" s="17">
        <v>9</v>
      </c>
      <c r="D611" s="17" t="s">
        <v>57</v>
      </c>
      <c r="E611" s="17" t="s">
        <v>75</v>
      </c>
      <c r="F611" s="17" t="s">
        <v>53</v>
      </c>
      <c r="G611" s="18" t="s">
        <v>73</v>
      </c>
    </row>
    <row r="612" spans="1:7" x14ac:dyDescent="0.25">
      <c r="A612" s="27">
        <v>46268</v>
      </c>
      <c r="B612" s="15">
        <v>2026</v>
      </c>
      <c r="C612" s="15">
        <v>9</v>
      </c>
      <c r="D612" s="15" t="s">
        <v>57</v>
      </c>
      <c r="E612" s="15" t="s">
        <v>75</v>
      </c>
      <c r="F612" s="15" t="s">
        <v>53</v>
      </c>
      <c r="G612" s="16" t="s">
        <v>73</v>
      </c>
    </row>
    <row r="613" spans="1:7" x14ac:dyDescent="0.25">
      <c r="A613" s="28">
        <v>46269</v>
      </c>
      <c r="B613" s="17">
        <v>2026</v>
      </c>
      <c r="C613" s="17">
        <v>9</v>
      </c>
      <c r="D613" s="17" t="s">
        <v>57</v>
      </c>
      <c r="E613" s="17" t="s">
        <v>75</v>
      </c>
      <c r="F613" s="17" t="s">
        <v>53</v>
      </c>
      <c r="G613" s="18" t="s">
        <v>73</v>
      </c>
    </row>
    <row r="614" spans="1:7" x14ac:dyDescent="0.25">
      <c r="A614" s="27">
        <v>46270</v>
      </c>
      <c r="B614" s="15">
        <v>2026</v>
      </c>
      <c r="C614" s="15">
        <v>9</v>
      </c>
      <c r="D614" s="15" t="s">
        <v>57</v>
      </c>
      <c r="E614" s="15" t="s">
        <v>75</v>
      </c>
      <c r="F614" s="15" t="s">
        <v>53</v>
      </c>
      <c r="G614" s="16" t="s">
        <v>73</v>
      </c>
    </row>
    <row r="615" spans="1:7" x14ac:dyDescent="0.25">
      <c r="A615" s="28">
        <v>46271</v>
      </c>
      <c r="B615" s="17">
        <v>2026</v>
      </c>
      <c r="C615" s="17">
        <v>9</v>
      </c>
      <c r="D615" s="17" t="s">
        <v>57</v>
      </c>
      <c r="E615" s="17" t="s">
        <v>75</v>
      </c>
      <c r="F615" s="17" t="s">
        <v>53</v>
      </c>
      <c r="G615" s="18" t="s">
        <v>73</v>
      </c>
    </row>
    <row r="616" spans="1:7" x14ac:dyDescent="0.25">
      <c r="A616" s="27">
        <v>46272</v>
      </c>
      <c r="B616" s="15">
        <v>2026</v>
      </c>
      <c r="C616" s="15">
        <v>9</v>
      </c>
      <c r="D616" s="15" t="s">
        <v>57</v>
      </c>
      <c r="E616" s="15" t="s">
        <v>75</v>
      </c>
      <c r="F616" s="15" t="s">
        <v>53</v>
      </c>
      <c r="G616" s="16" t="s">
        <v>73</v>
      </c>
    </row>
    <row r="617" spans="1:7" x14ac:dyDescent="0.25">
      <c r="A617" s="28">
        <v>46273</v>
      </c>
      <c r="B617" s="17">
        <v>2026</v>
      </c>
      <c r="C617" s="17">
        <v>9</v>
      </c>
      <c r="D617" s="17" t="s">
        <v>57</v>
      </c>
      <c r="E617" s="17" t="s">
        <v>75</v>
      </c>
      <c r="F617" s="17" t="s">
        <v>53</v>
      </c>
      <c r="G617" s="18" t="s">
        <v>73</v>
      </c>
    </row>
    <row r="618" spans="1:7" x14ac:dyDescent="0.25">
      <c r="A618" s="27">
        <v>46274</v>
      </c>
      <c r="B618" s="15">
        <v>2026</v>
      </c>
      <c r="C618" s="15">
        <v>9</v>
      </c>
      <c r="D618" s="15" t="s">
        <v>57</v>
      </c>
      <c r="E618" s="15" t="s">
        <v>75</v>
      </c>
      <c r="F618" s="15" t="s">
        <v>53</v>
      </c>
      <c r="G618" s="16" t="s">
        <v>73</v>
      </c>
    </row>
    <row r="619" spans="1:7" x14ac:dyDescent="0.25">
      <c r="A619" s="28">
        <v>46275</v>
      </c>
      <c r="B619" s="17">
        <v>2026</v>
      </c>
      <c r="C619" s="17">
        <v>9</v>
      </c>
      <c r="D619" s="17" t="s">
        <v>57</v>
      </c>
      <c r="E619" s="17" t="s">
        <v>75</v>
      </c>
      <c r="F619" s="17" t="s">
        <v>53</v>
      </c>
      <c r="G619" s="18" t="s">
        <v>73</v>
      </c>
    </row>
    <row r="620" spans="1:7" x14ac:dyDescent="0.25">
      <c r="A620" s="27">
        <v>46276</v>
      </c>
      <c r="B620" s="15">
        <v>2026</v>
      </c>
      <c r="C620" s="15">
        <v>9</v>
      </c>
      <c r="D620" s="15" t="s">
        <v>57</v>
      </c>
      <c r="E620" s="15" t="s">
        <v>75</v>
      </c>
      <c r="F620" s="15" t="s">
        <v>53</v>
      </c>
      <c r="G620" s="16" t="s">
        <v>73</v>
      </c>
    </row>
    <row r="621" spans="1:7" x14ac:dyDescent="0.25">
      <c r="A621" s="28">
        <v>46277</v>
      </c>
      <c r="B621" s="17">
        <v>2026</v>
      </c>
      <c r="C621" s="17">
        <v>9</v>
      </c>
      <c r="D621" s="17" t="s">
        <v>57</v>
      </c>
      <c r="E621" s="17" t="s">
        <v>75</v>
      </c>
      <c r="F621" s="17" t="s">
        <v>53</v>
      </c>
      <c r="G621" s="18" t="s">
        <v>73</v>
      </c>
    </row>
    <row r="622" spans="1:7" x14ac:dyDescent="0.25">
      <c r="A622" s="27">
        <v>46278</v>
      </c>
      <c r="B622" s="15">
        <v>2026</v>
      </c>
      <c r="C622" s="15">
        <v>9</v>
      </c>
      <c r="D622" s="15" t="s">
        <v>57</v>
      </c>
      <c r="E622" s="15" t="s">
        <v>75</v>
      </c>
      <c r="F622" s="15" t="s">
        <v>53</v>
      </c>
      <c r="G622" s="16" t="s">
        <v>73</v>
      </c>
    </row>
    <row r="623" spans="1:7" x14ac:dyDescent="0.25">
      <c r="A623" s="28">
        <v>46279</v>
      </c>
      <c r="B623" s="17">
        <v>2026</v>
      </c>
      <c r="C623" s="17">
        <v>9</v>
      </c>
      <c r="D623" s="17" t="s">
        <v>57</v>
      </c>
      <c r="E623" s="17" t="s">
        <v>75</v>
      </c>
      <c r="F623" s="17" t="s">
        <v>53</v>
      </c>
      <c r="G623" s="18" t="s">
        <v>73</v>
      </c>
    </row>
    <row r="624" spans="1:7" x14ac:dyDescent="0.25">
      <c r="A624" s="27">
        <v>46280</v>
      </c>
      <c r="B624" s="15">
        <v>2026</v>
      </c>
      <c r="C624" s="15">
        <v>9</v>
      </c>
      <c r="D624" s="15" t="s">
        <v>57</v>
      </c>
      <c r="E624" s="15" t="s">
        <v>75</v>
      </c>
      <c r="F624" s="15" t="s">
        <v>53</v>
      </c>
      <c r="G624" s="16" t="s">
        <v>73</v>
      </c>
    </row>
    <row r="625" spans="1:7" x14ac:dyDescent="0.25">
      <c r="A625" s="28">
        <v>46281</v>
      </c>
      <c r="B625" s="17">
        <v>2026</v>
      </c>
      <c r="C625" s="17">
        <v>9</v>
      </c>
      <c r="D625" s="17" t="s">
        <v>57</v>
      </c>
      <c r="E625" s="17" t="s">
        <v>75</v>
      </c>
      <c r="F625" s="17" t="s">
        <v>53</v>
      </c>
      <c r="G625" s="18" t="s">
        <v>73</v>
      </c>
    </row>
    <row r="626" spans="1:7" x14ac:dyDescent="0.25">
      <c r="A626" s="27">
        <v>46282</v>
      </c>
      <c r="B626" s="15">
        <v>2026</v>
      </c>
      <c r="C626" s="15">
        <v>9</v>
      </c>
      <c r="D626" s="15" t="s">
        <v>57</v>
      </c>
      <c r="E626" s="15" t="s">
        <v>75</v>
      </c>
      <c r="F626" s="15" t="s">
        <v>53</v>
      </c>
      <c r="G626" s="16" t="s">
        <v>73</v>
      </c>
    </row>
    <row r="627" spans="1:7" x14ac:dyDescent="0.25">
      <c r="A627" s="28">
        <v>46283</v>
      </c>
      <c r="B627" s="17">
        <v>2026</v>
      </c>
      <c r="C627" s="17">
        <v>9</v>
      </c>
      <c r="D627" s="17" t="s">
        <v>57</v>
      </c>
      <c r="E627" s="17" t="s">
        <v>75</v>
      </c>
      <c r="F627" s="17" t="s">
        <v>53</v>
      </c>
      <c r="G627" s="18" t="s">
        <v>73</v>
      </c>
    </row>
    <row r="628" spans="1:7" x14ac:dyDescent="0.25">
      <c r="A628" s="27">
        <v>46284</v>
      </c>
      <c r="B628" s="15">
        <v>2026</v>
      </c>
      <c r="C628" s="15">
        <v>9</v>
      </c>
      <c r="D628" s="15" t="s">
        <v>57</v>
      </c>
      <c r="E628" s="15" t="s">
        <v>75</v>
      </c>
      <c r="F628" s="15" t="s">
        <v>53</v>
      </c>
      <c r="G628" s="16" t="s">
        <v>73</v>
      </c>
    </row>
    <row r="629" spans="1:7" x14ac:dyDescent="0.25">
      <c r="A629" s="28">
        <v>46285</v>
      </c>
      <c r="B629" s="17">
        <v>2026</v>
      </c>
      <c r="C629" s="17">
        <v>9</v>
      </c>
      <c r="D629" s="17" t="s">
        <v>57</v>
      </c>
      <c r="E629" s="17" t="s">
        <v>75</v>
      </c>
      <c r="F629" s="17" t="s">
        <v>53</v>
      </c>
      <c r="G629" s="18" t="s">
        <v>73</v>
      </c>
    </row>
    <row r="630" spans="1:7" x14ac:dyDescent="0.25">
      <c r="A630" s="27">
        <v>46286</v>
      </c>
      <c r="B630" s="15">
        <v>2026</v>
      </c>
      <c r="C630" s="15">
        <v>9</v>
      </c>
      <c r="D630" s="15" t="s">
        <v>57</v>
      </c>
      <c r="E630" s="15" t="s">
        <v>75</v>
      </c>
      <c r="F630" s="15" t="s">
        <v>53</v>
      </c>
      <c r="G630" s="16" t="s">
        <v>73</v>
      </c>
    </row>
    <row r="631" spans="1:7" x14ac:dyDescent="0.25">
      <c r="A631" s="28">
        <v>46287</v>
      </c>
      <c r="B631" s="17">
        <v>2026</v>
      </c>
      <c r="C631" s="17">
        <v>9</v>
      </c>
      <c r="D631" s="17" t="s">
        <v>57</v>
      </c>
      <c r="E631" s="17" t="s">
        <v>75</v>
      </c>
      <c r="F631" s="17" t="s">
        <v>53</v>
      </c>
      <c r="G631" s="18" t="s">
        <v>73</v>
      </c>
    </row>
    <row r="632" spans="1:7" x14ac:dyDescent="0.25">
      <c r="A632" s="27">
        <v>46288</v>
      </c>
      <c r="B632" s="15">
        <v>2026</v>
      </c>
      <c r="C632" s="15">
        <v>9</v>
      </c>
      <c r="D632" s="15" t="s">
        <v>57</v>
      </c>
      <c r="E632" s="15" t="s">
        <v>75</v>
      </c>
      <c r="F632" s="15" t="s">
        <v>53</v>
      </c>
      <c r="G632" s="16" t="s">
        <v>73</v>
      </c>
    </row>
    <row r="633" spans="1:7" x14ac:dyDescent="0.25">
      <c r="A633" s="28">
        <v>46289</v>
      </c>
      <c r="B633" s="17">
        <v>2026</v>
      </c>
      <c r="C633" s="17">
        <v>9</v>
      </c>
      <c r="D633" s="17" t="s">
        <v>57</v>
      </c>
      <c r="E633" s="17" t="s">
        <v>75</v>
      </c>
      <c r="F633" s="17" t="s">
        <v>53</v>
      </c>
      <c r="G633" s="18" t="s">
        <v>73</v>
      </c>
    </row>
    <row r="634" spans="1:7" x14ac:dyDescent="0.25">
      <c r="A634" s="27">
        <v>46290</v>
      </c>
      <c r="B634" s="15">
        <v>2026</v>
      </c>
      <c r="C634" s="15">
        <v>9</v>
      </c>
      <c r="D634" s="15" t="s">
        <v>57</v>
      </c>
      <c r="E634" s="15" t="s">
        <v>75</v>
      </c>
      <c r="F634" s="15" t="s">
        <v>53</v>
      </c>
      <c r="G634" s="16" t="s">
        <v>73</v>
      </c>
    </row>
    <row r="635" spans="1:7" x14ac:dyDescent="0.25">
      <c r="A635" s="28">
        <v>46291</v>
      </c>
      <c r="B635" s="17">
        <v>2026</v>
      </c>
      <c r="C635" s="17">
        <v>9</v>
      </c>
      <c r="D635" s="17" t="s">
        <v>57</v>
      </c>
      <c r="E635" s="17" t="s">
        <v>75</v>
      </c>
      <c r="F635" s="17" t="s">
        <v>53</v>
      </c>
      <c r="G635" s="18" t="s">
        <v>73</v>
      </c>
    </row>
    <row r="636" spans="1:7" x14ac:dyDescent="0.25">
      <c r="A636" s="27">
        <v>46292</v>
      </c>
      <c r="B636" s="15">
        <v>2026</v>
      </c>
      <c r="C636" s="15">
        <v>9</v>
      </c>
      <c r="D636" s="15" t="s">
        <v>57</v>
      </c>
      <c r="E636" s="15" t="s">
        <v>75</v>
      </c>
      <c r="F636" s="15" t="s">
        <v>53</v>
      </c>
      <c r="G636" s="16" t="s">
        <v>73</v>
      </c>
    </row>
    <row r="637" spans="1:7" x14ac:dyDescent="0.25">
      <c r="A637" s="28">
        <v>46293</v>
      </c>
      <c r="B637" s="17">
        <v>2026</v>
      </c>
      <c r="C637" s="17">
        <v>9</v>
      </c>
      <c r="D637" s="17" t="s">
        <v>57</v>
      </c>
      <c r="E637" s="17" t="s">
        <v>75</v>
      </c>
      <c r="F637" s="17" t="s">
        <v>53</v>
      </c>
      <c r="G637" s="18" t="s">
        <v>73</v>
      </c>
    </row>
    <row r="638" spans="1:7" x14ac:dyDescent="0.25">
      <c r="A638" s="27">
        <v>46294</v>
      </c>
      <c r="B638" s="15">
        <v>2026</v>
      </c>
      <c r="C638" s="15">
        <v>9</v>
      </c>
      <c r="D638" s="15" t="s">
        <v>57</v>
      </c>
      <c r="E638" s="15" t="s">
        <v>75</v>
      </c>
      <c r="F638" s="15" t="s">
        <v>53</v>
      </c>
      <c r="G638" s="16" t="s">
        <v>73</v>
      </c>
    </row>
    <row r="639" spans="1:7" x14ac:dyDescent="0.25">
      <c r="A639" s="28">
        <v>46295</v>
      </c>
      <c r="B639" s="17">
        <v>2026</v>
      </c>
      <c r="C639" s="17">
        <v>9</v>
      </c>
      <c r="D639" s="17" t="s">
        <v>57</v>
      </c>
      <c r="E639" s="17" t="s">
        <v>75</v>
      </c>
      <c r="F639" s="17" t="s">
        <v>53</v>
      </c>
      <c r="G639" s="18" t="s">
        <v>73</v>
      </c>
    </row>
    <row r="640" spans="1:7" x14ac:dyDescent="0.25">
      <c r="A640" s="27">
        <v>46296</v>
      </c>
      <c r="B640" s="15">
        <v>2026</v>
      </c>
      <c r="C640" s="15">
        <v>10</v>
      </c>
      <c r="D640" s="15" t="s">
        <v>59</v>
      </c>
      <c r="E640" s="15" t="s">
        <v>76</v>
      </c>
      <c r="F640" s="15" t="s">
        <v>61</v>
      </c>
      <c r="G640" s="16" t="s">
        <v>73</v>
      </c>
    </row>
    <row r="641" spans="1:7" x14ac:dyDescent="0.25">
      <c r="A641" s="28">
        <v>46297</v>
      </c>
      <c r="B641" s="17">
        <v>2026</v>
      </c>
      <c r="C641" s="17">
        <v>10</v>
      </c>
      <c r="D641" s="17" t="s">
        <v>59</v>
      </c>
      <c r="E641" s="17" t="s">
        <v>76</v>
      </c>
      <c r="F641" s="17" t="s">
        <v>61</v>
      </c>
      <c r="G641" s="18" t="s">
        <v>73</v>
      </c>
    </row>
    <row r="642" spans="1:7" x14ac:dyDescent="0.25">
      <c r="A642" s="27">
        <v>46298</v>
      </c>
      <c r="B642" s="15">
        <v>2026</v>
      </c>
      <c r="C642" s="15">
        <v>10</v>
      </c>
      <c r="D642" s="15" t="s">
        <v>59</v>
      </c>
      <c r="E642" s="15" t="s">
        <v>76</v>
      </c>
      <c r="F642" s="15" t="s">
        <v>61</v>
      </c>
      <c r="G642" s="16" t="s">
        <v>73</v>
      </c>
    </row>
    <row r="643" spans="1:7" x14ac:dyDescent="0.25">
      <c r="A643" s="28">
        <v>46299</v>
      </c>
      <c r="B643" s="17">
        <v>2026</v>
      </c>
      <c r="C643" s="17">
        <v>10</v>
      </c>
      <c r="D643" s="17" t="s">
        <v>59</v>
      </c>
      <c r="E643" s="17" t="s">
        <v>76</v>
      </c>
      <c r="F643" s="17" t="s">
        <v>61</v>
      </c>
      <c r="G643" s="18" t="s">
        <v>73</v>
      </c>
    </row>
    <row r="644" spans="1:7" x14ac:dyDescent="0.25">
      <c r="A644" s="27">
        <v>46300</v>
      </c>
      <c r="B644" s="15">
        <v>2026</v>
      </c>
      <c r="C644" s="15">
        <v>10</v>
      </c>
      <c r="D644" s="15" t="s">
        <v>59</v>
      </c>
      <c r="E644" s="15" t="s">
        <v>76</v>
      </c>
      <c r="F644" s="15" t="s">
        <v>61</v>
      </c>
      <c r="G644" s="16" t="s">
        <v>73</v>
      </c>
    </row>
    <row r="645" spans="1:7" x14ac:dyDescent="0.25">
      <c r="A645" s="28">
        <v>46301</v>
      </c>
      <c r="B645" s="17">
        <v>2026</v>
      </c>
      <c r="C645" s="17">
        <v>10</v>
      </c>
      <c r="D645" s="17" t="s">
        <v>59</v>
      </c>
      <c r="E645" s="17" t="s">
        <v>76</v>
      </c>
      <c r="F645" s="17" t="s">
        <v>61</v>
      </c>
      <c r="G645" s="18" t="s">
        <v>73</v>
      </c>
    </row>
    <row r="646" spans="1:7" x14ac:dyDescent="0.25">
      <c r="A646" s="27">
        <v>46302</v>
      </c>
      <c r="B646" s="15">
        <v>2026</v>
      </c>
      <c r="C646" s="15">
        <v>10</v>
      </c>
      <c r="D646" s="15" t="s">
        <v>59</v>
      </c>
      <c r="E646" s="15" t="s">
        <v>76</v>
      </c>
      <c r="F646" s="15" t="s">
        <v>61</v>
      </c>
      <c r="G646" s="16" t="s">
        <v>73</v>
      </c>
    </row>
    <row r="647" spans="1:7" x14ac:dyDescent="0.25">
      <c r="A647" s="28">
        <v>46303</v>
      </c>
      <c r="B647" s="17">
        <v>2026</v>
      </c>
      <c r="C647" s="17">
        <v>10</v>
      </c>
      <c r="D647" s="17" t="s">
        <v>59</v>
      </c>
      <c r="E647" s="17" t="s">
        <v>76</v>
      </c>
      <c r="F647" s="17" t="s">
        <v>61</v>
      </c>
      <c r="G647" s="18" t="s">
        <v>73</v>
      </c>
    </row>
    <row r="648" spans="1:7" x14ac:dyDescent="0.25">
      <c r="A648" s="27">
        <v>46304</v>
      </c>
      <c r="B648" s="15">
        <v>2026</v>
      </c>
      <c r="C648" s="15">
        <v>10</v>
      </c>
      <c r="D648" s="15" t="s">
        <v>59</v>
      </c>
      <c r="E648" s="15" t="s">
        <v>76</v>
      </c>
      <c r="F648" s="15" t="s">
        <v>61</v>
      </c>
      <c r="G648" s="16" t="s">
        <v>73</v>
      </c>
    </row>
    <row r="649" spans="1:7" x14ac:dyDescent="0.25">
      <c r="A649" s="28">
        <v>46305</v>
      </c>
      <c r="B649" s="17">
        <v>2026</v>
      </c>
      <c r="C649" s="17">
        <v>10</v>
      </c>
      <c r="D649" s="17" t="s">
        <v>59</v>
      </c>
      <c r="E649" s="17" t="s">
        <v>76</v>
      </c>
      <c r="F649" s="17" t="s">
        <v>61</v>
      </c>
      <c r="G649" s="18" t="s">
        <v>73</v>
      </c>
    </row>
    <row r="650" spans="1:7" x14ac:dyDescent="0.25">
      <c r="A650" s="27">
        <v>46306</v>
      </c>
      <c r="B650" s="15">
        <v>2026</v>
      </c>
      <c r="C650" s="15">
        <v>10</v>
      </c>
      <c r="D650" s="15" t="s">
        <v>59</v>
      </c>
      <c r="E650" s="15" t="s">
        <v>76</v>
      </c>
      <c r="F650" s="15" t="s">
        <v>61</v>
      </c>
      <c r="G650" s="16" t="s">
        <v>73</v>
      </c>
    </row>
    <row r="651" spans="1:7" x14ac:dyDescent="0.25">
      <c r="A651" s="28">
        <v>46307</v>
      </c>
      <c r="B651" s="17">
        <v>2026</v>
      </c>
      <c r="C651" s="17">
        <v>10</v>
      </c>
      <c r="D651" s="17" t="s">
        <v>59</v>
      </c>
      <c r="E651" s="17" t="s">
        <v>76</v>
      </c>
      <c r="F651" s="17" t="s">
        <v>61</v>
      </c>
      <c r="G651" s="18" t="s">
        <v>73</v>
      </c>
    </row>
    <row r="652" spans="1:7" x14ac:dyDescent="0.25">
      <c r="A652" s="27">
        <v>46308</v>
      </c>
      <c r="B652" s="15">
        <v>2026</v>
      </c>
      <c r="C652" s="15">
        <v>10</v>
      </c>
      <c r="D652" s="15" t="s">
        <v>59</v>
      </c>
      <c r="E652" s="15" t="s">
        <v>76</v>
      </c>
      <c r="F652" s="15" t="s">
        <v>61</v>
      </c>
      <c r="G652" s="16" t="s">
        <v>73</v>
      </c>
    </row>
    <row r="653" spans="1:7" x14ac:dyDescent="0.25">
      <c r="A653" s="28">
        <v>46309</v>
      </c>
      <c r="B653" s="17">
        <v>2026</v>
      </c>
      <c r="C653" s="17">
        <v>10</v>
      </c>
      <c r="D653" s="17" t="s">
        <v>59</v>
      </c>
      <c r="E653" s="17" t="s">
        <v>76</v>
      </c>
      <c r="F653" s="17" t="s">
        <v>61</v>
      </c>
      <c r="G653" s="18" t="s">
        <v>73</v>
      </c>
    </row>
    <row r="654" spans="1:7" x14ac:dyDescent="0.25">
      <c r="A654" s="27">
        <v>46310</v>
      </c>
      <c r="B654" s="15">
        <v>2026</v>
      </c>
      <c r="C654" s="15">
        <v>10</v>
      </c>
      <c r="D654" s="15" t="s">
        <v>59</v>
      </c>
      <c r="E654" s="15" t="s">
        <v>76</v>
      </c>
      <c r="F654" s="15" t="s">
        <v>61</v>
      </c>
      <c r="G654" s="16" t="s">
        <v>73</v>
      </c>
    </row>
    <row r="655" spans="1:7" x14ac:dyDescent="0.25">
      <c r="A655" s="28">
        <v>46311</v>
      </c>
      <c r="B655" s="17">
        <v>2026</v>
      </c>
      <c r="C655" s="17">
        <v>10</v>
      </c>
      <c r="D655" s="17" t="s">
        <v>59</v>
      </c>
      <c r="E655" s="17" t="s">
        <v>76</v>
      </c>
      <c r="F655" s="17" t="s">
        <v>61</v>
      </c>
      <c r="G655" s="18" t="s">
        <v>73</v>
      </c>
    </row>
    <row r="656" spans="1:7" x14ac:dyDescent="0.25">
      <c r="A656" s="27">
        <v>46312</v>
      </c>
      <c r="B656" s="15">
        <v>2026</v>
      </c>
      <c r="C656" s="15">
        <v>10</v>
      </c>
      <c r="D656" s="15" t="s">
        <v>59</v>
      </c>
      <c r="E656" s="15" t="s">
        <v>76</v>
      </c>
      <c r="F656" s="15" t="s">
        <v>61</v>
      </c>
      <c r="G656" s="16" t="s">
        <v>73</v>
      </c>
    </row>
    <row r="657" spans="1:7" x14ac:dyDescent="0.25">
      <c r="A657" s="28">
        <v>46313</v>
      </c>
      <c r="B657" s="17">
        <v>2026</v>
      </c>
      <c r="C657" s="17">
        <v>10</v>
      </c>
      <c r="D657" s="17" t="s">
        <v>59</v>
      </c>
      <c r="E657" s="17" t="s">
        <v>76</v>
      </c>
      <c r="F657" s="17" t="s">
        <v>61</v>
      </c>
      <c r="G657" s="18" t="s">
        <v>73</v>
      </c>
    </row>
    <row r="658" spans="1:7" x14ac:dyDescent="0.25">
      <c r="A658" s="27">
        <v>46314</v>
      </c>
      <c r="B658" s="15">
        <v>2026</v>
      </c>
      <c r="C658" s="15">
        <v>10</v>
      </c>
      <c r="D658" s="15" t="s">
        <v>59</v>
      </c>
      <c r="E658" s="15" t="s">
        <v>76</v>
      </c>
      <c r="F658" s="15" t="s">
        <v>61</v>
      </c>
      <c r="G658" s="16" t="s">
        <v>73</v>
      </c>
    </row>
    <row r="659" spans="1:7" x14ac:dyDescent="0.25">
      <c r="A659" s="28">
        <v>46315</v>
      </c>
      <c r="B659" s="17">
        <v>2026</v>
      </c>
      <c r="C659" s="17">
        <v>10</v>
      </c>
      <c r="D659" s="17" t="s">
        <v>59</v>
      </c>
      <c r="E659" s="17" t="s">
        <v>76</v>
      </c>
      <c r="F659" s="17" t="s">
        <v>61</v>
      </c>
      <c r="G659" s="18" t="s">
        <v>73</v>
      </c>
    </row>
    <row r="660" spans="1:7" x14ac:dyDescent="0.25">
      <c r="A660" s="27">
        <v>46316</v>
      </c>
      <c r="B660" s="15">
        <v>2026</v>
      </c>
      <c r="C660" s="15">
        <v>10</v>
      </c>
      <c r="D660" s="15" t="s">
        <v>59</v>
      </c>
      <c r="E660" s="15" t="s">
        <v>76</v>
      </c>
      <c r="F660" s="15" t="s">
        <v>61</v>
      </c>
      <c r="G660" s="16" t="s">
        <v>73</v>
      </c>
    </row>
    <row r="661" spans="1:7" x14ac:dyDescent="0.25">
      <c r="A661" s="28">
        <v>46317</v>
      </c>
      <c r="B661" s="17">
        <v>2026</v>
      </c>
      <c r="C661" s="17">
        <v>10</v>
      </c>
      <c r="D661" s="17" t="s">
        <v>59</v>
      </c>
      <c r="E661" s="17" t="s">
        <v>76</v>
      </c>
      <c r="F661" s="17" t="s">
        <v>61</v>
      </c>
      <c r="G661" s="18" t="s">
        <v>73</v>
      </c>
    </row>
    <row r="662" spans="1:7" x14ac:dyDescent="0.25">
      <c r="A662" s="27">
        <v>46318</v>
      </c>
      <c r="B662" s="15">
        <v>2026</v>
      </c>
      <c r="C662" s="15">
        <v>10</v>
      </c>
      <c r="D662" s="15" t="s">
        <v>59</v>
      </c>
      <c r="E662" s="15" t="s">
        <v>76</v>
      </c>
      <c r="F662" s="15" t="s">
        <v>61</v>
      </c>
      <c r="G662" s="16" t="s">
        <v>73</v>
      </c>
    </row>
    <row r="663" spans="1:7" x14ac:dyDescent="0.25">
      <c r="A663" s="28">
        <v>46319</v>
      </c>
      <c r="B663" s="17">
        <v>2026</v>
      </c>
      <c r="C663" s="17">
        <v>10</v>
      </c>
      <c r="D663" s="17" t="s">
        <v>59</v>
      </c>
      <c r="E663" s="17" t="s">
        <v>76</v>
      </c>
      <c r="F663" s="17" t="s">
        <v>61</v>
      </c>
      <c r="G663" s="18" t="s">
        <v>73</v>
      </c>
    </row>
    <row r="664" spans="1:7" x14ac:dyDescent="0.25">
      <c r="A664" s="27">
        <v>46320</v>
      </c>
      <c r="B664" s="15">
        <v>2026</v>
      </c>
      <c r="C664" s="15">
        <v>10</v>
      </c>
      <c r="D664" s="15" t="s">
        <v>59</v>
      </c>
      <c r="E664" s="15" t="s">
        <v>76</v>
      </c>
      <c r="F664" s="15" t="s">
        <v>61</v>
      </c>
      <c r="G664" s="16" t="s">
        <v>73</v>
      </c>
    </row>
    <row r="665" spans="1:7" x14ac:dyDescent="0.25">
      <c r="A665" s="28">
        <v>46321</v>
      </c>
      <c r="B665" s="17">
        <v>2026</v>
      </c>
      <c r="C665" s="17">
        <v>10</v>
      </c>
      <c r="D665" s="17" t="s">
        <v>59</v>
      </c>
      <c r="E665" s="17" t="s">
        <v>76</v>
      </c>
      <c r="F665" s="17" t="s">
        <v>61</v>
      </c>
      <c r="G665" s="18" t="s">
        <v>73</v>
      </c>
    </row>
    <row r="666" spans="1:7" x14ac:dyDescent="0.25">
      <c r="A666" s="27">
        <v>46322</v>
      </c>
      <c r="B666" s="15">
        <v>2026</v>
      </c>
      <c r="C666" s="15">
        <v>10</v>
      </c>
      <c r="D666" s="15" t="s">
        <v>59</v>
      </c>
      <c r="E666" s="15" t="s">
        <v>76</v>
      </c>
      <c r="F666" s="15" t="s">
        <v>61</v>
      </c>
      <c r="G666" s="16" t="s">
        <v>73</v>
      </c>
    </row>
    <row r="667" spans="1:7" x14ac:dyDescent="0.25">
      <c r="A667" s="28">
        <v>46323</v>
      </c>
      <c r="B667" s="17">
        <v>2026</v>
      </c>
      <c r="C667" s="17">
        <v>10</v>
      </c>
      <c r="D667" s="17" t="s">
        <v>59</v>
      </c>
      <c r="E667" s="17" t="s">
        <v>76</v>
      </c>
      <c r="F667" s="17" t="s">
        <v>61</v>
      </c>
      <c r="G667" s="18" t="s">
        <v>73</v>
      </c>
    </row>
    <row r="668" spans="1:7" x14ac:dyDescent="0.25">
      <c r="A668" s="27">
        <v>46324</v>
      </c>
      <c r="B668" s="15">
        <v>2026</v>
      </c>
      <c r="C668" s="15">
        <v>10</v>
      </c>
      <c r="D668" s="15" t="s">
        <v>59</v>
      </c>
      <c r="E668" s="15" t="s">
        <v>76</v>
      </c>
      <c r="F668" s="15" t="s">
        <v>61</v>
      </c>
      <c r="G668" s="16" t="s">
        <v>73</v>
      </c>
    </row>
    <row r="669" spans="1:7" x14ac:dyDescent="0.25">
      <c r="A669" s="28">
        <v>46325</v>
      </c>
      <c r="B669" s="17">
        <v>2026</v>
      </c>
      <c r="C669" s="17">
        <v>10</v>
      </c>
      <c r="D669" s="17" t="s">
        <v>59</v>
      </c>
      <c r="E669" s="17" t="s">
        <v>76</v>
      </c>
      <c r="F669" s="17" t="s">
        <v>61</v>
      </c>
      <c r="G669" s="18" t="s">
        <v>73</v>
      </c>
    </row>
    <row r="670" spans="1:7" x14ac:dyDescent="0.25">
      <c r="A670" s="27">
        <v>46326</v>
      </c>
      <c r="B670" s="15">
        <v>2026</v>
      </c>
      <c r="C670" s="15">
        <v>10</v>
      </c>
      <c r="D670" s="15" t="s">
        <v>59</v>
      </c>
      <c r="E670" s="15" t="s">
        <v>76</v>
      </c>
      <c r="F670" s="15" t="s">
        <v>61</v>
      </c>
      <c r="G670" s="16" t="s">
        <v>73</v>
      </c>
    </row>
    <row r="671" spans="1:7" x14ac:dyDescent="0.25">
      <c r="A671" s="28">
        <v>46327</v>
      </c>
      <c r="B671" s="17">
        <v>2026</v>
      </c>
      <c r="C671" s="17">
        <v>11</v>
      </c>
      <c r="D671" s="17" t="s">
        <v>62</v>
      </c>
      <c r="E671" s="17" t="s">
        <v>77</v>
      </c>
      <c r="F671" s="17" t="s">
        <v>61</v>
      </c>
      <c r="G671" s="18" t="s">
        <v>73</v>
      </c>
    </row>
    <row r="672" spans="1:7" x14ac:dyDescent="0.25">
      <c r="A672" s="27">
        <v>46328</v>
      </c>
      <c r="B672" s="15">
        <v>2026</v>
      </c>
      <c r="C672" s="15">
        <v>11</v>
      </c>
      <c r="D672" s="15" t="s">
        <v>62</v>
      </c>
      <c r="E672" s="15" t="s">
        <v>77</v>
      </c>
      <c r="F672" s="15" t="s">
        <v>61</v>
      </c>
      <c r="G672" s="16" t="s">
        <v>73</v>
      </c>
    </row>
    <row r="673" spans="1:7" x14ac:dyDescent="0.25">
      <c r="A673" s="28">
        <v>46329</v>
      </c>
      <c r="B673" s="17">
        <v>2026</v>
      </c>
      <c r="C673" s="17">
        <v>11</v>
      </c>
      <c r="D673" s="17" t="s">
        <v>62</v>
      </c>
      <c r="E673" s="17" t="s">
        <v>77</v>
      </c>
      <c r="F673" s="17" t="s">
        <v>61</v>
      </c>
      <c r="G673" s="18" t="s">
        <v>73</v>
      </c>
    </row>
    <row r="674" spans="1:7" x14ac:dyDescent="0.25">
      <c r="A674" s="27">
        <v>46330</v>
      </c>
      <c r="B674" s="15">
        <v>2026</v>
      </c>
      <c r="C674" s="15">
        <v>11</v>
      </c>
      <c r="D674" s="15" t="s">
        <v>62</v>
      </c>
      <c r="E674" s="15" t="s">
        <v>77</v>
      </c>
      <c r="F674" s="15" t="s">
        <v>61</v>
      </c>
      <c r="G674" s="16" t="s">
        <v>73</v>
      </c>
    </row>
    <row r="675" spans="1:7" x14ac:dyDescent="0.25">
      <c r="A675" s="28">
        <v>46331</v>
      </c>
      <c r="B675" s="17">
        <v>2026</v>
      </c>
      <c r="C675" s="17">
        <v>11</v>
      </c>
      <c r="D675" s="17" t="s">
        <v>62</v>
      </c>
      <c r="E675" s="17" t="s">
        <v>77</v>
      </c>
      <c r="F675" s="17" t="s">
        <v>61</v>
      </c>
      <c r="G675" s="18" t="s">
        <v>73</v>
      </c>
    </row>
    <row r="676" spans="1:7" x14ac:dyDescent="0.25">
      <c r="A676" s="27">
        <v>46332</v>
      </c>
      <c r="B676" s="15">
        <v>2026</v>
      </c>
      <c r="C676" s="15">
        <v>11</v>
      </c>
      <c r="D676" s="15" t="s">
        <v>62</v>
      </c>
      <c r="E676" s="15" t="s">
        <v>77</v>
      </c>
      <c r="F676" s="15" t="s">
        <v>61</v>
      </c>
      <c r="G676" s="16" t="s">
        <v>73</v>
      </c>
    </row>
    <row r="677" spans="1:7" x14ac:dyDescent="0.25">
      <c r="A677" s="28">
        <v>46333</v>
      </c>
      <c r="B677" s="17">
        <v>2026</v>
      </c>
      <c r="C677" s="17">
        <v>11</v>
      </c>
      <c r="D677" s="17" t="s">
        <v>62</v>
      </c>
      <c r="E677" s="17" t="s">
        <v>77</v>
      </c>
      <c r="F677" s="17" t="s">
        <v>61</v>
      </c>
      <c r="G677" s="18" t="s">
        <v>73</v>
      </c>
    </row>
    <row r="678" spans="1:7" x14ac:dyDescent="0.25">
      <c r="A678" s="27">
        <v>46334</v>
      </c>
      <c r="B678" s="15">
        <v>2026</v>
      </c>
      <c r="C678" s="15">
        <v>11</v>
      </c>
      <c r="D678" s="15" t="s">
        <v>62</v>
      </c>
      <c r="E678" s="15" t="s">
        <v>77</v>
      </c>
      <c r="F678" s="15" t="s">
        <v>61</v>
      </c>
      <c r="G678" s="16" t="s">
        <v>73</v>
      </c>
    </row>
    <row r="679" spans="1:7" x14ac:dyDescent="0.25">
      <c r="A679" s="28">
        <v>46335</v>
      </c>
      <c r="B679" s="17">
        <v>2026</v>
      </c>
      <c r="C679" s="17">
        <v>11</v>
      </c>
      <c r="D679" s="17" t="s">
        <v>62</v>
      </c>
      <c r="E679" s="17" t="s">
        <v>77</v>
      </c>
      <c r="F679" s="17" t="s">
        <v>61</v>
      </c>
      <c r="G679" s="18" t="s">
        <v>73</v>
      </c>
    </row>
    <row r="680" spans="1:7" x14ac:dyDescent="0.25">
      <c r="A680" s="27">
        <v>46336</v>
      </c>
      <c r="B680" s="15">
        <v>2026</v>
      </c>
      <c r="C680" s="15">
        <v>11</v>
      </c>
      <c r="D680" s="15" t="s">
        <v>62</v>
      </c>
      <c r="E680" s="15" t="s">
        <v>77</v>
      </c>
      <c r="F680" s="15" t="s">
        <v>61</v>
      </c>
      <c r="G680" s="16" t="s">
        <v>73</v>
      </c>
    </row>
    <row r="681" spans="1:7" x14ac:dyDescent="0.25">
      <c r="A681" s="28">
        <v>46337</v>
      </c>
      <c r="B681" s="17">
        <v>2026</v>
      </c>
      <c r="C681" s="17">
        <v>11</v>
      </c>
      <c r="D681" s="17" t="s">
        <v>62</v>
      </c>
      <c r="E681" s="17" t="s">
        <v>77</v>
      </c>
      <c r="F681" s="17" t="s">
        <v>61</v>
      </c>
      <c r="G681" s="18" t="s">
        <v>73</v>
      </c>
    </row>
    <row r="682" spans="1:7" x14ac:dyDescent="0.25">
      <c r="A682" s="27">
        <v>46338</v>
      </c>
      <c r="B682" s="15">
        <v>2026</v>
      </c>
      <c r="C682" s="15">
        <v>11</v>
      </c>
      <c r="D682" s="15" t="s">
        <v>62</v>
      </c>
      <c r="E682" s="15" t="s">
        <v>77</v>
      </c>
      <c r="F682" s="15" t="s">
        <v>61</v>
      </c>
      <c r="G682" s="16" t="s">
        <v>73</v>
      </c>
    </row>
    <row r="683" spans="1:7" x14ac:dyDescent="0.25">
      <c r="A683" s="28">
        <v>46339</v>
      </c>
      <c r="B683" s="17">
        <v>2026</v>
      </c>
      <c r="C683" s="17">
        <v>11</v>
      </c>
      <c r="D683" s="17" t="s">
        <v>62</v>
      </c>
      <c r="E683" s="17" t="s">
        <v>77</v>
      </c>
      <c r="F683" s="17" t="s">
        <v>61</v>
      </c>
      <c r="G683" s="18" t="s">
        <v>73</v>
      </c>
    </row>
    <row r="684" spans="1:7" x14ac:dyDescent="0.25">
      <c r="A684" s="27">
        <v>46340</v>
      </c>
      <c r="B684" s="15">
        <v>2026</v>
      </c>
      <c r="C684" s="15">
        <v>11</v>
      </c>
      <c r="D684" s="15" t="s">
        <v>62</v>
      </c>
      <c r="E684" s="15" t="s">
        <v>77</v>
      </c>
      <c r="F684" s="15" t="s">
        <v>61</v>
      </c>
      <c r="G684" s="16" t="s">
        <v>73</v>
      </c>
    </row>
    <row r="685" spans="1:7" x14ac:dyDescent="0.25">
      <c r="A685" s="28">
        <v>46341</v>
      </c>
      <c r="B685" s="17">
        <v>2026</v>
      </c>
      <c r="C685" s="17">
        <v>11</v>
      </c>
      <c r="D685" s="17" t="s">
        <v>62</v>
      </c>
      <c r="E685" s="17" t="s">
        <v>77</v>
      </c>
      <c r="F685" s="17" t="s">
        <v>61</v>
      </c>
      <c r="G685" s="18" t="s">
        <v>73</v>
      </c>
    </row>
    <row r="686" spans="1:7" x14ac:dyDescent="0.25">
      <c r="A686" s="27">
        <v>46342</v>
      </c>
      <c r="B686" s="15">
        <v>2026</v>
      </c>
      <c r="C686" s="15">
        <v>11</v>
      </c>
      <c r="D686" s="15" t="s">
        <v>62</v>
      </c>
      <c r="E686" s="15" t="s">
        <v>77</v>
      </c>
      <c r="F686" s="15" t="s">
        <v>61</v>
      </c>
      <c r="G686" s="16" t="s">
        <v>73</v>
      </c>
    </row>
    <row r="687" spans="1:7" x14ac:dyDescent="0.25">
      <c r="A687" s="28">
        <v>46343</v>
      </c>
      <c r="B687" s="17">
        <v>2026</v>
      </c>
      <c r="C687" s="17">
        <v>11</v>
      </c>
      <c r="D687" s="17" t="s">
        <v>62</v>
      </c>
      <c r="E687" s="17" t="s">
        <v>77</v>
      </c>
      <c r="F687" s="17" t="s">
        <v>61</v>
      </c>
      <c r="G687" s="18" t="s">
        <v>73</v>
      </c>
    </row>
    <row r="688" spans="1:7" x14ac:dyDescent="0.25">
      <c r="A688" s="27">
        <v>46344</v>
      </c>
      <c r="B688" s="15">
        <v>2026</v>
      </c>
      <c r="C688" s="15">
        <v>11</v>
      </c>
      <c r="D688" s="15" t="s">
        <v>62</v>
      </c>
      <c r="E688" s="15" t="s">
        <v>77</v>
      </c>
      <c r="F688" s="15" t="s">
        <v>61</v>
      </c>
      <c r="G688" s="16" t="s">
        <v>73</v>
      </c>
    </row>
    <row r="689" spans="1:7" x14ac:dyDescent="0.25">
      <c r="A689" s="28">
        <v>46345</v>
      </c>
      <c r="B689" s="17">
        <v>2026</v>
      </c>
      <c r="C689" s="17">
        <v>11</v>
      </c>
      <c r="D689" s="17" t="s">
        <v>62</v>
      </c>
      <c r="E689" s="17" t="s">
        <v>77</v>
      </c>
      <c r="F689" s="17" t="s">
        <v>61</v>
      </c>
      <c r="G689" s="18" t="s">
        <v>73</v>
      </c>
    </row>
    <row r="690" spans="1:7" x14ac:dyDescent="0.25">
      <c r="A690" s="27">
        <v>46346</v>
      </c>
      <c r="B690" s="15">
        <v>2026</v>
      </c>
      <c r="C690" s="15">
        <v>11</v>
      </c>
      <c r="D690" s="15" t="s">
        <v>62</v>
      </c>
      <c r="E690" s="15" t="s">
        <v>77</v>
      </c>
      <c r="F690" s="15" t="s">
        <v>61</v>
      </c>
      <c r="G690" s="16" t="s">
        <v>73</v>
      </c>
    </row>
    <row r="691" spans="1:7" x14ac:dyDescent="0.25">
      <c r="A691" s="28">
        <v>46347</v>
      </c>
      <c r="B691" s="17">
        <v>2026</v>
      </c>
      <c r="C691" s="17">
        <v>11</v>
      </c>
      <c r="D691" s="17" t="s">
        <v>62</v>
      </c>
      <c r="E691" s="17" t="s">
        <v>77</v>
      </c>
      <c r="F691" s="17" t="s">
        <v>61</v>
      </c>
      <c r="G691" s="18" t="s">
        <v>73</v>
      </c>
    </row>
    <row r="692" spans="1:7" x14ac:dyDescent="0.25">
      <c r="A692" s="27">
        <v>46348</v>
      </c>
      <c r="B692" s="15">
        <v>2026</v>
      </c>
      <c r="C692" s="15">
        <v>11</v>
      </c>
      <c r="D692" s="15" t="s">
        <v>62</v>
      </c>
      <c r="E692" s="15" t="s">
        <v>77</v>
      </c>
      <c r="F692" s="15" t="s">
        <v>61</v>
      </c>
      <c r="G692" s="16" t="s">
        <v>73</v>
      </c>
    </row>
    <row r="693" spans="1:7" x14ac:dyDescent="0.25">
      <c r="A693" s="28">
        <v>46349</v>
      </c>
      <c r="B693" s="17">
        <v>2026</v>
      </c>
      <c r="C693" s="17">
        <v>11</v>
      </c>
      <c r="D693" s="17" t="s">
        <v>62</v>
      </c>
      <c r="E693" s="17" t="s">
        <v>77</v>
      </c>
      <c r="F693" s="17" t="s">
        <v>61</v>
      </c>
      <c r="G693" s="18" t="s">
        <v>73</v>
      </c>
    </row>
    <row r="694" spans="1:7" x14ac:dyDescent="0.25">
      <c r="A694" s="27">
        <v>46350</v>
      </c>
      <c r="B694" s="15">
        <v>2026</v>
      </c>
      <c r="C694" s="15">
        <v>11</v>
      </c>
      <c r="D694" s="15" t="s">
        <v>62</v>
      </c>
      <c r="E694" s="15" t="s">
        <v>77</v>
      </c>
      <c r="F694" s="15" t="s">
        <v>61</v>
      </c>
      <c r="G694" s="16" t="s">
        <v>73</v>
      </c>
    </row>
    <row r="695" spans="1:7" x14ac:dyDescent="0.25">
      <c r="A695" s="28">
        <v>46351</v>
      </c>
      <c r="B695" s="17">
        <v>2026</v>
      </c>
      <c r="C695" s="17">
        <v>11</v>
      </c>
      <c r="D695" s="17" t="s">
        <v>62</v>
      </c>
      <c r="E695" s="17" t="s">
        <v>77</v>
      </c>
      <c r="F695" s="17" t="s">
        <v>61</v>
      </c>
      <c r="G695" s="18" t="s">
        <v>73</v>
      </c>
    </row>
    <row r="696" spans="1:7" x14ac:dyDescent="0.25">
      <c r="A696" s="27">
        <v>46352</v>
      </c>
      <c r="B696" s="15">
        <v>2026</v>
      </c>
      <c r="C696" s="15">
        <v>11</v>
      </c>
      <c r="D696" s="15" t="s">
        <v>62</v>
      </c>
      <c r="E696" s="15" t="s">
        <v>77</v>
      </c>
      <c r="F696" s="15" t="s">
        <v>61</v>
      </c>
      <c r="G696" s="16" t="s">
        <v>73</v>
      </c>
    </row>
    <row r="697" spans="1:7" x14ac:dyDescent="0.25">
      <c r="A697" s="28">
        <v>46353</v>
      </c>
      <c r="B697" s="17">
        <v>2026</v>
      </c>
      <c r="C697" s="17">
        <v>11</v>
      </c>
      <c r="D697" s="17" t="s">
        <v>62</v>
      </c>
      <c r="E697" s="17" t="s">
        <v>77</v>
      </c>
      <c r="F697" s="17" t="s">
        <v>61</v>
      </c>
      <c r="G697" s="18" t="s">
        <v>73</v>
      </c>
    </row>
    <row r="698" spans="1:7" x14ac:dyDescent="0.25">
      <c r="A698" s="27">
        <v>46354</v>
      </c>
      <c r="B698" s="15">
        <v>2026</v>
      </c>
      <c r="C698" s="15">
        <v>11</v>
      </c>
      <c r="D698" s="15" t="s">
        <v>62</v>
      </c>
      <c r="E698" s="15" t="s">
        <v>77</v>
      </c>
      <c r="F698" s="15" t="s">
        <v>61</v>
      </c>
      <c r="G698" s="16" t="s">
        <v>73</v>
      </c>
    </row>
    <row r="699" spans="1:7" x14ac:dyDescent="0.25">
      <c r="A699" s="28">
        <v>46355</v>
      </c>
      <c r="B699" s="17">
        <v>2026</v>
      </c>
      <c r="C699" s="17">
        <v>11</v>
      </c>
      <c r="D699" s="17" t="s">
        <v>62</v>
      </c>
      <c r="E699" s="17" t="s">
        <v>77</v>
      </c>
      <c r="F699" s="17" t="s">
        <v>61</v>
      </c>
      <c r="G699" s="18" t="s">
        <v>73</v>
      </c>
    </row>
    <row r="700" spans="1:7" x14ac:dyDescent="0.25">
      <c r="A700" s="27">
        <v>46356</v>
      </c>
      <c r="B700" s="15">
        <v>2026</v>
      </c>
      <c r="C700" s="15">
        <v>11</v>
      </c>
      <c r="D700" s="15" t="s">
        <v>62</v>
      </c>
      <c r="E700" s="15" t="s">
        <v>77</v>
      </c>
      <c r="F700" s="15" t="s">
        <v>61</v>
      </c>
      <c r="G700" s="16" t="s">
        <v>73</v>
      </c>
    </row>
    <row r="701" spans="1:7" x14ac:dyDescent="0.25">
      <c r="A701" s="28">
        <v>46357</v>
      </c>
      <c r="B701" s="17">
        <v>2026</v>
      </c>
      <c r="C701" s="17">
        <v>12</v>
      </c>
      <c r="D701" s="17" t="s">
        <v>64</v>
      </c>
      <c r="E701" s="17" t="s">
        <v>78</v>
      </c>
      <c r="F701" s="17" t="s">
        <v>61</v>
      </c>
      <c r="G701" s="18" t="s">
        <v>73</v>
      </c>
    </row>
    <row r="702" spans="1:7" x14ac:dyDescent="0.25">
      <c r="A702" s="27">
        <v>46358</v>
      </c>
      <c r="B702" s="15">
        <v>2026</v>
      </c>
      <c r="C702" s="15">
        <v>12</v>
      </c>
      <c r="D702" s="15" t="s">
        <v>64</v>
      </c>
      <c r="E702" s="15" t="s">
        <v>78</v>
      </c>
      <c r="F702" s="15" t="s">
        <v>61</v>
      </c>
      <c r="G702" s="16" t="s">
        <v>73</v>
      </c>
    </row>
    <row r="703" spans="1:7" x14ac:dyDescent="0.25">
      <c r="A703" s="28">
        <v>46359</v>
      </c>
      <c r="B703" s="17">
        <v>2026</v>
      </c>
      <c r="C703" s="17">
        <v>12</v>
      </c>
      <c r="D703" s="17" t="s">
        <v>64</v>
      </c>
      <c r="E703" s="17" t="s">
        <v>78</v>
      </c>
      <c r="F703" s="17" t="s">
        <v>61</v>
      </c>
      <c r="G703" s="18" t="s">
        <v>73</v>
      </c>
    </row>
    <row r="704" spans="1:7" x14ac:dyDescent="0.25">
      <c r="A704" s="27">
        <v>46360</v>
      </c>
      <c r="B704" s="15">
        <v>2026</v>
      </c>
      <c r="C704" s="15">
        <v>12</v>
      </c>
      <c r="D704" s="15" t="s">
        <v>64</v>
      </c>
      <c r="E704" s="15" t="s">
        <v>78</v>
      </c>
      <c r="F704" s="15" t="s">
        <v>61</v>
      </c>
      <c r="G704" s="16" t="s">
        <v>73</v>
      </c>
    </row>
    <row r="705" spans="1:7" x14ac:dyDescent="0.25">
      <c r="A705" s="28">
        <v>46361</v>
      </c>
      <c r="B705" s="17">
        <v>2026</v>
      </c>
      <c r="C705" s="17">
        <v>12</v>
      </c>
      <c r="D705" s="17" t="s">
        <v>64</v>
      </c>
      <c r="E705" s="17" t="s">
        <v>78</v>
      </c>
      <c r="F705" s="17" t="s">
        <v>61</v>
      </c>
      <c r="G705" s="18" t="s">
        <v>73</v>
      </c>
    </row>
    <row r="706" spans="1:7" x14ac:dyDescent="0.25">
      <c r="A706" s="27">
        <v>46362</v>
      </c>
      <c r="B706" s="15">
        <v>2026</v>
      </c>
      <c r="C706" s="15">
        <v>12</v>
      </c>
      <c r="D706" s="15" t="s">
        <v>64</v>
      </c>
      <c r="E706" s="15" t="s">
        <v>78</v>
      </c>
      <c r="F706" s="15" t="s">
        <v>61</v>
      </c>
      <c r="G706" s="16" t="s">
        <v>73</v>
      </c>
    </row>
    <row r="707" spans="1:7" x14ac:dyDescent="0.25">
      <c r="A707" s="28">
        <v>46363</v>
      </c>
      <c r="B707" s="17">
        <v>2026</v>
      </c>
      <c r="C707" s="17">
        <v>12</v>
      </c>
      <c r="D707" s="17" t="s">
        <v>64</v>
      </c>
      <c r="E707" s="17" t="s">
        <v>78</v>
      </c>
      <c r="F707" s="17" t="s">
        <v>61</v>
      </c>
      <c r="G707" s="18" t="s">
        <v>73</v>
      </c>
    </row>
    <row r="708" spans="1:7" x14ac:dyDescent="0.25">
      <c r="A708" s="27">
        <v>46364</v>
      </c>
      <c r="B708" s="15">
        <v>2026</v>
      </c>
      <c r="C708" s="15">
        <v>12</v>
      </c>
      <c r="D708" s="15" t="s">
        <v>64</v>
      </c>
      <c r="E708" s="15" t="s">
        <v>78</v>
      </c>
      <c r="F708" s="15" t="s">
        <v>61</v>
      </c>
      <c r="G708" s="16" t="s">
        <v>73</v>
      </c>
    </row>
    <row r="709" spans="1:7" x14ac:dyDescent="0.25">
      <c r="A709" s="28">
        <v>46365</v>
      </c>
      <c r="B709" s="17">
        <v>2026</v>
      </c>
      <c r="C709" s="17">
        <v>12</v>
      </c>
      <c r="D709" s="17" t="s">
        <v>64</v>
      </c>
      <c r="E709" s="17" t="s">
        <v>78</v>
      </c>
      <c r="F709" s="17" t="s">
        <v>61</v>
      </c>
      <c r="G709" s="18" t="s">
        <v>73</v>
      </c>
    </row>
    <row r="710" spans="1:7" x14ac:dyDescent="0.25">
      <c r="A710" s="27">
        <v>46366</v>
      </c>
      <c r="B710" s="15">
        <v>2026</v>
      </c>
      <c r="C710" s="15">
        <v>12</v>
      </c>
      <c r="D710" s="15" t="s">
        <v>64</v>
      </c>
      <c r="E710" s="15" t="s">
        <v>78</v>
      </c>
      <c r="F710" s="15" t="s">
        <v>61</v>
      </c>
      <c r="G710" s="16" t="s">
        <v>73</v>
      </c>
    </row>
    <row r="711" spans="1:7" x14ac:dyDescent="0.25">
      <c r="A711" s="28">
        <v>46367</v>
      </c>
      <c r="B711" s="17">
        <v>2026</v>
      </c>
      <c r="C711" s="17">
        <v>12</v>
      </c>
      <c r="D711" s="17" t="s">
        <v>64</v>
      </c>
      <c r="E711" s="17" t="s">
        <v>78</v>
      </c>
      <c r="F711" s="17" t="s">
        <v>61</v>
      </c>
      <c r="G711" s="18" t="s">
        <v>73</v>
      </c>
    </row>
    <row r="712" spans="1:7" x14ac:dyDescent="0.25">
      <c r="A712" s="27">
        <v>46368</v>
      </c>
      <c r="B712" s="15">
        <v>2026</v>
      </c>
      <c r="C712" s="15">
        <v>12</v>
      </c>
      <c r="D712" s="15" t="s">
        <v>64</v>
      </c>
      <c r="E712" s="15" t="s">
        <v>78</v>
      </c>
      <c r="F712" s="15" t="s">
        <v>61</v>
      </c>
      <c r="G712" s="16" t="s">
        <v>73</v>
      </c>
    </row>
    <row r="713" spans="1:7" x14ac:dyDescent="0.25">
      <c r="A713" s="28">
        <v>46369</v>
      </c>
      <c r="B713" s="17">
        <v>2026</v>
      </c>
      <c r="C713" s="17">
        <v>12</v>
      </c>
      <c r="D713" s="17" t="s">
        <v>64</v>
      </c>
      <c r="E713" s="17" t="s">
        <v>78</v>
      </c>
      <c r="F713" s="17" t="s">
        <v>61</v>
      </c>
      <c r="G713" s="18" t="s">
        <v>73</v>
      </c>
    </row>
    <row r="714" spans="1:7" x14ac:dyDescent="0.25">
      <c r="A714" s="27">
        <v>46370</v>
      </c>
      <c r="B714" s="15">
        <v>2026</v>
      </c>
      <c r="C714" s="15">
        <v>12</v>
      </c>
      <c r="D714" s="15" t="s">
        <v>64</v>
      </c>
      <c r="E714" s="15" t="s">
        <v>78</v>
      </c>
      <c r="F714" s="15" t="s">
        <v>61</v>
      </c>
      <c r="G714" s="16" t="s">
        <v>73</v>
      </c>
    </row>
    <row r="715" spans="1:7" x14ac:dyDescent="0.25">
      <c r="A715" s="28">
        <v>46371</v>
      </c>
      <c r="B715" s="17">
        <v>2026</v>
      </c>
      <c r="C715" s="17">
        <v>12</v>
      </c>
      <c r="D715" s="17" t="s">
        <v>64</v>
      </c>
      <c r="E715" s="17" t="s">
        <v>78</v>
      </c>
      <c r="F715" s="17" t="s">
        <v>61</v>
      </c>
      <c r="G715" s="18" t="s">
        <v>73</v>
      </c>
    </row>
    <row r="716" spans="1:7" x14ac:dyDescent="0.25">
      <c r="A716" s="27">
        <v>46372</v>
      </c>
      <c r="B716" s="15">
        <v>2026</v>
      </c>
      <c r="C716" s="15">
        <v>12</v>
      </c>
      <c r="D716" s="15" t="s">
        <v>64</v>
      </c>
      <c r="E716" s="15" t="s">
        <v>78</v>
      </c>
      <c r="F716" s="15" t="s">
        <v>61</v>
      </c>
      <c r="G716" s="16" t="s">
        <v>73</v>
      </c>
    </row>
    <row r="717" spans="1:7" x14ac:dyDescent="0.25">
      <c r="A717" s="28">
        <v>46373</v>
      </c>
      <c r="B717" s="17">
        <v>2026</v>
      </c>
      <c r="C717" s="17">
        <v>12</v>
      </c>
      <c r="D717" s="17" t="s">
        <v>64</v>
      </c>
      <c r="E717" s="17" t="s">
        <v>78</v>
      </c>
      <c r="F717" s="17" t="s">
        <v>61</v>
      </c>
      <c r="G717" s="18" t="s">
        <v>73</v>
      </c>
    </row>
    <row r="718" spans="1:7" x14ac:dyDescent="0.25">
      <c r="A718" s="27">
        <v>46374</v>
      </c>
      <c r="B718" s="15">
        <v>2026</v>
      </c>
      <c r="C718" s="15">
        <v>12</v>
      </c>
      <c r="D718" s="15" t="s">
        <v>64</v>
      </c>
      <c r="E718" s="15" t="s">
        <v>78</v>
      </c>
      <c r="F718" s="15" t="s">
        <v>61</v>
      </c>
      <c r="G718" s="16" t="s">
        <v>73</v>
      </c>
    </row>
    <row r="719" spans="1:7" x14ac:dyDescent="0.25">
      <c r="A719" s="28">
        <v>46375</v>
      </c>
      <c r="B719" s="17">
        <v>2026</v>
      </c>
      <c r="C719" s="17">
        <v>12</v>
      </c>
      <c r="D719" s="17" t="s">
        <v>64</v>
      </c>
      <c r="E719" s="17" t="s">
        <v>78</v>
      </c>
      <c r="F719" s="17" t="s">
        <v>61</v>
      </c>
      <c r="G719" s="18" t="s">
        <v>73</v>
      </c>
    </row>
    <row r="720" spans="1:7" x14ac:dyDescent="0.25">
      <c r="A720" s="27">
        <v>46376</v>
      </c>
      <c r="B720" s="15">
        <v>2026</v>
      </c>
      <c r="C720" s="15">
        <v>12</v>
      </c>
      <c r="D720" s="15" t="s">
        <v>64</v>
      </c>
      <c r="E720" s="15" t="s">
        <v>78</v>
      </c>
      <c r="F720" s="15" t="s">
        <v>61</v>
      </c>
      <c r="G720" s="16" t="s">
        <v>73</v>
      </c>
    </row>
    <row r="721" spans="1:7" x14ac:dyDescent="0.25">
      <c r="A721" s="28">
        <v>46377</v>
      </c>
      <c r="B721" s="17">
        <v>2026</v>
      </c>
      <c r="C721" s="17">
        <v>12</v>
      </c>
      <c r="D721" s="17" t="s">
        <v>64</v>
      </c>
      <c r="E721" s="17" t="s">
        <v>78</v>
      </c>
      <c r="F721" s="17" t="s">
        <v>61</v>
      </c>
      <c r="G721" s="18" t="s">
        <v>73</v>
      </c>
    </row>
    <row r="722" spans="1:7" x14ac:dyDescent="0.25">
      <c r="A722" s="27">
        <v>46378</v>
      </c>
      <c r="B722" s="15">
        <v>2026</v>
      </c>
      <c r="C722" s="15">
        <v>12</v>
      </c>
      <c r="D722" s="15" t="s">
        <v>64</v>
      </c>
      <c r="E722" s="15" t="s">
        <v>78</v>
      </c>
      <c r="F722" s="15" t="s">
        <v>61</v>
      </c>
      <c r="G722" s="16" t="s">
        <v>73</v>
      </c>
    </row>
    <row r="723" spans="1:7" x14ac:dyDescent="0.25">
      <c r="A723" s="28">
        <v>46379</v>
      </c>
      <c r="B723" s="17">
        <v>2026</v>
      </c>
      <c r="C723" s="17">
        <v>12</v>
      </c>
      <c r="D723" s="17" t="s">
        <v>64</v>
      </c>
      <c r="E723" s="17" t="s">
        <v>78</v>
      </c>
      <c r="F723" s="17" t="s">
        <v>61</v>
      </c>
      <c r="G723" s="18" t="s">
        <v>73</v>
      </c>
    </row>
    <row r="724" spans="1:7" x14ac:dyDescent="0.25">
      <c r="A724" s="27">
        <v>46380</v>
      </c>
      <c r="B724" s="15">
        <v>2026</v>
      </c>
      <c r="C724" s="15">
        <v>12</v>
      </c>
      <c r="D724" s="15" t="s">
        <v>64</v>
      </c>
      <c r="E724" s="15" t="s">
        <v>78</v>
      </c>
      <c r="F724" s="15" t="s">
        <v>61</v>
      </c>
      <c r="G724" s="16" t="s">
        <v>73</v>
      </c>
    </row>
    <row r="725" spans="1:7" x14ac:dyDescent="0.25">
      <c r="A725" s="28">
        <v>46381</v>
      </c>
      <c r="B725" s="17">
        <v>2026</v>
      </c>
      <c r="C725" s="17">
        <v>12</v>
      </c>
      <c r="D725" s="17" t="s">
        <v>64</v>
      </c>
      <c r="E725" s="17" t="s">
        <v>78</v>
      </c>
      <c r="F725" s="17" t="s">
        <v>61</v>
      </c>
      <c r="G725" s="18" t="s">
        <v>73</v>
      </c>
    </row>
    <row r="726" spans="1:7" x14ac:dyDescent="0.25">
      <c r="A726" s="27">
        <v>46382</v>
      </c>
      <c r="B726" s="15">
        <v>2026</v>
      </c>
      <c r="C726" s="15">
        <v>12</v>
      </c>
      <c r="D726" s="15" t="s">
        <v>64</v>
      </c>
      <c r="E726" s="15" t="s">
        <v>78</v>
      </c>
      <c r="F726" s="15" t="s">
        <v>61</v>
      </c>
      <c r="G726" s="16" t="s">
        <v>73</v>
      </c>
    </row>
    <row r="727" spans="1:7" x14ac:dyDescent="0.25">
      <c r="A727" s="28">
        <v>46383</v>
      </c>
      <c r="B727" s="17">
        <v>2026</v>
      </c>
      <c r="C727" s="17">
        <v>12</v>
      </c>
      <c r="D727" s="17" t="s">
        <v>64</v>
      </c>
      <c r="E727" s="17" t="s">
        <v>78</v>
      </c>
      <c r="F727" s="17" t="s">
        <v>61</v>
      </c>
      <c r="G727" s="18" t="s">
        <v>73</v>
      </c>
    </row>
    <row r="728" spans="1:7" x14ac:dyDescent="0.25">
      <c r="A728" s="27">
        <v>46384</v>
      </c>
      <c r="B728" s="15">
        <v>2026</v>
      </c>
      <c r="C728" s="15">
        <v>12</v>
      </c>
      <c r="D728" s="15" t="s">
        <v>64</v>
      </c>
      <c r="E728" s="15" t="s">
        <v>78</v>
      </c>
      <c r="F728" s="15" t="s">
        <v>61</v>
      </c>
      <c r="G728" s="16" t="s">
        <v>73</v>
      </c>
    </row>
    <row r="729" spans="1:7" x14ac:dyDescent="0.25">
      <c r="A729" s="28">
        <v>46385</v>
      </c>
      <c r="B729" s="17">
        <v>2026</v>
      </c>
      <c r="C729" s="17">
        <v>12</v>
      </c>
      <c r="D729" s="17" t="s">
        <v>64</v>
      </c>
      <c r="E729" s="17" t="s">
        <v>78</v>
      </c>
      <c r="F729" s="17" t="s">
        <v>61</v>
      </c>
      <c r="G729" s="18" t="s">
        <v>73</v>
      </c>
    </row>
    <row r="730" spans="1:7" x14ac:dyDescent="0.25">
      <c r="A730" s="27">
        <v>46386</v>
      </c>
      <c r="B730" s="15">
        <v>2026</v>
      </c>
      <c r="C730" s="15">
        <v>12</v>
      </c>
      <c r="D730" s="15" t="s">
        <v>64</v>
      </c>
      <c r="E730" s="15" t="s">
        <v>78</v>
      </c>
      <c r="F730" s="15" t="s">
        <v>61</v>
      </c>
      <c r="G730" s="16" t="s">
        <v>73</v>
      </c>
    </row>
    <row r="731" spans="1:7" x14ac:dyDescent="0.25">
      <c r="A731" s="28">
        <v>46387</v>
      </c>
      <c r="B731" s="17">
        <v>2026</v>
      </c>
      <c r="C731" s="17">
        <v>12</v>
      </c>
      <c r="D731" s="17" t="s">
        <v>64</v>
      </c>
      <c r="E731" s="17" t="s">
        <v>78</v>
      </c>
      <c r="F731" s="17" t="s">
        <v>61</v>
      </c>
      <c r="G731" s="18" t="s">
        <v>73</v>
      </c>
    </row>
    <row r="732" spans="1:7" x14ac:dyDescent="0.25">
      <c r="A732" s="27">
        <v>46388</v>
      </c>
      <c r="B732" s="15">
        <v>2027</v>
      </c>
      <c r="C732" s="15">
        <v>1</v>
      </c>
      <c r="D732" s="15" t="s">
        <v>36</v>
      </c>
      <c r="E732" s="15" t="s">
        <v>79</v>
      </c>
      <c r="F732" s="15" t="s">
        <v>38</v>
      </c>
      <c r="G732" s="16" t="s">
        <v>73</v>
      </c>
    </row>
    <row r="733" spans="1:7" x14ac:dyDescent="0.25">
      <c r="A733" s="28">
        <v>46389</v>
      </c>
      <c r="B733" s="17">
        <v>2027</v>
      </c>
      <c r="C733" s="17">
        <v>1</v>
      </c>
      <c r="D733" s="17" t="s">
        <v>36</v>
      </c>
      <c r="E733" s="17" t="s">
        <v>79</v>
      </c>
      <c r="F733" s="17" t="s">
        <v>38</v>
      </c>
      <c r="G733" s="18" t="s">
        <v>73</v>
      </c>
    </row>
    <row r="734" spans="1:7" x14ac:dyDescent="0.25">
      <c r="A734" s="27">
        <v>46390</v>
      </c>
      <c r="B734" s="15">
        <v>2027</v>
      </c>
      <c r="C734" s="15">
        <v>1</v>
      </c>
      <c r="D734" s="15" t="s">
        <v>36</v>
      </c>
      <c r="E734" s="15" t="s">
        <v>79</v>
      </c>
      <c r="F734" s="15" t="s">
        <v>38</v>
      </c>
      <c r="G734" s="16" t="s">
        <v>73</v>
      </c>
    </row>
    <row r="735" spans="1:7" x14ac:dyDescent="0.25">
      <c r="A735" s="28">
        <v>46391</v>
      </c>
      <c r="B735" s="17">
        <v>2027</v>
      </c>
      <c r="C735" s="17">
        <v>1</v>
      </c>
      <c r="D735" s="17" t="s">
        <v>36</v>
      </c>
      <c r="E735" s="17" t="s">
        <v>79</v>
      </c>
      <c r="F735" s="17" t="s">
        <v>38</v>
      </c>
      <c r="G735" s="18" t="s">
        <v>73</v>
      </c>
    </row>
    <row r="736" spans="1:7" x14ac:dyDescent="0.25">
      <c r="A736" s="27">
        <v>46392</v>
      </c>
      <c r="B736" s="15">
        <v>2027</v>
      </c>
      <c r="C736" s="15">
        <v>1</v>
      </c>
      <c r="D736" s="15" t="s">
        <v>36</v>
      </c>
      <c r="E736" s="15" t="s">
        <v>79</v>
      </c>
      <c r="F736" s="15" t="s">
        <v>38</v>
      </c>
      <c r="G736" s="16" t="s">
        <v>73</v>
      </c>
    </row>
    <row r="737" spans="1:7" x14ac:dyDescent="0.25">
      <c r="A737" s="28">
        <v>46393</v>
      </c>
      <c r="B737" s="17">
        <v>2027</v>
      </c>
      <c r="C737" s="17">
        <v>1</v>
      </c>
      <c r="D737" s="17" t="s">
        <v>36</v>
      </c>
      <c r="E737" s="17" t="s">
        <v>79</v>
      </c>
      <c r="F737" s="17" t="s">
        <v>38</v>
      </c>
      <c r="G737" s="18" t="s">
        <v>73</v>
      </c>
    </row>
    <row r="738" spans="1:7" x14ac:dyDescent="0.25">
      <c r="A738" s="27">
        <v>46394</v>
      </c>
      <c r="B738" s="15">
        <v>2027</v>
      </c>
      <c r="C738" s="15">
        <v>1</v>
      </c>
      <c r="D738" s="15" t="s">
        <v>36</v>
      </c>
      <c r="E738" s="15" t="s">
        <v>79</v>
      </c>
      <c r="F738" s="15" t="s">
        <v>38</v>
      </c>
      <c r="G738" s="16" t="s">
        <v>73</v>
      </c>
    </row>
    <row r="739" spans="1:7" x14ac:dyDescent="0.25">
      <c r="A739" s="28">
        <v>46395</v>
      </c>
      <c r="B739" s="17">
        <v>2027</v>
      </c>
      <c r="C739" s="17">
        <v>1</v>
      </c>
      <c r="D739" s="17" t="s">
        <v>36</v>
      </c>
      <c r="E739" s="17" t="s">
        <v>79</v>
      </c>
      <c r="F739" s="17" t="s">
        <v>38</v>
      </c>
      <c r="G739" s="18" t="s">
        <v>73</v>
      </c>
    </row>
    <row r="740" spans="1:7" x14ac:dyDescent="0.25">
      <c r="A740" s="27">
        <v>46396</v>
      </c>
      <c r="B740" s="15">
        <v>2027</v>
      </c>
      <c r="C740" s="15">
        <v>1</v>
      </c>
      <c r="D740" s="15" t="s">
        <v>36</v>
      </c>
      <c r="E740" s="15" t="s">
        <v>79</v>
      </c>
      <c r="F740" s="15" t="s">
        <v>38</v>
      </c>
      <c r="G740" s="16" t="s">
        <v>73</v>
      </c>
    </row>
    <row r="741" spans="1:7" x14ac:dyDescent="0.25">
      <c r="A741" s="28">
        <v>46397</v>
      </c>
      <c r="B741" s="17">
        <v>2027</v>
      </c>
      <c r="C741" s="17">
        <v>1</v>
      </c>
      <c r="D741" s="17" t="s">
        <v>36</v>
      </c>
      <c r="E741" s="17" t="s">
        <v>79</v>
      </c>
      <c r="F741" s="17" t="s">
        <v>38</v>
      </c>
      <c r="G741" s="18" t="s">
        <v>73</v>
      </c>
    </row>
    <row r="742" spans="1:7" x14ac:dyDescent="0.25">
      <c r="A742" s="27">
        <v>46398</v>
      </c>
      <c r="B742" s="15">
        <v>2027</v>
      </c>
      <c r="C742" s="15">
        <v>1</v>
      </c>
      <c r="D742" s="15" t="s">
        <v>36</v>
      </c>
      <c r="E742" s="15" t="s">
        <v>79</v>
      </c>
      <c r="F742" s="15" t="s">
        <v>38</v>
      </c>
      <c r="G742" s="16" t="s">
        <v>73</v>
      </c>
    </row>
    <row r="743" spans="1:7" x14ac:dyDescent="0.25">
      <c r="A743" s="28">
        <v>46399</v>
      </c>
      <c r="B743" s="17">
        <v>2027</v>
      </c>
      <c r="C743" s="17">
        <v>1</v>
      </c>
      <c r="D743" s="17" t="s">
        <v>36</v>
      </c>
      <c r="E743" s="17" t="s">
        <v>79</v>
      </c>
      <c r="F743" s="17" t="s">
        <v>38</v>
      </c>
      <c r="G743" s="18" t="s">
        <v>73</v>
      </c>
    </row>
    <row r="744" spans="1:7" x14ac:dyDescent="0.25">
      <c r="A744" s="27">
        <v>46400</v>
      </c>
      <c r="B744" s="15">
        <v>2027</v>
      </c>
      <c r="C744" s="15">
        <v>1</v>
      </c>
      <c r="D744" s="15" t="s">
        <v>36</v>
      </c>
      <c r="E744" s="15" t="s">
        <v>79</v>
      </c>
      <c r="F744" s="15" t="s">
        <v>38</v>
      </c>
      <c r="G744" s="16" t="s">
        <v>73</v>
      </c>
    </row>
    <row r="745" spans="1:7" x14ac:dyDescent="0.25">
      <c r="A745" s="28">
        <v>46401</v>
      </c>
      <c r="B745" s="17">
        <v>2027</v>
      </c>
      <c r="C745" s="17">
        <v>1</v>
      </c>
      <c r="D745" s="17" t="s">
        <v>36</v>
      </c>
      <c r="E745" s="17" t="s">
        <v>79</v>
      </c>
      <c r="F745" s="17" t="s">
        <v>38</v>
      </c>
      <c r="G745" s="18" t="s">
        <v>73</v>
      </c>
    </row>
    <row r="746" spans="1:7" x14ac:dyDescent="0.25">
      <c r="A746" s="27">
        <v>46402</v>
      </c>
      <c r="B746" s="15">
        <v>2027</v>
      </c>
      <c r="C746" s="15">
        <v>1</v>
      </c>
      <c r="D746" s="15" t="s">
        <v>36</v>
      </c>
      <c r="E746" s="15" t="s">
        <v>79</v>
      </c>
      <c r="F746" s="15" t="s">
        <v>38</v>
      </c>
      <c r="G746" s="16" t="s">
        <v>73</v>
      </c>
    </row>
    <row r="747" spans="1:7" x14ac:dyDescent="0.25">
      <c r="A747" s="28">
        <v>46403</v>
      </c>
      <c r="B747" s="17">
        <v>2027</v>
      </c>
      <c r="C747" s="17">
        <v>1</v>
      </c>
      <c r="D747" s="17" t="s">
        <v>36</v>
      </c>
      <c r="E747" s="17" t="s">
        <v>79</v>
      </c>
      <c r="F747" s="17" t="s">
        <v>38</v>
      </c>
      <c r="G747" s="18" t="s">
        <v>73</v>
      </c>
    </row>
    <row r="748" spans="1:7" x14ac:dyDescent="0.25">
      <c r="A748" s="27">
        <v>46404</v>
      </c>
      <c r="B748" s="15">
        <v>2027</v>
      </c>
      <c r="C748" s="15">
        <v>1</v>
      </c>
      <c r="D748" s="15" t="s">
        <v>36</v>
      </c>
      <c r="E748" s="15" t="s">
        <v>79</v>
      </c>
      <c r="F748" s="15" t="s">
        <v>38</v>
      </c>
      <c r="G748" s="16" t="s">
        <v>73</v>
      </c>
    </row>
    <row r="749" spans="1:7" x14ac:dyDescent="0.25">
      <c r="A749" s="28">
        <v>46405</v>
      </c>
      <c r="B749" s="17">
        <v>2027</v>
      </c>
      <c r="C749" s="17">
        <v>1</v>
      </c>
      <c r="D749" s="17" t="s">
        <v>36</v>
      </c>
      <c r="E749" s="17" t="s">
        <v>79</v>
      </c>
      <c r="F749" s="17" t="s">
        <v>38</v>
      </c>
      <c r="G749" s="18" t="s">
        <v>73</v>
      </c>
    </row>
    <row r="750" spans="1:7" x14ac:dyDescent="0.25">
      <c r="A750" s="27">
        <v>46406</v>
      </c>
      <c r="B750" s="15">
        <v>2027</v>
      </c>
      <c r="C750" s="15">
        <v>1</v>
      </c>
      <c r="D750" s="15" t="s">
        <v>36</v>
      </c>
      <c r="E750" s="15" t="s">
        <v>79</v>
      </c>
      <c r="F750" s="15" t="s">
        <v>38</v>
      </c>
      <c r="G750" s="16" t="s">
        <v>73</v>
      </c>
    </row>
    <row r="751" spans="1:7" x14ac:dyDescent="0.25">
      <c r="A751" s="28">
        <v>46407</v>
      </c>
      <c r="B751" s="17">
        <v>2027</v>
      </c>
      <c r="C751" s="17">
        <v>1</v>
      </c>
      <c r="D751" s="17" t="s">
        <v>36</v>
      </c>
      <c r="E751" s="17" t="s">
        <v>79</v>
      </c>
      <c r="F751" s="17" t="s">
        <v>38</v>
      </c>
      <c r="G751" s="18" t="s">
        <v>73</v>
      </c>
    </row>
    <row r="752" spans="1:7" x14ac:dyDescent="0.25">
      <c r="A752" s="27">
        <v>46408</v>
      </c>
      <c r="B752" s="15">
        <v>2027</v>
      </c>
      <c r="C752" s="15">
        <v>1</v>
      </c>
      <c r="D752" s="15" t="s">
        <v>36</v>
      </c>
      <c r="E752" s="15" t="s">
        <v>79</v>
      </c>
      <c r="F752" s="15" t="s">
        <v>38</v>
      </c>
      <c r="G752" s="16" t="s">
        <v>73</v>
      </c>
    </row>
    <row r="753" spans="1:7" x14ac:dyDescent="0.25">
      <c r="A753" s="28">
        <v>46409</v>
      </c>
      <c r="B753" s="17">
        <v>2027</v>
      </c>
      <c r="C753" s="17">
        <v>1</v>
      </c>
      <c r="D753" s="17" t="s">
        <v>36</v>
      </c>
      <c r="E753" s="17" t="s">
        <v>79</v>
      </c>
      <c r="F753" s="17" t="s">
        <v>38</v>
      </c>
      <c r="G753" s="18" t="s">
        <v>73</v>
      </c>
    </row>
    <row r="754" spans="1:7" x14ac:dyDescent="0.25">
      <c r="A754" s="27">
        <v>46410</v>
      </c>
      <c r="B754" s="15">
        <v>2027</v>
      </c>
      <c r="C754" s="15">
        <v>1</v>
      </c>
      <c r="D754" s="15" t="s">
        <v>36</v>
      </c>
      <c r="E754" s="15" t="s">
        <v>79</v>
      </c>
      <c r="F754" s="15" t="s">
        <v>38</v>
      </c>
      <c r="G754" s="16" t="s">
        <v>73</v>
      </c>
    </row>
    <row r="755" spans="1:7" x14ac:dyDescent="0.25">
      <c r="A755" s="28">
        <v>46411</v>
      </c>
      <c r="B755" s="17">
        <v>2027</v>
      </c>
      <c r="C755" s="17">
        <v>1</v>
      </c>
      <c r="D755" s="17" t="s">
        <v>36</v>
      </c>
      <c r="E755" s="17" t="s">
        <v>79</v>
      </c>
      <c r="F755" s="17" t="s">
        <v>38</v>
      </c>
      <c r="G755" s="18" t="s">
        <v>73</v>
      </c>
    </row>
    <row r="756" spans="1:7" x14ac:dyDescent="0.25">
      <c r="A756" s="27">
        <v>46412</v>
      </c>
      <c r="B756" s="15">
        <v>2027</v>
      </c>
      <c r="C756" s="15">
        <v>1</v>
      </c>
      <c r="D756" s="15" t="s">
        <v>36</v>
      </c>
      <c r="E756" s="15" t="s">
        <v>79</v>
      </c>
      <c r="F756" s="15" t="s">
        <v>38</v>
      </c>
      <c r="G756" s="16" t="s">
        <v>73</v>
      </c>
    </row>
    <row r="757" spans="1:7" x14ac:dyDescent="0.25">
      <c r="A757" s="28">
        <v>46413</v>
      </c>
      <c r="B757" s="17">
        <v>2027</v>
      </c>
      <c r="C757" s="17">
        <v>1</v>
      </c>
      <c r="D757" s="17" t="s">
        <v>36</v>
      </c>
      <c r="E757" s="17" t="s">
        <v>79</v>
      </c>
      <c r="F757" s="17" t="s">
        <v>38</v>
      </c>
      <c r="G757" s="18" t="s">
        <v>73</v>
      </c>
    </row>
    <row r="758" spans="1:7" x14ac:dyDescent="0.25">
      <c r="A758" s="27">
        <v>46414</v>
      </c>
      <c r="B758" s="15">
        <v>2027</v>
      </c>
      <c r="C758" s="15">
        <v>1</v>
      </c>
      <c r="D758" s="15" t="s">
        <v>36</v>
      </c>
      <c r="E758" s="15" t="s">
        <v>79</v>
      </c>
      <c r="F758" s="15" t="s">
        <v>38</v>
      </c>
      <c r="G758" s="16" t="s">
        <v>73</v>
      </c>
    </row>
    <row r="759" spans="1:7" x14ac:dyDescent="0.25">
      <c r="A759" s="28">
        <v>46415</v>
      </c>
      <c r="B759" s="17">
        <v>2027</v>
      </c>
      <c r="C759" s="17">
        <v>1</v>
      </c>
      <c r="D759" s="17" t="s">
        <v>36</v>
      </c>
      <c r="E759" s="17" t="s">
        <v>79</v>
      </c>
      <c r="F759" s="17" t="s">
        <v>38</v>
      </c>
      <c r="G759" s="18" t="s">
        <v>73</v>
      </c>
    </row>
    <row r="760" spans="1:7" x14ac:dyDescent="0.25">
      <c r="A760" s="27">
        <v>46416</v>
      </c>
      <c r="B760" s="15">
        <v>2027</v>
      </c>
      <c r="C760" s="15">
        <v>1</v>
      </c>
      <c r="D760" s="15" t="s">
        <v>36</v>
      </c>
      <c r="E760" s="15" t="s">
        <v>79</v>
      </c>
      <c r="F760" s="15" t="s">
        <v>38</v>
      </c>
      <c r="G760" s="16" t="s">
        <v>73</v>
      </c>
    </row>
    <row r="761" spans="1:7" x14ac:dyDescent="0.25">
      <c r="A761" s="28">
        <v>46417</v>
      </c>
      <c r="B761" s="17">
        <v>2027</v>
      </c>
      <c r="C761" s="17">
        <v>1</v>
      </c>
      <c r="D761" s="17" t="s">
        <v>36</v>
      </c>
      <c r="E761" s="17" t="s">
        <v>79</v>
      </c>
      <c r="F761" s="17" t="s">
        <v>38</v>
      </c>
      <c r="G761" s="18" t="s">
        <v>73</v>
      </c>
    </row>
    <row r="762" spans="1:7" x14ac:dyDescent="0.25">
      <c r="A762" s="27">
        <v>46418</v>
      </c>
      <c r="B762" s="15">
        <v>2027</v>
      </c>
      <c r="C762" s="15">
        <v>1</v>
      </c>
      <c r="D762" s="15" t="s">
        <v>36</v>
      </c>
      <c r="E762" s="15" t="s">
        <v>79</v>
      </c>
      <c r="F762" s="15" t="s">
        <v>38</v>
      </c>
      <c r="G762" s="16" t="s">
        <v>73</v>
      </c>
    </row>
    <row r="763" spans="1:7" x14ac:dyDescent="0.25">
      <c r="A763" s="28">
        <v>46419</v>
      </c>
      <c r="B763" s="17">
        <v>2027</v>
      </c>
      <c r="C763" s="17">
        <v>2</v>
      </c>
      <c r="D763" s="17" t="s">
        <v>40</v>
      </c>
      <c r="E763" s="17" t="s">
        <v>80</v>
      </c>
      <c r="F763" s="17" t="s">
        <v>38</v>
      </c>
      <c r="G763" s="18" t="s">
        <v>73</v>
      </c>
    </row>
    <row r="764" spans="1:7" x14ac:dyDescent="0.25">
      <c r="A764" s="27">
        <v>46420</v>
      </c>
      <c r="B764" s="15">
        <v>2027</v>
      </c>
      <c r="C764" s="15">
        <v>2</v>
      </c>
      <c r="D764" s="15" t="s">
        <v>40</v>
      </c>
      <c r="E764" s="15" t="s">
        <v>80</v>
      </c>
      <c r="F764" s="15" t="s">
        <v>38</v>
      </c>
      <c r="G764" s="16" t="s">
        <v>73</v>
      </c>
    </row>
    <row r="765" spans="1:7" x14ac:dyDescent="0.25">
      <c r="A765" s="28">
        <v>46421</v>
      </c>
      <c r="B765" s="17">
        <v>2027</v>
      </c>
      <c r="C765" s="17">
        <v>2</v>
      </c>
      <c r="D765" s="17" t="s">
        <v>40</v>
      </c>
      <c r="E765" s="17" t="s">
        <v>80</v>
      </c>
      <c r="F765" s="17" t="s">
        <v>38</v>
      </c>
      <c r="G765" s="18" t="s">
        <v>73</v>
      </c>
    </row>
    <row r="766" spans="1:7" x14ac:dyDescent="0.25">
      <c r="A766" s="27">
        <v>46422</v>
      </c>
      <c r="B766" s="15">
        <v>2027</v>
      </c>
      <c r="C766" s="15">
        <v>2</v>
      </c>
      <c r="D766" s="15" t="s">
        <v>40</v>
      </c>
      <c r="E766" s="15" t="s">
        <v>80</v>
      </c>
      <c r="F766" s="15" t="s">
        <v>38</v>
      </c>
      <c r="G766" s="16" t="s">
        <v>73</v>
      </c>
    </row>
    <row r="767" spans="1:7" x14ac:dyDescent="0.25">
      <c r="A767" s="28">
        <v>46423</v>
      </c>
      <c r="B767" s="17">
        <v>2027</v>
      </c>
      <c r="C767" s="17">
        <v>2</v>
      </c>
      <c r="D767" s="17" t="s">
        <v>40</v>
      </c>
      <c r="E767" s="17" t="s">
        <v>80</v>
      </c>
      <c r="F767" s="17" t="s">
        <v>38</v>
      </c>
      <c r="G767" s="18" t="s">
        <v>73</v>
      </c>
    </row>
    <row r="768" spans="1:7" x14ac:dyDescent="0.25">
      <c r="A768" s="27">
        <v>46424</v>
      </c>
      <c r="B768" s="15">
        <v>2027</v>
      </c>
      <c r="C768" s="15">
        <v>2</v>
      </c>
      <c r="D768" s="15" t="s">
        <v>40</v>
      </c>
      <c r="E768" s="15" t="s">
        <v>80</v>
      </c>
      <c r="F768" s="15" t="s">
        <v>38</v>
      </c>
      <c r="G768" s="16" t="s">
        <v>73</v>
      </c>
    </row>
    <row r="769" spans="1:7" x14ac:dyDescent="0.25">
      <c r="A769" s="28">
        <v>46425</v>
      </c>
      <c r="B769" s="17">
        <v>2027</v>
      </c>
      <c r="C769" s="17">
        <v>2</v>
      </c>
      <c r="D769" s="17" t="s">
        <v>40</v>
      </c>
      <c r="E769" s="17" t="s">
        <v>80</v>
      </c>
      <c r="F769" s="17" t="s">
        <v>38</v>
      </c>
      <c r="G769" s="18" t="s">
        <v>73</v>
      </c>
    </row>
    <row r="770" spans="1:7" x14ac:dyDescent="0.25">
      <c r="A770" s="27">
        <v>46426</v>
      </c>
      <c r="B770" s="15">
        <v>2027</v>
      </c>
      <c r="C770" s="15">
        <v>2</v>
      </c>
      <c r="D770" s="15" t="s">
        <v>40</v>
      </c>
      <c r="E770" s="15" t="s">
        <v>80</v>
      </c>
      <c r="F770" s="15" t="s">
        <v>38</v>
      </c>
      <c r="G770" s="16" t="s">
        <v>73</v>
      </c>
    </row>
    <row r="771" spans="1:7" x14ac:dyDescent="0.25">
      <c r="A771" s="28">
        <v>46427</v>
      </c>
      <c r="B771" s="17">
        <v>2027</v>
      </c>
      <c r="C771" s="17">
        <v>2</v>
      </c>
      <c r="D771" s="17" t="s">
        <v>40</v>
      </c>
      <c r="E771" s="17" t="s">
        <v>80</v>
      </c>
      <c r="F771" s="17" t="s">
        <v>38</v>
      </c>
      <c r="G771" s="18" t="s">
        <v>73</v>
      </c>
    </row>
    <row r="772" spans="1:7" x14ac:dyDescent="0.25">
      <c r="A772" s="27">
        <v>46428</v>
      </c>
      <c r="B772" s="15">
        <v>2027</v>
      </c>
      <c r="C772" s="15">
        <v>2</v>
      </c>
      <c r="D772" s="15" t="s">
        <v>40</v>
      </c>
      <c r="E772" s="15" t="s">
        <v>80</v>
      </c>
      <c r="F772" s="15" t="s">
        <v>38</v>
      </c>
      <c r="G772" s="16" t="s">
        <v>73</v>
      </c>
    </row>
    <row r="773" spans="1:7" x14ac:dyDescent="0.25">
      <c r="A773" s="28">
        <v>46429</v>
      </c>
      <c r="B773" s="17">
        <v>2027</v>
      </c>
      <c r="C773" s="17">
        <v>2</v>
      </c>
      <c r="D773" s="17" t="s">
        <v>40</v>
      </c>
      <c r="E773" s="17" t="s">
        <v>80</v>
      </c>
      <c r="F773" s="17" t="s">
        <v>38</v>
      </c>
      <c r="G773" s="18" t="s">
        <v>73</v>
      </c>
    </row>
    <row r="774" spans="1:7" x14ac:dyDescent="0.25">
      <c r="A774" s="27">
        <v>46430</v>
      </c>
      <c r="B774" s="15">
        <v>2027</v>
      </c>
      <c r="C774" s="15">
        <v>2</v>
      </c>
      <c r="D774" s="15" t="s">
        <v>40</v>
      </c>
      <c r="E774" s="15" t="s">
        <v>80</v>
      </c>
      <c r="F774" s="15" t="s">
        <v>38</v>
      </c>
      <c r="G774" s="16" t="s">
        <v>73</v>
      </c>
    </row>
    <row r="775" spans="1:7" x14ac:dyDescent="0.25">
      <c r="A775" s="28">
        <v>46431</v>
      </c>
      <c r="B775" s="17">
        <v>2027</v>
      </c>
      <c r="C775" s="17">
        <v>2</v>
      </c>
      <c r="D775" s="17" t="s">
        <v>40</v>
      </c>
      <c r="E775" s="17" t="s">
        <v>80</v>
      </c>
      <c r="F775" s="17" t="s">
        <v>38</v>
      </c>
      <c r="G775" s="18" t="s">
        <v>73</v>
      </c>
    </row>
    <row r="776" spans="1:7" x14ac:dyDescent="0.25">
      <c r="A776" s="27">
        <v>46432</v>
      </c>
      <c r="B776" s="15">
        <v>2027</v>
      </c>
      <c r="C776" s="15">
        <v>2</v>
      </c>
      <c r="D776" s="15" t="s">
        <v>40</v>
      </c>
      <c r="E776" s="15" t="s">
        <v>80</v>
      </c>
      <c r="F776" s="15" t="s">
        <v>38</v>
      </c>
      <c r="G776" s="16" t="s">
        <v>73</v>
      </c>
    </row>
    <row r="777" spans="1:7" x14ac:dyDescent="0.25">
      <c r="A777" s="28">
        <v>46433</v>
      </c>
      <c r="B777" s="17">
        <v>2027</v>
      </c>
      <c r="C777" s="17">
        <v>2</v>
      </c>
      <c r="D777" s="17" t="s">
        <v>40</v>
      </c>
      <c r="E777" s="17" t="s">
        <v>80</v>
      </c>
      <c r="F777" s="17" t="s">
        <v>38</v>
      </c>
      <c r="G777" s="18" t="s">
        <v>73</v>
      </c>
    </row>
    <row r="778" spans="1:7" x14ac:dyDescent="0.25">
      <c r="A778" s="27">
        <v>46434</v>
      </c>
      <c r="B778" s="15">
        <v>2027</v>
      </c>
      <c r="C778" s="15">
        <v>2</v>
      </c>
      <c r="D778" s="15" t="s">
        <v>40</v>
      </c>
      <c r="E778" s="15" t="s">
        <v>80</v>
      </c>
      <c r="F778" s="15" t="s">
        <v>38</v>
      </c>
      <c r="G778" s="16" t="s">
        <v>73</v>
      </c>
    </row>
    <row r="779" spans="1:7" x14ac:dyDescent="0.25">
      <c r="A779" s="28">
        <v>46435</v>
      </c>
      <c r="B779" s="17">
        <v>2027</v>
      </c>
      <c r="C779" s="17">
        <v>2</v>
      </c>
      <c r="D779" s="17" t="s">
        <v>40</v>
      </c>
      <c r="E779" s="17" t="s">
        <v>80</v>
      </c>
      <c r="F779" s="17" t="s">
        <v>38</v>
      </c>
      <c r="G779" s="18" t="s">
        <v>73</v>
      </c>
    </row>
    <row r="780" spans="1:7" x14ac:dyDescent="0.25">
      <c r="A780" s="27">
        <v>46436</v>
      </c>
      <c r="B780" s="15">
        <v>2027</v>
      </c>
      <c r="C780" s="15">
        <v>2</v>
      </c>
      <c r="D780" s="15" t="s">
        <v>40</v>
      </c>
      <c r="E780" s="15" t="s">
        <v>80</v>
      </c>
      <c r="F780" s="15" t="s">
        <v>38</v>
      </c>
      <c r="G780" s="16" t="s">
        <v>73</v>
      </c>
    </row>
    <row r="781" spans="1:7" x14ac:dyDescent="0.25">
      <c r="A781" s="28">
        <v>46437</v>
      </c>
      <c r="B781" s="17">
        <v>2027</v>
      </c>
      <c r="C781" s="17">
        <v>2</v>
      </c>
      <c r="D781" s="17" t="s">
        <v>40</v>
      </c>
      <c r="E781" s="17" t="s">
        <v>80</v>
      </c>
      <c r="F781" s="17" t="s">
        <v>38</v>
      </c>
      <c r="G781" s="18" t="s">
        <v>73</v>
      </c>
    </row>
    <row r="782" spans="1:7" x14ac:dyDescent="0.25">
      <c r="A782" s="27">
        <v>46438</v>
      </c>
      <c r="B782" s="15">
        <v>2027</v>
      </c>
      <c r="C782" s="15">
        <v>2</v>
      </c>
      <c r="D782" s="15" t="s">
        <v>40</v>
      </c>
      <c r="E782" s="15" t="s">
        <v>80</v>
      </c>
      <c r="F782" s="15" t="s">
        <v>38</v>
      </c>
      <c r="G782" s="16" t="s">
        <v>73</v>
      </c>
    </row>
    <row r="783" spans="1:7" x14ac:dyDescent="0.25">
      <c r="A783" s="28">
        <v>46439</v>
      </c>
      <c r="B783" s="17">
        <v>2027</v>
      </c>
      <c r="C783" s="17">
        <v>2</v>
      </c>
      <c r="D783" s="17" t="s">
        <v>40</v>
      </c>
      <c r="E783" s="17" t="s">
        <v>80</v>
      </c>
      <c r="F783" s="17" t="s">
        <v>38</v>
      </c>
      <c r="G783" s="18" t="s">
        <v>73</v>
      </c>
    </row>
    <row r="784" spans="1:7" x14ac:dyDescent="0.25">
      <c r="A784" s="27">
        <v>46440</v>
      </c>
      <c r="B784" s="15">
        <v>2027</v>
      </c>
      <c r="C784" s="15">
        <v>2</v>
      </c>
      <c r="D784" s="15" t="s">
        <v>40</v>
      </c>
      <c r="E784" s="15" t="s">
        <v>80</v>
      </c>
      <c r="F784" s="15" t="s">
        <v>38</v>
      </c>
      <c r="G784" s="16" t="s">
        <v>73</v>
      </c>
    </row>
    <row r="785" spans="1:7" x14ac:dyDescent="0.25">
      <c r="A785" s="28">
        <v>46441</v>
      </c>
      <c r="B785" s="17">
        <v>2027</v>
      </c>
      <c r="C785" s="17">
        <v>2</v>
      </c>
      <c r="D785" s="17" t="s">
        <v>40</v>
      </c>
      <c r="E785" s="17" t="s">
        <v>80</v>
      </c>
      <c r="F785" s="17" t="s">
        <v>38</v>
      </c>
      <c r="G785" s="18" t="s">
        <v>73</v>
      </c>
    </row>
    <row r="786" spans="1:7" x14ac:dyDescent="0.25">
      <c r="A786" s="27">
        <v>46442</v>
      </c>
      <c r="B786" s="15">
        <v>2027</v>
      </c>
      <c r="C786" s="15">
        <v>2</v>
      </c>
      <c r="D786" s="15" t="s">
        <v>40</v>
      </c>
      <c r="E786" s="15" t="s">
        <v>80</v>
      </c>
      <c r="F786" s="15" t="s">
        <v>38</v>
      </c>
      <c r="G786" s="16" t="s">
        <v>73</v>
      </c>
    </row>
    <row r="787" spans="1:7" x14ac:dyDescent="0.25">
      <c r="A787" s="28">
        <v>46443</v>
      </c>
      <c r="B787" s="17">
        <v>2027</v>
      </c>
      <c r="C787" s="17">
        <v>2</v>
      </c>
      <c r="D787" s="17" t="s">
        <v>40</v>
      </c>
      <c r="E787" s="17" t="s">
        <v>80</v>
      </c>
      <c r="F787" s="17" t="s">
        <v>38</v>
      </c>
      <c r="G787" s="18" t="s">
        <v>73</v>
      </c>
    </row>
    <row r="788" spans="1:7" x14ac:dyDescent="0.25">
      <c r="A788" s="27">
        <v>46444</v>
      </c>
      <c r="B788" s="15">
        <v>2027</v>
      </c>
      <c r="C788" s="15">
        <v>2</v>
      </c>
      <c r="D788" s="15" t="s">
        <v>40</v>
      </c>
      <c r="E788" s="15" t="s">
        <v>80</v>
      </c>
      <c r="F788" s="15" t="s">
        <v>38</v>
      </c>
      <c r="G788" s="16" t="s">
        <v>73</v>
      </c>
    </row>
    <row r="789" spans="1:7" x14ac:dyDescent="0.25">
      <c r="A789" s="28">
        <v>46445</v>
      </c>
      <c r="B789" s="17">
        <v>2027</v>
      </c>
      <c r="C789" s="17">
        <v>2</v>
      </c>
      <c r="D789" s="17" t="s">
        <v>40</v>
      </c>
      <c r="E789" s="17" t="s">
        <v>80</v>
      </c>
      <c r="F789" s="17" t="s">
        <v>38</v>
      </c>
      <c r="G789" s="18" t="s">
        <v>73</v>
      </c>
    </row>
    <row r="790" spans="1:7" x14ac:dyDescent="0.25">
      <c r="A790" s="27">
        <v>46446</v>
      </c>
      <c r="B790" s="15">
        <v>2027</v>
      </c>
      <c r="C790" s="15">
        <v>2</v>
      </c>
      <c r="D790" s="15" t="s">
        <v>40</v>
      </c>
      <c r="E790" s="15" t="s">
        <v>80</v>
      </c>
      <c r="F790" s="15" t="s">
        <v>38</v>
      </c>
      <c r="G790" s="16" t="s">
        <v>73</v>
      </c>
    </row>
    <row r="791" spans="1:7" x14ac:dyDescent="0.25">
      <c r="A791" s="28">
        <v>46447</v>
      </c>
      <c r="B791" s="17">
        <v>2027</v>
      </c>
      <c r="C791" s="17">
        <v>3</v>
      </c>
      <c r="D791" s="17" t="s">
        <v>42</v>
      </c>
      <c r="E791" s="17" t="s">
        <v>81</v>
      </c>
      <c r="F791" s="17" t="s">
        <v>38</v>
      </c>
      <c r="G791" s="18" t="s">
        <v>73</v>
      </c>
    </row>
    <row r="792" spans="1:7" x14ac:dyDescent="0.25">
      <c r="A792" s="27">
        <v>46448</v>
      </c>
      <c r="B792" s="15">
        <v>2027</v>
      </c>
      <c r="C792" s="15">
        <v>3</v>
      </c>
      <c r="D792" s="15" t="s">
        <v>42</v>
      </c>
      <c r="E792" s="15" t="s">
        <v>81</v>
      </c>
      <c r="F792" s="15" t="s">
        <v>38</v>
      </c>
      <c r="G792" s="16" t="s">
        <v>73</v>
      </c>
    </row>
    <row r="793" spans="1:7" x14ac:dyDescent="0.25">
      <c r="A793" s="28">
        <v>46449</v>
      </c>
      <c r="B793" s="17">
        <v>2027</v>
      </c>
      <c r="C793" s="17">
        <v>3</v>
      </c>
      <c r="D793" s="17" t="s">
        <v>42</v>
      </c>
      <c r="E793" s="17" t="s">
        <v>81</v>
      </c>
      <c r="F793" s="17" t="s">
        <v>38</v>
      </c>
      <c r="G793" s="18" t="s">
        <v>73</v>
      </c>
    </row>
    <row r="794" spans="1:7" x14ac:dyDescent="0.25">
      <c r="A794" s="27">
        <v>46450</v>
      </c>
      <c r="B794" s="15">
        <v>2027</v>
      </c>
      <c r="C794" s="15">
        <v>3</v>
      </c>
      <c r="D794" s="15" t="s">
        <v>42</v>
      </c>
      <c r="E794" s="15" t="s">
        <v>81</v>
      </c>
      <c r="F794" s="15" t="s">
        <v>38</v>
      </c>
      <c r="G794" s="16" t="s">
        <v>73</v>
      </c>
    </row>
    <row r="795" spans="1:7" x14ac:dyDescent="0.25">
      <c r="A795" s="28">
        <v>46451</v>
      </c>
      <c r="B795" s="17">
        <v>2027</v>
      </c>
      <c r="C795" s="17">
        <v>3</v>
      </c>
      <c r="D795" s="17" t="s">
        <v>42</v>
      </c>
      <c r="E795" s="17" t="s">
        <v>81</v>
      </c>
      <c r="F795" s="17" t="s">
        <v>38</v>
      </c>
      <c r="G795" s="18" t="s">
        <v>73</v>
      </c>
    </row>
    <row r="796" spans="1:7" x14ac:dyDescent="0.25">
      <c r="A796" s="27">
        <v>46452</v>
      </c>
      <c r="B796" s="15">
        <v>2027</v>
      </c>
      <c r="C796" s="15">
        <v>3</v>
      </c>
      <c r="D796" s="15" t="s">
        <v>42</v>
      </c>
      <c r="E796" s="15" t="s">
        <v>81</v>
      </c>
      <c r="F796" s="15" t="s">
        <v>38</v>
      </c>
      <c r="G796" s="16" t="s">
        <v>73</v>
      </c>
    </row>
    <row r="797" spans="1:7" x14ac:dyDescent="0.25">
      <c r="A797" s="28">
        <v>46453</v>
      </c>
      <c r="B797" s="17">
        <v>2027</v>
      </c>
      <c r="C797" s="17">
        <v>3</v>
      </c>
      <c r="D797" s="17" t="s">
        <v>42</v>
      </c>
      <c r="E797" s="17" t="s">
        <v>81</v>
      </c>
      <c r="F797" s="17" t="s">
        <v>38</v>
      </c>
      <c r="G797" s="18" t="s">
        <v>73</v>
      </c>
    </row>
    <row r="798" spans="1:7" x14ac:dyDescent="0.25">
      <c r="A798" s="27">
        <v>46454</v>
      </c>
      <c r="B798" s="15">
        <v>2027</v>
      </c>
      <c r="C798" s="15">
        <v>3</v>
      </c>
      <c r="D798" s="15" t="s">
        <v>42</v>
      </c>
      <c r="E798" s="15" t="s">
        <v>81</v>
      </c>
      <c r="F798" s="15" t="s">
        <v>38</v>
      </c>
      <c r="G798" s="16" t="s">
        <v>73</v>
      </c>
    </row>
    <row r="799" spans="1:7" x14ac:dyDescent="0.25">
      <c r="A799" s="28">
        <v>46455</v>
      </c>
      <c r="B799" s="17">
        <v>2027</v>
      </c>
      <c r="C799" s="17">
        <v>3</v>
      </c>
      <c r="D799" s="17" t="s">
        <v>42</v>
      </c>
      <c r="E799" s="17" t="s">
        <v>81</v>
      </c>
      <c r="F799" s="17" t="s">
        <v>38</v>
      </c>
      <c r="G799" s="18" t="s">
        <v>73</v>
      </c>
    </row>
    <row r="800" spans="1:7" x14ac:dyDescent="0.25">
      <c r="A800" s="27">
        <v>46456</v>
      </c>
      <c r="B800" s="15">
        <v>2027</v>
      </c>
      <c r="C800" s="15">
        <v>3</v>
      </c>
      <c r="D800" s="15" t="s">
        <v>42</v>
      </c>
      <c r="E800" s="15" t="s">
        <v>81</v>
      </c>
      <c r="F800" s="15" t="s">
        <v>38</v>
      </c>
      <c r="G800" s="16" t="s">
        <v>73</v>
      </c>
    </row>
    <row r="801" spans="1:7" x14ac:dyDescent="0.25">
      <c r="A801" s="28">
        <v>46457</v>
      </c>
      <c r="B801" s="17">
        <v>2027</v>
      </c>
      <c r="C801" s="17">
        <v>3</v>
      </c>
      <c r="D801" s="17" t="s">
        <v>42</v>
      </c>
      <c r="E801" s="17" t="s">
        <v>81</v>
      </c>
      <c r="F801" s="17" t="s">
        <v>38</v>
      </c>
      <c r="G801" s="18" t="s">
        <v>73</v>
      </c>
    </row>
    <row r="802" spans="1:7" x14ac:dyDescent="0.25">
      <c r="A802" s="27">
        <v>46458</v>
      </c>
      <c r="B802" s="15">
        <v>2027</v>
      </c>
      <c r="C802" s="15">
        <v>3</v>
      </c>
      <c r="D802" s="15" t="s">
        <v>42</v>
      </c>
      <c r="E802" s="15" t="s">
        <v>81</v>
      </c>
      <c r="F802" s="15" t="s">
        <v>38</v>
      </c>
      <c r="G802" s="16" t="s">
        <v>73</v>
      </c>
    </row>
    <row r="803" spans="1:7" x14ac:dyDescent="0.25">
      <c r="A803" s="28">
        <v>46459</v>
      </c>
      <c r="B803" s="17">
        <v>2027</v>
      </c>
      <c r="C803" s="17">
        <v>3</v>
      </c>
      <c r="D803" s="17" t="s">
        <v>42</v>
      </c>
      <c r="E803" s="17" t="s">
        <v>81</v>
      </c>
      <c r="F803" s="17" t="s">
        <v>38</v>
      </c>
      <c r="G803" s="18" t="s">
        <v>73</v>
      </c>
    </row>
    <row r="804" spans="1:7" x14ac:dyDescent="0.25">
      <c r="A804" s="27">
        <v>46460</v>
      </c>
      <c r="B804" s="15">
        <v>2027</v>
      </c>
      <c r="C804" s="15">
        <v>3</v>
      </c>
      <c r="D804" s="15" t="s">
        <v>42</v>
      </c>
      <c r="E804" s="15" t="s">
        <v>81</v>
      </c>
      <c r="F804" s="15" t="s">
        <v>38</v>
      </c>
      <c r="G804" s="16" t="s">
        <v>73</v>
      </c>
    </row>
    <row r="805" spans="1:7" x14ac:dyDescent="0.25">
      <c r="A805" s="28">
        <v>46461</v>
      </c>
      <c r="B805" s="17">
        <v>2027</v>
      </c>
      <c r="C805" s="17">
        <v>3</v>
      </c>
      <c r="D805" s="17" t="s">
        <v>42</v>
      </c>
      <c r="E805" s="17" t="s">
        <v>81</v>
      </c>
      <c r="F805" s="17" t="s">
        <v>38</v>
      </c>
      <c r="G805" s="18" t="s">
        <v>73</v>
      </c>
    </row>
    <row r="806" spans="1:7" x14ac:dyDescent="0.25">
      <c r="A806" s="27">
        <v>46462</v>
      </c>
      <c r="B806" s="15">
        <v>2027</v>
      </c>
      <c r="C806" s="15">
        <v>3</v>
      </c>
      <c r="D806" s="15" t="s">
        <v>42</v>
      </c>
      <c r="E806" s="15" t="s">
        <v>81</v>
      </c>
      <c r="F806" s="15" t="s">
        <v>38</v>
      </c>
      <c r="G806" s="16" t="s">
        <v>73</v>
      </c>
    </row>
    <row r="807" spans="1:7" x14ac:dyDescent="0.25">
      <c r="A807" s="28">
        <v>46463</v>
      </c>
      <c r="B807" s="17">
        <v>2027</v>
      </c>
      <c r="C807" s="17">
        <v>3</v>
      </c>
      <c r="D807" s="17" t="s">
        <v>42</v>
      </c>
      <c r="E807" s="17" t="s">
        <v>81</v>
      </c>
      <c r="F807" s="17" t="s">
        <v>38</v>
      </c>
      <c r="G807" s="18" t="s">
        <v>73</v>
      </c>
    </row>
    <row r="808" spans="1:7" x14ac:dyDescent="0.25">
      <c r="A808" s="27">
        <v>46464</v>
      </c>
      <c r="B808" s="15">
        <v>2027</v>
      </c>
      <c r="C808" s="15">
        <v>3</v>
      </c>
      <c r="D808" s="15" t="s">
        <v>42</v>
      </c>
      <c r="E808" s="15" t="s">
        <v>81</v>
      </c>
      <c r="F808" s="15" t="s">
        <v>38</v>
      </c>
      <c r="G808" s="16" t="s">
        <v>73</v>
      </c>
    </row>
    <row r="809" spans="1:7" x14ac:dyDescent="0.25">
      <c r="A809" s="28">
        <v>46465</v>
      </c>
      <c r="B809" s="17">
        <v>2027</v>
      </c>
      <c r="C809" s="17">
        <v>3</v>
      </c>
      <c r="D809" s="17" t="s">
        <v>42</v>
      </c>
      <c r="E809" s="17" t="s">
        <v>81</v>
      </c>
      <c r="F809" s="17" t="s">
        <v>38</v>
      </c>
      <c r="G809" s="18" t="s">
        <v>73</v>
      </c>
    </row>
    <row r="810" spans="1:7" x14ac:dyDescent="0.25">
      <c r="A810" s="27">
        <v>46466</v>
      </c>
      <c r="B810" s="15">
        <v>2027</v>
      </c>
      <c r="C810" s="15">
        <v>3</v>
      </c>
      <c r="D810" s="15" t="s">
        <v>42</v>
      </c>
      <c r="E810" s="15" t="s">
        <v>81</v>
      </c>
      <c r="F810" s="15" t="s">
        <v>38</v>
      </c>
      <c r="G810" s="16" t="s">
        <v>73</v>
      </c>
    </row>
    <row r="811" spans="1:7" x14ac:dyDescent="0.25">
      <c r="A811" s="28">
        <v>46467</v>
      </c>
      <c r="B811" s="17">
        <v>2027</v>
      </c>
      <c r="C811" s="17">
        <v>3</v>
      </c>
      <c r="D811" s="17" t="s">
        <v>42</v>
      </c>
      <c r="E811" s="17" t="s">
        <v>81</v>
      </c>
      <c r="F811" s="17" t="s">
        <v>38</v>
      </c>
      <c r="G811" s="18" t="s">
        <v>73</v>
      </c>
    </row>
    <row r="812" spans="1:7" x14ac:dyDescent="0.25">
      <c r="A812" s="27">
        <v>46468</v>
      </c>
      <c r="B812" s="15">
        <v>2027</v>
      </c>
      <c r="C812" s="15">
        <v>3</v>
      </c>
      <c r="D812" s="15" t="s">
        <v>42</v>
      </c>
      <c r="E812" s="15" t="s">
        <v>81</v>
      </c>
      <c r="F812" s="15" t="s">
        <v>38</v>
      </c>
      <c r="G812" s="16" t="s">
        <v>73</v>
      </c>
    </row>
    <row r="813" spans="1:7" x14ac:dyDescent="0.25">
      <c r="A813" s="28">
        <v>46469</v>
      </c>
      <c r="B813" s="17">
        <v>2027</v>
      </c>
      <c r="C813" s="17">
        <v>3</v>
      </c>
      <c r="D813" s="17" t="s">
        <v>42</v>
      </c>
      <c r="E813" s="17" t="s">
        <v>81</v>
      </c>
      <c r="F813" s="17" t="s">
        <v>38</v>
      </c>
      <c r="G813" s="18" t="s">
        <v>73</v>
      </c>
    </row>
    <row r="814" spans="1:7" x14ac:dyDescent="0.25">
      <c r="A814" s="27">
        <v>46470</v>
      </c>
      <c r="B814" s="15">
        <v>2027</v>
      </c>
      <c r="C814" s="15">
        <v>3</v>
      </c>
      <c r="D814" s="15" t="s">
        <v>42</v>
      </c>
      <c r="E814" s="15" t="s">
        <v>81</v>
      </c>
      <c r="F814" s="15" t="s">
        <v>38</v>
      </c>
      <c r="G814" s="16" t="s">
        <v>73</v>
      </c>
    </row>
    <row r="815" spans="1:7" x14ac:dyDescent="0.25">
      <c r="A815" s="28">
        <v>46471</v>
      </c>
      <c r="B815" s="17">
        <v>2027</v>
      </c>
      <c r="C815" s="17">
        <v>3</v>
      </c>
      <c r="D815" s="17" t="s">
        <v>42</v>
      </c>
      <c r="E815" s="17" t="s">
        <v>81</v>
      </c>
      <c r="F815" s="17" t="s">
        <v>38</v>
      </c>
      <c r="G815" s="18" t="s">
        <v>73</v>
      </c>
    </row>
    <row r="816" spans="1:7" x14ac:dyDescent="0.25">
      <c r="A816" s="27">
        <v>46472</v>
      </c>
      <c r="B816" s="15">
        <v>2027</v>
      </c>
      <c r="C816" s="15">
        <v>3</v>
      </c>
      <c r="D816" s="15" t="s">
        <v>42</v>
      </c>
      <c r="E816" s="15" t="s">
        <v>81</v>
      </c>
      <c r="F816" s="15" t="s">
        <v>38</v>
      </c>
      <c r="G816" s="16" t="s">
        <v>73</v>
      </c>
    </row>
    <row r="817" spans="1:7" x14ac:dyDescent="0.25">
      <c r="A817" s="28">
        <v>46473</v>
      </c>
      <c r="B817" s="17">
        <v>2027</v>
      </c>
      <c r="C817" s="17">
        <v>3</v>
      </c>
      <c r="D817" s="17" t="s">
        <v>42</v>
      </c>
      <c r="E817" s="17" t="s">
        <v>81</v>
      </c>
      <c r="F817" s="17" t="s">
        <v>38</v>
      </c>
      <c r="G817" s="18" t="s">
        <v>73</v>
      </c>
    </row>
    <row r="818" spans="1:7" x14ac:dyDescent="0.25">
      <c r="A818" s="27">
        <v>46474</v>
      </c>
      <c r="B818" s="15">
        <v>2027</v>
      </c>
      <c r="C818" s="15">
        <v>3</v>
      </c>
      <c r="D818" s="15" t="s">
        <v>42</v>
      </c>
      <c r="E818" s="15" t="s">
        <v>81</v>
      </c>
      <c r="F818" s="15" t="s">
        <v>38</v>
      </c>
      <c r="G818" s="16" t="s">
        <v>73</v>
      </c>
    </row>
    <row r="819" spans="1:7" x14ac:dyDescent="0.25">
      <c r="A819" s="28">
        <v>46475</v>
      </c>
      <c r="B819" s="17">
        <v>2027</v>
      </c>
      <c r="C819" s="17">
        <v>3</v>
      </c>
      <c r="D819" s="17" t="s">
        <v>42</v>
      </c>
      <c r="E819" s="17" t="s">
        <v>81</v>
      </c>
      <c r="F819" s="17" t="s">
        <v>38</v>
      </c>
      <c r="G819" s="18" t="s">
        <v>73</v>
      </c>
    </row>
    <row r="820" spans="1:7" x14ac:dyDescent="0.25">
      <c r="A820" s="27">
        <v>46476</v>
      </c>
      <c r="B820" s="15">
        <v>2027</v>
      </c>
      <c r="C820" s="15">
        <v>3</v>
      </c>
      <c r="D820" s="15" t="s">
        <v>42</v>
      </c>
      <c r="E820" s="15" t="s">
        <v>81</v>
      </c>
      <c r="F820" s="15" t="s">
        <v>38</v>
      </c>
      <c r="G820" s="16" t="s">
        <v>73</v>
      </c>
    </row>
    <row r="821" spans="1:7" x14ac:dyDescent="0.25">
      <c r="A821" s="28">
        <v>46477</v>
      </c>
      <c r="B821" s="17">
        <v>2027</v>
      </c>
      <c r="C821" s="17">
        <v>3</v>
      </c>
      <c r="D821" s="17" t="s">
        <v>42</v>
      </c>
      <c r="E821" s="17" t="s">
        <v>81</v>
      </c>
      <c r="F821" s="17" t="s">
        <v>38</v>
      </c>
      <c r="G821" s="18" t="s">
        <v>73</v>
      </c>
    </row>
    <row r="822" spans="1:7" x14ac:dyDescent="0.25">
      <c r="A822" s="27">
        <v>46478</v>
      </c>
      <c r="B822" s="15">
        <v>2027</v>
      </c>
      <c r="C822" s="15">
        <v>4</v>
      </c>
      <c r="D822" s="15" t="s">
        <v>44</v>
      </c>
      <c r="E822" s="15" t="s">
        <v>82</v>
      </c>
      <c r="F822" s="15" t="s">
        <v>46</v>
      </c>
      <c r="G822" s="16" t="s">
        <v>73</v>
      </c>
    </row>
    <row r="823" spans="1:7" x14ac:dyDescent="0.25">
      <c r="A823" s="28">
        <v>46479</v>
      </c>
      <c r="B823" s="17">
        <v>2027</v>
      </c>
      <c r="C823" s="17">
        <v>4</v>
      </c>
      <c r="D823" s="17" t="s">
        <v>44</v>
      </c>
      <c r="E823" s="17" t="s">
        <v>82</v>
      </c>
      <c r="F823" s="17" t="s">
        <v>46</v>
      </c>
      <c r="G823" s="18" t="s">
        <v>73</v>
      </c>
    </row>
    <row r="824" spans="1:7" x14ac:dyDescent="0.25">
      <c r="A824" s="27">
        <v>46480</v>
      </c>
      <c r="B824" s="15">
        <v>2027</v>
      </c>
      <c r="C824" s="15">
        <v>4</v>
      </c>
      <c r="D824" s="15" t="s">
        <v>44</v>
      </c>
      <c r="E824" s="15" t="s">
        <v>82</v>
      </c>
      <c r="F824" s="15" t="s">
        <v>46</v>
      </c>
      <c r="G824" s="16" t="s">
        <v>73</v>
      </c>
    </row>
    <row r="825" spans="1:7" x14ac:dyDescent="0.25">
      <c r="A825" s="28">
        <v>46481</v>
      </c>
      <c r="B825" s="17">
        <v>2027</v>
      </c>
      <c r="C825" s="17">
        <v>4</v>
      </c>
      <c r="D825" s="17" t="s">
        <v>44</v>
      </c>
      <c r="E825" s="17" t="s">
        <v>82</v>
      </c>
      <c r="F825" s="17" t="s">
        <v>46</v>
      </c>
      <c r="G825" s="18" t="s">
        <v>73</v>
      </c>
    </row>
    <row r="826" spans="1:7" x14ac:dyDescent="0.25">
      <c r="A826" s="27">
        <v>46482</v>
      </c>
      <c r="B826" s="15">
        <v>2027</v>
      </c>
      <c r="C826" s="15">
        <v>4</v>
      </c>
      <c r="D826" s="15" t="s">
        <v>44</v>
      </c>
      <c r="E826" s="15" t="s">
        <v>82</v>
      </c>
      <c r="F826" s="15" t="s">
        <v>46</v>
      </c>
      <c r="G826" s="16" t="s">
        <v>73</v>
      </c>
    </row>
    <row r="827" spans="1:7" x14ac:dyDescent="0.25">
      <c r="A827" s="28">
        <v>46483</v>
      </c>
      <c r="B827" s="17">
        <v>2027</v>
      </c>
      <c r="C827" s="17">
        <v>4</v>
      </c>
      <c r="D827" s="17" t="s">
        <v>44</v>
      </c>
      <c r="E827" s="17" t="s">
        <v>82</v>
      </c>
      <c r="F827" s="17" t="s">
        <v>46</v>
      </c>
      <c r="G827" s="18" t="s">
        <v>73</v>
      </c>
    </row>
    <row r="828" spans="1:7" x14ac:dyDescent="0.25">
      <c r="A828" s="27">
        <v>46484</v>
      </c>
      <c r="B828" s="15">
        <v>2027</v>
      </c>
      <c r="C828" s="15">
        <v>4</v>
      </c>
      <c r="D828" s="15" t="s">
        <v>44</v>
      </c>
      <c r="E828" s="15" t="s">
        <v>82</v>
      </c>
      <c r="F828" s="15" t="s">
        <v>46</v>
      </c>
      <c r="G828" s="16" t="s">
        <v>73</v>
      </c>
    </row>
    <row r="829" spans="1:7" x14ac:dyDescent="0.25">
      <c r="A829" s="28">
        <v>46485</v>
      </c>
      <c r="B829" s="17">
        <v>2027</v>
      </c>
      <c r="C829" s="17">
        <v>4</v>
      </c>
      <c r="D829" s="17" t="s">
        <v>44</v>
      </c>
      <c r="E829" s="17" t="s">
        <v>82</v>
      </c>
      <c r="F829" s="17" t="s">
        <v>46</v>
      </c>
      <c r="G829" s="18" t="s">
        <v>73</v>
      </c>
    </row>
    <row r="830" spans="1:7" x14ac:dyDescent="0.25">
      <c r="A830" s="27">
        <v>46486</v>
      </c>
      <c r="B830" s="15">
        <v>2027</v>
      </c>
      <c r="C830" s="15">
        <v>4</v>
      </c>
      <c r="D830" s="15" t="s">
        <v>44</v>
      </c>
      <c r="E830" s="15" t="s">
        <v>82</v>
      </c>
      <c r="F830" s="15" t="s">
        <v>46</v>
      </c>
      <c r="G830" s="16" t="s">
        <v>73</v>
      </c>
    </row>
    <row r="831" spans="1:7" x14ac:dyDescent="0.25">
      <c r="A831" s="28">
        <v>46487</v>
      </c>
      <c r="B831" s="17">
        <v>2027</v>
      </c>
      <c r="C831" s="17">
        <v>4</v>
      </c>
      <c r="D831" s="17" t="s">
        <v>44</v>
      </c>
      <c r="E831" s="17" t="s">
        <v>82</v>
      </c>
      <c r="F831" s="17" t="s">
        <v>46</v>
      </c>
      <c r="G831" s="18" t="s">
        <v>73</v>
      </c>
    </row>
    <row r="832" spans="1:7" x14ac:dyDescent="0.25">
      <c r="A832" s="27">
        <v>46488</v>
      </c>
      <c r="B832" s="15">
        <v>2027</v>
      </c>
      <c r="C832" s="15">
        <v>4</v>
      </c>
      <c r="D832" s="15" t="s">
        <v>44</v>
      </c>
      <c r="E832" s="15" t="s">
        <v>82</v>
      </c>
      <c r="F832" s="15" t="s">
        <v>46</v>
      </c>
      <c r="G832" s="16" t="s">
        <v>73</v>
      </c>
    </row>
    <row r="833" spans="1:7" x14ac:dyDescent="0.25">
      <c r="A833" s="28">
        <v>46489</v>
      </c>
      <c r="B833" s="17">
        <v>2027</v>
      </c>
      <c r="C833" s="17">
        <v>4</v>
      </c>
      <c r="D833" s="17" t="s">
        <v>44</v>
      </c>
      <c r="E833" s="17" t="s">
        <v>82</v>
      </c>
      <c r="F833" s="17" t="s">
        <v>46</v>
      </c>
      <c r="G833" s="18" t="s">
        <v>73</v>
      </c>
    </row>
    <row r="834" spans="1:7" x14ac:dyDescent="0.25">
      <c r="A834" s="27">
        <v>46490</v>
      </c>
      <c r="B834" s="15">
        <v>2027</v>
      </c>
      <c r="C834" s="15">
        <v>4</v>
      </c>
      <c r="D834" s="15" t="s">
        <v>44</v>
      </c>
      <c r="E834" s="15" t="s">
        <v>82</v>
      </c>
      <c r="F834" s="15" t="s">
        <v>46</v>
      </c>
      <c r="G834" s="16" t="s">
        <v>73</v>
      </c>
    </row>
    <row r="835" spans="1:7" x14ac:dyDescent="0.25">
      <c r="A835" s="28">
        <v>46491</v>
      </c>
      <c r="B835" s="17">
        <v>2027</v>
      </c>
      <c r="C835" s="17">
        <v>4</v>
      </c>
      <c r="D835" s="17" t="s">
        <v>44</v>
      </c>
      <c r="E835" s="17" t="s">
        <v>82</v>
      </c>
      <c r="F835" s="17" t="s">
        <v>46</v>
      </c>
      <c r="G835" s="18" t="s">
        <v>73</v>
      </c>
    </row>
    <row r="836" spans="1:7" x14ac:dyDescent="0.25">
      <c r="A836" s="27">
        <v>46492</v>
      </c>
      <c r="B836" s="15">
        <v>2027</v>
      </c>
      <c r="C836" s="15">
        <v>4</v>
      </c>
      <c r="D836" s="15" t="s">
        <v>44</v>
      </c>
      <c r="E836" s="15" t="s">
        <v>82</v>
      </c>
      <c r="F836" s="15" t="s">
        <v>46</v>
      </c>
      <c r="G836" s="16" t="s">
        <v>73</v>
      </c>
    </row>
    <row r="837" spans="1:7" x14ac:dyDescent="0.25">
      <c r="A837" s="28">
        <v>46493</v>
      </c>
      <c r="B837" s="17">
        <v>2027</v>
      </c>
      <c r="C837" s="17">
        <v>4</v>
      </c>
      <c r="D837" s="17" t="s">
        <v>44</v>
      </c>
      <c r="E837" s="17" t="s">
        <v>82</v>
      </c>
      <c r="F837" s="17" t="s">
        <v>46</v>
      </c>
      <c r="G837" s="18" t="s">
        <v>73</v>
      </c>
    </row>
    <row r="838" spans="1:7" x14ac:dyDescent="0.25">
      <c r="A838" s="27">
        <v>46494</v>
      </c>
      <c r="B838" s="15">
        <v>2027</v>
      </c>
      <c r="C838" s="15">
        <v>4</v>
      </c>
      <c r="D838" s="15" t="s">
        <v>44</v>
      </c>
      <c r="E838" s="15" t="s">
        <v>82</v>
      </c>
      <c r="F838" s="15" t="s">
        <v>46</v>
      </c>
      <c r="G838" s="16" t="s">
        <v>73</v>
      </c>
    </row>
    <row r="839" spans="1:7" x14ac:dyDescent="0.25">
      <c r="A839" s="28">
        <v>46495</v>
      </c>
      <c r="B839" s="17">
        <v>2027</v>
      </c>
      <c r="C839" s="17">
        <v>4</v>
      </c>
      <c r="D839" s="17" t="s">
        <v>44</v>
      </c>
      <c r="E839" s="17" t="s">
        <v>82</v>
      </c>
      <c r="F839" s="17" t="s">
        <v>46</v>
      </c>
      <c r="G839" s="18" t="s">
        <v>73</v>
      </c>
    </row>
    <row r="840" spans="1:7" x14ac:dyDescent="0.25">
      <c r="A840" s="27">
        <v>46496</v>
      </c>
      <c r="B840" s="15">
        <v>2027</v>
      </c>
      <c r="C840" s="15">
        <v>4</v>
      </c>
      <c r="D840" s="15" t="s">
        <v>44</v>
      </c>
      <c r="E840" s="15" t="s">
        <v>82</v>
      </c>
      <c r="F840" s="15" t="s">
        <v>46</v>
      </c>
      <c r="G840" s="16" t="s">
        <v>73</v>
      </c>
    </row>
    <row r="841" spans="1:7" x14ac:dyDescent="0.25">
      <c r="A841" s="28">
        <v>46497</v>
      </c>
      <c r="B841" s="17">
        <v>2027</v>
      </c>
      <c r="C841" s="17">
        <v>4</v>
      </c>
      <c r="D841" s="17" t="s">
        <v>44</v>
      </c>
      <c r="E841" s="17" t="s">
        <v>82</v>
      </c>
      <c r="F841" s="17" t="s">
        <v>46</v>
      </c>
      <c r="G841" s="18" t="s">
        <v>73</v>
      </c>
    </row>
    <row r="842" spans="1:7" x14ac:dyDescent="0.25">
      <c r="A842" s="27">
        <v>46498</v>
      </c>
      <c r="B842" s="15">
        <v>2027</v>
      </c>
      <c r="C842" s="15">
        <v>4</v>
      </c>
      <c r="D842" s="15" t="s">
        <v>44</v>
      </c>
      <c r="E842" s="15" t="s">
        <v>82</v>
      </c>
      <c r="F842" s="15" t="s">
        <v>46</v>
      </c>
      <c r="G842" s="16" t="s">
        <v>73</v>
      </c>
    </row>
    <row r="843" spans="1:7" x14ac:dyDescent="0.25">
      <c r="A843" s="28">
        <v>46499</v>
      </c>
      <c r="B843" s="17">
        <v>2027</v>
      </c>
      <c r="C843" s="17">
        <v>4</v>
      </c>
      <c r="D843" s="17" t="s">
        <v>44</v>
      </c>
      <c r="E843" s="17" t="s">
        <v>82</v>
      </c>
      <c r="F843" s="17" t="s">
        <v>46</v>
      </c>
      <c r="G843" s="18" t="s">
        <v>73</v>
      </c>
    </row>
    <row r="844" spans="1:7" x14ac:dyDescent="0.25">
      <c r="A844" s="27">
        <v>46500</v>
      </c>
      <c r="B844" s="15">
        <v>2027</v>
      </c>
      <c r="C844" s="15">
        <v>4</v>
      </c>
      <c r="D844" s="15" t="s">
        <v>44</v>
      </c>
      <c r="E844" s="15" t="s">
        <v>82</v>
      </c>
      <c r="F844" s="15" t="s">
        <v>46</v>
      </c>
      <c r="G844" s="16" t="s">
        <v>73</v>
      </c>
    </row>
    <row r="845" spans="1:7" x14ac:dyDescent="0.25">
      <c r="A845" s="28">
        <v>46501</v>
      </c>
      <c r="B845" s="17">
        <v>2027</v>
      </c>
      <c r="C845" s="17">
        <v>4</v>
      </c>
      <c r="D845" s="17" t="s">
        <v>44</v>
      </c>
      <c r="E845" s="17" t="s">
        <v>82</v>
      </c>
      <c r="F845" s="17" t="s">
        <v>46</v>
      </c>
      <c r="G845" s="18" t="s">
        <v>73</v>
      </c>
    </row>
    <row r="846" spans="1:7" x14ac:dyDescent="0.25">
      <c r="A846" s="27">
        <v>46502</v>
      </c>
      <c r="B846" s="15">
        <v>2027</v>
      </c>
      <c r="C846" s="15">
        <v>4</v>
      </c>
      <c r="D846" s="15" t="s">
        <v>44</v>
      </c>
      <c r="E846" s="15" t="s">
        <v>82</v>
      </c>
      <c r="F846" s="15" t="s">
        <v>46</v>
      </c>
      <c r="G846" s="16" t="s">
        <v>73</v>
      </c>
    </row>
    <row r="847" spans="1:7" x14ac:dyDescent="0.25">
      <c r="A847" s="28">
        <v>46503</v>
      </c>
      <c r="B847" s="17">
        <v>2027</v>
      </c>
      <c r="C847" s="17">
        <v>4</v>
      </c>
      <c r="D847" s="17" t="s">
        <v>44</v>
      </c>
      <c r="E847" s="17" t="s">
        <v>82</v>
      </c>
      <c r="F847" s="17" t="s">
        <v>46</v>
      </c>
      <c r="G847" s="18" t="s">
        <v>73</v>
      </c>
    </row>
    <row r="848" spans="1:7" x14ac:dyDescent="0.25">
      <c r="A848" s="27">
        <v>46504</v>
      </c>
      <c r="B848" s="15">
        <v>2027</v>
      </c>
      <c r="C848" s="15">
        <v>4</v>
      </c>
      <c r="D848" s="15" t="s">
        <v>44</v>
      </c>
      <c r="E848" s="15" t="s">
        <v>82</v>
      </c>
      <c r="F848" s="15" t="s">
        <v>46</v>
      </c>
      <c r="G848" s="16" t="s">
        <v>73</v>
      </c>
    </row>
    <row r="849" spans="1:7" x14ac:dyDescent="0.25">
      <c r="A849" s="28">
        <v>46505</v>
      </c>
      <c r="B849" s="17">
        <v>2027</v>
      </c>
      <c r="C849" s="17">
        <v>4</v>
      </c>
      <c r="D849" s="17" t="s">
        <v>44</v>
      </c>
      <c r="E849" s="17" t="s">
        <v>82</v>
      </c>
      <c r="F849" s="17" t="s">
        <v>46</v>
      </c>
      <c r="G849" s="18" t="s">
        <v>73</v>
      </c>
    </row>
    <row r="850" spans="1:7" x14ac:dyDescent="0.25">
      <c r="A850" s="27">
        <v>46506</v>
      </c>
      <c r="B850" s="15">
        <v>2027</v>
      </c>
      <c r="C850" s="15">
        <v>4</v>
      </c>
      <c r="D850" s="15" t="s">
        <v>44</v>
      </c>
      <c r="E850" s="15" t="s">
        <v>82</v>
      </c>
      <c r="F850" s="15" t="s">
        <v>46</v>
      </c>
      <c r="G850" s="16" t="s">
        <v>73</v>
      </c>
    </row>
    <row r="851" spans="1:7" x14ac:dyDescent="0.25">
      <c r="A851" s="28">
        <v>46507</v>
      </c>
      <c r="B851" s="17">
        <v>2027</v>
      </c>
      <c r="C851" s="17">
        <v>4</v>
      </c>
      <c r="D851" s="17" t="s">
        <v>44</v>
      </c>
      <c r="E851" s="17" t="s">
        <v>82</v>
      </c>
      <c r="F851" s="17" t="s">
        <v>46</v>
      </c>
      <c r="G851" s="18" t="s">
        <v>73</v>
      </c>
    </row>
    <row r="852" spans="1:7" x14ac:dyDescent="0.25">
      <c r="A852" s="27">
        <v>46508</v>
      </c>
      <c r="B852" s="15">
        <v>2027</v>
      </c>
      <c r="C852" s="15">
        <v>5</v>
      </c>
      <c r="D852" s="15" t="s">
        <v>47</v>
      </c>
      <c r="E852" s="15" t="s">
        <v>83</v>
      </c>
      <c r="F852" s="15" t="s">
        <v>46</v>
      </c>
      <c r="G852" s="16" t="s">
        <v>73</v>
      </c>
    </row>
    <row r="853" spans="1:7" x14ac:dyDescent="0.25">
      <c r="A853" s="28">
        <v>46509</v>
      </c>
      <c r="B853" s="17">
        <v>2027</v>
      </c>
      <c r="C853" s="17">
        <v>5</v>
      </c>
      <c r="D853" s="17" t="s">
        <v>47</v>
      </c>
      <c r="E853" s="17" t="s">
        <v>83</v>
      </c>
      <c r="F853" s="17" t="s">
        <v>46</v>
      </c>
      <c r="G853" s="18" t="s">
        <v>73</v>
      </c>
    </row>
    <row r="854" spans="1:7" x14ac:dyDescent="0.25">
      <c r="A854" s="27">
        <v>46510</v>
      </c>
      <c r="B854" s="15">
        <v>2027</v>
      </c>
      <c r="C854" s="15">
        <v>5</v>
      </c>
      <c r="D854" s="15" t="s">
        <v>47</v>
      </c>
      <c r="E854" s="15" t="s">
        <v>83</v>
      </c>
      <c r="F854" s="15" t="s">
        <v>46</v>
      </c>
      <c r="G854" s="16" t="s">
        <v>73</v>
      </c>
    </row>
    <row r="855" spans="1:7" x14ac:dyDescent="0.25">
      <c r="A855" s="28">
        <v>46511</v>
      </c>
      <c r="B855" s="17">
        <v>2027</v>
      </c>
      <c r="C855" s="17">
        <v>5</v>
      </c>
      <c r="D855" s="17" t="s">
        <v>47</v>
      </c>
      <c r="E855" s="17" t="s">
        <v>83</v>
      </c>
      <c r="F855" s="17" t="s">
        <v>46</v>
      </c>
      <c r="G855" s="18" t="s">
        <v>73</v>
      </c>
    </row>
    <row r="856" spans="1:7" x14ac:dyDescent="0.25">
      <c r="A856" s="27">
        <v>46512</v>
      </c>
      <c r="B856" s="15">
        <v>2027</v>
      </c>
      <c r="C856" s="15">
        <v>5</v>
      </c>
      <c r="D856" s="15" t="s">
        <v>47</v>
      </c>
      <c r="E856" s="15" t="s">
        <v>83</v>
      </c>
      <c r="F856" s="15" t="s">
        <v>46</v>
      </c>
      <c r="G856" s="16" t="s">
        <v>73</v>
      </c>
    </row>
    <row r="857" spans="1:7" x14ac:dyDescent="0.25">
      <c r="A857" s="28">
        <v>46513</v>
      </c>
      <c r="B857" s="17">
        <v>2027</v>
      </c>
      <c r="C857" s="17">
        <v>5</v>
      </c>
      <c r="D857" s="17" t="s">
        <v>47</v>
      </c>
      <c r="E857" s="17" t="s">
        <v>83</v>
      </c>
      <c r="F857" s="17" t="s">
        <v>46</v>
      </c>
      <c r="G857" s="18" t="s">
        <v>73</v>
      </c>
    </row>
    <row r="858" spans="1:7" x14ac:dyDescent="0.25">
      <c r="A858" s="27">
        <v>46514</v>
      </c>
      <c r="B858" s="15">
        <v>2027</v>
      </c>
      <c r="C858" s="15">
        <v>5</v>
      </c>
      <c r="D858" s="15" t="s">
        <v>47</v>
      </c>
      <c r="E858" s="15" t="s">
        <v>83</v>
      </c>
      <c r="F858" s="15" t="s">
        <v>46</v>
      </c>
      <c r="G858" s="16" t="s">
        <v>73</v>
      </c>
    </row>
    <row r="859" spans="1:7" x14ac:dyDescent="0.25">
      <c r="A859" s="28">
        <v>46515</v>
      </c>
      <c r="B859" s="17">
        <v>2027</v>
      </c>
      <c r="C859" s="17">
        <v>5</v>
      </c>
      <c r="D859" s="17" t="s">
        <v>47</v>
      </c>
      <c r="E859" s="17" t="s">
        <v>83</v>
      </c>
      <c r="F859" s="17" t="s">
        <v>46</v>
      </c>
      <c r="G859" s="18" t="s">
        <v>73</v>
      </c>
    </row>
    <row r="860" spans="1:7" x14ac:dyDescent="0.25">
      <c r="A860" s="27">
        <v>46516</v>
      </c>
      <c r="B860" s="15">
        <v>2027</v>
      </c>
      <c r="C860" s="15">
        <v>5</v>
      </c>
      <c r="D860" s="15" t="s">
        <v>47</v>
      </c>
      <c r="E860" s="15" t="s">
        <v>83</v>
      </c>
      <c r="F860" s="15" t="s">
        <v>46</v>
      </c>
      <c r="G860" s="16" t="s">
        <v>73</v>
      </c>
    </row>
    <row r="861" spans="1:7" x14ac:dyDescent="0.25">
      <c r="A861" s="28">
        <v>46517</v>
      </c>
      <c r="B861" s="17">
        <v>2027</v>
      </c>
      <c r="C861" s="17">
        <v>5</v>
      </c>
      <c r="D861" s="17" t="s">
        <v>47</v>
      </c>
      <c r="E861" s="17" t="s">
        <v>83</v>
      </c>
      <c r="F861" s="17" t="s">
        <v>46</v>
      </c>
      <c r="G861" s="18" t="s">
        <v>73</v>
      </c>
    </row>
    <row r="862" spans="1:7" x14ac:dyDescent="0.25">
      <c r="A862" s="27">
        <v>46518</v>
      </c>
      <c r="B862" s="15">
        <v>2027</v>
      </c>
      <c r="C862" s="15">
        <v>5</v>
      </c>
      <c r="D862" s="15" t="s">
        <v>47</v>
      </c>
      <c r="E862" s="15" t="s">
        <v>83</v>
      </c>
      <c r="F862" s="15" t="s">
        <v>46</v>
      </c>
      <c r="G862" s="16" t="s">
        <v>73</v>
      </c>
    </row>
    <row r="863" spans="1:7" x14ac:dyDescent="0.25">
      <c r="A863" s="28">
        <v>46519</v>
      </c>
      <c r="B863" s="17">
        <v>2027</v>
      </c>
      <c r="C863" s="17">
        <v>5</v>
      </c>
      <c r="D863" s="17" t="s">
        <v>47</v>
      </c>
      <c r="E863" s="17" t="s">
        <v>83</v>
      </c>
      <c r="F863" s="17" t="s">
        <v>46</v>
      </c>
      <c r="G863" s="18" t="s">
        <v>73</v>
      </c>
    </row>
    <row r="864" spans="1:7" x14ac:dyDescent="0.25">
      <c r="A864" s="27">
        <v>46520</v>
      </c>
      <c r="B864" s="15">
        <v>2027</v>
      </c>
      <c r="C864" s="15">
        <v>5</v>
      </c>
      <c r="D864" s="15" t="s">
        <v>47</v>
      </c>
      <c r="E864" s="15" t="s">
        <v>83</v>
      </c>
      <c r="F864" s="15" t="s">
        <v>46</v>
      </c>
      <c r="G864" s="16" t="s">
        <v>73</v>
      </c>
    </row>
    <row r="865" spans="1:7" x14ac:dyDescent="0.25">
      <c r="A865" s="28">
        <v>46521</v>
      </c>
      <c r="B865" s="17">
        <v>2027</v>
      </c>
      <c r="C865" s="17">
        <v>5</v>
      </c>
      <c r="D865" s="17" t="s">
        <v>47</v>
      </c>
      <c r="E865" s="17" t="s">
        <v>83</v>
      </c>
      <c r="F865" s="17" t="s">
        <v>46</v>
      </c>
      <c r="G865" s="18" t="s">
        <v>73</v>
      </c>
    </row>
    <row r="866" spans="1:7" x14ac:dyDescent="0.25">
      <c r="A866" s="27">
        <v>46522</v>
      </c>
      <c r="B866" s="15">
        <v>2027</v>
      </c>
      <c r="C866" s="15">
        <v>5</v>
      </c>
      <c r="D866" s="15" t="s">
        <v>47</v>
      </c>
      <c r="E866" s="15" t="s">
        <v>83</v>
      </c>
      <c r="F866" s="15" t="s">
        <v>46</v>
      </c>
      <c r="G866" s="16" t="s">
        <v>73</v>
      </c>
    </row>
    <row r="867" spans="1:7" x14ac:dyDescent="0.25">
      <c r="A867" s="28">
        <v>46523</v>
      </c>
      <c r="B867" s="17">
        <v>2027</v>
      </c>
      <c r="C867" s="17">
        <v>5</v>
      </c>
      <c r="D867" s="17" t="s">
        <v>47</v>
      </c>
      <c r="E867" s="17" t="s">
        <v>83</v>
      </c>
      <c r="F867" s="17" t="s">
        <v>46</v>
      </c>
      <c r="G867" s="18" t="s">
        <v>73</v>
      </c>
    </row>
    <row r="868" spans="1:7" x14ac:dyDescent="0.25">
      <c r="A868" s="27">
        <v>46524</v>
      </c>
      <c r="B868" s="15">
        <v>2027</v>
      </c>
      <c r="C868" s="15">
        <v>5</v>
      </c>
      <c r="D868" s="15" t="s">
        <v>47</v>
      </c>
      <c r="E868" s="15" t="s">
        <v>83</v>
      </c>
      <c r="F868" s="15" t="s">
        <v>46</v>
      </c>
      <c r="G868" s="16" t="s">
        <v>73</v>
      </c>
    </row>
    <row r="869" spans="1:7" x14ac:dyDescent="0.25">
      <c r="A869" s="28">
        <v>46525</v>
      </c>
      <c r="B869" s="17">
        <v>2027</v>
      </c>
      <c r="C869" s="17">
        <v>5</v>
      </c>
      <c r="D869" s="17" t="s">
        <v>47</v>
      </c>
      <c r="E869" s="17" t="s">
        <v>83</v>
      </c>
      <c r="F869" s="17" t="s">
        <v>46</v>
      </c>
      <c r="G869" s="18" t="s">
        <v>73</v>
      </c>
    </row>
    <row r="870" spans="1:7" x14ac:dyDescent="0.25">
      <c r="A870" s="27">
        <v>46526</v>
      </c>
      <c r="B870" s="15">
        <v>2027</v>
      </c>
      <c r="C870" s="15">
        <v>5</v>
      </c>
      <c r="D870" s="15" t="s">
        <v>47</v>
      </c>
      <c r="E870" s="15" t="s">
        <v>83</v>
      </c>
      <c r="F870" s="15" t="s">
        <v>46</v>
      </c>
      <c r="G870" s="16" t="s">
        <v>73</v>
      </c>
    </row>
    <row r="871" spans="1:7" x14ac:dyDescent="0.25">
      <c r="A871" s="28">
        <v>46527</v>
      </c>
      <c r="B871" s="17">
        <v>2027</v>
      </c>
      <c r="C871" s="17">
        <v>5</v>
      </c>
      <c r="D871" s="17" t="s">
        <v>47</v>
      </c>
      <c r="E871" s="17" t="s">
        <v>83</v>
      </c>
      <c r="F871" s="17" t="s">
        <v>46</v>
      </c>
      <c r="G871" s="18" t="s">
        <v>73</v>
      </c>
    </row>
    <row r="872" spans="1:7" x14ac:dyDescent="0.25">
      <c r="A872" s="27">
        <v>46528</v>
      </c>
      <c r="B872" s="15">
        <v>2027</v>
      </c>
      <c r="C872" s="15">
        <v>5</v>
      </c>
      <c r="D872" s="15" t="s">
        <v>47</v>
      </c>
      <c r="E872" s="15" t="s">
        <v>83</v>
      </c>
      <c r="F872" s="15" t="s">
        <v>46</v>
      </c>
      <c r="G872" s="16" t="s">
        <v>73</v>
      </c>
    </row>
    <row r="873" spans="1:7" x14ac:dyDescent="0.25">
      <c r="A873" s="28">
        <v>46529</v>
      </c>
      <c r="B873" s="17">
        <v>2027</v>
      </c>
      <c r="C873" s="17">
        <v>5</v>
      </c>
      <c r="D873" s="17" t="s">
        <v>47</v>
      </c>
      <c r="E873" s="17" t="s">
        <v>83</v>
      </c>
      <c r="F873" s="17" t="s">
        <v>46</v>
      </c>
      <c r="G873" s="18" t="s">
        <v>73</v>
      </c>
    </row>
    <row r="874" spans="1:7" x14ac:dyDescent="0.25">
      <c r="A874" s="27">
        <v>46530</v>
      </c>
      <c r="B874" s="15">
        <v>2027</v>
      </c>
      <c r="C874" s="15">
        <v>5</v>
      </c>
      <c r="D874" s="15" t="s">
        <v>47</v>
      </c>
      <c r="E874" s="15" t="s">
        <v>83</v>
      </c>
      <c r="F874" s="15" t="s">
        <v>46</v>
      </c>
      <c r="G874" s="16" t="s">
        <v>73</v>
      </c>
    </row>
    <row r="875" spans="1:7" x14ac:dyDescent="0.25">
      <c r="A875" s="28">
        <v>46531</v>
      </c>
      <c r="B875" s="17">
        <v>2027</v>
      </c>
      <c r="C875" s="17">
        <v>5</v>
      </c>
      <c r="D875" s="17" t="s">
        <v>47</v>
      </c>
      <c r="E875" s="17" t="s">
        <v>83</v>
      </c>
      <c r="F875" s="17" t="s">
        <v>46</v>
      </c>
      <c r="G875" s="18" t="s">
        <v>73</v>
      </c>
    </row>
    <row r="876" spans="1:7" x14ac:dyDescent="0.25">
      <c r="A876" s="27">
        <v>46532</v>
      </c>
      <c r="B876" s="15">
        <v>2027</v>
      </c>
      <c r="C876" s="15">
        <v>5</v>
      </c>
      <c r="D876" s="15" t="s">
        <v>47</v>
      </c>
      <c r="E876" s="15" t="s">
        <v>83</v>
      </c>
      <c r="F876" s="15" t="s">
        <v>46</v>
      </c>
      <c r="G876" s="16" t="s">
        <v>73</v>
      </c>
    </row>
    <row r="877" spans="1:7" x14ac:dyDescent="0.25">
      <c r="A877" s="28">
        <v>46533</v>
      </c>
      <c r="B877" s="17">
        <v>2027</v>
      </c>
      <c r="C877" s="17">
        <v>5</v>
      </c>
      <c r="D877" s="17" t="s">
        <v>47</v>
      </c>
      <c r="E877" s="17" t="s">
        <v>83</v>
      </c>
      <c r="F877" s="17" t="s">
        <v>46</v>
      </c>
      <c r="G877" s="18" t="s">
        <v>73</v>
      </c>
    </row>
    <row r="878" spans="1:7" x14ac:dyDescent="0.25">
      <c r="A878" s="27">
        <v>46534</v>
      </c>
      <c r="B878" s="15">
        <v>2027</v>
      </c>
      <c r="C878" s="15">
        <v>5</v>
      </c>
      <c r="D878" s="15" t="s">
        <v>47</v>
      </c>
      <c r="E878" s="15" t="s">
        <v>83</v>
      </c>
      <c r="F878" s="15" t="s">
        <v>46</v>
      </c>
      <c r="G878" s="16" t="s">
        <v>73</v>
      </c>
    </row>
    <row r="879" spans="1:7" x14ac:dyDescent="0.25">
      <c r="A879" s="28">
        <v>46535</v>
      </c>
      <c r="B879" s="17">
        <v>2027</v>
      </c>
      <c r="C879" s="17">
        <v>5</v>
      </c>
      <c r="D879" s="17" t="s">
        <v>47</v>
      </c>
      <c r="E879" s="17" t="s">
        <v>83</v>
      </c>
      <c r="F879" s="17" t="s">
        <v>46</v>
      </c>
      <c r="G879" s="18" t="s">
        <v>73</v>
      </c>
    </row>
    <row r="880" spans="1:7" x14ac:dyDescent="0.25">
      <c r="A880" s="27">
        <v>46536</v>
      </c>
      <c r="B880" s="15">
        <v>2027</v>
      </c>
      <c r="C880" s="15">
        <v>5</v>
      </c>
      <c r="D880" s="15" t="s">
        <v>47</v>
      </c>
      <c r="E880" s="15" t="s">
        <v>83</v>
      </c>
      <c r="F880" s="15" t="s">
        <v>46</v>
      </c>
      <c r="G880" s="16" t="s">
        <v>73</v>
      </c>
    </row>
    <row r="881" spans="1:7" x14ac:dyDescent="0.25">
      <c r="A881" s="28">
        <v>46537</v>
      </c>
      <c r="B881" s="17">
        <v>2027</v>
      </c>
      <c r="C881" s="17">
        <v>5</v>
      </c>
      <c r="D881" s="17" t="s">
        <v>47</v>
      </c>
      <c r="E881" s="17" t="s">
        <v>83</v>
      </c>
      <c r="F881" s="17" t="s">
        <v>46</v>
      </c>
      <c r="G881" s="18" t="s">
        <v>73</v>
      </c>
    </row>
    <row r="882" spans="1:7" x14ac:dyDescent="0.25">
      <c r="A882" s="27">
        <v>46538</v>
      </c>
      <c r="B882" s="15">
        <v>2027</v>
      </c>
      <c r="C882" s="15">
        <v>5</v>
      </c>
      <c r="D882" s="15" t="s">
        <v>47</v>
      </c>
      <c r="E882" s="15" t="s">
        <v>83</v>
      </c>
      <c r="F882" s="15" t="s">
        <v>46</v>
      </c>
      <c r="G882" s="16" t="s">
        <v>73</v>
      </c>
    </row>
    <row r="883" spans="1:7" x14ac:dyDescent="0.25">
      <c r="A883" s="28">
        <v>46539</v>
      </c>
      <c r="B883" s="17">
        <v>2027</v>
      </c>
      <c r="C883" s="17">
        <v>6</v>
      </c>
      <c r="D883" s="17" t="s">
        <v>49</v>
      </c>
      <c r="E883" s="17" t="s">
        <v>84</v>
      </c>
      <c r="F883" s="17" t="s">
        <v>46</v>
      </c>
      <c r="G883" s="18" t="s">
        <v>73</v>
      </c>
    </row>
    <row r="884" spans="1:7" x14ac:dyDescent="0.25">
      <c r="A884" s="27">
        <v>46540</v>
      </c>
      <c r="B884" s="15">
        <v>2027</v>
      </c>
      <c r="C884" s="15">
        <v>6</v>
      </c>
      <c r="D884" s="15" t="s">
        <v>49</v>
      </c>
      <c r="E884" s="15" t="s">
        <v>84</v>
      </c>
      <c r="F884" s="15" t="s">
        <v>46</v>
      </c>
      <c r="G884" s="16" t="s">
        <v>73</v>
      </c>
    </row>
    <row r="885" spans="1:7" x14ac:dyDescent="0.25">
      <c r="A885" s="28">
        <v>46541</v>
      </c>
      <c r="B885" s="17">
        <v>2027</v>
      </c>
      <c r="C885" s="17">
        <v>6</v>
      </c>
      <c r="D885" s="17" t="s">
        <v>49</v>
      </c>
      <c r="E885" s="17" t="s">
        <v>84</v>
      </c>
      <c r="F885" s="17" t="s">
        <v>46</v>
      </c>
      <c r="G885" s="18" t="s">
        <v>73</v>
      </c>
    </row>
    <row r="886" spans="1:7" x14ac:dyDescent="0.25">
      <c r="A886" s="27">
        <v>46542</v>
      </c>
      <c r="B886" s="15">
        <v>2027</v>
      </c>
      <c r="C886" s="15">
        <v>6</v>
      </c>
      <c r="D886" s="15" t="s">
        <v>49</v>
      </c>
      <c r="E886" s="15" t="s">
        <v>84</v>
      </c>
      <c r="F886" s="15" t="s">
        <v>46</v>
      </c>
      <c r="G886" s="16" t="s">
        <v>73</v>
      </c>
    </row>
    <row r="887" spans="1:7" x14ac:dyDescent="0.25">
      <c r="A887" s="28">
        <v>46543</v>
      </c>
      <c r="B887" s="17">
        <v>2027</v>
      </c>
      <c r="C887" s="17">
        <v>6</v>
      </c>
      <c r="D887" s="17" t="s">
        <v>49</v>
      </c>
      <c r="E887" s="17" t="s">
        <v>84</v>
      </c>
      <c r="F887" s="17" t="s">
        <v>46</v>
      </c>
      <c r="G887" s="18" t="s">
        <v>73</v>
      </c>
    </row>
    <row r="888" spans="1:7" x14ac:dyDescent="0.25">
      <c r="A888" s="27">
        <v>46544</v>
      </c>
      <c r="B888" s="15">
        <v>2027</v>
      </c>
      <c r="C888" s="15">
        <v>6</v>
      </c>
      <c r="D888" s="15" t="s">
        <v>49</v>
      </c>
      <c r="E888" s="15" t="s">
        <v>84</v>
      </c>
      <c r="F888" s="15" t="s">
        <v>46</v>
      </c>
      <c r="G888" s="16" t="s">
        <v>73</v>
      </c>
    </row>
    <row r="889" spans="1:7" x14ac:dyDescent="0.25">
      <c r="A889" s="28">
        <v>46545</v>
      </c>
      <c r="B889" s="17">
        <v>2027</v>
      </c>
      <c r="C889" s="17">
        <v>6</v>
      </c>
      <c r="D889" s="17" t="s">
        <v>49</v>
      </c>
      <c r="E889" s="17" t="s">
        <v>84</v>
      </c>
      <c r="F889" s="17" t="s">
        <v>46</v>
      </c>
      <c r="G889" s="18" t="s">
        <v>73</v>
      </c>
    </row>
    <row r="890" spans="1:7" x14ac:dyDescent="0.25">
      <c r="A890" s="27">
        <v>46546</v>
      </c>
      <c r="B890" s="15">
        <v>2027</v>
      </c>
      <c r="C890" s="15">
        <v>6</v>
      </c>
      <c r="D890" s="15" t="s">
        <v>49</v>
      </c>
      <c r="E890" s="15" t="s">
        <v>84</v>
      </c>
      <c r="F890" s="15" t="s">
        <v>46</v>
      </c>
      <c r="G890" s="16" t="s">
        <v>73</v>
      </c>
    </row>
    <row r="891" spans="1:7" x14ac:dyDescent="0.25">
      <c r="A891" s="28">
        <v>46547</v>
      </c>
      <c r="B891" s="17">
        <v>2027</v>
      </c>
      <c r="C891" s="17">
        <v>6</v>
      </c>
      <c r="D891" s="17" t="s">
        <v>49</v>
      </c>
      <c r="E891" s="17" t="s">
        <v>84</v>
      </c>
      <c r="F891" s="17" t="s">
        <v>46</v>
      </c>
      <c r="G891" s="18" t="s">
        <v>73</v>
      </c>
    </row>
    <row r="892" spans="1:7" x14ac:dyDescent="0.25">
      <c r="A892" s="27">
        <v>46548</v>
      </c>
      <c r="B892" s="15">
        <v>2027</v>
      </c>
      <c r="C892" s="15">
        <v>6</v>
      </c>
      <c r="D892" s="15" t="s">
        <v>49</v>
      </c>
      <c r="E892" s="15" t="s">
        <v>84</v>
      </c>
      <c r="F892" s="15" t="s">
        <v>46</v>
      </c>
      <c r="G892" s="16" t="s">
        <v>73</v>
      </c>
    </row>
    <row r="893" spans="1:7" x14ac:dyDescent="0.25">
      <c r="A893" s="28">
        <v>46549</v>
      </c>
      <c r="B893" s="17">
        <v>2027</v>
      </c>
      <c r="C893" s="17">
        <v>6</v>
      </c>
      <c r="D893" s="17" t="s">
        <v>49</v>
      </c>
      <c r="E893" s="17" t="s">
        <v>84</v>
      </c>
      <c r="F893" s="17" t="s">
        <v>46</v>
      </c>
      <c r="G893" s="18" t="s">
        <v>73</v>
      </c>
    </row>
    <row r="894" spans="1:7" x14ac:dyDescent="0.25">
      <c r="A894" s="27">
        <v>46550</v>
      </c>
      <c r="B894" s="15">
        <v>2027</v>
      </c>
      <c r="C894" s="15">
        <v>6</v>
      </c>
      <c r="D894" s="15" t="s">
        <v>49</v>
      </c>
      <c r="E894" s="15" t="s">
        <v>84</v>
      </c>
      <c r="F894" s="15" t="s">
        <v>46</v>
      </c>
      <c r="G894" s="16" t="s">
        <v>73</v>
      </c>
    </row>
    <row r="895" spans="1:7" x14ac:dyDescent="0.25">
      <c r="A895" s="28">
        <v>46551</v>
      </c>
      <c r="B895" s="17">
        <v>2027</v>
      </c>
      <c r="C895" s="17">
        <v>6</v>
      </c>
      <c r="D895" s="17" t="s">
        <v>49</v>
      </c>
      <c r="E895" s="17" t="s">
        <v>84</v>
      </c>
      <c r="F895" s="17" t="s">
        <v>46</v>
      </c>
      <c r="G895" s="18" t="s">
        <v>73</v>
      </c>
    </row>
    <row r="896" spans="1:7" x14ac:dyDescent="0.25">
      <c r="A896" s="27">
        <v>46552</v>
      </c>
      <c r="B896" s="15">
        <v>2027</v>
      </c>
      <c r="C896" s="15">
        <v>6</v>
      </c>
      <c r="D896" s="15" t="s">
        <v>49</v>
      </c>
      <c r="E896" s="15" t="s">
        <v>84</v>
      </c>
      <c r="F896" s="15" t="s">
        <v>46</v>
      </c>
      <c r="G896" s="16" t="s">
        <v>73</v>
      </c>
    </row>
    <row r="897" spans="1:7" x14ac:dyDescent="0.25">
      <c r="A897" s="28">
        <v>46553</v>
      </c>
      <c r="B897" s="17">
        <v>2027</v>
      </c>
      <c r="C897" s="17">
        <v>6</v>
      </c>
      <c r="D897" s="17" t="s">
        <v>49</v>
      </c>
      <c r="E897" s="17" t="s">
        <v>84</v>
      </c>
      <c r="F897" s="17" t="s">
        <v>46</v>
      </c>
      <c r="G897" s="18" t="s">
        <v>73</v>
      </c>
    </row>
    <row r="898" spans="1:7" x14ac:dyDescent="0.25">
      <c r="A898" s="27">
        <v>46554</v>
      </c>
      <c r="B898" s="15">
        <v>2027</v>
      </c>
      <c r="C898" s="15">
        <v>6</v>
      </c>
      <c r="D898" s="15" t="s">
        <v>49</v>
      </c>
      <c r="E898" s="15" t="s">
        <v>84</v>
      </c>
      <c r="F898" s="15" t="s">
        <v>46</v>
      </c>
      <c r="G898" s="16" t="s">
        <v>73</v>
      </c>
    </row>
    <row r="899" spans="1:7" x14ac:dyDescent="0.25">
      <c r="A899" s="28">
        <v>46555</v>
      </c>
      <c r="B899" s="17">
        <v>2027</v>
      </c>
      <c r="C899" s="17">
        <v>6</v>
      </c>
      <c r="D899" s="17" t="s">
        <v>49</v>
      </c>
      <c r="E899" s="17" t="s">
        <v>84</v>
      </c>
      <c r="F899" s="17" t="s">
        <v>46</v>
      </c>
      <c r="G899" s="18" t="s">
        <v>73</v>
      </c>
    </row>
    <row r="900" spans="1:7" x14ac:dyDescent="0.25">
      <c r="A900" s="27">
        <v>46556</v>
      </c>
      <c r="B900" s="15">
        <v>2027</v>
      </c>
      <c r="C900" s="15">
        <v>6</v>
      </c>
      <c r="D900" s="15" t="s">
        <v>49</v>
      </c>
      <c r="E900" s="15" t="s">
        <v>84</v>
      </c>
      <c r="F900" s="15" t="s">
        <v>46</v>
      </c>
      <c r="G900" s="16" t="s">
        <v>73</v>
      </c>
    </row>
    <row r="901" spans="1:7" x14ac:dyDescent="0.25">
      <c r="A901" s="28">
        <v>46557</v>
      </c>
      <c r="B901" s="17">
        <v>2027</v>
      </c>
      <c r="C901" s="17">
        <v>6</v>
      </c>
      <c r="D901" s="17" t="s">
        <v>49</v>
      </c>
      <c r="E901" s="17" t="s">
        <v>84</v>
      </c>
      <c r="F901" s="17" t="s">
        <v>46</v>
      </c>
      <c r="G901" s="18" t="s">
        <v>73</v>
      </c>
    </row>
    <row r="902" spans="1:7" x14ac:dyDescent="0.25">
      <c r="A902" s="27">
        <v>46558</v>
      </c>
      <c r="B902" s="15">
        <v>2027</v>
      </c>
      <c r="C902" s="15">
        <v>6</v>
      </c>
      <c r="D902" s="15" t="s">
        <v>49</v>
      </c>
      <c r="E902" s="15" t="s">
        <v>84</v>
      </c>
      <c r="F902" s="15" t="s">
        <v>46</v>
      </c>
      <c r="G902" s="16" t="s">
        <v>73</v>
      </c>
    </row>
    <row r="903" spans="1:7" x14ac:dyDescent="0.25">
      <c r="A903" s="28">
        <v>46559</v>
      </c>
      <c r="B903" s="17">
        <v>2027</v>
      </c>
      <c r="C903" s="17">
        <v>6</v>
      </c>
      <c r="D903" s="17" t="s">
        <v>49</v>
      </c>
      <c r="E903" s="17" t="s">
        <v>84</v>
      </c>
      <c r="F903" s="17" t="s">
        <v>46</v>
      </c>
      <c r="G903" s="18" t="s">
        <v>73</v>
      </c>
    </row>
    <row r="904" spans="1:7" x14ac:dyDescent="0.25">
      <c r="A904" s="27">
        <v>46560</v>
      </c>
      <c r="B904" s="15">
        <v>2027</v>
      </c>
      <c r="C904" s="15">
        <v>6</v>
      </c>
      <c r="D904" s="15" t="s">
        <v>49</v>
      </c>
      <c r="E904" s="15" t="s">
        <v>84</v>
      </c>
      <c r="F904" s="15" t="s">
        <v>46</v>
      </c>
      <c r="G904" s="16" t="s">
        <v>73</v>
      </c>
    </row>
    <row r="905" spans="1:7" x14ac:dyDescent="0.25">
      <c r="A905" s="28">
        <v>46561</v>
      </c>
      <c r="B905" s="17">
        <v>2027</v>
      </c>
      <c r="C905" s="17">
        <v>6</v>
      </c>
      <c r="D905" s="17" t="s">
        <v>49</v>
      </c>
      <c r="E905" s="17" t="s">
        <v>84</v>
      </c>
      <c r="F905" s="17" t="s">
        <v>46</v>
      </c>
      <c r="G905" s="18" t="s">
        <v>73</v>
      </c>
    </row>
    <row r="906" spans="1:7" x14ac:dyDescent="0.25">
      <c r="A906" s="27">
        <v>46562</v>
      </c>
      <c r="B906" s="15">
        <v>2027</v>
      </c>
      <c r="C906" s="15">
        <v>6</v>
      </c>
      <c r="D906" s="15" t="s">
        <v>49</v>
      </c>
      <c r="E906" s="15" t="s">
        <v>84</v>
      </c>
      <c r="F906" s="15" t="s">
        <v>46</v>
      </c>
      <c r="G906" s="16" t="s">
        <v>73</v>
      </c>
    </row>
    <row r="907" spans="1:7" x14ac:dyDescent="0.25">
      <c r="A907" s="28">
        <v>46563</v>
      </c>
      <c r="B907" s="17">
        <v>2027</v>
      </c>
      <c r="C907" s="17">
        <v>6</v>
      </c>
      <c r="D907" s="17" t="s">
        <v>49</v>
      </c>
      <c r="E907" s="17" t="s">
        <v>84</v>
      </c>
      <c r="F907" s="17" t="s">
        <v>46</v>
      </c>
      <c r="G907" s="18" t="s">
        <v>73</v>
      </c>
    </row>
    <row r="908" spans="1:7" x14ac:dyDescent="0.25">
      <c r="A908" s="27">
        <v>46564</v>
      </c>
      <c r="B908" s="15">
        <v>2027</v>
      </c>
      <c r="C908" s="15">
        <v>6</v>
      </c>
      <c r="D908" s="15" t="s">
        <v>49</v>
      </c>
      <c r="E908" s="15" t="s">
        <v>84</v>
      </c>
      <c r="F908" s="15" t="s">
        <v>46</v>
      </c>
      <c r="G908" s="16" t="s">
        <v>73</v>
      </c>
    </row>
    <row r="909" spans="1:7" x14ac:dyDescent="0.25">
      <c r="A909" s="28">
        <v>46565</v>
      </c>
      <c r="B909" s="17">
        <v>2027</v>
      </c>
      <c r="C909" s="17">
        <v>6</v>
      </c>
      <c r="D909" s="17" t="s">
        <v>49</v>
      </c>
      <c r="E909" s="17" t="s">
        <v>84</v>
      </c>
      <c r="F909" s="17" t="s">
        <v>46</v>
      </c>
      <c r="G909" s="18" t="s">
        <v>73</v>
      </c>
    </row>
    <row r="910" spans="1:7" x14ac:dyDescent="0.25">
      <c r="A910" s="27">
        <v>46566</v>
      </c>
      <c r="B910" s="15">
        <v>2027</v>
      </c>
      <c r="C910" s="15">
        <v>6</v>
      </c>
      <c r="D910" s="15" t="s">
        <v>49</v>
      </c>
      <c r="E910" s="15" t="s">
        <v>84</v>
      </c>
      <c r="F910" s="15" t="s">
        <v>46</v>
      </c>
      <c r="G910" s="16" t="s">
        <v>73</v>
      </c>
    </row>
    <row r="911" spans="1:7" x14ac:dyDescent="0.25">
      <c r="A911" s="28">
        <v>46567</v>
      </c>
      <c r="B911" s="17">
        <v>2027</v>
      </c>
      <c r="C911" s="17">
        <v>6</v>
      </c>
      <c r="D911" s="17" t="s">
        <v>49</v>
      </c>
      <c r="E911" s="17" t="s">
        <v>84</v>
      </c>
      <c r="F911" s="17" t="s">
        <v>46</v>
      </c>
      <c r="G911" s="18" t="s">
        <v>73</v>
      </c>
    </row>
    <row r="912" spans="1:7" x14ac:dyDescent="0.25">
      <c r="A912" s="27">
        <v>46568</v>
      </c>
      <c r="B912" s="15">
        <v>2027</v>
      </c>
      <c r="C912" s="15">
        <v>6</v>
      </c>
      <c r="D912" s="15" t="s">
        <v>49</v>
      </c>
      <c r="E912" s="15" t="s">
        <v>84</v>
      </c>
      <c r="F912" s="15" t="s">
        <v>46</v>
      </c>
      <c r="G912" s="16" t="s">
        <v>73</v>
      </c>
    </row>
    <row r="913" spans="1:7" x14ac:dyDescent="0.25">
      <c r="A913" s="28">
        <v>46569</v>
      </c>
      <c r="B913" s="17">
        <v>2027</v>
      </c>
      <c r="C913" s="17">
        <v>7</v>
      </c>
      <c r="D913" s="17" t="s">
        <v>51</v>
      </c>
      <c r="E913" s="17" t="s">
        <v>85</v>
      </c>
      <c r="F913" s="17" t="s">
        <v>53</v>
      </c>
      <c r="G913" s="18" t="s">
        <v>86</v>
      </c>
    </row>
    <row r="914" spans="1:7" x14ac:dyDescent="0.25">
      <c r="A914" s="27">
        <v>46570</v>
      </c>
      <c r="B914" s="15">
        <v>2027</v>
      </c>
      <c r="C914" s="15">
        <v>7</v>
      </c>
      <c r="D914" s="15" t="s">
        <v>51</v>
      </c>
      <c r="E914" s="15" t="s">
        <v>85</v>
      </c>
      <c r="F914" s="15" t="s">
        <v>53</v>
      </c>
      <c r="G914" s="16" t="s">
        <v>86</v>
      </c>
    </row>
    <row r="915" spans="1:7" x14ac:dyDescent="0.25">
      <c r="A915" s="28">
        <v>46571</v>
      </c>
      <c r="B915" s="17">
        <v>2027</v>
      </c>
      <c r="C915" s="17">
        <v>7</v>
      </c>
      <c r="D915" s="17" t="s">
        <v>51</v>
      </c>
      <c r="E915" s="17" t="s">
        <v>85</v>
      </c>
      <c r="F915" s="17" t="s">
        <v>53</v>
      </c>
      <c r="G915" s="18" t="s">
        <v>86</v>
      </c>
    </row>
    <row r="916" spans="1:7" x14ac:dyDescent="0.25">
      <c r="A916" s="27">
        <v>46572</v>
      </c>
      <c r="B916" s="15">
        <v>2027</v>
      </c>
      <c r="C916" s="15">
        <v>7</v>
      </c>
      <c r="D916" s="15" t="s">
        <v>51</v>
      </c>
      <c r="E916" s="15" t="s">
        <v>85</v>
      </c>
      <c r="F916" s="15" t="s">
        <v>53</v>
      </c>
      <c r="G916" s="16" t="s">
        <v>86</v>
      </c>
    </row>
    <row r="917" spans="1:7" x14ac:dyDescent="0.25">
      <c r="A917" s="28">
        <v>46573</v>
      </c>
      <c r="B917" s="17">
        <v>2027</v>
      </c>
      <c r="C917" s="17">
        <v>7</v>
      </c>
      <c r="D917" s="17" t="s">
        <v>51</v>
      </c>
      <c r="E917" s="17" t="s">
        <v>85</v>
      </c>
      <c r="F917" s="17" t="s">
        <v>53</v>
      </c>
      <c r="G917" s="18" t="s">
        <v>86</v>
      </c>
    </row>
    <row r="918" spans="1:7" x14ac:dyDescent="0.25">
      <c r="A918" s="27">
        <v>46574</v>
      </c>
      <c r="B918" s="15">
        <v>2027</v>
      </c>
      <c r="C918" s="15">
        <v>7</v>
      </c>
      <c r="D918" s="15" t="s">
        <v>51</v>
      </c>
      <c r="E918" s="15" t="s">
        <v>85</v>
      </c>
      <c r="F918" s="15" t="s">
        <v>53</v>
      </c>
      <c r="G918" s="16" t="s">
        <v>86</v>
      </c>
    </row>
    <row r="919" spans="1:7" x14ac:dyDescent="0.25">
      <c r="A919" s="28">
        <v>46575</v>
      </c>
      <c r="B919" s="17">
        <v>2027</v>
      </c>
      <c r="C919" s="17">
        <v>7</v>
      </c>
      <c r="D919" s="17" t="s">
        <v>51</v>
      </c>
      <c r="E919" s="17" t="s">
        <v>85</v>
      </c>
      <c r="F919" s="17" t="s">
        <v>53</v>
      </c>
      <c r="G919" s="18" t="s">
        <v>86</v>
      </c>
    </row>
    <row r="920" spans="1:7" x14ac:dyDescent="0.25">
      <c r="A920" s="27">
        <v>46576</v>
      </c>
      <c r="B920" s="15">
        <v>2027</v>
      </c>
      <c r="C920" s="15">
        <v>7</v>
      </c>
      <c r="D920" s="15" t="s">
        <v>51</v>
      </c>
      <c r="E920" s="15" t="s">
        <v>85</v>
      </c>
      <c r="F920" s="15" t="s">
        <v>53</v>
      </c>
      <c r="G920" s="16" t="s">
        <v>86</v>
      </c>
    </row>
    <row r="921" spans="1:7" x14ac:dyDescent="0.25">
      <c r="A921" s="28">
        <v>46577</v>
      </c>
      <c r="B921" s="17">
        <v>2027</v>
      </c>
      <c r="C921" s="17">
        <v>7</v>
      </c>
      <c r="D921" s="17" t="s">
        <v>51</v>
      </c>
      <c r="E921" s="17" t="s">
        <v>85</v>
      </c>
      <c r="F921" s="17" t="s">
        <v>53</v>
      </c>
      <c r="G921" s="18" t="s">
        <v>86</v>
      </c>
    </row>
    <row r="922" spans="1:7" x14ac:dyDescent="0.25">
      <c r="A922" s="27">
        <v>46578</v>
      </c>
      <c r="B922" s="15">
        <v>2027</v>
      </c>
      <c r="C922" s="15">
        <v>7</v>
      </c>
      <c r="D922" s="15" t="s">
        <v>51</v>
      </c>
      <c r="E922" s="15" t="s">
        <v>85</v>
      </c>
      <c r="F922" s="15" t="s">
        <v>53</v>
      </c>
      <c r="G922" s="16" t="s">
        <v>86</v>
      </c>
    </row>
    <row r="923" spans="1:7" x14ac:dyDescent="0.25">
      <c r="A923" s="28">
        <v>46579</v>
      </c>
      <c r="B923" s="17">
        <v>2027</v>
      </c>
      <c r="C923" s="17">
        <v>7</v>
      </c>
      <c r="D923" s="17" t="s">
        <v>51</v>
      </c>
      <c r="E923" s="17" t="s">
        <v>85</v>
      </c>
      <c r="F923" s="17" t="s">
        <v>53</v>
      </c>
      <c r="G923" s="18" t="s">
        <v>86</v>
      </c>
    </row>
    <row r="924" spans="1:7" x14ac:dyDescent="0.25">
      <c r="A924" s="27">
        <v>46580</v>
      </c>
      <c r="B924" s="15">
        <v>2027</v>
      </c>
      <c r="C924" s="15">
        <v>7</v>
      </c>
      <c r="D924" s="15" t="s">
        <v>51</v>
      </c>
      <c r="E924" s="15" t="s">
        <v>85</v>
      </c>
      <c r="F924" s="15" t="s">
        <v>53</v>
      </c>
      <c r="G924" s="16" t="s">
        <v>86</v>
      </c>
    </row>
    <row r="925" spans="1:7" x14ac:dyDescent="0.25">
      <c r="A925" s="28">
        <v>46581</v>
      </c>
      <c r="B925" s="17">
        <v>2027</v>
      </c>
      <c r="C925" s="17">
        <v>7</v>
      </c>
      <c r="D925" s="17" t="s">
        <v>51</v>
      </c>
      <c r="E925" s="17" t="s">
        <v>85</v>
      </c>
      <c r="F925" s="17" t="s">
        <v>53</v>
      </c>
      <c r="G925" s="18" t="s">
        <v>86</v>
      </c>
    </row>
    <row r="926" spans="1:7" x14ac:dyDescent="0.25">
      <c r="A926" s="27">
        <v>46582</v>
      </c>
      <c r="B926" s="15">
        <v>2027</v>
      </c>
      <c r="C926" s="15">
        <v>7</v>
      </c>
      <c r="D926" s="15" t="s">
        <v>51</v>
      </c>
      <c r="E926" s="15" t="s">
        <v>85</v>
      </c>
      <c r="F926" s="15" t="s">
        <v>53</v>
      </c>
      <c r="G926" s="16" t="s">
        <v>86</v>
      </c>
    </row>
    <row r="927" spans="1:7" x14ac:dyDescent="0.25">
      <c r="A927" s="28">
        <v>46583</v>
      </c>
      <c r="B927" s="17">
        <v>2027</v>
      </c>
      <c r="C927" s="17">
        <v>7</v>
      </c>
      <c r="D927" s="17" t="s">
        <v>51</v>
      </c>
      <c r="E927" s="17" t="s">
        <v>85</v>
      </c>
      <c r="F927" s="17" t="s">
        <v>53</v>
      </c>
      <c r="G927" s="18" t="s">
        <v>86</v>
      </c>
    </row>
    <row r="928" spans="1:7" x14ac:dyDescent="0.25">
      <c r="A928" s="27">
        <v>46584</v>
      </c>
      <c r="B928" s="15">
        <v>2027</v>
      </c>
      <c r="C928" s="15">
        <v>7</v>
      </c>
      <c r="D928" s="15" t="s">
        <v>51</v>
      </c>
      <c r="E928" s="15" t="s">
        <v>85</v>
      </c>
      <c r="F928" s="15" t="s">
        <v>53</v>
      </c>
      <c r="G928" s="16" t="s">
        <v>86</v>
      </c>
    </row>
    <row r="929" spans="1:7" x14ac:dyDescent="0.25">
      <c r="A929" s="28">
        <v>46585</v>
      </c>
      <c r="B929" s="17">
        <v>2027</v>
      </c>
      <c r="C929" s="17">
        <v>7</v>
      </c>
      <c r="D929" s="17" t="s">
        <v>51</v>
      </c>
      <c r="E929" s="17" t="s">
        <v>85</v>
      </c>
      <c r="F929" s="17" t="s">
        <v>53</v>
      </c>
      <c r="G929" s="18" t="s">
        <v>86</v>
      </c>
    </row>
    <row r="930" spans="1:7" x14ac:dyDescent="0.25">
      <c r="A930" s="27">
        <v>46586</v>
      </c>
      <c r="B930" s="15">
        <v>2027</v>
      </c>
      <c r="C930" s="15">
        <v>7</v>
      </c>
      <c r="D930" s="15" t="s">
        <v>51</v>
      </c>
      <c r="E930" s="15" t="s">
        <v>85</v>
      </c>
      <c r="F930" s="15" t="s">
        <v>53</v>
      </c>
      <c r="G930" s="16" t="s">
        <v>86</v>
      </c>
    </row>
    <row r="931" spans="1:7" x14ac:dyDescent="0.25">
      <c r="A931" s="28">
        <v>46587</v>
      </c>
      <c r="B931" s="17">
        <v>2027</v>
      </c>
      <c r="C931" s="17">
        <v>7</v>
      </c>
      <c r="D931" s="17" t="s">
        <v>51</v>
      </c>
      <c r="E931" s="17" t="s">
        <v>85</v>
      </c>
      <c r="F931" s="17" t="s">
        <v>53</v>
      </c>
      <c r="G931" s="18" t="s">
        <v>86</v>
      </c>
    </row>
    <row r="932" spans="1:7" x14ac:dyDescent="0.25">
      <c r="A932" s="27">
        <v>46588</v>
      </c>
      <c r="B932" s="15">
        <v>2027</v>
      </c>
      <c r="C932" s="15">
        <v>7</v>
      </c>
      <c r="D932" s="15" t="s">
        <v>51</v>
      </c>
      <c r="E932" s="15" t="s">
        <v>85</v>
      </c>
      <c r="F932" s="15" t="s">
        <v>53</v>
      </c>
      <c r="G932" s="16" t="s">
        <v>86</v>
      </c>
    </row>
    <row r="933" spans="1:7" x14ac:dyDescent="0.25">
      <c r="A933" s="28">
        <v>46589</v>
      </c>
      <c r="B933" s="17">
        <v>2027</v>
      </c>
      <c r="C933" s="17">
        <v>7</v>
      </c>
      <c r="D933" s="17" t="s">
        <v>51</v>
      </c>
      <c r="E933" s="17" t="s">
        <v>85</v>
      </c>
      <c r="F933" s="17" t="s">
        <v>53</v>
      </c>
      <c r="G933" s="18" t="s">
        <v>86</v>
      </c>
    </row>
    <row r="934" spans="1:7" x14ac:dyDescent="0.25">
      <c r="A934" s="27">
        <v>46590</v>
      </c>
      <c r="B934" s="15">
        <v>2027</v>
      </c>
      <c r="C934" s="15">
        <v>7</v>
      </c>
      <c r="D934" s="15" t="s">
        <v>51</v>
      </c>
      <c r="E934" s="15" t="s">
        <v>85</v>
      </c>
      <c r="F934" s="15" t="s">
        <v>53</v>
      </c>
      <c r="G934" s="16" t="s">
        <v>86</v>
      </c>
    </row>
    <row r="935" spans="1:7" x14ac:dyDescent="0.25">
      <c r="A935" s="28">
        <v>46591</v>
      </c>
      <c r="B935" s="17">
        <v>2027</v>
      </c>
      <c r="C935" s="17">
        <v>7</v>
      </c>
      <c r="D935" s="17" t="s">
        <v>51</v>
      </c>
      <c r="E935" s="17" t="s">
        <v>85</v>
      </c>
      <c r="F935" s="17" t="s">
        <v>53</v>
      </c>
      <c r="G935" s="18" t="s">
        <v>86</v>
      </c>
    </row>
    <row r="936" spans="1:7" x14ac:dyDescent="0.25">
      <c r="A936" s="27">
        <v>46592</v>
      </c>
      <c r="B936" s="15">
        <v>2027</v>
      </c>
      <c r="C936" s="15">
        <v>7</v>
      </c>
      <c r="D936" s="15" t="s">
        <v>51</v>
      </c>
      <c r="E936" s="15" t="s">
        <v>85</v>
      </c>
      <c r="F936" s="15" t="s">
        <v>53</v>
      </c>
      <c r="G936" s="16" t="s">
        <v>86</v>
      </c>
    </row>
    <row r="937" spans="1:7" x14ac:dyDescent="0.25">
      <c r="A937" s="28">
        <v>46593</v>
      </c>
      <c r="B937" s="17">
        <v>2027</v>
      </c>
      <c r="C937" s="17">
        <v>7</v>
      </c>
      <c r="D937" s="17" t="s">
        <v>51</v>
      </c>
      <c r="E937" s="17" t="s">
        <v>85</v>
      </c>
      <c r="F937" s="17" t="s">
        <v>53</v>
      </c>
      <c r="G937" s="18" t="s">
        <v>86</v>
      </c>
    </row>
    <row r="938" spans="1:7" x14ac:dyDescent="0.25">
      <c r="A938" s="27">
        <v>46594</v>
      </c>
      <c r="B938" s="15">
        <v>2027</v>
      </c>
      <c r="C938" s="15">
        <v>7</v>
      </c>
      <c r="D938" s="15" t="s">
        <v>51</v>
      </c>
      <c r="E938" s="15" t="s">
        <v>85</v>
      </c>
      <c r="F938" s="15" t="s">
        <v>53</v>
      </c>
      <c r="G938" s="16" t="s">
        <v>86</v>
      </c>
    </row>
    <row r="939" spans="1:7" x14ac:dyDescent="0.25">
      <c r="A939" s="28">
        <v>46595</v>
      </c>
      <c r="B939" s="17">
        <v>2027</v>
      </c>
      <c r="C939" s="17">
        <v>7</v>
      </c>
      <c r="D939" s="17" t="s">
        <v>51</v>
      </c>
      <c r="E939" s="17" t="s">
        <v>85</v>
      </c>
      <c r="F939" s="17" t="s">
        <v>53</v>
      </c>
      <c r="G939" s="18" t="s">
        <v>86</v>
      </c>
    </row>
    <row r="940" spans="1:7" x14ac:dyDescent="0.25">
      <c r="A940" s="27">
        <v>46596</v>
      </c>
      <c r="B940" s="15">
        <v>2027</v>
      </c>
      <c r="C940" s="15">
        <v>7</v>
      </c>
      <c r="D940" s="15" t="s">
        <v>51</v>
      </c>
      <c r="E940" s="15" t="s">
        <v>85</v>
      </c>
      <c r="F940" s="15" t="s">
        <v>53</v>
      </c>
      <c r="G940" s="16" t="s">
        <v>86</v>
      </c>
    </row>
    <row r="941" spans="1:7" x14ac:dyDescent="0.25">
      <c r="A941" s="28">
        <v>46597</v>
      </c>
      <c r="B941" s="17">
        <v>2027</v>
      </c>
      <c r="C941" s="17">
        <v>7</v>
      </c>
      <c r="D941" s="17" t="s">
        <v>51</v>
      </c>
      <c r="E941" s="17" t="s">
        <v>85</v>
      </c>
      <c r="F941" s="17" t="s">
        <v>53</v>
      </c>
      <c r="G941" s="18" t="s">
        <v>86</v>
      </c>
    </row>
    <row r="942" spans="1:7" x14ac:dyDescent="0.25">
      <c r="A942" s="27">
        <v>46598</v>
      </c>
      <c r="B942" s="15">
        <v>2027</v>
      </c>
      <c r="C942" s="15">
        <v>7</v>
      </c>
      <c r="D942" s="15" t="s">
        <v>51</v>
      </c>
      <c r="E942" s="15" t="s">
        <v>85</v>
      </c>
      <c r="F942" s="15" t="s">
        <v>53</v>
      </c>
      <c r="G942" s="16" t="s">
        <v>86</v>
      </c>
    </row>
    <row r="943" spans="1:7" x14ac:dyDescent="0.25">
      <c r="A943" s="28">
        <v>46599</v>
      </c>
      <c r="B943" s="17">
        <v>2027</v>
      </c>
      <c r="C943" s="17">
        <v>7</v>
      </c>
      <c r="D943" s="17" t="s">
        <v>51</v>
      </c>
      <c r="E943" s="17" t="s">
        <v>85</v>
      </c>
      <c r="F943" s="17" t="s">
        <v>53</v>
      </c>
      <c r="G943" s="18" t="s">
        <v>86</v>
      </c>
    </row>
    <row r="944" spans="1:7" x14ac:dyDescent="0.25">
      <c r="A944" s="27">
        <v>46600</v>
      </c>
      <c r="B944" s="15">
        <v>2027</v>
      </c>
      <c r="C944" s="15">
        <v>8</v>
      </c>
      <c r="D944" s="15" t="s">
        <v>55</v>
      </c>
      <c r="E944" s="15" t="s">
        <v>87</v>
      </c>
      <c r="F944" s="15" t="s">
        <v>53</v>
      </c>
      <c r="G944" s="16" t="s">
        <v>86</v>
      </c>
    </row>
    <row r="945" spans="1:7" x14ac:dyDescent="0.25">
      <c r="A945" s="28">
        <v>46601</v>
      </c>
      <c r="B945" s="17">
        <v>2027</v>
      </c>
      <c r="C945" s="17">
        <v>8</v>
      </c>
      <c r="D945" s="17" t="s">
        <v>55</v>
      </c>
      <c r="E945" s="17" t="s">
        <v>87</v>
      </c>
      <c r="F945" s="17" t="s">
        <v>53</v>
      </c>
      <c r="G945" s="18" t="s">
        <v>86</v>
      </c>
    </row>
    <row r="946" spans="1:7" x14ac:dyDescent="0.25">
      <c r="A946" s="27">
        <v>46602</v>
      </c>
      <c r="B946" s="15">
        <v>2027</v>
      </c>
      <c r="C946" s="15">
        <v>8</v>
      </c>
      <c r="D946" s="15" t="s">
        <v>55</v>
      </c>
      <c r="E946" s="15" t="s">
        <v>87</v>
      </c>
      <c r="F946" s="15" t="s">
        <v>53</v>
      </c>
      <c r="G946" s="16" t="s">
        <v>86</v>
      </c>
    </row>
    <row r="947" spans="1:7" x14ac:dyDescent="0.25">
      <c r="A947" s="28">
        <v>46603</v>
      </c>
      <c r="B947" s="17">
        <v>2027</v>
      </c>
      <c r="C947" s="17">
        <v>8</v>
      </c>
      <c r="D947" s="17" t="s">
        <v>55</v>
      </c>
      <c r="E947" s="17" t="s">
        <v>87</v>
      </c>
      <c r="F947" s="17" t="s">
        <v>53</v>
      </c>
      <c r="G947" s="18" t="s">
        <v>86</v>
      </c>
    </row>
    <row r="948" spans="1:7" x14ac:dyDescent="0.25">
      <c r="A948" s="27">
        <v>46604</v>
      </c>
      <c r="B948" s="15">
        <v>2027</v>
      </c>
      <c r="C948" s="15">
        <v>8</v>
      </c>
      <c r="D948" s="15" t="s">
        <v>55</v>
      </c>
      <c r="E948" s="15" t="s">
        <v>87</v>
      </c>
      <c r="F948" s="15" t="s">
        <v>53</v>
      </c>
      <c r="G948" s="16" t="s">
        <v>86</v>
      </c>
    </row>
    <row r="949" spans="1:7" x14ac:dyDescent="0.25">
      <c r="A949" s="28">
        <v>46605</v>
      </c>
      <c r="B949" s="17">
        <v>2027</v>
      </c>
      <c r="C949" s="17">
        <v>8</v>
      </c>
      <c r="D949" s="17" t="s">
        <v>55</v>
      </c>
      <c r="E949" s="17" t="s">
        <v>87</v>
      </c>
      <c r="F949" s="17" t="s">
        <v>53</v>
      </c>
      <c r="G949" s="18" t="s">
        <v>86</v>
      </c>
    </row>
    <row r="950" spans="1:7" x14ac:dyDescent="0.25">
      <c r="A950" s="27">
        <v>46606</v>
      </c>
      <c r="B950" s="15">
        <v>2027</v>
      </c>
      <c r="C950" s="15">
        <v>8</v>
      </c>
      <c r="D950" s="15" t="s">
        <v>55</v>
      </c>
      <c r="E950" s="15" t="s">
        <v>87</v>
      </c>
      <c r="F950" s="15" t="s">
        <v>53</v>
      </c>
      <c r="G950" s="16" t="s">
        <v>86</v>
      </c>
    </row>
    <row r="951" spans="1:7" x14ac:dyDescent="0.25">
      <c r="A951" s="28">
        <v>46607</v>
      </c>
      <c r="B951" s="17">
        <v>2027</v>
      </c>
      <c r="C951" s="17">
        <v>8</v>
      </c>
      <c r="D951" s="17" t="s">
        <v>55</v>
      </c>
      <c r="E951" s="17" t="s">
        <v>87</v>
      </c>
      <c r="F951" s="17" t="s">
        <v>53</v>
      </c>
      <c r="G951" s="18" t="s">
        <v>86</v>
      </c>
    </row>
    <row r="952" spans="1:7" x14ac:dyDescent="0.25">
      <c r="A952" s="27">
        <v>46608</v>
      </c>
      <c r="B952" s="15">
        <v>2027</v>
      </c>
      <c r="C952" s="15">
        <v>8</v>
      </c>
      <c r="D952" s="15" t="s">
        <v>55</v>
      </c>
      <c r="E952" s="15" t="s">
        <v>87</v>
      </c>
      <c r="F952" s="15" t="s">
        <v>53</v>
      </c>
      <c r="G952" s="16" t="s">
        <v>86</v>
      </c>
    </row>
    <row r="953" spans="1:7" x14ac:dyDescent="0.25">
      <c r="A953" s="28">
        <v>46609</v>
      </c>
      <c r="B953" s="17">
        <v>2027</v>
      </c>
      <c r="C953" s="17">
        <v>8</v>
      </c>
      <c r="D953" s="17" t="s">
        <v>55</v>
      </c>
      <c r="E953" s="17" t="s">
        <v>87</v>
      </c>
      <c r="F953" s="17" t="s">
        <v>53</v>
      </c>
      <c r="G953" s="18" t="s">
        <v>86</v>
      </c>
    </row>
    <row r="954" spans="1:7" x14ac:dyDescent="0.25">
      <c r="A954" s="27">
        <v>46610</v>
      </c>
      <c r="B954" s="15">
        <v>2027</v>
      </c>
      <c r="C954" s="15">
        <v>8</v>
      </c>
      <c r="D954" s="15" t="s">
        <v>55</v>
      </c>
      <c r="E954" s="15" t="s">
        <v>87</v>
      </c>
      <c r="F954" s="15" t="s">
        <v>53</v>
      </c>
      <c r="G954" s="16" t="s">
        <v>86</v>
      </c>
    </row>
    <row r="955" spans="1:7" x14ac:dyDescent="0.25">
      <c r="A955" s="28">
        <v>46611</v>
      </c>
      <c r="B955" s="17">
        <v>2027</v>
      </c>
      <c r="C955" s="17">
        <v>8</v>
      </c>
      <c r="D955" s="17" t="s">
        <v>55</v>
      </c>
      <c r="E955" s="17" t="s">
        <v>87</v>
      </c>
      <c r="F955" s="17" t="s">
        <v>53</v>
      </c>
      <c r="G955" s="18" t="s">
        <v>86</v>
      </c>
    </row>
    <row r="956" spans="1:7" x14ac:dyDescent="0.25">
      <c r="A956" s="27">
        <v>46612</v>
      </c>
      <c r="B956" s="15">
        <v>2027</v>
      </c>
      <c r="C956" s="15">
        <v>8</v>
      </c>
      <c r="D956" s="15" t="s">
        <v>55</v>
      </c>
      <c r="E956" s="15" t="s">
        <v>87</v>
      </c>
      <c r="F956" s="15" t="s">
        <v>53</v>
      </c>
      <c r="G956" s="16" t="s">
        <v>86</v>
      </c>
    </row>
    <row r="957" spans="1:7" x14ac:dyDescent="0.25">
      <c r="A957" s="28">
        <v>46613</v>
      </c>
      <c r="B957" s="17">
        <v>2027</v>
      </c>
      <c r="C957" s="17">
        <v>8</v>
      </c>
      <c r="D957" s="17" t="s">
        <v>55</v>
      </c>
      <c r="E957" s="17" t="s">
        <v>87</v>
      </c>
      <c r="F957" s="17" t="s">
        <v>53</v>
      </c>
      <c r="G957" s="18" t="s">
        <v>86</v>
      </c>
    </row>
    <row r="958" spans="1:7" x14ac:dyDescent="0.25">
      <c r="A958" s="27">
        <v>46614</v>
      </c>
      <c r="B958" s="15">
        <v>2027</v>
      </c>
      <c r="C958" s="15">
        <v>8</v>
      </c>
      <c r="D958" s="15" t="s">
        <v>55</v>
      </c>
      <c r="E958" s="15" t="s">
        <v>87</v>
      </c>
      <c r="F958" s="15" t="s">
        <v>53</v>
      </c>
      <c r="G958" s="16" t="s">
        <v>86</v>
      </c>
    </row>
    <row r="959" spans="1:7" x14ac:dyDescent="0.25">
      <c r="A959" s="28">
        <v>46615</v>
      </c>
      <c r="B959" s="17">
        <v>2027</v>
      </c>
      <c r="C959" s="17">
        <v>8</v>
      </c>
      <c r="D959" s="17" t="s">
        <v>55</v>
      </c>
      <c r="E959" s="17" t="s">
        <v>87</v>
      </c>
      <c r="F959" s="17" t="s">
        <v>53</v>
      </c>
      <c r="G959" s="18" t="s">
        <v>86</v>
      </c>
    </row>
    <row r="960" spans="1:7" x14ac:dyDescent="0.25">
      <c r="A960" s="27">
        <v>46616</v>
      </c>
      <c r="B960" s="15">
        <v>2027</v>
      </c>
      <c r="C960" s="15">
        <v>8</v>
      </c>
      <c r="D960" s="15" t="s">
        <v>55</v>
      </c>
      <c r="E960" s="15" t="s">
        <v>87</v>
      </c>
      <c r="F960" s="15" t="s">
        <v>53</v>
      </c>
      <c r="G960" s="16" t="s">
        <v>86</v>
      </c>
    </row>
    <row r="961" spans="1:7" x14ac:dyDescent="0.25">
      <c r="A961" s="28">
        <v>46617</v>
      </c>
      <c r="B961" s="17">
        <v>2027</v>
      </c>
      <c r="C961" s="17">
        <v>8</v>
      </c>
      <c r="D961" s="17" t="s">
        <v>55</v>
      </c>
      <c r="E961" s="17" t="s">
        <v>87</v>
      </c>
      <c r="F961" s="17" t="s">
        <v>53</v>
      </c>
      <c r="G961" s="18" t="s">
        <v>86</v>
      </c>
    </row>
    <row r="962" spans="1:7" x14ac:dyDescent="0.25">
      <c r="A962" s="27">
        <v>46618</v>
      </c>
      <c r="B962" s="15">
        <v>2027</v>
      </c>
      <c r="C962" s="15">
        <v>8</v>
      </c>
      <c r="D962" s="15" t="s">
        <v>55</v>
      </c>
      <c r="E962" s="15" t="s">
        <v>87</v>
      </c>
      <c r="F962" s="15" t="s">
        <v>53</v>
      </c>
      <c r="G962" s="16" t="s">
        <v>86</v>
      </c>
    </row>
    <row r="963" spans="1:7" x14ac:dyDescent="0.25">
      <c r="A963" s="28">
        <v>46619</v>
      </c>
      <c r="B963" s="17">
        <v>2027</v>
      </c>
      <c r="C963" s="17">
        <v>8</v>
      </c>
      <c r="D963" s="17" t="s">
        <v>55</v>
      </c>
      <c r="E963" s="17" t="s">
        <v>87</v>
      </c>
      <c r="F963" s="17" t="s">
        <v>53</v>
      </c>
      <c r="G963" s="18" t="s">
        <v>86</v>
      </c>
    </row>
    <row r="964" spans="1:7" x14ac:dyDescent="0.25">
      <c r="A964" s="27">
        <v>46620</v>
      </c>
      <c r="B964" s="15">
        <v>2027</v>
      </c>
      <c r="C964" s="15">
        <v>8</v>
      </c>
      <c r="D964" s="15" t="s">
        <v>55</v>
      </c>
      <c r="E964" s="15" t="s">
        <v>87</v>
      </c>
      <c r="F964" s="15" t="s">
        <v>53</v>
      </c>
      <c r="G964" s="16" t="s">
        <v>86</v>
      </c>
    </row>
    <row r="965" spans="1:7" x14ac:dyDescent="0.25">
      <c r="A965" s="28">
        <v>46621</v>
      </c>
      <c r="B965" s="17">
        <v>2027</v>
      </c>
      <c r="C965" s="17">
        <v>8</v>
      </c>
      <c r="D965" s="17" t="s">
        <v>55</v>
      </c>
      <c r="E965" s="17" t="s">
        <v>87</v>
      </c>
      <c r="F965" s="17" t="s">
        <v>53</v>
      </c>
      <c r="G965" s="18" t="s">
        <v>86</v>
      </c>
    </row>
    <row r="966" spans="1:7" x14ac:dyDescent="0.25">
      <c r="A966" s="27">
        <v>46622</v>
      </c>
      <c r="B966" s="15">
        <v>2027</v>
      </c>
      <c r="C966" s="15">
        <v>8</v>
      </c>
      <c r="D966" s="15" t="s">
        <v>55</v>
      </c>
      <c r="E966" s="15" t="s">
        <v>87</v>
      </c>
      <c r="F966" s="15" t="s">
        <v>53</v>
      </c>
      <c r="G966" s="16" t="s">
        <v>86</v>
      </c>
    </row>
    <row r="967" spans="1:7" x14ac:dyDescent="0.25">
      <c r="A967" s="28">
        <v>46623</v>
      </c>
      <c r="B967" s="17">
        <v>2027</v>
      </c>
      <c r="C967" s="17">
        <v>8</v>
      </c>
      <c r="D967" s="17" t="s">
        <v>55</v>
      </c>
      <c r="E967" s="17" t="s">
        <v>87</v>
      </c>
      <c r="F967" s="17" t="s">
        <v>53</v>
      </c>
      <c r="G967" s="18" t="s">
        <v>86</v>
      </c>
    </row>
    <row r="968" spans="1:7" x14ac:dyDescent="0.25">
      <c r="A968" s="27">
        <v>46624</v>
      </c>
      <c r="B968" s="15">
        <v>2027</v>
      </c>
      <c r="C968" s="15">
        <v>8</v>
      </c>
      <c r="D968" s="15" t="s">
        <v>55</v>
      </c>
      <c r="E968" s="15" t="s">
        <v>87</v>
      </c>
      <c r="F968" s="15" t="s">
        <v>53</v>
      </c>
      <c r="G968" s="16" t="s">
        <v>86</v>
      </c>
    </row>
    <row r="969" spans="1:7" x14ac:dyDescent="0.25">
      <c r="A969" s="28">
        <v>46625</v>
      </c>
      <c r="B969" s="17">
        <v>2027</v>
      </c>
      <c r="C969" s="17">
        <v>8</v>
      </c>
      <c r="D969" s="17" t="s">
        <v>55</v>
      </c>
      <c r="E969" s="17" t="s">
        <v>87</v>
      </c>
      <c r="F969" s="17" t="s">
        <v>53</v>
      </c>
      <c r="G969" s="18" t="s">
        <v>86</v>
      </c>
    </row>
    <row r="970" spans="1:7" x14ac:dyDescent="0.25">
      <c r="A970" s="27">
        <v>46626</v>
      </c>
      <c r="B970" s="15">
        <v>2027</v>
      </c>
      <c r="C970" s="15">
        <v>8</v>
      </c>
      <c r="D970" s="15" t="s">
        <v>55</v>
      </c>
      <c r="E970" s="15" t="s">
        <v>87</v>
      </c>
      <c r="F970" s="15" t="s">
        <v>53</v>
      </c>
      <c r="G970" s="16" t="s">
        <v>86</v>
      </c>
    </row>
    <row r="971" spans="1:7" x14ac:dyDescent="0.25">
      <c r="A971" s="28">
        <v>46627</v>
      </c>
      <c r="B971" s="17">
        <v>2027</v>
      </c>
      <c r="C971" s="17">
        <v>8</v>
      </c>
      <c r="D971" s="17" t="s">
        <v>55</v>
      </c>
      <c r="E971" s="17" t="s">
        <v>87</v>
      </c>
      <c r="F971" s="17" t="s">
        <v>53</v>
      </c>
      <c r="G971" s="18" t="s">
        <v>86</v>
      </c>
    </row>
    <row r="972" spans="1:7" x14ac:dyDescent="0.25">
      <c r="A972" s="27">
        <v>46628</v>
      </c>
      <c r="B972" s="15">
        <v>2027</v>
      </c>
      <c r="C972" s="15">
        <v>8</v>
      </c>
      <c r="D972" s="15" t="s">
        <v>55</v>
      </c>
      <c r="E972" s="15" t="s">
        <v>87</v>
      </c>
      <c r="F972" s="15" t="s">
        <v>53</v>
      </c>
      <c r="G972" s="16" t="s">
        <v>86</v>
      </c>
    </row>
    <row r="973" spans="1:7" x14ac:dyDescent="0.25">
      <c r="A973" s="28">
        <v>46629</v>
      </c>
      <c r="B973" s="17">
        <v>2027</v>
      </c>
      <c r="C973" s="17">
        <v>8</v>
      </c>
      <c r="D973" s="17" t="s">
        <v>55</v>
      </c>
      <c r="E973" s="17" t="s">
        <v>87</v>
      </c>
      <c r="F973" s="17" t="s">
        <v>53</v>
      </c>
      <c r="G973" s="18" t="s">
        <v>86</v>
      </c>
    </row>
    <row r="974" spans="1:7" x14ac:dyDescent="0.25">
      <c r="A974" s="27">
        <v>46630</v>
      </c>
      <c r="B974" s="15">
        <v>2027</v>
      </c>
      <c r="C974" s="15">
        <v>8</v>
      </c>
      <c r="D974" s="15" t="s">
        <v>55</v>
      </c>
      <c r="E974" s="15" t="s">
        <v>87</v>
      </c>
      <c r="F974" s="15" t="s">
        <v>53</v>
      </c>
      <c r="G974" s="16" t="s">
        <v>86</v>
      </c>
    </row>
    <row r="975" spans="1:7" x14ac:dyDescent="0.25">
      <c r="A975" s="28">
        <v>46631</v>
      </c>
      <c r="B975" s="17">
        <v>2027</v>
      </c>
      <c r="C975" s="17">
        <v>9</v>
      </c>
      <c r="D975" s="17" t="s">
        <v>57</v>
      </c>
      <c r="E975" s="17" t="s">
        <v>88</v>
      </c>
      <c r="F975" s="17" t="s">
        <v>53</v>
      </c>
      <c r="G975" s="18" t="s">
        <v>86</v>
      </c>
    </row>
    <row r="976" spans="1:7" x14ac:dyDescent="0.25">
      <c r="A976" s="27">
        <v>46632</v>
      </c>
      <c r="B976" s="15">
        <v>2027</v>
      </c>
      <c r="C976" s="15">
        <v>9</v>
      </c>
      <c r="D976" s="15" t="s">
        <v>57</v>
      </c>
      <c r="E976" s="15" t="s">
        <v>88</v>
      </c>
      <c r="F976" s="15" t="s">
        <v>53</v>
      </c>
      <c r="G976" s="16" t="s">
        <v>86</v>
      </c>
    </row>
    <row r="977" spans="1:7" x14ac:dyDescent="0.25">
      <c r="A977" s="28">
        <v>46633</v>
      </c>
      <c r="B977" s="17">
        <v>2027</v>
      </c>
      <c r="C977" s="17">
        <v>9</v>
      </c>
      <c r="D977" s="17" t="s">
        <v>57</v>
      </c>
      <c r="E977" s="17" t="s">
        <v>88</v>
      </c>
      <c r="F977" s="17" t="s">
        <v>53</v>
      </c>
      <c r="G977" s="18" t="s">
        <v>86</v>
      </c>
    </row>
    <row r="978" spans="1:7" x14ac:dyDescent="0.25">
      <c r="A978" s="27">
        <v>46634</v>
      </c>
      <c r="B978" s="15">
        <v>2027</v>
      </c>
      <c r="C978" s="15">
        <v>9</v>
      </c>
      <c r="D978" s="15" t="s">
        <v>57</v>
      </c>
      <c r="E978" s="15" t="s">
        <v>88</v>
      </c>
      <c r="F978" s="15" t="s">
        <v>53</v>
      </c>
      <c r="G978" s="16" t="s">
        <v>86</v>
      </c>
    </row>
    <row r="979" spans="1:7" x14ac:dyDescent="0.25">
      <c r="A979" s="28">
        <v>46635</v>
      </c>
      <c r="B979" s="17">
        <v>2027</v>
      </c>
      <c r="C979" s="17">
        <v>9</v>
      </c>
      <c r="D979" s="17" t="s">
        <v>57</v>
      </c>
      <c r="E979" s="17" t="s">
        <v>88</v>
      </c>
      <c r="F979" s="17" t="s">
        <v>53</v>
      </c>
      <c r="G979" s="18" t="s">
        <v>86</v>
      </c>
    </row>
    <row r="980" spans="1:7" x14ac:dyDescent="0.25">
      <c r="A980" s="27">
        <v>46636</v>
      </c>
      <c r="B980" s="15">
        <v>2027</v>
      </c>
      <c r="C980" s="15">
        <v>9</v>
      </c>
      <c r="D980" s="15" t="s">
        <v>57</v>
      </c>
      <c r="E980" s="15" t="s">
        <v>88</v>
      </c>
      <c r="F980" s="15" t="s">
        <v>53</v>
      </c>
      <c r="G980" s="16" t="s">
        <v>86</v>
      </c>
    </row>
    <row r="981" spans="1:7" x14ac:dyDescent="0.25">
      <c r="A981" s="28">
        <v>46637</v>
      </c>
      <c r="B981" s="17">
        <v>2027</v>
      </c>
      <c r="C981" s="17">
        <v>9</v>
      </c>
      <c r="D981" s="17" t="s">
        <v>57</v>
      </c>
      <c r="E981" s="17" t="s">
        <v>88</v>
      </c>
      <c r="F981" s="17" t="s">
        <v>53</v>
      </c>
      <c r="G981" s="18" t="s">
        <v>86</v>
      </c>
    </row>
    <row r="982" spans="1:7" x14ac:dyDescent="0.25">
      <c r="A982" s="27">
        <v>46638</v>
      </c>
      <c r="B982" s="15">
        <v>2027</v>
      </c>
      <c r="C982" s="15">
        <v>9</v>
      </c>
      <c r="D982" s="15" t="s">
        <v>57</v>
      </c>
      <c r="E982" s="15" t="s">
        <v>88</v>
      </c>
      <c r="F982" s="15" t="s">
        <v>53</v>
      </c>
      <c r="G982" s="16" t="s">
        <v>86</v>
      </c>
    </row>
    <row r="983" spans="1:7" x14ac:dyDescent="0.25">
      <c r="A983" s="28">
        <v>46639</v>
      </c>
      <c r="B983" s="17">
        <v>2027</v>
      </c>
      <c r="C983" s="17">
        <v>9</v>
      </c>
      <c r="D983" s="17" t="s">
        <v>57</v>
      </c>
      <c r="E983" s="17" t="s">
        <v>88</v>
      </c>
      <c r="F983" s="17" t="s">
        <v>53</v>
      </c>
      <c r="G983" s="18" t="s">
        <v>86</v>
      </c>
    </row>
    <row r="984" spans="1:7" x14ac:dyDescent="0.25">
      <c r="A984" s="27">
        <v>46640</v>
      </c>
      <c r="B984" s="15">
        <v>2027</v>
      </c>
      <c r="C984" s="15">
        <v>9</v>
      </c>
      <c r="D984" s="15" t="s">
        <v>57</v>
      </c>
      <c r="E984" s="15" t="s">
        <v>88</v>
      </c>
      <c r="F984" s="15" t="s">
        <v>53</v>
      </c>
      <c r="G984" s="16" t="s">
        <v>86</v>
      </c>
    </row>
    <row r="985" spans="1:7" x14ac:dyDescent="0.25">
      <c r="A985" s="28">
        <v>46641</v>
      </c>
      <c r="B985" s="17">
        <v>2027</v>
      </c>
      <c r="C985" s="17">
        <v>9</v>
      </c>
      <c r="D985" s="17" t="s">
        <v>57</v>
      </c>
      <c r="E985" s="17" t="s">
        <v>88</v>
      </c>
      <c r="F985" s="17" t="s">
        <v>53</v>
      </c>
      <c r="G985" s="18" t="s">
        <v>86</v>
      </c>
    </row>
    <row r="986" spans="1:7" x14ac:dyDescent="0.25">
      <c r="A986" s="27">
        <v>46642</v>
      </c>
      <c r="B986" s="15">
        <v>2027</v>
      </c>
      <c r="C986" s="15">
        <v>9</v>
      </c>
      <c r="D986" s="15" t="s">
        <v>57</v>
      </c>
      <c r="E986" s="15" t="s">
        <v>88</v>
      </c>
      <c r="F986" s="15" t="s">
        <v>53</v>
      </c>
      <c r="G986" s="16" t="s">
        <v>86</v>
      </c>
    </row>
    <row r="987" spans="1:7" x14ac:dyDescent="0.25">
      <c r="A987" s="28">
        <v>46643</v>
      </c>
      <c r="B987" s="17">
        <v>2027</v>
      </c>
      <c r="C987" s="17">
        <v>9</v>
      </c>
      <c r="D987" s="17" t="s">
        <v>57</v>
      </c>
      <c r="E987" s="17" t="s">
        <v>88</v>
      </c>
      <c r="F987" s="17" t="s">
        <v>53</v>
      </c>
      <c r="G987" s="18" t="s">
        <v>86</v>
      </c>
    </row>
    <row r="988" spans="1:7" x14ac:dyDescent="0.25">
      <c r="A988" s="27">
        <v>46644</v>
      </c>
      <c r="B988" s="15">
        <v>2027</v>
      </c>
      <c r="C988" s="15">
        <v>9</v>
      </c>
      <c r="D988" s="15" t="s">
        <v>57</v>
      </c>
      <c r="E988" s="15" t="s">
        <v>88</v>
      </c>
      <c r="F988" s="15" t="s">
        <v>53</v>
      </c>
      <c r="G988" s="16" t="s">
        <v>86</v>
      </c>
    </row>
    <row r="989" spans="1:7" x14ac:dyDescent="0.25">
      <c r="A989" s="28">
        <v>46645</v>
      </c>
      <c r="B989" s="17">
        <v>2027</v>
      </c>
      <c r="C989" s="17">
        <v>9</v>
      </c>
      <c r="D989" s="17" t="s">
        <v>57</v>
      </c>
      <c r="E989" s="17" t="s">
        <v>88</v>
      </c>
      <c r="F989" s="17" t="s">
        <v>53</v>
      </c>
      <c r="G989" s="18" t="s">
        <v>86</v>
      </c>
    </row>
    <row r="990" spans="1:7" x14ac:dyDescent="0.25">
      <c r="A990" s="27">
        <v>46646</v>
      </c>
      <c r="B990" s="15">
        <v>2027</v>
      </c>
      <c r="C990" s="15">
        <v>9</v>
      </c>
      <c r="D990" s="15" t="s">
        <v>57</v>
      </c>
      <c r="E990" s="15" t="s">
        <v>88</v>
      </c>
      <c r="F990" s="15" t="s">
        <v>53</v>
      </c>
      <c r="G990" s="16" t="s">
        <v>86</v>
      </c>
    </row>
    <row r="991" spans="1:7" x14ac:dyDescent="0.25">
      <c r="A991" s="28">
        <v>46647</v>
      </c>
      <c r="B991" s="17">
        <v>2027</v>
      </c>
      <c r="C991" s="17">
        <v>9</v>
      </c>
      <c r="D991" s="17" t="s">
        <v>57</v>
      </c>
      <c r="E991" s="17" t="s">
        <v>88</v>
      </c>
      <c r="F991" s="17" t="s">
        <v>53</v>
      </c>
      <c r="G991" s="18" t="s">
        <v>86</v>
      </c>
    </row>
    <row r="992" spans="1:7" x14ac:dyDescent="0.25">
      <c r="A992" s="27">
        <v>46648</v>
      </c>
      <c r="B992" s="15">
        <v>2027</v>
      </c>
      <c r="C992" s="15">
        <v>9</v>
      </c>
      <c r="D992" s="15" t="s">
        <v>57</v>
      </c>
      <c r="E992" s="15" t="s">
        <v>88</v>
      </c>
      <c r="F992" s="15" t="s">
        <v>53</v>
      </c>
      <c r="G992" s="16" t="s">
        <v>86</v>
      </c>
    </row>
    <row r="993" spans="1:7" x14ac:dyDescent="0.25">
      <c r="A993" s="28">
        <v>46649</v>
      </c>
      <c r="B993" s="17">
        <v>2027</v>
      </c>
      <c r="C993" s="17">
        <v>9</v>
      </c>
      <c r="D993" s="17" t="s">
        <v>57</v>
      </c>
      <c r="E993" s="17" t="s">
        <v>88</v>
      </c>
      <c r="F993" s="17" t="s">
        <v>53</v>
      </c>
      <c r="G993" s="18" t="s">
        <v>86</v>
      </c>
    </row>
    <row r="994" spans="1:7" x14ac:dyDescent="0.25">
      <c r="A994" s="27">
        <v>46650</v>
      </c>
      <c r="B994" s="15">
        <v>2027</v>
      </c>
      <c r="C994" s="15">
        <v>9</v>
      </c>
      <c r="D994" s="15" t="s">
        <v>57</v>
      </c>
      <c r="E994" s="15" t="s">
        <v>88</v>
      </c>
      <c r="F994" s="15" t="s">
        <v>53</v>
      </c>
      <c r="G994" s="16" t="s">
        <v>86</v>
      </c>
    </row>
    <row r="995" spans="1:7" x14ac:dyDescent="0.25">
      <c r="A995" s="28">
        <v>46651</v>
      </c>
      <c r="B995" s="17">
        <v>2027</v>
      </c>
      <c r="C995" s="17">
        <v>9</v>
      </c>
      <c r="D995" s="17" t="s">
        <v>57</v>
      </c>
      <c r="E995" s="17" t="s">
        <v>88</v>
      </c>
      <c r="F995" s="17" t="s">
        <v>53</v>
      </c>
      <c r="G995" s="18" t="s">
        <v>86</v>
      </c>
    </row>
    <row r="996" spans="1:7" x14ac:dyDescent="0.25">
      <c r="A996" s="27">
        <v>46652</v>
      </c>
      <c r="B996" s="15">
        <v>2027</v>
      </c>
      <c r="C996" s="15">
        <v>9</v>
      </c>
      <c r="D996" s="15" t="s">
        <v>57</v>
      </c>
      <c r="E996" s="15" t="s">
        <v>88</v>
      </c>
      <c r="F996" s="15" t="s">
        <v>53</v>
      </c>
      <c r="G996" s="16" t="s">
        <v>86</v>
      </c>
    </row>
    <row r="997" spans="1:7" x14ac:dyDescent="0.25">
      <c r="A997" s="28">
        <v>46653</v>
      </c>
      <c r="B997" s="17">
        <v>2027</v>
      </c>
      <c r="C997" s="17">
        <v>9</v>
      </c>
      <c r="D997" s="17" t="s">
        <v>57</v>
      </c>
      <c r="E997" s="17" t="s">
        <v>88</v>
      </c>
      <c r="F997" s="17" t="s">
        <v>53</v>
      </c>
      <c r="G997" s="18" t="s">
        <v>86</v>
      </c>
    </row>
    <row r="998" spans="1:7" x14ac:dyDescent="0.25">
      <c r="A998" s="27">
        <v>46654</v>
      </c>
      <c r="B998" s="15">
        <v>2027</v>
      </c>
      <c r="C998" s="15">
        <v>9</v>
      </c>
      <c r="D998" s="15" t="s">
        <v>57</v>
      </c>
      <c r="E998" s="15" t="s">
        <v>88</v>
      </c>
      <c r="F998" s="15" t="s">
        <v>53</v>
      </c>
      <c r="G998" s="16" t="s">
        <v>86</v>
      </c>
    </row>
    <row r="999" spans="1:7" x14ac:dyDescent="0.25">
      <c r="A999" s="28">
        <v>46655</v>
      </c>
      <c r="B999" s="17">
        <v>2027</v>
      </c>
      <c r="C999" s="17">
        <v>9</v>
      </c>
      <c r="D999" s="17" t="s">
        <v>57</v>
      </c>
      <c r="E999" s="17" t="s">
        <v>88</v>
      </c>
      <c r="F999" s="17" t="s">
        <v>53</v>
      </c>
      <c r="G999" s="18" t="s">
        <v>86</v>
      </c>
    </row>
    <row r="1000" spans="1:7" x14ac:dyDescent="0.25">
      <c r="A1000" s="27">
        <v>46656</v>
      </c>
      <c r="B1000" s="15">
        <v>2027</v>
      </c>
      <c r="C1000" s="15">
        <v>9</v>
      </c>
      <c r="D1000" s="15" t="s">
        <v>57</v>
      </c>
      <c r="E1000" s="15" t="s">
        <v>88</v>
      </c>
      <c r="F1000" s="15" t="s">
        <v>53</v>
      </c>
      <c r="G1000" s="16" t="s">
        <v>86</v>
      </c>
    </row>
    <row r="1001" spans="1:7" x14ac:dyDescent="0.25">
      <c r="A1001" s="28">
        <v>46657</v>
      </c>
      <c r="B1001" s="17">
        <v>2027</v>
      </c>
      <c r="C1001" s="17">
        <v>9</v>
      </c>
      <c r="D1001" s="17" t="s">
        <v>57</v>
      </c>
      <c r="E1001" s="17" t="s">
        <v>88</v>
      </c>
      <c r="F1001" s="17" t="s">
        <v>53</v>
      </c>
      <c r="G1001" s="18" t="s">
        <v>86</v>
      </c>
    </row>
    <row r="1002" spans="1:7" x14ac:dyDescent="0.25">
      <c r="A1002" s="27">
        <v>46658</v>
      </c>
      <c r="B1002" s="15">
        <v>2027</v>
      </c>
      <c r="C1002" s="15">
        <v>9</v>
      </c>
      <c r="D1002" s="15" t="s">
        <v>57</v>
      </c>
      <c r="E1002" s="15" t="s">
        <v>88</v>
      </c>
      <c r="F1002" s="15" t="s">
        <v>53</v>
      </c>
      <c r="G1002" s="16" t="s">
        <v>86</v>
      </c>
    </row>
    <row r="1003" spans="1:7" x14ac:dyDescent="0.25">
      <c r="A1003" s="28">
        <v>46659</v>
      </c>
      <c r="B1003" s="17">
        <v>2027</v>
      </c>
      <c r="C1003" s="17">
        <v>9</v>
      </c>
      <c r="D1003" s="17" t="s">
        <v>57</v>
      </c>
      <c r="E1003" s="17" t="s">
        <v>88</v>
      </c>
      <c r="F1003" s="17" t="s">
        <v>53</v>
      </c>
      <c r="G1003" s="18" t="s">
        <v>86</v>
      </c>
    </row>
    <row r="1004" spans="1:7" x14ac:dyDescent="0.25">
      <c r="A1004" s="27">
        <v>46660</v>
      </c>
      <c r="B1004" s="15">
        <v>2027</v>
      </c>
      <c r="C1004" s="15">
        <v>9</v>
      </c>
      <c r="D1004" s="15" t="s">
        <v>57</v>
      </c>
      <c r="E1004" s="15" t="s">
        <v>88</v>
      </c>
      <c r="F1004" s="15" t="s">
        <v>53</v>
      </c>
      <c r="G1004" s="16" t="s">
        <v>86</v>
      </c>
    </row>
    <row r="1005" spans="1:7" x14ac:dyDescent="0.25">
      <c r="A1005" s="28">
        <v>46661</v>
      </c>
      <c r="B1005" s="17">
        <v>2027</v>
      </c>
      <c r="C1005" s="17">
        <v>10</v>
      </c>
      <c r="D1005" s="17" t="s">
        <v>59</v>
      </c>
      <c r="E1005" s="17" t="s">
        <v>89</v>
      </c>
      <c r="F1005" s="17" t="s">
        <v>61</v>
      </c>
      <c r="G1005" s="18" t="s">
        <v>86</v>
      </c>
    </row>
    <row r="1006" spans="1:7" x14ac:dyDescent="0.25">
      <c r="A1006" s="27">
        <v>46662</v>
      </c>
      <c r="B1006" s="15">
        <v>2027</v>
      </c>
      <c r="C1006" s="15">
        <v>10</v>
      </c>
      <c r="D1006" s="15" t="s">
        <v>59</v>
      </c>
      <c r="E1006" s="15" t="s">
        <v>89</v>
      </c>
      <c r="F1006" s="15" t="s">
        <v>61</v>
      </c>
      <c r="G1006" s="16" t="s">
        <v>86</v>
      </c>
    </row>
    <row r="1007" spans="1:7" x14ac:dyDescent="0.25">
      <c r="A1007" s="28">
        <v>46663</v>
      </c>
      <c r="B1007" s="17">
        <v>2027</v>
      </c>
      <c r="C1007" s="17">
        <v>10</v>
      </c>
      <c r="D1007" s="17" t="s">
        <v>59</v>
      </c>
      <c r="E1007" s="17" t="s">
        <v>89</v>
      </c>
      <c r="F1007" s="17" t="s">
        <v>61</v>
      </c>
      <c r="G1007" s="18" t="s">
        <v>86</v>
      </c>
    </row>
    <row r="1008" spans="1:7" x14ac:dyDescent="0.25">
      <c r="A1008" s="27">
        <v>46664</v>
      </c>
      <c r="B1008" s="15">
        <v>2027</v>
      </c>
      <c r="C1008" s="15">
        <v>10</v>
      </c>
      <c r="D1008" s="15" t="s">
        <v>59</v>
      </c>
      <c r="E1008" s="15" t="s">
        <v>89</v>
      </c>
      <c r="F1008" s="15" t="s">
        <v>61</v>
      </c>
      <c r="G1008" s="16" t="s">
        <v>86</v>
      </c>
    </row>
    <row r="1009" spans="1:7" x14ac:dyDescent="0.25">
      <c r="A1009" s="28">
        <v>46665</v>
      </c>
      <c r="B1009" s="17">
        <v>2027</v>
      </c>
      <c r="C1009" s="17">
        <v>10</v>
      </c>
      <c r="D1009" s="17" t="s">
        <v>59</v>
      </c>
      <c r="E1009" s="17" t="s">
        <v>89</v>
      </c>
      <c r="F1009" s="17" t="s">
        <v>61</v>
      </c>
      <c r="G1009" s="18" t="s">
        <v>86</v>
      </c>
    </row>
    <row r="1010" spans="1:7" x14ac:dyDescent="0.25">
      <c r="A1010" s="27">
        <v>46666</v>
      </c>
      <c r="B1010" s="15">
        <v>2027</v>
      </c>
      <c r="C1010" s="15">
        <v>10</v>
      </c>
      <c r="D1010" s="15" t="s">
        <v>59</v>
      </c>
      <c r="E1010" s="15" t="s">
        <v>89</v>
      </c>
      <c r="F1010" s="15" t="s">
        <v>61</v>
      </c>
      <c r="G1010" s="16" t="s">
        <v>86</v>
      </c>
    </row>
    <row r="1011" spans="1:7" x14ac:dyDescent="0.25">
      <c r="A1011" s="28">
        <v>46667</v>
      </c>
      <c r="B1011" s="17">
        <v>2027</v>
      </c>
      <c r="C1011" s="17">
        <v>10</v>
      </c>
      <c r="D1011" s="17" t="s">
        <v>59</v>
      </c>
      <c r="E1011" s="17" t="s">
        <v>89</v>
      </c>
      <c r="F1011" s="17" t="s">
        <v>61</v>
      </c>
      <c r="G1011" s="18" t="s">
        <v>86</v>
      </c>
    </row>
    <row r="1012" spans="1:7" x14ac:dyDescent="0.25">
      <c r="A1012" s="27">
        <v>46668</v>
      </c>
      <c r="B1012" s="15">
        <v>2027</v>
      </c>
      <c r="C1012" s="15">
        <v>10</v>
      </c>
      <c r="D1012" s="15" t="s">
        <v>59</v>
      </c>
      <c r="E1012" s="15" t="s">
        <v>89</v>
      </c>
      <c r="F1012" s="15" t="s">
        <v>61</v>
      </c>
      <c r="G1012" s="16" t="s">
        <v>86</v>
      </c>
    </row>
    <row r="1013" spans="1:7" x14ac:dyDescent="0.25">
      <c r="A1013" s="28">
        <v>46669</v>
      </c>
      <c r="B1013" s="17">
        <v>2027</v>
      </c>
      <c r="C1013" s="17">
        <v>10</v>
      </c>
      <c r="D1013" s="17" t="s">
        <v>59</v>
      </c>
      <c r="E1013" s="17" t="s">
        <v>89</v>
      </c>
      <c r="F1013" s="17" t="s">
        <v>61</v>
      </c>
      <c r="G1013" s="18" t="s">
        <v>86</v>
      </c>
    </row>
    <row r="1014" spans="1:7" x14ac:dyDescent="0.25">
      <c r="A1014" s="27">
        <v>46670</v>
      </c>
      <c r="B1014" s="15">
        <v>2027</v>
      </c>
      <c r="C1014" s="15">
        <v>10</v>
      </c>
      <c r="D1014" s="15" t="s">
        <v>59</v>
      </c>
      <c r="E1014" s="15" t="s">
        <v>89</v>
      </c>
      <c r="F1014" s="15" t="s">
        <v>61</v>
      </c>
      <c r="G1014" s="16" t="s">
        <v>86</v>
      </c>
    </row>
    <row r="1015" spans="1:7" x14ac:dyDescent="0.25">
      <c r="A1015" s="28">
        <v>46671</v>
      </c>
      <c r="B1015" s="17">
        <v>2027</v>
      </c>
      <c r="C1015" s="17">
        <v>10</v>
      </c>
      <c r="D1015" s="17" t="s">
        <v>59</v>
      </c>
      <c r="E1015" s="17" t="s">
        <v>89</v>
      </c>
      <c r="F1015" s="17" t="s">
        <v>61</v>
      </c>
      <c r="G1015" s="18" t="s">
        <v>86</v>
      </c>
    </row>
    <row r="1016" spans="1:7" x14ac:dyDescent="0.25">
      <c r="A1016" s="27">
        <v>46672</v>
      </c>
      <c r="B1016" s="15">
        <v>2027</v>
      </c>
      <c r="C1016" s="15">
        <v>10</v>
      </c>
      <c r="D1016" s="15" t="s">
        <v>59</v>
      </c>
      <c r="E1016" s="15" t="s">
        <v>89</v>
      </c>
      <c r="F1016" s="15" t="s">
        <v>61</v>
      </c>
      <c r="G1016" s="16" t="s">
        <v>86</v>
      </c>
    </row>
    <row r="1017" spans="1:7" x14ac:dyDescent="0.25">
      <c r="A1017" s="28">
        <v>46673</v>
      </c>
      <c r="B1017" s="17">
        <v>2027</v>
      </c>
      <c r="C1017" s="17">
        <v>10</v>
      </c>
      <c r="D1017" s="17" t="s">
        <v>59</v>
      </c>
      <c r="E1017" s="17" t="s">
        <v>89</v>
      </c>
      <c r="F1017" s="17" t="s">
        <v>61</v>
      </c>
      <c r="G1017" s="18" t="s">
        <v>86</v>
      </c>
    </row>
    <row r="1018" spans="1:7" x14ac:dyDescent="0.25">
      <c r="A1018" s="27">
        <v>46674</v>
      </c>
      <c r="B1018" s="15">
        <v>2027</v>
      </c>
      <c r="C1018" s="15">
        <v>10</v>
      </c>
      <c r="D1018" s="15" t="s">
        <v>59</v>
      </c>
      <c r="E1018" s="15" t="s">
        <v>89</v>
      </c>
      <c r="F1018" s="15" t="s">
        <v>61</v>
      </c>
      <c r="G1018" s="16" t="s">
        <v>86</v>
      </c>
    </row>
    <row r="1019" spans="1:7" x14ac:dyDescent="0.25">
      <c r="A1019" s="28">
        <v>46675</v>
      </c>
      <c r="B1019" s="17">
        <v>2027</v>
      </c>
      <c r="C1019" s="17">
        <v>10</v>
      </c>
      <c r="D1019" s="17" t="s">
        <v>59</v>
      </c>
      <c r="E1019" s="17" t="s">
        <v>89</v>
      </c>
      <c r="F1019" s="17" t="s">
        <v>61</v>
      </c>
      <c r="G1019" s="18" t="s">
        <v>86</v>
      </c>
    </row>
    <row r="1020" spans="1:7" x14ac:dyDescent="0.25">
      <c r="A1020" s="27">
        <v>46676</v>
      </c>
      <c r="B1020" s="15">
        <v>2027</v>
      </c>
      <c r="C1020" s="15">
        <v>10</v>
      </c>
      <c r="D1020" s="15" t="s">
        <v>59</v>
      </c>
      <c r="E1020" s="15" t="s">
        <v>89</v>
      </c>
      <c r="F1020" s="15" t="s">
        <v>61</v>
      </c>
      <c r="G1020" s="16" t="s">
        <v>86</v>
      </c>
    </row>
    <row r="1021" spans="1:7" x14ac:dyDescent="0.25">
      <c r="A1021" s="28">
        <v>46677</v>
      </c>
      <c r="B1021" s="17">
        <v>2027</v>
      </c>
      <c r="C1021" s="17">
        <v>10</v>
      </c>
      <c r="D1021" s="17" t="s">
        <v>59</v>
      </c>
      <c r="E1021" s="17" t="s">
        <v>89</v>
      </c>
      <c r="F1021" s="17" t="s">
        <v>61</v>
      </c>
      <c r="G1021" s="18" t="s">
        <v>86</v>
      </c>
    </row>
    <row r="1022" spans="1:7" x14ac:dyDescent="0.25">
      <c r="A1022" s="27">
        <v>46678</v>
      </c>
      <c r="B1022" s="15">
        <v>2027</v>
      </c>
      <c r="C1022" s="15">
        <v>10</v>
      </c>
      <c r="D1022" s="15" t="s">
        <v>59</v>
      </c>
      <c r="E1022" s="15" t="s">
        <v>89</v>
      </c>
      <c r="F1022" s="15" t="s">
        <v>61</v>
      </c>
      <c r="G1022" s="16" t="s">
        <v>86</v>
      </c>
    </row>
    <row r="1023" spans="1:7" x14ac:dyDescent="0.25">
      <c r="A1023" s="28">
        <v>46679</v>
      </c>
      <c r="B1023" s="17">
        <v>2027</v>
      </c>
      <c r="C1023" s="17">
        <v>10</v>
      </c>
      <c r="D1023" s="17" t="s">
        <v>59</v>
      </c>
      <c r="E1023" s="17" t="s">
        <v>89</v>
      </c>
      <c r="F1023" s="17" t="s">
        <v>61</v>
      </c>
      <c r="G1023" s="18" t="s">
        <v>86</v>
      </c>
    </row>
    <row r="1024" spans="1:7" x14ac:dyDescent="0.25">
      <c r="A1024" s="27">
        <v>46680</v>
      </c>
      <c r="B1024" s="15">
        <v>2027</v>
      </c>
      <c r="C1024" s="15">
        <v>10</v>
      </c>
      <c r="D1024" s="15" t="s">
        <v>59</v>
      </c>
      <c r="E1024" s="15" t="s">
        <v>89</v>
      </c>
      <c r="F1024" s="15" t="s">
        <v>61</v>
      </c>
      <c r="G1024" s="16" t="s">
        <v>86</v>
      </c>
    </row>
    <row r="1025" spans="1:7" x14ac:dyDescent="0.25">
      <c r="A1025" s="28">
        <v>46681</v>
      </c>
      <c r="B1025" s="17">
        <v>2027</v>
      </c>
      <c r="C1025" s="17">
        <v>10</v>
      </c>
      <c r="D1025" s="17" t="s">
        <v>59</v>
      </c>
      <c r="E1025" s="17" t="s">
        <v>89</v>
      </c>
      <c r="F1025" s="17" t="s">
        <v>61</v>
      </c>
      <c r="G1025" s="18" t="s">
        <v>86</v>
      </c>
    </row>
    <row r="1026" spans="1:7" x14ac:dyDescent="0.25">
      <c r="A1026" s="27">
        <v>46682</v>
      </c>
      <c r="B1026" s="15">
        <v>2027</v>
      </c>
      <c r="C1026" s="15">
        <v>10</v>
      </c>
      <c r="D1026" s="15" t="s">
        <v>59</v>
      </c>
      <c r="E1026" s="15" t="s">
        <v>89</v>
      </c>
      <c r="F1026" s="15" t="s">
        <v>61</v>
      </c>
      <c r="G1026" s="16" t="s">
        <v>86</v>
      </c>
    </row>
    <row r="1027" spans="1:7" x14ac:dyDescent="0.25">
      <c r="A1027" s="28">
        <v>46683</v>
      </c>
      <c r="B1027" s="17">
        <v>2027</v>
      </c>
      <c r="C1027" s="17">
        <v>10</v>
      </c>
      <c r="D1027" s="17" t="s">
        <v>59</v>
      </c>
      <c r="E1027" s="17" t="s">
        <v>89</v>
      </c>
      <c r="F1027" s="17" t="s">
        <v>61</v>
      </c>
      <c r="G1027" s="18" t="s">
        <v>86</v>
      </c>
    </row>
    <row r="1028" spans="1:7" x14ac:dyDescent="0.25">
      <c r="A1028" s="27">
        <v>46684</v>
      </c>
      <c r="B1028" s="15">
        <v>2027</v>
      </c>
      <c r="C1028" s="15">
        <v>10</v>
      </c>
      <c r="D1028" s="15" t="s">
        <v>59</v>
      </c>
      <c r="E1028" s="15" t="s">
        <v>89</v>
      </c>
      <c r="F1028" s="15" t="s">
        <v>61</v>
      </c>
      <c r="G1028" s="16" t="s">
        <v>86</v>
      </c>
    </row>
    <row r="1029" spans="1:7" x14ac:dyDescent="0.25">
      <c r="A1029" s="28">
        <v>46685</v>
      </c>
      <c r="B1029" s="17">
        <v>2027</v>
      </c>
      <c r="C1029" s="17">
        <v>10</v>
      </c>
      <c r="D1029" s="17" t="s">
        <v>59</v>
      </c>
      <c r="E1029" s="17" t="s">
        <v>89</v>
      </c>
      <c r="F1029" s="17" t="s">
        <v>61</v>
      </c>
      <c r="G1029" s="18" t="s">
        <v>86</v>
      </c>
    </row>
    <row r="1030" spans="1:7" x14ac:dyDescent="0.25">
      <c r="A1030" s="27">
        <v>46686</v>
      </c>
      <c r="B1030" s="15">
        <v>2027</v>
      </c>
      <c r="C1030" s="15">
        <v>10</v>
      </c>
      <c r="D1030" s="15" t="s">
        <v>59</v>
      </c>
      <c r="E1030" s="15" t="s">
        <v>89</v>
      </c>
      <c r="F1030" s="15" t="s">
        <v>61</v>
      </c>
      <c r="G1030" s="16" t="s">
        <v>86</v>
      </c>
    </row>
    <row r="1031" spans="1:7" x14ac:dyDescent="0.25">
      <c r="A1031" s="28">
        <v>46687</v>
      </c>
      <c r="B1031" s="17">
        <v>2027</v>
      </c>
      <c r="C1031" s="17">
        <v>10</v>
      </c>
      <c r="D1031" s="17" t="s">
        <v>59</v>
      </c>
      <c r="E1031" s="17" t="s">
        <v>89</v>
      </c>
      <c r="F1031" s="17" t="s">
        <v>61</v>
      </c>
      <c r="G1031" s="18" t="s">
        <v>86</v>
      </c>
    </row>
    <row r="1032" spans="1:7" x14ac:dyDescent="0.25">
      <c r="A1032" s="27">
        <v>46688</v>
      </c>
      <c r="B1032" s="15">
        <v>2027</v>
      </c>
      <c r="C1032" s="15">
        <v>10</v>
      </c>
      <c r="D1032" s="15" t="s">
        <v>59</v>
      </c>
      <c r="E1032" s="15" t="s">
        <v>89</v>
      </c>
      <c r="F1032" s="15" t="s">
        <v>61</v>
      </c>
      <c r="G1032" s="16" t="s">
        <v>86</v>
      </c>
    </row>
    <row r="1033" spans="1:7" x14ac:dyDescent="0.25">
      <c r="A1033" s="28">
        <v>46689</v>
      </c>
      <c r="B1033" s="17">
        <v>2027</v>
      </c>
      <c r="C1033" s="17">
        <v>10</v>
      </c>
      <c r="D1033" s="17" t="s">
        <v>59</v>
      </c>
      <c r="E1033" s="17" t="s">
        <v>89</v>
      </c>
      <c r="F1033" s="17" t="s">
        <v>61</v>
      </c>
      <c r="G1033" s="18" t="s">
        <v>86</v>
      </c>
    </row>
    <row r="1034" spans="1:7" x14ac:dyDescent="0.25">
      <c r="A1034" s="27">
        <v>46690</v>
      </c>
      <c r="B1034" s="15">
        <v>2027</v>
      </c>
      <c r="C1034" s="15">
        <v>10</v>
      </c>
      <c r="D1034" s="15" t="s">
        <v>59</v>
      </c>
      <c r="E1034" s="15" t="s">
        <v>89</v>
      </c>
      <c r="F1034" s="15" t="s">
        <v>61</v>
      </c>
      <c r="G1034" s="16" t="s">
        <v>86</v>
      </c>
    </row>
    <row r="1035" spans="1:7" x14ac:dyDescent="0.25">
      <c r="A1035" s="28">
        <v>46691</v>
      </c>
      <c r="B1035" s="17">
        <v>2027</v>
      </c>
      <c r="C1035" s="17">
        <v>10</v>
      </c>
      <c r="D1035" s="17" t="s">
        <v>59</v>
      </c>
      <c r="E1035" s="17" t="s">
        <v>89</v>
      </c>
      <c r="F1035" s="17" t="s">
        <v>61</v>
      </c>
      <c r="G1035" s="18" t="s">
        <v>86</v>
      </c>
    </row>
    <row r="1036" spans="1:7" x14ac:dyDescent="0.25">
      <c r="A1036" s="27">
        <v>46692</v>
      </c>
      <c r="B1036" s="15">
        <v>2027</v>
      </c>
      <c r="C1036" s="15">
        <v>11</v>
      </c>
      <c r="D1036" s="15" t="s">
        <v>62</v>
      </c>
      <c r="E1036" s="15" t="s">
        <v>90</v>
      </c>
      <c r="F1036" s="15" t="s">
        <v>61</v>
      </c>
      <c r="G1036" s="16" t="s">
        <v>86</v>
      </c>
    </row>
    <row r="1037" spans="1:7" x14ac:dyDescent="0.25">
      <c r="A1037" s="28">
        <v>46693</v>
      </c>
      <c r="B1037" s="17">
        <v>2027</v>
      </c>
      <c r="C1037" s="17">
        <v>11</v>
      </c>
      <c r="D1037" s="17" t="s">
        <v>62</v>
      </c>
      <c r="E1037" s="17" t="s">
        <v>90</v>
      </c>
      <c r="F1037" s="17" t="s">
        <v>61</v>
      </c>
      <c r="G1037" s="18" t="s">
        <v>86</v>
      </c>
    </row>
    <row r="1038" spans="1:7" x14ac:dyDescent="0.25">
      <c r="A1038" s="27">
        <v>46694</v>
      </c>
      <c r="B1038" s="15">
        <v>2027</v>
      </c>
      <c r="C1038" s="15">
        <v>11</v>
      </c>
      <c r="D1038" s="15" t="s">
        <v>62</v>
      </c>
      <c r="E1038" s="15" t="s">
        <v>90</v>
      </c>
      <c r="F1038" s="15" t="s">
        <v>61</v>
      </c>
      <c r="G1038" s="16" t="s">
        <v>86</v>
      </c>
    </row>
    <row r="1039" spans="1:7" x14ac:dyDescent="0.25">
      <c r="A1039" s="28">
        <v>46695</v>
      </c>
      <c r="B1039" s="17">
        <v>2027</v>
      </c>
      <c r="C1039" s="17">
        <v>11</v>
      </c>
      <c r="D1039" s="17" t="s">
        <v>62</v>
      </c>
      <c r="E1039" s="17" t="s">
        <v>90</v>
      </c>
      <c r="F1039" s="17" t="s">
        <v>61</v>
      </c>
      <c r="G1039" s="18" t="s">
        <v>86</v>
      </c>
    </row>
    <row r="1040" spans="1:7" x14ac:dyDescent="0.25">
      <c r="A1040" s="27">
        <v>46696</v>
      </c>
      <c r="B1040" s="15">
        <v>2027</v>
      </c>
      <c r="C1040" s="15">
        <v>11</v>
      </c>
      <c r="D1040" s="15" t="s">
        <v>62</v>
      </c>
      <c r="E1040" s="15" t="s">
        <v>90</v>
      </c>
      <c r="F1040" s="15" t="s">
        <v>61</v>
      </c>
      <c r="G1040" s="16" t="s">
        <v>86</v>
      </c>
    </row>
    <row r="1041" spans="1:7" x14ac:dyDescent="0.25">
      <c r="A1041" s="28">
        <v>46697</v>
      </c>
      <c r="B1041" s="17">
        <v>2027</v>
      </c>
      <c r="C1041" s="17">
        <v>11</v>
      </c>
      <c r="D1041" s="17" t="s">
        <v>62</v>
      </c>
      <c r="E1041" s="17" t="s">
        <v>90</v>
      </c>
      <c r="F1041" s="17" t="s">
        <v>61</v>
      </c>
      <c r="G1041" s="18" t="s">
        <v>86</v>
      </c>
    </row>
    <row r="1042" spans="1:7" x14ac:dyDescent="0.25">
      <c r="A1042" s="27">
        <v>46698</v>
      </c>
      <c r="B1042" s="15">
        <v>2027</v>
      </c>
      <c r="C1042" s="15">
        <v>11</v>
      </c>
      <c r="D1042" s="15" t="s">
        <v>62</v>
      </c>
      <c r="E1042" s="15" t="s">
        <v>90</v>
      </c>
      <c r="F1042" s="15" t="s">
        <v>61</v>
      </c>
      <c r="G1042" s="16" t="s">
        <v>86</v>
      </c>
    </row>
    <row r="1043" spans="1:7" x14ac:dyDescent="0.25">
      <c r="A1043" s="28">
        <v>46699</v>
      </c>
      <c r="B1043" s="17">
        <v>2027</v>
      </c>
      <c r="C1043" s="17">
        <v>11</v>
      </c>
      <c r="D1043" s="17" t="s">
        <v>62</v>
      </c>
      <c r="E1043" s="17" t="s">
        <v>90</v>
      </c>
      <c r="F1043" s="17" t="s">
        <v>61</v>
      </c>
      <c r="G1043" s="18" t="s">
        <v>86</v>
      </c>
    </row>
    <row r="1044" spans="1:7" x14ac:dyDescent="0.25">
      <c r="A1044" s="27">
        <v>46700</v>
      </c>
      <c r="B1044" s="15">
        <v>2027</v>
      </c>
      <c r="C1044" s="15">
        <v>11</v>
      </c>
      <c r="D1044" s="15" t="s">
        <v>62</v>
      </c>
      <c r="E1044" s="15" t="s">
        <v>90</v>
      </c>
      <c r="F1044" s="15" t="s">
        <v>61</v>
      </c>
      <c r="G1044" s="16" t="s">
        <v>86</v>
      </c>
    </row>
    <row r="1045" spans="1:7" x14ac:dyDescent="0.25">
      <c r="A1045" s="28">
        <v>46701</v>
      </c>
      <c r="B1045" s="17">
        <v>2027</v>
      </c>
      <c r="C1045" s="17">
        <v>11</v>
      </c>
      <c r="D1045" s="17" t="s">
        <v>62</v>
      </c>
      <c r="E1045" s="17" t="s">
        <v>90</v>
      </c>
      <c r="F1045" s="17" t="s">
        <v>61</v>
      </c>
      <c r="G1045" s="18" t="s">
        <v>86</v>
      </c>
    </row>
    <row r="1046" spans="1:7" x14ac:dyDescent="0.25">
      <c r="A1046" s="27">
        <v>46702</v>
      </c>
      <c r="B1046" s="15">
        <v>2027</v>
      </c>
      <c r="C1046" s="15">
        <v>11</v>
      </c>
      <c r="D1046" s="15" t="s">
        <v>62</v>
      </c>
      <c r="E1046" s="15" t="s">
        <v>90</v>
      </c>
      <c r="F1046" s="15" t="s">
        <v>61</v>
      </c>
      <c r="G1046" s="16" t="s">
        <v>86</v>
      </c>
    </row>
    <row r="1047" spans="1:7" x14ac:dyDescent="0.25">
      <c r="A1047" s="28">
        <v>46703</v>
      </c>
      <c r="B1047" s="17">
        <v>2027</v>
      </c>
      <c r="C1047" s="17">
        <v>11</v>
      </c>
      <c r="D1047" s="17" t="s">
        <v>62</v>
      </c>
      <c r="E1047" s="17" t="s">
        <v>90</v>
      </c>
      <c r="F1047" s="17" t="s">
        <v>61</v>
      </c>
      <c r="G1047" s="18" t="s">
        <v>86</v>
      </c>
    </row>
    <row r="1048" spans="1:7" x14ac:dyDescent="0.25">
      <c r="A1048" s="27">
        <v>46704</v>
      </c>
      <c r="B1048" s="15">
        <v>2027</v>
      </c>
      <c r="C1048" s="15">
        <v>11</v>
      </c>
      <c r="D1048" s="15" t="s">
        <v>62</v>
      </c>
      <c r="E1048" s="15" t="s">
        <v>90</v>
      </c>
      <c r="F1048" s="15" t="s">
        <v>61</v>
      </c>
      <c r="G1048" s="16" t="s">
        <v>86</v>
      </c>
    </row>
    <row r="1049" spans="1:7" x14ac:dyDescent="0.25">
      <c r="A1049" s="28">
        <v>46705</v>
      </c>
      <c r="B1049" s="17">
        <v>2027</v>
      </c>
      <c r="C1049" s="17">
        <v>11</v>
      </c>
      <c r="D1049" s="17" t="s">
        <v>62</v>
      </c>
      <c r="E1049" s="17" t="s">
        <v>90</v>
      </c>
      <c r="F1049" s="17" t="s">
        <v>61</v>
      </c>
      <c r="G1049" s="18" t="s">
        <v>86</v>
      </c>
    </row>
    <row r="1050" spans="1:7" x14ac:dyDescent="0.25">
      <c r="A1050" s="27">
        <v>46706</v>
      </c>
      <c r="B1050" s="15">
        <v>2027</v>
      </c>
      <c r="C1050" s="15">
        <v>11</v>
      </c>
      <c r="D1050" s="15" t="s">
        <v>62</v>
      </c>
      <c r="E1050" s="15" t="s">
        <v>90</v>
      </c>
      <c r="F1050" s="15" t="s">
        <v>61</v>
      </c>
      <c r="G1050" s="16" t="s">
        <v>86</v>
      </c>
    </row>
    <row r="1051" spans="1:7" x14ac:dyDescent="0.25">
      <c r="A1051" s="28">
        <v>46707</v>
      </c>
      <c r="B1051" s="17">
        <v>2027</v>
      </c>
      <c r="C1051" s="17">
        <v>11</v>
      </c>
      <c r="D1051" s="17" t="s">
        <v>62</v>
      </c>
      <c r="E1051" s="17" t="s">
        <v>90</v>
      </c>
      <c r="F1051" s="17" t="s">
        <v>61</v>
      </c>
      <c r="G1051" s="18" t="s">
        <v>86</v>
      </c>
    </row>
    <row r="1052" spans="1:7" x14ac:dyDescent="0.25">
      <c r="A1052" s="27">
        <v>46708</v>
      </c>
      <c r="B1052" s="15">
        <v>2027</v>
      </c>
      <c r="C1052" s="15">
        <v>11</v>
      </c>
      <c r="D1052" s="15" t="s">
        <v>62</v>
      </c>
      <c r="E1052" s="15" t="s">
        <v>90</v>
      </c>
      <c r="F1052" s="15" t="s">
        <v>61</v>
      </c>
      <c r="G1052" s="16" t="s">
        <v>86</v>
      </c>
    </row>
    <row r="1053" spans="1:7" x14ac:dyDescent="0.25">
      <c r="A1053" s="28">
        <v>46709</v>
      </c>
      <c r="B1053" s="17">
        <v>2027</v>
      </c>
      <c r="C1053" s="17">
        <v>11</v>
      </c>
      <c r="D1053" s="17" t="s">
        <v>62</v>
      </c>
      <c r="E1053" s="17" t="s">
        <v>90</v>
      </c>
      <c r="F1053" s="17" t="s">
        <v>61</v>
      </c>
      <c r="G1053" s="18" t="s">
        <v>86</v>
      </c>
    </row>
    <row r="1054" spans="1:7" x14ac:dyDescent="0.25">
      <c r="A1054" s="27">
        <v>46710</v>
      </c>
      <c r="B1054" s="15">
        <v>2027</v>
      </c>
      <c r="C1054" s="15">
        <v>11</v>
      </c>
      <c r="D1054" s="15" t="s">
        <v>62</v>
      </c>
      <c r="E1054" s="15" t="s">
        <v>90</v>
      </c>
      <c r="F1054" s="15" t="s">
        <v>61</v>
      </c>
      <c r="G1054" s="16" t="s">
        <v>86</v>
      </c>
    </row>
    <row r="1055" spans="1:7" x14ac:dyDescent="0.25">
      <c r="A1055" s="28">
        <v>46711</v>
      </c>
      <c r="B1055" s="17">
        <v>2027</v>
      </c>
      <c r="C1055" s="17">
        <v>11</v>
      </c>
      <c r="D1055" s="17" t="s">
        <v>62</v>
      </c>
      <c r="E1055" s="17" t="s">
        <v>90</v>
      </c>
      <c r="F1055" s="17" t="s">
        <v>61</v>
      </c>
      <c r="G1055" s="18" t="s">
        <v>86</v>
      </c>
    </row>
    <row r="1056" spans="1:7" x14ac:dyDescent="0.25">
      <c r="A1056" s="27">
        <v>46712</v>
      </c>
      <c r="B1056" s="15">
        <v>2027</v>
      </c>
      <c r="C1056" s="15">
        <v>11</v>
      </c>
      <c r="D1056" s="15" t="s">
        <v>62</v>
      </c>
      <c r="E1056" s="15" t="s">
        <v>90</v>
      </c>
      <c r="F1056" s="15" t="s">
        <v>61</v>
      </c>
      <c r="G1056" s="16" t="s">
        <v>86</v>
      </c>
    </row>
    <row r="1057" spans="1:7" x14ac:dyDescent="0.25">
      <c r="A1057" s="28">
        <v>46713</v>
      </c>
      <c r="B1057" s="17">
        <v>2027</v>
      </c>
      <c r="C1057" s="17">
        <v>11</v>
      </c>
      <c r="D1057" s="17" t="s">
        <v>62</v>
      </c>
      <c r="E1057" s="17" t="s">
        <v>90</v>
      </c>
      <c r="F1057" s="17" t="s">
        <v>61</v>
      </c>
      <c r="G1057" s="18" t="s">
        <v>86</v>
      </c>
    </row>
    <row r="1058" spans="1:7" x14ac:dyDescent="0.25">
      <c r="A1058" s="27">
        <v>46714</v>
      </c>
      <c r="B1058" s="15">
        <v>2027</v>
      </c>
      <c r="C1058" s="15">
        <v>11</v>
      </c>
      <c r="D1058" s="15" t="s">
        <v>62</v>
      </c>
      <c r="E1058" s="15" t="s">
        <v>90</v>
      </c>
      <c r="F1058" s="15" t="s">
        <v>61</v>
      </c>
      <c r="G1058" s="16" t="s">
        <v>86</v>
      </c>
    </row>
    <row r="1059" spans="1:7" x14ac:dyDescent="0.25">
      <c r="A1059" s="28">
        <v>46715</v>
      </c>
      <c r="B1059" s="17">
        <v>2027</v>
      </c>
      <c r="C1059" s="17">
        <v>11</v>
      </c>
      <c r="D1059" s="17" t="s">
        <v>62</v>
      </c>
      <c r="E1059" s="17" t="s">
        <v>90</v>
      </c>
      <c r="F1059" s="17" t="s">
        <v>61</v>
      </c>
      <c r="G1059" s="18" t="s">
        <v>86</v>
      </c>
    </row>
    <row r="1060" spans="1:7" x14ac:dyDescent="0.25">
      <c r="A1060" s="27">
        <v>46716</v>
      </c>
      <c r="B1060" s="15">
        <v>2027</v>
      </c>
      <c r="C1060" s="15">
        <v>11</v>
      </c>
      <c r="D1060" s="15" t="s">
        <v>62</v>
      </c>
      <c r="E1060" s="15" t="s">
        <v>90</v>
      </c>
      <c r="F1060" s="15" t="s">
        <v>61</v>
      </c>
      <c r="G1060" s="16" t="s">
        <v>86</v>
      </c>
    </row>
    <row r="1061" spans="1:7" x14ac:dyDescent="0.25">
      <c r="A1061" s="28">
        <v>46717</v>
      </c>
      <c r="B1061" s="17">
        <v>2027</v>
      </c>
      <c r="C1061" s="17">
        <v>11</v>
      </c>
      <c r="D1061" s="17" t="s">
        <v>62</v>
      </c>
      <c r="E1061" s="17" t="s">
        <v>90</v>
      </c>
      <c r="F1061" s="17" t="s">
        <v>61</v>
      </c>
      <c r="G1061" s="18" t="s">
        <v>86</v>
      </c>
    </row>
    <row r="1062" spans="1:7" x14ac:dyDescent="0.25">
      <c r="A1062" s="27">
        <v>46718</v>
      </c>
      <c r="B1062" s="15">
        <v>2027</v>
      </c>
      <c r="C1062" s="15">
        <v>11</v>
      </c>
      <c r="D1062" s="15" t="s">
        <v>62</v>
      </c>
      <c r="E1062" s="15" t="s">
        <v>90</v>
      </c>
      <c r="F1062" s="15" t="s">
        <v>61</v>
      </c>
      <c r="G1062" s="16" t="s">
        <v>86</v>
      </c>
    </row>
    <row r="1063" spans="1:7" x14ac:dyDescent="0.25">
      <c r="A1063" s="28">
        <v>46719</v>
      </c>
      <c r="B1063" s="17">
        <v>2027</v>
      </c>
      <c r="C1063" s="17">
        <v>11</v>
      </c>
      <c r="D1063" s="17" t="s">
        <v>62</v>
      </c>
      <c r="E1063" s="17" t="s">
        <v>90</v>
      </c>
      <c r="F1063" s="17" t="s">
        <v>61</v>
      </c>
      <c r="G1063" s="18" t="s">
        <v>86</v>
      </c>
    </row>
    <row r="1064" spans="1:7" x14ac:dyDescent="0.25">
      <c r="A1064" s="27">
        <v>46720</v>
      </c>
      <c r="B1064" s="15">
        <v>2027</v>
      </c>
      <c r="C1064" s="15">
        <v>11</v>
      </c>
      <c r="D1064" s="15" t="s">
        <v>62</v>
      </c>
      <c r="E1064" s="15" t="s">
        <v>90</v>
      </c>
      <c r="F1064" s="15" t="s">
        <v>61</v>
      </c>
      <c r="G1064" s="16" t="s">
        <v>86</v>
      </c>
    </row>
    <row r="1065" spans="1:7" x14ac:dyDescent="0.25">
      <c r="A1065" s="28">
        <v>46721</v>
      </c>
      <c r="B1065" s="17">
        <v>2027</v>
      </c>
      <c r="C1065" s="17">
        <v>11</v>
      </c>
      <c r="D1065" s="17" t="s">
        <v>62</v>
      </c>
      <c r="E1065" s="17" t="s">
        <v>90</v>
      </c>
      <c r="F1065" s="17" t="s">
        <v>61</v>
      </c>
      <c r="G1065" s="18" t="s">
        <v>86</v>
      </c>
    </row>
    <row r="1066" spans="1:7" x14ac:dyDescent="0.25">
      <c r="A1066" s="27">
        <v>46722</v>
      </c>
      <c r="B1066" s="15">
        <v>2027</v>
      </c>
      <c r="C1066" s="15">
        <v>12</v>
      </c>
      <c r="D1066" s="15" t="s">
        <v>64</v>
      </c>
      <c r="E1066" s="15" t="s">
        <v>91</v>
      </c>
      <c r="F1066" s="15" t="s">
        <v>61</v>
      </c>
      <c r="G1066" s="16" t="s">
        <v>86</v>
      </c>
    </row>
    <row r="1067" spans="1:7" x14ac:dyDescent="0.25">
      <c r="A1067" s="28">
        <v>46723</v>
      </c>
      <c r="B1067" s="17">
        <v>2027</v>
      </c>
      <c r="C1067" s="17">
        <v>12</v>
      </c>
      <c r="D1067" s="17" t="s">
        <v>64</v>
      </c>
      <c r="E1067" s="17" t="s">
        <v>91</v>
      </c>
      <c r="F1067" s="17" t="s">
        <v>61</v>
      </c>
      <c r="G1067" s="18" t="s">
        <v>86</v>
      </c>
    </row>
    <row r="1068" spans="1:7" x14ac:dyDescent="0.25">
      <c r="A1068" s="27">
        <v>46724</v>
      </c>
      <c r="B1068" s="15">
        <v>2027</v>
      </c>
      <c r="C1068" s="15">
        <v>12</v>
      </c>
      <c r="D1068" s="15" t="s">
        <v>64</v>
      </c>
      <c r="E1068" s="15" t="s">
        <v>91</v>
      </c>
      <c r="F1068" s="15" t="s">
        <v>61</v>
      </c>
      <c r="G1068" s="16" t="s">
        <v>86</v>
      </c>
    </row>
    <row r="1069" spans="1:7" x14ac:dyDescent="0.25">
      <c r="A1069" s="28">
        <v>46725</v>
      </c>
      <c r="B1069" s="17">
        <v>2027</v>
      </c>
      <c r="C1069" s="17">
        <v>12</v>
      </c>
      <c r="D1069" s="17" t="s">
        <v>64</v>
      </c>
      <c r="E1069" s="17" t="s">
        <v>91</v>
      </c>
      <c r="F1069" s="17" t="s">
        <v>61</v>
      </c>
      <c r="G1069" s="18" t="s">
        <v>86</v>
      </c>
    </row>
    <row r="1070" spans="1:7" x14ac:dyDescent="0.25">
      <c r="A1070" s="27">
        <v>46726</v>
      </c>
      <c r="B1070" s="15">
        <v>2027</v>
      </c>
      <c r="C1070" s="15">
        <v>12</v>
      </c>
      <c r="D1070" s="15" t="s">
        <v>64</v>
      </c>
      <c r="E1070" s="15" t="s">
        <v>91</v>
      </c>
      <c r="F1070" s="15" t="s">
        <v>61</v>
      </c>
      <c r="G1070" s="16" t="s">
        <v>86</v>
      </c>
    </row>
    <row r="1071" spans="1:7" x14ac:dyDescent="0.25">
      <c r="A1071" s="28">
        <v>46727</v>
      </c>
      <c r="B1071" s="17">
        <v>2027</v>
      </c>
      <c r="C1071" s="17">
        <v>12</v>
      </c>
      <c r="D1071" s="17" t="s">
        <v>64</v>
      </c>
      <c r="E1071" s="17" t="s">
        <v>91</v>
      </c>
      <c r="F1071" s="17" t="s">
        <v>61</v>
      </c>
      <c r="G1071" s="18" t="s">
        <v>86</v>
      </c>
    </row>
    <row r="1072" spans="1:7" x14ac:dyDescent="0.25">
      <c r="A1072" s="27">
        <v>46728</v>
      </c>
      <c r="B1072" s="15">
        <v>2027</v>
      </c>
      <c r="C1072" s="15">
        <v>12</v>
      </c>
      <c r="D1072" s="15" t="s">
        <v>64</v>
      </c>
      <c r="E1072" s="15" t="s">
        <v>91</v>
      </c>
      <c r="F1072" s="15" t="s">
        <v>61</v>
      </c>
      <c r="G1072" s="16" t="s">
        <v>86</v>
      </c>
    </row>
    <row r="1073" spans="1:7" x14ac:dyDescent="0.25">
      <c r="A1073" s="28">
        <v>46729</v>
      </c>
      <c r="B1073" s="17">
        <v>2027</v>
      </c>
      <c r="C1073" s="17">
        <v>12</v>
      </c>
      <c r="D1073" s="17" t="s">
        <v>64</v>
      </c>
      <c r="E1073" s="17" t="s">
        <v>91</v>
      </c>
      <c r="F1073" s="17" t="s">
        <v>61</v>
      </c>
      <c r="G1073" s="18" t="s">
        <v>86</v>
      </c>
    </row>
    <row r="1074" spans="1:7" x14ac:dyDescent="0.25">
      <c r="A1074" s="27">
        <v>46730</v>
      </c>
      <c r="B1074" s="15">
        <v>2027</v>
      </c>
      <c r="C1074" s="15">
        <v>12</v>
      </c>
      <c r="D1074" s="15" t="s">
        <v>64</v>
      </c>
      <c r="E1074" s="15" t="s">
        <v>91</v>
      </c>
      <c r="F1074" s="15" t="s">
        <v>61</v>
      </c>
      <c r="G1074" s="16" t="s">
        <v>86</v>
      </c>
    </row>
    <row r="1075" spans="1:7" x14ac:dyDescent="0.25">
      <c r="A1075" s="28">
        <v>46731</v>
      </c>
      <c r="B1075" s="17">
        <v>2027</v>
      </c>
      <c r="C1075" s="17">
        <v>12</v>
      </c>
      <c r="D1075" s="17" t="s">
        <v>64</v>
      </c>
      <c r="E1075" s="17" t="s">
        <v>91</v>
      </c>
      <c r="F1075" s="17" t="s">
        <v>61</v>
      </c>
      <c r="G1075" s="18" t="s">
        <v>86</v>
      </c>
    </row>
    <row r="1076" spans="1:7" x14ac:dyDescent="0.25">
      <c r="A1076" s="27">
        <v>46732</v>
      </c>
      <c r="B1076" s="15">
        <v>2027</v>
      </c>
      <c r="C1076" s="15">
        <v>12</v>
      </c>
      <c r="D1076" s="15" t="s">
        <v>64</v>
      </c>
      <c r="E1076" s="15" t="s">
        <v>91</v>
      </c>
      <c r="F1076" s="15" t="s">
        <v>61</v>
      </c>
      <c r="G1076" s="16" t="s">
        <v>86</v>
      </c>
    </row>
    <row r="1077" spans="1:7" x14ac:dyDescent="0.25">
      <c r="A1077" s="28">
        <v>46733</v>
      </c>
      <c r="B1077" s="17">
        <v>2027</v>
      </c>
      <c r="C1077" s="17">
        <v>12</v>
      </c>
      <c r="D1077" s="17" t="s">
        <v>64</v>
      </c>
      <c r="E1077" s="17" t="s">
        <v>91</v>
      </c>
      <c r="F1077" s="17" t="s">
        <v>61</v>
      </c>
      <c r="G1077" s="18" t="s">
        <v>86</v>
      </c>
    </row>
    <row r="1078" spans="1:7" x14ac:dyDescent="0.25">
      <c r="A1078" s="27">
        <v>46734</v>
      </c>
      <c r="B1078" s="15">
        <v>2027</v>
      </c>
      <c r="C1078" s="15">
        <v>12</v>
      </c>
      <c r="D1078" s="15" t="s">
        <v>64</v>
      </c>
      <c r="E1078" s="15" t="s">
        <v>91</v>
      </c>
      <c r="F1078" s="15" t="s">
        <v>61</v>
      </c>
      <c r="G1078" s="16" t="s">
        <v>86</v>
      </c>
    </row>
    <row r="1079" spans="1:7" x14ac:dyDescent="0.25">
      <c r="A1079" s="28">
        <v>46735</v>
      </c>
      <c r="B1079" s="17">
        <v>2027</v>
      </c>
      <c r="C1079" s="17">
        <v>12</v>
      </c>
      <c r="D1079" s="17" t="s">
        <v>64</v>
      </c>
      <c r="E1079" s="17" t="s">
        <v>91</v>
      </c>
      <c r="F1079" s="17" t="s">
        <v>61</v>
      </c>
      <c r="G1079" s="18" t="s">
        <v>86</v>
      </c>
    </row>
    <row r="1080" spans="1:7" x14ac:dyDescent="0.25">
      <c r="A1080" s="27">
        <v>46736</v>
      </c>
      <c r="B1080" s="15">
        <v>2027</v>
      </c>
      <c r="C1080" s="15">
        <v>12</v>
      </c>
      <c r="D1080" s="15" t="s">
        <v>64</v>
      </c>
      <c r="E1080" s="15" t="s">
        <v>91</v>
      </c>
      <c r="F1080" s="15" t="s">
        <v>61</v>
      </c>
      <c r="G1080" s="16" t="s">
        <v>86</v>
      </c>
    </row>
    <row r="1081" spans="1:7" x14ac:dyDescent="0.25">
      <c r="A1081" s="28">
        <v>46737</v>
      </c>
      <c r="B1081" s="17">
        <v>2027</v>
      </c>
      <c r="C1081" s="17">
        <v>12</v>
      </c>
      <c r="D1081" s="17" t="s">
        <v>64</v>
      </c>
      <c r="E1081" s="17" t="s">
        <v>91</v>
      </c>
      <c r="F1081" s="17" t="s">
        <v>61</v>
      </c>
      <c r="G1081" s="18" t="s">
        <v>86</v>
      </c>
    </row>
    <row r="1082" spans="1:7" x14ac:dyDescent="0.25">
      <c r="A1082" s="27">
        <v>46738</v>
      </c>
      <c r="B1082" s="15">
        <v>2027</v>
      </c>
      <c r="C1082" s="15">
        <v>12</v>
      </c>
      <c r="D1082" s="15" t="s">
        <v>64</v>
      </c>
      <c r="E1082" s="15" t="s">
        <v>91</v>
      </c>
      <c r="F1082" s="15" t="s">
        <v>61</v>
      </c>
      <c r="G1082" s="16" t="s">
        <v>86</v>
      </c>
    </row>
    <row r="1083" spans="1:7" x14ac:dyDescent="0.25">
      <c r="A1083" s="28">
        <v>46739</v>
      </c>
      <c r="B1083" s="17">
        <v>2027</v>
      </c>
      <c r="C1083" s="17">
        <v>12</v>
      </c>
      <c r="D1083" s="17" t="s">
        <v>64</v>
      </c>
      <c r="E1083" s="17" t="s">
        <v>91</v>
      </c>
      <c r="F1083" s="17" t="s">
        <v>61</v>
      </c>
      <c r="G1083" s="18" t="s">
        <v>86</v>
      </c>
    </row>
    <row r="1084" spans="1:7" x14ac:dyDescent="0.25">
      <c r="A1084" s="27">
        <v>46740</v>
      </c>
      <c r="B1084" s="15">
        <v>2027</v>
      </c>
      <c r="C1084" s="15">
        <v>12</v>
      </c>
      <c r="D1084" s="15" t="s">
        <v>64</v>
      </c>
      <c r="E1084" s="15" t="s">
        <v>91</v>
      </c>
      <c r="F1084" s="15" t="s">
        <v>61</v>
      </c>
      <c r="G1084" s="16" t="s">
        <v>86</v>
      </c>
    </row>
    <row r="1085" spans="1:7" x14ac:dyDescent="0.25">
      <c r="A1085" s="28">
        <v>46741</v>
      </c>
      <c r="B1085" s="17">
        <v>2027</v>
      </c>
      <c r="C1085" s="17">
        <v>12</v>
      </c>
      <c r="D1085" s="17" t="s">
        <v>64</v>
      </c>
      <c r="E1085" s="17" t="s">
        <v>91</v>
      </c>
      <c r="F1085" s="17" t="s">
        <v>61</v>
      </c>
      <c r="G1085" s="18" t="s">
        <v>86</v>
      </c>
    </row>
    <row r="1086" spans="1:7" x14ac:dyDescent="0.25">
      <c r="A1086" s="27">
        <v>46742</v>
      </c>
      <c r="B1086" s="15">
        <v>2027</v>
      </c>
      <c r="C1086" s="15">
        <v>12</v>
      </c>
      <c r="D1086" s="15" t="s">
        <v>64</v>
      </c>
      <c r="E1086" s="15" t="s">
        <v>91</v>
      </c>
      <c r="F1086" s="15" t="s">
        <v>61</v>
      </c>
      <c r="G1086" s="16" t="s">
        <v>86</v>
      </c>
    </row>
    <row r="1087" spans="1:7" x14ac:dyDescent="0.25">
      <c r="A1087" s="28">
        <v>46743</v>
      </c>
      <c r="B1087" s="17">
        <v>2027</v>
      </c>
      <c r="C1087" s="17">
        <v>12</v>
      </c>
      <c r="D1087" s="17" t="s">
        <v>64</v>
      </c>
      <c r="E1087" s="17" t="s">
        <v>91</v>
      </c>
      <c r="F1087" s="17" t="s">
        <v>61</v>
      </c>
      <c r="G1087" s="18" t="s">
        <v>86</v>
      </c>
    </row>
    <row r="1088" spans="1:7" x14ac:dyDescent="0.25">
      <c r="A1088" s="27">
        <v>46744</v>
      </c>
      <c r="B1088" s="15">
        <v>2027</v>
      </c>
      <c r="C1088" s="15">
        <v>12</v>
      </c>
      <c r="D1088" s="15" t="s">
        <v>64</v>
      </c>
      <c r="E1088" s="15" t="s">
        <v>91</v>
      </c>
      <c r="F1088" s="15" t="s">
        <v>61</v>
      </c>
      <c r="G1088" s="16" t="s">
        <v>86</v>
      </c>
    </row>
    <row r="1089" spans="1:7" x14ac:dyDescent="0.25">
      <c r="A1089" s="28">
        <v>46745</v>
      </c>
      <c r="B1089" s="17">
        <v>2027</v>
      </c>
      <c r="C1089" s="17">
        <v>12</v>
      </c>
      <c r="D1089" s="17" t="s">
        <v>64</v>
      </c>
      <c r="E1089" s="17" t="s">
        <v>91</v>
      </c>
      <c r="F1089" s="17" t="s">
        <v>61</v>
      </c>
      <c r="G1089" s="18" t="s">
        <v>86</v>
      </c>
    </row>
    <row r="1090" spans="1:7" x14ac:dyDescent="0.25">
      <c r="A1090" s="27">
        <v>46746</v>
      </c>
      <c r="B1090" s="15">
        <v>2027</v>
      </c>
      <c r="C1090" s="15">
        <v>12</v>
      </c>
      <c r="D1090" s="15" t="s">
        <v>64</v>
      </c>
      <c r="E1090" s="15" t="s">
        <v>91</v>
      </c>
      <c r="F1090" s="15" t="s">
        <v>61</v>
      </c>
      <c r="G1090" s="16" t="s">
        <v>86</v>
      </c>
    </row>
    <row r="1091" spans="1:7" x14ac:dyDescent="0.25">
      <c r="A1091" s="28">
        <v>46747</v>
      </c>
      <c r="B1091" s="17">
        <v>2027</v>
      </c>
      <c r="C1091" s="17">
        <v>12</v>
      </c>
      <c r="D1091" s="17" t="s">
        <v>64</v>
      </c>
      <c r="E1091" s="17" t="s">
        <v>91</v>
      </c>
      <c r="F1091" s="17" t="s">
        <v>61</v>
      </c>
      <c r="G1091" s="18" t="s">
        <v>86</v>
      </c>
    </row>
    <row r="1092" spans="1:7" x14ac:dyDescent="0.25">
      <c r="A1092" s="27">
        <v>46748</v>
      </c>
      <c r="B1092" s="15">
        <v>2027</v>
      </c>
      <c r="C1092" s="15">
        <v>12</v>
      </c>
      <c r="D1092" s="15" t="s">
        <v>64</v>
      </c>
      <c r="E1092" s="15" t="s">
        <v>91</v>
      </c>
      <c r="F1092" s="15" t="s">
        <v>61</v>
      </c>
      <c r="G1092" s="16" t="s">
        <v>86</v>
      </c>
    </row>
    <row r="1093" spans="1:7" x14ac:dyDescent="0.25">
      <c r="A1093" s="28">
        <v>46749</v>
      </c>
      <c r="B1093" s="17">
        <v>2027</v>
      </c>
      <c r="C1093" s="17">
        <v>12</v>
      </c>
      <c r="D1093" s="17" t="s">
        <v>64</v>
      </c>
      <c r="E1093" s="17" t="s">
        <v>91</v>
      </c>
      <c r="F1093" s="17" t="s">
        <v>61</v>
      </c>
      <c r="G1093" s="18" t="s">
        <v>86</v>
      </c>
    </row>
    <row r="1094" spans="1:7" x14ac:dyDescent="0.25">
      <c r="A1094" s="27">
        <v>46750</v>
      </c>
      <c r="B1094" s="15">
        <v>2027</v>
      </c>
      <c r="C1094" s="15">
        <v>12</v>
      </c>
      <c r="D1094" s="15" t="s">
        <v>64</v>
      </c>
      <c r="E1094" s="15" t="s">
        <v>91</v>
      </c>
      <c r="F1094" s="15" t="s">
        <v>61</v>
      </c>
      <c r="G1094" s="16" t="s">
        <v>86</v>
      </c>
    </row>
    <row r="1095" spans="1:7" x14ac:dyDescent="0.25">
      <c r="A1095" s="28">
        <v>46751</v>
      </c>
      <c r="B1095" s="17">
        <v>2027</v>
      </c>
      <c r="C1095" s="17">
        <v>12</v>
      </c>
      <c r="D1095" s="17" t="s">
        <v>64</v>
      </c>
      <c r="E1095" s="17" t="s">
        <v>91</v>
      </c>
      <c r="F1095" s="17" t="s">
        <v>61</v>
      </c>
      <c r="G1095" s="18" t="s">
        <v>86</v>
      </c>
    </row>
    <row r="1096" spans="1:7" x14ac:dyDescent="0.25">
      <c r="A1096" s="27">
        <v>46752</v>
      </c>
      <c r="B1096" s="15">
        <v>2027</v>
      </c>
      <c r="C1096" s="15">
        <v>12</v>
      </c>
      <c r="D1096" s="15" t="s">
        <v>64</v>
      </c>
      <c r="E1096" s="15" t="s">
        <v>91</v>
      </c>
      <c r="F1096" s="15" t="s">
        <v>61</v>
      </c>
      <c r="G1096" s="16" t="s">
        <v>86</v>
      </c>
    </row>
    <row r="1097" spans="1:7" x14ac:dyDescent="0.25">
      <c r="A1097" s="28">
        <v>46753</v>
      </c>
      <c r="B1097" s="17">
        <v>2028</v>
      </c>
      <c r="C1097" s="17">
        <v>1</v>
      </c>
      <c r="D1097" s="17" t="s">
        <v>36</v>
      </c>
      <c r="E1097" s="17" t="s">
        <v>92</v>
      </c>
      <c r="F1097" s="17" t="s">
        <v>38</v>
      </c>
      <c r="G1097" s="18" t="s">
        <v>86</v>
      </c>
    </row>
    <row r="1098" spans="1:7" x14ac:dyDescent="0.25">
      <c r="A1098" s="27">
        <v>46754</v>
      </c>
      <c r="B1098" s="15">
        <v>2028</v>
      </c>
      <c r="C1098" s="15">
        <v>1</v>
      </c>
      <c r="D1098" s="15" t="s">
        <v>36</v>
      </c>
      <c r="E1098" s="15" t="s">
        <v>92</v>
      </c>
      <c r="F1098" s="15" t="s">
        <v>38</v>
      </c>
      <c r="G1098" s="16" t="s">
        <v>86</v>
      </c>
    </row>
    <row r="1099" spans="1:7" x14ac:dyDescent="0.25">
      <c r="A1099" s="28">
        <v>46755</v>
      </c>
      <c r="B1099" s="17">
        <v>2028</v>
      </c>
      <c r="C1099" s="17">
        <v>1</v>
      </c>
      <c r="D1099" s="17" t="s">
        <v>36</v>
      </c>
      <c r="E1099" s="17" t="s">
        <v>92</v>
      </c>
      <c r="F1099" s="17" t="s">
        <v>38</v>
      </c>
      <c r="G1099" s="18" t="s">
        <v>86</v>
      </c>
    </row>
    <row r="1100" spans="1:7" x14ac:dyDescent="0.25">
      <c r="A1100" s="27">
        <v>46756</v>
      </c>
      <c r="B1100" s="15">
        <v>2028</v>
      </c>
      <c r="C1100" s="15">
        <v>1</v>
      </c>
      <c r="D1100" s="15" t="s">
        <v>36</v>
      </c>
      <c r="E1100" s="15" t="s">
        <v>92</v>
      </c>
      <c r="F1100" s="15" t="s">
        <v>38</v>
      </c>
      <c r="G1100" s="16" t="s">
        <v>86</v>
      </c>
    </row>
    <row r="1101" spans="1:7" x14ac:dyDescent="0.25">
      <c r="A1101" s="28">
        <v>46757</v>
      </c>
      <c r="B1101" s="17">
        <v>2028</v>
      </c>
      <c r="C1101" s="17">
        <v>1</v>
      </c>
      <c r="D1101" s="17" t="s">
        <v>36</v>
      </c>
      <c r="E1101" s="17" t="s">
        <v>92</v>
      </c>
      <c r="F1101" s="17" t="s">
        <v>38</v>
      </c>
      <c r="G1101" s="18" t="s">
        <v>86</v>
      </c>
    </row>
    <row r="1102" spans="1:7" x14ac:dyDescent="0.25">
      <c r="A1102" s="27">
        <v>46758</v>
      </c>
      <c r="B1102" s="15">
        <v>2028</v>
      </c>
      <c r="C1102" s="15">
        <v>1</v>
      </c>
      <c r="D1102" s="15" t="s">
        <v>36</v>
      </c>
      <c r="E1102" s="15" t="s">
        <v>92</v>
      </c>
      <c r="F1102" s="15" t="s">
        <v>38</v>
      </c>
      <c r="G1102" s="16" t="s">
        <v>86</v>
      </c>
    </row>
    <row r="1103" spans="1:7" x14ac:dyDescent="0.25">
      <c r="A1103" s="28">
        <v>46759</v>
      </c>
      <c r="B1103" s="17">
        <v>2028</v>
      </c>
      <c r="C1103" s="17">
        <v>1</v>
      </c>
      <c r="D1103" s="17" t="s">
        <v>36</v>
      </c>
      <c r="E1103" s="17" t="s">
        <v>92</v>
      </c>
      <c r="F1103" s="17" t="s">
        <v>38</v>
      </c>
      <c r="G1103" s="18" t="s">
        <v>86</v>
      </c>
    </row>
    <row r="1104" spans="1:7" x14ac:dyDescent="0.25">
      <c r="A1104" s="27">
        <v>46760</v>
      </c>
      <c r="B1104" s="15">
        <v>2028</v>
      </c>
      <c r="C1104" s="15">
        <v>1</v>
      </c>
      <c r="D1104" s="15" t="s">
        <v>36</v>
      </c>
      <c r="E1104" s="15" t="s">
        <v>92</v>
      </c>
      <c r="F1104" s="15" t="s">
        <v>38</v>
      </c>
      <c r="G1104" s="16" t="s">
        <v>86</v>
      </c>
    </row>
    <row r="1105" spans="1:7" x14ac:dyDescent="0.25">
      <c r="A1105" s="28">
        <v>46761</v>
      </c>
      <c r="B1105" s="17">
        <v>2028</v>
      </c>
      <c r="C1105" s="17">
        <v>1</v>
      </c>
      <c r="D1105" s="17" t="s">
        <v>36</v>
      </c>
      <c r="E1105" s="17" t="s">
        <v>92</v>
      </c>
      <c r="F1105" s="17" t="s">
        <v>38</v>
      </c>
      <c r="G1105" s="18" t="s">
        <v>86</v>
      </c>
    </row>
    <row r="1106" spans="1:7" x14ac:dyDescent="0.25">
      <c r="A1106" s="27">
        <v>46762</v>
      </c>
      <c r="B1106" s="15">
        <v>2028</v>
      </c>
      <c r="C1106" s="15">
        <v>1</v>
      </c>
      <c r="D1106" s="15" t="s">
        <v>36</v>
      </c>
      <c r="E1106" s="15" t="s">
        <v>92</v>
      </c>
      <c r="F1106" s="15" t="s">
        <v>38</v>
      </c>
      <c r="G1106" s="16" t="s">
        <v>86</v>
      </c>
    </row>
    <row r="1107" spans="1:7" x14ac:dyDescent="0.25">
      <c r="A1107" s="28">
        <v>46763</v>
      </c>
      <c r="B1107" s="17">
        <v>2028</v>
      </c>
      <c r="C1107" s="17">
        <v>1</v>
      </c>
      <c r="D1107" s="17" t="s">
        <v>36</v>
      </c>
      <c r="E1107" s="17" t="s">
        <v>92</v>
      </c>
      <c r="F1107" s="17" t="s">
        <v>38</v>
      </c>
      <c r="G1107" s="18" t="s">
        <v>86</v>
      </c>
    </row>
    <row r="1108" spans="1:7" x14ac:dyDescent="0.25">
      <c r="A1108" s="27">
        <v>46764</v>
      </c>
      <c r="B1108" s="15">
        <v>2028</v>
      </c>
      <c r="C1108" s="15">
        <v>1</v>
      </c>
      <c r="D1108" s="15" t="s">
        <v>36</v>
      </c>
      <c r="E1108" s="15" t="s">
        <v>92</v>
      </c>
      <c r="F1108" s="15" t="s">
        <v>38</v>
      </c>
      <c r="G1108" s="16" t="s">
        <v>86</v>
      </c>
    </row>
    <row r="1109" spans="1:7" x14ac:dyDescent="0.25">
      <c r="A1109" s="28">
        <v>46765</v>
      </c>
      <c r="B1109" s="17">
        <v>2028</v>
      </c>
      <c r="C1109" s="17">
        <v>1</v>
      </c>
      <c r="D1109" s="17" t="s">
        <v>36</v>
      </c>
      <c r="E1109" s="17" t="s">
        <v>92</v>
      </c>
      <c r="F1109" s="17" t="s">
        <v>38</v>
      </c>
      <c r="G1109" s="18" t="s">
        <v>86</v>
      </c>
    </row>
    <row r="1110" spans="1:7" x14ac:dyDescent="0.25">
      <c r="A1110" s="27">
        <v>46766</v>
      </c>
      <c r="B1110" s="15">
        <v>2028</v>
      </c>
      <c r="C1110" s="15">
        <v>1</v>
      </c>
      <c r="D1110" s="15" t="s">
        <v>36</v>
      </c>
      <c r="E1110" s="15" t="s">
        <v>92</v>
      </c>
      <c r="F1110" s="15" t="s">
        <v>38</v>
      </c>
      <c r="G1110" s="16" t="s">
        <v>86</v>
      </c>
    </row>
    <row r="1111" spans="1:7" x14ac:dyDescent="0.25">
      <c r="A1111" s="28">
        <v>46767</v>
      </c>
      <c r="B1111" s="17">
        <v>2028</v>
      </c>
      <c r="C1111" s="17">
        <v>1</v>
      </c>
      <c r="D1111" s="17" t="s">
        <v>36</v>
      </c>
      <c r="E1111" s="17" t="s">
        <v>92</v>
      </c>
      <c r="F1111" s="17" t="s">
        <v>38</v>
      </c>
      <c r="G1111" s="18" t="s">
        <v>86</v>
      </c>
    </row>
    <row r="1112" spans="1:7" x14ac:dyDescent="0.25">
      <c r="A1112" s="27">
        <v>46768</v>
      </c>
      <c r="B1112" s="15">
        <v>2028</v>
      </c>
      <c r="C1112" s="15">
        <v>1</v>
      </c>
      <c r="D1112" s="15" t="s">
        <v>36</v>
      </c>
      <c r="E1112" s="15" t="s">
        <v>92</v>
      </c>
      <c r="F1112" s="15" t="s">
        <v>38</v>
      </c>
      <c r="G1112" s="16" t="s">
        <v>86</v>
      </c>
    </row>
    <row r="1113" spans="1:7" x14ac:dyDescent="0.25">
      <c r="A1113" s="28">
        <v>46769</v>
      </c>
      <c r="B1113" s="17">
        <v>2028</v>
      </c>
      <c r="C1113" s="17">
        <v>1</v>
      </c>
      <c r="D1113" s="17" t="s">
        <v>36</v>
      </c>
      <c r="E1113" s="17" t="s">
        <v>92</v>
      </c>
      <c r="F1113" s="17" t="s">
        <v>38</v>
      </c>
      <c r="G1113" s="18" t="s">
        <v>86</v>
      </c>
    </row>
    <row r="1114" spans="1:7" x14ac:dyDescent="0.25">
      <c r="A1114" s="27">
        <v>46770</v>
      </c>
      <c r="B1114" s="15">
        <v>2028</v>
      </c>
      <c r="C1114" s="15">
        <v>1</v>
      </c>
      <c r="D1114" s="15" t="s">
        <v>36</v>
      </c>
      <c r="E1114" s="15" t="s">
        <v>92</v>
      </c>
      <c r="F1114" s="15" t="s">
        <v>38</v>
      </c>
      <c r="G1114" s="16" t="s">
        <v>86</v>
      </c>
    </row>
    <row r="1115" spans="1:7" x14ac:dyDescent="0.25">
      <c r="A1115" s="28">
        <v>46771</v>
      </c>
      <c r="B1115" s="17">
        <v>2028</v>
      </c>
      <c r="C1115" s="17">
        <v>1</v>
      </c>
      <c r="D1115" s="17" t="s">
        <v>36</v>
      </c>
      <c r="E1115" s="17" t="s">
        <v>92</v>
      </c>
      <c r="F1115" s="17" t="s">
        <v>38</v>
      </c>
      <c r="G1115" s="18" t="s">
        <v>86</v>
      </c>
    </row>
    <row r="1116" spans="1:7" x14ac:dyDescent="0.25">
      <c r="A1116" s="27">
        <v>46772</v>
      </c>
      <c r="B1116" s="15">
        <v>2028</v>
      </c>
      <c r="C1116" s="15">
        <v>1</v>
      </c>
      <c r="D1116" s="15" t="s">
        <v>36</v>
      </c>
      <c r="E1116" s="15" t="s">
        <v>92</v>
      </c>
      <c r="F1116" s="15" t="s">
        <v>38</v>
      </c>
      <c r="G1116" s="16" t="s">
        <v>86</v>
      </c>
    </row>
    <row r="1117" spans="1:7" x14ac:dyDescent="0.25">
      <c r="A1117" s="28">
        <v>46773</v>
      </c>
      <c r="B1117" s="17">
        <v>2028</v>
      </c>
      <c r="C1117" s="17">
        <v>1</v>
      </c>
      <c r="D1117" s="17" t="s">
        <v>36</v>
      </c>
      <c r="E1117" s="17" t="s">
        <v>92</v>
      </c>
      <c r="F1117" s="17" t="s">
        <v>38</v>
      </c>
      <c r="G1117" s="18" t="s">
        <v>86</v>
      </c>
    </row>
    <row r="1118" spans="1:7" x14ac:dyDescent="0.25">
      <c r="A1118" s="27">
        <v>46774</v>
      </c>
      <c r="B1118" s="15">
        <v>2028</v>
      </c>
      <c r="C1118" s="15">
        <v>1</v>
      </c>
      <c r="D1118" s="15" t="s">
        <v>36</v>
      </c>
      <c r="E1118" s="15" t="s">
        <v>92</v>
      </c>
      <c r="F1118" s="15" t="s">
        <v>38</v>
      </c>
      <c r="G1118" s="16" t="s">
        <v>86</v>
      </c>
    </row>
    <row r="1119" spans="1:7" x14ac:dyDescent="0.25">
      <c r="A1119" s="28">
        <v>46775</v>
      </c>
      <c r="B1119" s="17">
        <v>2028</v>
      </c>
      <c r="C1119" s="17">
        <v>1</v>
      </c>
      <c r="D1119" s="17" t="s">
        <v>36</v>
      </c>
      <c r="E1119" s="17" t="s">
        <v>92</v>
      </c>
      <c r="F1119" s="17" t="s">
        <v>38</v>
      </c>
      <c r="G1119" s="18" t="s">
        <v>86</v>
      </c>
    </row>
    <row r="1120" spans="1:7" x14ac:dyDescent="0.25">
      <c r="A1120" s="27">
        <v>46776</v>
      </c>
      <c r="B1120" s="15">
        <v>2028</v>
      </c>
      <c r="C1120" s="15">
        <v>1</v>
      </c>
      <c r="D1120" s="15" t="s">
        <v>36</v>
      </c>
      <c r="E1120" s="15" t="s">
        <v>92</v>
      </c>
      <c r="F1120" s="15" t="s">
        <v>38</v>
      </c>
      <c r="G1120" s="16" t="s">
        <v>86</v>
      </c>
    </row>
    <row r="1121" spans="1:7" x14ac:dyDescent="0.25">
      <c r="A1121" s="28">
        <v>46777</v>
      </c>
      <c r="B1121" s="17">
        <v>2028</v>
      </c>
      <c r="C1121" s="17">
        <v>1</v>
      </c>
      <c r="D1121" s="17" t="s">
        <v>36</v>
      </c>
      <c r="E1121" s="17" t="s">
        <v>92</v>
      </c>
      <c r="F1121" s="17" t="s">
        <v>38</v>
      </c>
      <c r="G1121" s="18" t="s">
        <v>86</v>
      </c>
    </row>
    <row r="1122" spans="1:7" x14ac:dyDescent="0.25">
      <c r="A1122" s="27">
        <v>46778</v>
      </c>
      <c r="B1122" s="15">
        <v>2028</v>
      </c>
      <c r="C1122" s="15">
        <v>1</v>
      </c>
      <c r="D1122" s="15" t="s">
        <v>36</v>
      </c>
      <c r="E1122" s="15" t="s">
        <v>92</v>
      </c>
      <c r="F1122" s="15" t="s">
        <v>38</v>
      </c>
      <c r="G1122" s="16" t="s">
        <v>86</v>
      </c>
    </row>
    <row r="1123" spans="1:7" x14ac:dyDescent="0.25">
      <c r="A1123" s="28">
        <v>46779</v>
      </c>
      <c r="B1123" s="17">
        <v>2028</v>
      </c>
      <c r="C1123" s="17">
        <v>1</v>
      </c>
      <c r="D1123" s="17" t="s">
        <v>36</v>
      </c>
      <c r="E1123" s="17" t="s">
        <v>92</v>
      </c>
      <c r="F1123" s="17" t="s">
        <v>38</v>
      </c>
      <c r="G1123" s="18" t="s">
        <v>86</v>
      </c>
    </row>
    <row r="1124" spans="1:7" x14ac:dyDescent="0.25">
      <c r="A1124" s="27">
        <v>46780</v>
      </c>
      <c r="B1124" s="15">
        <v>2028</v>
      </c>
      <c r="C1124" s="15">
        <v>1</v>
      </c>
      <c r="D1124" s="15" t="s">
        <v>36</v>
      </c>
      <c r="E1124" s="15" t="s">
        <v>92</v>
      </c>
      <c r="F1124" s="15" t="s">
        <v>38</v>
      </c>
      <c r="G1124" s="16" t="s">
        <v>86</v>
      </c>
    </row>
    <row r="1125" spans="1:7" x14ac:dyDescent="0.25">
      <c r="A1125" s="28">
        <v>46781</v>
      </c>
      <c r="B1125" s="17">
        <v>2028</v>
      </c>
      <c r="C1125" s="17">
        <v>1</v>
      </c>
      <c r="D1125" s="17" t="s">
        <v>36</v>
      </c>
      <c r="E1125" s="17" t="s">
        <v>92</v>
      </c>
      <c r="F1125" s="17" t="s">
        <v>38</v>
      </c>
      <c r="G1125" s="18" t="s">
        <v>86</v>
      </c>
    </row>
    <row r="1126" spans="1:7" x14ac:dyDescent="0.25">
      <c r="A1126" s="27">
        <v>46782</v>
      </c>
      <c r="B1126" s="15">
        <v>2028</v>
      </c>
      <c r="C1126" s="15">
        <v>1</v>
      </c>
      <c r="D1126" s="15" t="s">
        <v>36</v>
      </c>
      <c r="E1126" s="15" t="s">
        <v>92</v>
      </c>
      <c r="F1126" s="15" t="s">
        <v>38</v>
      </c>
      <c r="G1126" s="16" t="s">
        <v>86</v>
      </c>
    </row>
    <row r="1127" spans="1:7" x14ac:dyDescent="0.25">
      <c r="A1127" s="28">
        <v>46783</v>
      </c>
      <c r="B1127" s="17">
        <v>2028</v>
      </c>
      <c r="C1127" s="17">
        <v>1</v>
      </c>
      <c r="D1127" s="17" t="s">
        <v>36</v>
      </c>
      <c r="E1127" s="17" t="s">
        <v>92</v>
      </c>
      <c r="F1127" s="17" t="s">
        <v>38</v>
      </c>
      <c r="G1127" s="18" t="s">
        <v>86</v>
      </c>
    </row>
    <row r="1128" spans="1:7" x14ac:dyDescent="0.25">
      <c r="A1128" s="27">
        <v>46784</v>
      </c>
      <c r="B1128" s="15">
        <v>2028</v>
      </c>
      <c r="C1128" s="15">
        <v>2</v>
      </c>
      <c r="D1128" s="15" t="s">
        <v>40</v>
      </c>
      <c r="E1128" s="15" t="s">
        <v>93</v>
      </c>
      <c r="F1128" s="15" t="s">
        <v>38</v>
      </c>
      <c r="G1128" s="16" t="s">
        <v>86</v>
      </c>
    </row>
    <row r="1129" spans="1:7" x14ac:dyDescent="0.25">
      <c r="A1129" s="28">
        <v>46785</v>
      </c>
      <c r="B1129" s="17">
        <v>2028</v>
      </c>
      <c r="C1129" s="17">
        <v>2</v>
      </c>
      <c r="D1129" s="17" t="s">
        <v>40</v>
      </c>
      <c r="E1129" s="17" t="s">
        <v>93</v>
      </c>
      <c r="F1129" s="17" t="s">
        <v>38</v>
      </c>
      <c r="G1129" s="18" t="s">
        <v>86</v>
      </c>
    </row>
    <row r="1130" spans="1:7" x14ac:dyDescent="0.25">
      <c r="A1130" s="27">
        <v>46786</v>
      </c>
      <c r="B1130" s="15">
        <v>2028</v>
      </c>
      <c r="C1130" s="15">
        <v>2</v>
      </c>
      <c r="D1130" s="15" t="s">
        <v>40</v>
      </c>
      <c r="E1130" s="15" t="s">
        <v>93</v>
      </c>
      <c r="F1130" s="15" t="s">
        <v>38</v>
      </c>
      <c r="G1130" s="16" t="s">
        <v>86</v>
      </c>
    </row>
    <row r="1131" spans="1:7" x14ac:dyDescent="0.25">
      <c r="A1131" s="28">
        <v>46787</v>
      </c>
      <c r="B1131" s="17">
        <v>2028</v>
      </c>
      <c r="C1131" s="17">
        <v>2</v>
      </c>
      <c r="D1131" s="17" t="s">
        <v>40</v>
      </c>
      <c r="E1131" s="17" t="s">
        <v>93</v>
      </c>
      <c r="F1131" s="17" t="s">
        <v>38</v>
      </c>
      <c r="G1131" s="18" t="s">
        <v>86</v>
      </c>
    </row>
    <row r="1132" spans="1:7" x14ac:dyDescent="0.25">
      <c r="A1132" s="27">
        <v>46788</v>
      </c>
      <c r="B1132" s="15">
        <v>2028</v>
      </c>
      <c r="C1132" s="15">
        <v>2</v>
      </c>
      <c r="D1132" s="15" t="s">
        <v>40</v>
      </c>
      <c r="E1132" s="15" t="s">
        <v>93</v>
      </c>
      <c r="F1132" s="15" t="s">
        <v>38</v>
      </c>
      <c r="G1132" s="16" t="s">
        <v>86</v>
      </c>
    </row>
    <row r="1133" spans="1:7" x14ac:dyDescent="0.25">
      <c r="A1133" s="28">
        <v>46789</v>
      </c>
      <c r="B1133" s="17">
        <v>2028</v>
      </c>
      <c r="C1133" s="17">
        <v>2</v>
      </c>
      <c r="D1133" s="17" t="s">
        <v>40</v>
      </c>
      <c r="E1133" s="17" t="s">
        <v>93</v>
      </c>
      <c r="F1133" s="17" t="s">
        <v>38</v>
      </c>
      <c r="G1133" s="18" t="s">
        <v>86</v>
      </c>
    </row>
    <row r="1134" spans="1:7" x14ac:dyDescent="0.25">
      <c r="A1134" s="27">
        <v>46790</v>
      </c>
      <c r="B1134" s="15">
        <v>2028</v>
      </c>
      <c r="C1134" s="15">
        <v>2</v>
      </c>
      <c r="D1134" s="15" t="s">
        <v>40</v>
      </c>
      <c r="E1134" s="15" t="s">
        <v>93</v>
      </c>
      <c r="F1134" s="15" t="s">
        <v>38</v>
      </c>
      <c r="G1134" s="16" t="s">
        <v>86</v>
      </c>
    </row>
    <row r="1135" spans="1:7" x14ac:dyDescent="0.25">
      <c r="A1135" s="28">
        <v>46791</v>
      </c>
      <c r="B1135" s="17">
        <v>2028</v>
      </c>
      <c r="C1135" s="17">
        <v>2</v>
      </c>
      <c r="D1135" s="17" t="s">
        <v>40</v>
      </c>
      <c r="E1135" s="17" t="s">
        <v>93</v>
      </c>
      <c r="F1135" s="17" t="s">
        <v>38</v>
      </c>
      <c r="G1135" s="18" t="s">
        <v>86</v>
      </c>
    </row>
    <row r="1136" spans="1:7" x14ac:dyDescent="0.25">
      <c r="A1136" s="27">
        <v>46792</v>
      </c>
      <c r="B1136" s="15">
        <v>2028</v>
      </c>
      <c r="C1136" s="15">
        <v>2</v>
      </c>
      <c r="D1136" s="15" t="s">
        <v>40</v>
      </c>
      <c r="E1136" s="15" t="s">
        <v>93</v>
      </c>
      <c r="F1136" s="15" t="s">
        <v>38</v>
      </c>
      <c r="G1136" s="16" t="s">
        <v>86</v>
      </c>
    </row>
    <row r="1137" spans="1:7" x14ac:dyDescent="0.25">
      <c r="A1137" s="28">
        <v>46793</v>
      </c>
      <c r="B1137" s="17">
        <v>2028</v>
      </c>
      <c r="C1137" s="17">
        <v>2</v>
      </c>
      <c r="D1137" s="17" t="s">
        <v>40</v>
      </c>
      <c r="E1137" s="17" t="s">
        <v>93</v>
      </c>
      <c r="F1137" s="17" t="s">
        <v>38</v>
      </c>
      <c r="G1137" s="18" t="s">
        <v>86</v>
      </c>
    </row>
    <row r="1138" spans="1:7" x14ac:dyDescent="0.25">
      <c r="A1138" s="27">
        <v>46794</v>
      </c>
      <c r="B1138" s="15">
        <v>2028</v>
      </c>
      <c r="C1138" s="15">
        <v>2</v>
      </c>
      <c r="D1138" s="15" t="s">
        <v>40</v>
      </c>
      <c r="E1138" s="15" t="s">
        <v>93</v>
      </c>
      <c r="F1138" s="15" t="s">
        <v>38</v>
      </c>
      <c r="G1138" s="16" t="s">
        <v>86</v>
      </c>
    </row>
    <row r="1139" spans="1:7" x14ac:dyDescent="0.25">
      <c r="A1139" s="28">
        <v>46795</v>
      </c>
      <c r="B1139" s="17">
        <v>2028</v>
      </c>
      <c r="C1139" s="17">
        <v>2</v>
      </c>
      <c r="D1139" s="17" t="s">
        <v>40</v>
      </c>
      <c r="E1139" s="17" t="s">
        <v>93</v>
      </c>
      <c r="F1139" s="17" t="s">
        <v>38</v>
      </c>
      <c r="G1139" s="18" t="s">
        <v>86</v>
      </c>
    </row>
    <row r="1140" spans="1:7" x14ac:dyDescent="0.25">
      <c r="A1140" s="27">
        <v>46796</v>
      </c>
      <c r="B1140" s="15">
        <v>2028</v>
      </c>
      <c r="C1140" s="15">
        <v>2</v>
      </c>
      <c r="D1140" s="15" t="s">
        <v>40</v>
      </c>
      <c r="E1140" s="15" t="s">
        <v>93</v>
      </c>
      <c r="F1140" s="15" t="s">
        <v>38</v>
      </c>
      <c r="G1140" s="16" t="s">
        <v>86</v>
      </c>
    </row>
    <row r="1141" spans="1:7" x14ac:dyDescent="0.25">
      <c r="A1141" s="28">
        <v>46797</v>
      </c>
      <c r="B1141" s="17">
        <v>2028</v>
      </c>
      <c r="C1141" s="17">
        <v>2</v>
      </c>
      <c r="D1141" s="17" t="s">
        <v>40</v>
      </c>
      <c r="E1141" s="17" t="s">
        <v>93</v>
      </c>
      <c r="F1141" s="17" t="s">
        <v>38</v>
      </c>
      <c r="G1141" s="18" t="s">
        <v>86</v>
      </c>
    </row>
    <row r="1142" spans="1:7" x14ac:dyDescent="0.25">
      <c r="A1142" s="27">
        <v>46798</v>
      </c>
      <c r="B1142" s="15">
        <v>2028</v>
      </c>
      <c r="C1142" s="15">
        <v>2</v>
      </c>
      <c r="D1142" s="15" t="s">
        <v>40</v>
      </c>
      <c r="E1142" s="15" t="s">
        <v>93</v>
      </c>
      <c r="F1142" s="15" t="s">
        <v>38</v>
      </c>
      <c r="G1142" s="16" t="s">
        <v>86</v>
      </c>
    </row>
    <row r="1143" spans="1:7" x14ac:dyDescent="0.25">
      <c r="A1143" s="28">
        <v>46799</v>
      </c>
      <c r="B1143" s="17">
        <v>2028</v>
      </c>
      <c r="C1143" s="17">
        <v>2</v>
      </c>
      <c r="D1143" s="17" t="s">
        <v>40</v>
      </c>
      <c r="E1143" s="17" t="s">
        <v>93</v>
      </c>
      <c r="F1143" s="17" t="s">
        <v>38</v>
      </c>
      <c r="G1143" s="18" t="s">
        <v>86</v>
      </c>
    </row>
    <row r="1144" spans="1:7" x14ac:dyDescent="0.25">
      <c r="A1144" s="27">
        <v>46800</v>
      </c>
      <c r="B1144" s="15">
        <v>2028</v>
      </c>
      <c r="C1144" s="15">
        <v>2</v>
      </c>
      <c r="D1144" s="15" t="s">
        <v>40</v>
      </c>
      <c r="E1144" s="15" t="s">
        <v>93</v>
      </c>
      <c r="F1144" s="15" t="s">
        <v>38</v>
      </c>
      <c r="G1144" s="16" t="s">
        <v>86</v>
      </c>
    </row>
    <row r="1145" spans="1:7" x14ac:dyDescent="0.25">
      <c r="A1145" s="28">
        <v>46801</v>
      </c>
      <c r="B1145" s="17">
        <v>2028</v>
      </c>
      <c r="C1145" s="17">
        <v>2</v>
      </c>
      <c r="D1145" s="17" t="s">
        <v>40</v>
      </c>
      <c r="E1145" s="17" t="s">
        <v>93</v>
      </c>
      <c r="F1145" s="17" t="s">
        <v>38</v>
      </c>
      <c r="G1145" s="18" t="s">
        <v>86</v>
      </c>
    </row>
    <row r="1146" spans="1:7" x14ac:dyDescent="0.25">
      <c r="A1146" s="27">
        <v>46802</v>
      </c>
      <c r="B1146" s="15">
        <v>2028</v>
      </c>
      <c r="C1146" s="15">
        <v>2</v>
      </c>
      <c r="D1146" s="15" t="s">
        <v>40</v>
      </c>
      <c r="E1146" s="15" t="s">
        <v>93</v>
      </c>
      <c r="F1146" s="15" t="s">
        <v>38</v>
      </c>
      <c r="G1146" s="16" t="s">
        <v>86</v>
      </c>
    </row>
    <row r="1147" spans="1:7" x14ac:dyDescent="0.25">
      <c r="A1147" s="28">
        <v>46803</v>
      </c>
      <c r="B1147" s="17">
        <v>2028</v>
      </c>
      <c r="C1147" s="17">
        <v>2</v>
      </c>
      <c r="D1147" s="17" t="s">
        <v>40</v>
      </c>
      <c r="E1147" s="17" t="s">
        <v>93</v>
      </c>
      <c r="F1147" s="17" t="s">
        <v>38</v>
      </c>
      <c r="G1147" s="18" t="s">
        <v>86</v>
      </c>
    </row>
    <row r="1148" spans="1:7" x14ac:dyDescent="0.25">
      <c r="A1148" s="27">
        <v>46804</v>
      </c>
      <c r="B1148" s="15">
        <v>2028</v>
      </c>
      <c r="C1148" s="15">
        <v>2</v>
      </c>
      <c r="D1148" s="15" t="s">
        <v>40</v>
      </c>
      <c r="E1148" s="15" t="s">
        <v>93</v>
      </c>
      <c r="F1148" s="15" t="s">
        <v>38</v>
      </c>
      <c r="G1148" s="16" t="s">
        <v>86</v>
      </c>
    </row>
    <row r="1149" spans="1:7" x14ac:dyDescent="0.25">
      <c r="A1149" s="28">
        <v>46805</v>
      </c>
      <c r="B1149" s="17">
        <v>2028</v>
      </c>
      <c r="C1149" s="17">
        <v>2</v>
      </c>
      <c r="D1149" s="17" t="s">
        <v>40</v>
      </c>
      <c r="E1149" s="17" t="s">
        <v>93</v>
      </c>
      <c r="F1149" s="17" t="s">
        <v>38</v>
      </c>
      <c r="G1149" s="18" t="s">
        <v>86</v>
      </c>
    </row>
    <row r="1150" spans="1:7" x14ac:dyDescent="0.25">
      <c r="A1150" s="27">
        <v>46806</v>
      </c>
      <c r="B1150" s="15">
        <v>2028</v>
      </c>
      <c r="C1150" s="15">
        <v>2</v>
      </c>
      <c r="D1150" s="15" t="s">
        <v>40</v>
      </c>
      <c r="E1150" s="15" t="s">
        <v>93</v>
      </c>
      <c r="F1150" s="15" t="s">
        <v>38</v>
      </c>
      <c r="G1150" s="16" t="s">
        <v>86</v>
      </c>
    </row>
    <row r="1151" spans="1:7" x14ac:dyDescent="0.25">
      <c r="A1151" s="28">
        <v>46807</v>
      </c>
      <c r="B1151" s="17">
        <v>2028</v>
      </c>
      <c r="C1151" s="17">
        <v>2</v>
      </c>
      <c r="D1151" s="17" t="s">
        <v>40</v>
      </c>
      <c r="E1151" s="17" t="s">
        <v>93</v>
      </c>
      <c r="F1151" s="17" t="s">
        <v>38</v>
      </c>
      <c r="G1151" s="18" t="s">
        <v>86</v>
      </c>
    </row>
    <row r="1152" spans="1:7" x14ac:dyDescent="0.25">
      <c r="A1152" s="27">
        <v>46808</v>
      </c>
      <c r="B1152" s="15">
        <v>2028</v>
      </c>
      <c r="C1152" s="15">
        <v>2</v>
      </c>
      <c r="D1152" s="15" t="s">
        <v>40</v>
      </c>
      <c r="E1152" s="15" t="s">
        <v>93</v>
      </c>
      <c r="F1152" s="15" t="s">
        <v>38</v>
      </c>
      <c r="G1152" s="16" t="s">
        <v>86</v>
      </c>
    </row>
    <row r="1153" spans="1:7" x14ac:dyDescent="0.25">
      <c r="A1153" s="28">
        <v>46809</v>
      </c>
      <c r="B1153" s="17">
        <v>2028</v>
      </c>
      <c r="C1153" s="17">
        <v>2</v>
      </c>
      <c r="D1153" s="17" t="s">
        <v>40</v>
      </c>
      <c r="E1153" s="17" t="s">
        <v>93</v>
      </c>
      <c r="F1153" s="17" t="s">
        <v>38</v>
      </c>
      <c r="G1153" s="18" t="s">
        <v>86</v>
      </c>
    </row>
    <row r="1154" spans="1:7" x14ac:dyDescent="0.25">
      <c r="A1154" s="27">
        <v>46810</v>
      </c>
      <c r="B1154" s="15">
        <v>2028</v>
      </c>
      <c r="C1154" s="15">
        <v>2</v>
      </c>
      <c r="D1154" s="15" t="s">
        <v>40</v>
      </c>
      <c r="E1154" s="15" t="s">
        <v>93</v>
      </c>
      <c r="F1154" s="15" t="s">
        <v>38</v>
      </c>
      <c r="G1154" s="16" t="s">
        <v>86</v>
      </c>
    </row>
    <row r="1155" spans="1:7" x14ac:dyDescent="0.25">
      <c r="A1155" s="28">
        <v>46811</v>
      </c>
      <c r="B1155" s="17">
        <v>2028</v>
      </c>
      <c r="C1155" s="17">
        <v>2</v>
      </c>
      <c r="D1155" s="17" t="s">
        <v>40</v>
      </c>
      <c r="E1155" s="17" t="s">
        <v>93</v>
      </c>
      <c r="F1155" s="17" t="s">
        <v>38</v>
      </c>
      <c r="G1155" s="18" t="s">
        <v>86</v>
      </c>
    </row>
    <row r="1156" spans="1:7" x14ac:dyDescent="0.25">
      <c r="A1156" s="27">
        <v>46812</v>
      </c>
      <c r="B1156" s="15">
        <v>2028</v>
      </c>
      <c r="C1156" s="15">
        <v>2</v>
      </c>
      <c r="D1156" s="15" t="s">
        <v>40</v>
      </c>
      <c r="E1156" s="15" t="s">
        <v>93</v>
      </c>
      <c r="F1156" s="15" t="s">
        <v>38</v>
      </c>
      <c r="G1156" s="16" t="s">
        <v>86</v>
      </c>
    </row>
    <row r="1157" spans="1:7" x14ac:dyDescent="0.25">
      <c r="A1157" s="28">
        <v>46813</v>
      </c>
      <c r="B1157" s="17">
        <v>2028</v>
      </c>
      <c r="C1157" s="17">
        <v>3</v>
      </c>
      <c r="D1157" s="17" t="s">
        <v>42</v>
      </c>
      <c r="E1157" s="17" t="s">
        <v>94</v>
      </c>
      <c r="F1157" s="17" t="s">
        <v>38</v>
      </c>
      <c r="G1157" s="18" t="s">
        <v>86</v>
      </c>
    </row>
    <row r="1158" spans="1:7" x14ac:dyDescent="0.25">
      <c r="A1158" s="27">
        <v>46814</v>
      </c>
      <c r="B1158" s="15">
        <v>2028</v>
      </c>
      <c r="C1158" s="15">
        <v>3</v>
      </c>
      <c r="D1158" s="15" t="s">
        <v>42</v>
      </c>
      <c r="E1158" s="15" t="s">
        <v>94</v>
      </c>
      <c r="F1158" s="15" t="s">
        <v>38</v>
      </c>
      <c r="G1158" s="16" t="s">
        <v>86</v>
      </c>
    </row>
    <row r="1159" spans="1:7" x14ac:dyDescent="0.25">
      <c r="A1159" s="28">
        <v>46815</v>
      </c>
      <c r="B1159" s="17">
        <v>2028</v>
      </c>
      <c r="C1159" s="17">
        <v>3</v>
      </c>
      <c r="D1159" s="17" t="s">
        <v>42</v>
      </c>
      <c r="E1159" s="17" t="s">
        <v>94</v>
      </c>
      <c r="F1159" s="17" t="s">
        <v>38</v>
      </c>
      <c r="G1159" s="18" t="s">
        <v>86</v>
      </c>
    </row>
    <row r="1160" spans="1:7" x14ac:dyDescent="0.25">
      <c r="A1160" s="27">
        <v>46816</v>
      </c>
      <c r="B1160" s="15">
        <v>2028</v>
      </c>
      <c r="C1160" s="15">
        <v>3</v>
      </c>
      <c r="D1160" s="15" t="s">
        <v>42</v>
      </c>
      <c r="E1160" s="15" t="s">
        <v>94</v>
      </c>
      <c r="F1160" s="15" t="s">
        <v>38</v>
      </c>
      <c r="G1160" s="16" t="s">
        <v>86</v>
      </c>
    </row>
    <row r="1161" spans="1:7" x14ac:dyDescent="0.25">
      <c r="A1161" s="28">
        <v>46817</v>
      </c>
      <c r="B1161" s="17">
        <v>2028</v>
      </c>
      <c r="C1161" s="17">
        <v>3</v>
      </c>
      <c r="D1161" s="17" t="s">
        <v>42</v>
      </c>
      <c r="E1161" s="17" t="s">
        <v>94</v>
      </c>
      <c r="F1161" s="17" t="s">
        <v>38</v>
      </c>
      <c r="G1161" s="18" t="s">
        <v>86</v>
      </c>
    </row>
    <row r="1162" spans="1:7" x14ac:dyDescent="0.25">
      <c r="A1162" s="27">
        <v>46818</v>
      </c>
      <c r="B1162" s="15">
        <v>2028</v>
      </c>
      <c r="C1162" s="15">
        <v>3</v>
      </c>
      <c r="D1162" s="15" t="s">
        <v>42</v>
      </c>
      <c r="E1162" s="15" t="s">
        <v>94</v>
      </c>
      <c r="F1162" s="15" t="s">
        <v>38</v>
      </c>
      <c r="G1162" s="16" t="s">
        <v>86</v>
      </c>
    </row>
    <row r="1163" spans="1:7" x14ac:dyDescent="0.25">
      <c r="A1163" s="28">
        <v>46819</v>
      </c>
      <c r="B1163" s="17">
        <v>2028</v>
      </c>
      <c r="C1163" s="17">
        <v>3</v>
      </c>
      <c r="D1163" s="17" t="s">
        <v>42</v>
      </c>
      <c r="E1163" s="17" t="s">
        <v>94</v>
      </c>
      <c r="F1163" s="17" t="s">
        <v>38</v>
      </c>
      <c r="G1163" s="18" t="s">
        <v>86</v>
      </c>
    </row>
    <row r="1164" spans="1:7" x14ac:dyDescent="0.25">
      <c r="A1164" s="27">
        <v>46820</v>
      </c>
      <c r="B1164" s="15">
        <v>2028</v>
      </c>
      <c r="C1164" s="15">
        <v>3</v>
      </c>
      <c r="D1164" s="15" t="s">
        <v>42</v>
      </c>
      <c r="E1164" s="15" t="s">
        <v>94</v>
      </c>
      <c r="F1164" s="15" t="s">
        <v>38</v>
      </c>
      <c r="G1164" s="16" t="s">
        <v>86</v>
      </c>
    </row>
    <row r="1165" spans="1:7" x14ac:dyDescent="0.25">
      <c r="A1165" s="28">
        <v>46821</v>
      </c>
      <c r="B1165" s="17">
        <v>2028</v>
      </c>
      <c r="C1165" s="17">
        <v>3</v>
      </c>
      <c r="D1165" s="17" t="s">
        <v>42</v>
      </c>
      <c r="E1165" s="17" t="s">
        <v>94</v>
      </c>
      <c r="F1165" s="17" t="s">
        <v>38</v>
      </c>
      <c r="G1165" s="18" t="s">
        <v>86</v>
      </c>
    </row>
    <row r="1166" spans="1:7" x14ac:dyDescent="0.25">
      <c r="A1166" s="27">
        <v>46822</v>
      </c>
      <c r="B1166" s="15">
        <v>2028</v>
      </c>
      <c r="C1166" s="15">
        <v>3</v>
      </c>
      <c r="D1166" s="15" t="s">
        <v>42</v>
      </c>
      <c r="E1166" s="15" t="s">
        <v>94</v>
      </c>
      <c r="F1166" s="15" t="s">
        <v>38</v>
      </c>
      <c r="G1166" s="16" t="s">
        <v>86</v>
      </c>
    </row>
    <row r="1167" spans="1:7" x14ac:dyDescent="0.25">
      <c r="A1167" s="28">
        <v>46823</v>
      </c>
      <c r="B1167" s="17">
        <v>2028</v>
      </c>
      <c r="C1167" s="17">
        <v>3</v>
      </c>
      <c r="D1167" s="17" t="s">
        <v>42</v>
      </c>
      <c r="E1167" s="17" t="s">
        <v>94</v>
      </c>
      <c r="F1167" s="17" t="s">
        <v>38</v>
      </c>
      <c r="G1167" s="18" t="s">
        <v>86</v>
      </c>
    </row>
    <row r="1168" spans="1:7" x14ac:dyDescent="0.25">
      <c r="A1168" s="27">
        <v>46824</v>
      </c>
      <c r="B1168" s="15">
        <v>2028</v>
      </c>
      <c r="C1168" s="15">
        <v>3</v>
      </c>
      <c r="D1168" s="15" t="s">
        <v>42</v>
      </c>
      <c r="E1168" s="15" t="s">
        <v>94</v>
      </c>
      <c r="F1168" s="15" t="s">
        <v>38</v>
      </c>
      <c r="G1168" s="16" t="s">
        <v>86</v>
      </c>
    </row>
    <row r="1169" spans="1:7" x14ac:dyDescent="0.25">
      <c r="A1169" s="28">
        <v>46825</v>
      </c>
      <c r="B1169" s="17">
        <v>2028</v>
      </c>
      <c r="C1169" s="17">
        <v>3</v>
      </c>
      <c r="D1169" s="17" t="s">
        <v>42</v>
      </c>
      <c r="E1169" s="17" t="s">
        <v>94</v>
      </c>
      <c r="F1169" s="17" t="s">
        <v>38</v>
      </c>
      <c r="G1169" s="18" t="s">
        <v>86</v>
      </c>
    </row>
    <row r="1170" spans="1:7" x14ac:dyDescent="0.25">
      <c r="A1170" s="27">
        <v>46826</v>
      </c>
      <c r="B1170" s="15">
        <v>2028</v>
      </c>
      <c r="C1170" s="15">
        <v>3</v>
      </c>
      <c r="D1170" s="15" t="s">
        <v>42</v>
      </c>
      <c r="E1170" s="15" t="s">
        <v>94</v>
      </c>
      <c r="F1170" s="15" t="s">
        <v>38</v>
      </c>
      <c r="G1170" s="16" t="s">
        <v>86</v>
      </c>
    </row>
    <row r="1171" spans="1:7" x14ac:dyDescent="0.25">
      <c r="A1171" s="28">
        <v>46827</v>
      </c>
      <c r="B1171" s="17">
        <v>2028</v>
      </c>
      <c r="C1171" s="17">
        <v>3</v>
      </c>
      <c r="D1171" s="17" t="s">
        <v>42</v>
      </c>
      <c r="E1171" s="17" t="s">
        <v>94</v>
      </c>
      <c r="F1171" s="17" t="s">
        <v>38</v>
      </c>
      <c r="G1171" s="18" t="s">
        <v>86</v>
      </c>
    </row>
    <row r="1172" spans="1:7" x14ac:dyDescent="0.25">
      <c r="A1172" s="27">
        <v>46828</v>
      </c>
      <c r="B1172" s="15">
        <v>2028</v>
      </c>
      <c r="C1172" s="15">
        <v>3</v>
      </c>
      <c r="D1172" s="15" t="s">
        <v>42</v>
      </c>
      <c r="E1172" s="15" t="s">
        <v>94</v>
      </c>
      <c r="F1172" s="15" t="s">
        <v>38</v>
      </c>
      <c r="G1172" s="16" t="s">
        <v>86</v>
      </c>
    </row>
    <row r="1173" spans="1:7" x14ac:dyDescent="0.25">
      <c r="A1173" s="28">
        <v>46829</v>
      </c>
      <c r="B1173" s="17">
        <v>2028</v>
      </c>
      <c r="C1173" s="17">
        <v>3</v>
      </c>
      <c r="D1173" s="17" t="s">
        <v>42</v>
      </c>
      <c r="E1173" s="17" t="s">
        <v>94</v>
      </c>
      <c r="F1173" s="17" t="s">
        <v>38</v>
      </c>
      <c r="G1173" s="18" t="s">
        <v>86</v>
      </c>
    </row>
    <row r="1174" spans="1:7" x14ac:dyDescent="0.25">
      <c r="A1174" s="27">
        <v>46830</v>
      </c>
      <c r="B1174" s="15">
        <v>2028</v>
      </c>
      <c r="C1174" s="15">
        <v>3</v>
      </c>
      <c r="D1174" s="15" t="s">
        <v>42</v>
      </c>
      <c r="E1174" s="15" t="s">
        <v>94</v>
      </c>
      <c r="F1174" s="15" t="s">
        <v>38</v>
      </c>
      <c r="G1174" s="16" t="s">
        <v>86</v>
      </c>
    </row>
    <row r="1175" spans="1:7" x14ac:dyDescent="0.25">
      <c r="A1175" s="28">
        <v>46831</v>
      </c>
      <c r="B1175" s="17">
        <v>2028</v>
      </c>
      <c r="C1175" s="17">
        <v>3</v>
      </c>
      <c r="D1175" s="17" t="s">
        <v>42</v>
      </c>
      <c r="E1175" s="17" t="s">
        <v>94</v>
      </c>
      <c r="F1175" s="17" t="s">
        <v>38</v>
      </c>
      <c r="G1175" s="18" t="s">
        <v>86</v>
      </c>
    </row>
    <row r="1176" spans="1:7" x14ac:dyDescent="0.25">
      <c r="A1176" s="27">
        <v>46832</v>
      </c>
      <c r="B1176" s="15">
        <v>2028</v>
      </c>
      <c r="C1176" s="15">
        <v>3</v>
      </c>
      <c r="D1176" s="15" t="s">
        <v>42</v>
      </c>
      <c r="E1176" s="15" t="s">
        <v>94</v>
      </c>
      <c r="F1176" s="15" t="s">
        <v>38</v>
      </c>
      <c r="G1176" s="16" t="s">
        <v>86</v>
      </c>
    </row>
    <row r="1177" spans="1:7" x14ac:dyDescent="0.25">
      <c r="A1177" s="28">
        <v>46833</v>
      </c>
      <c r="B1177" s="17">
        <v>2028</v>
      </c>
      <c r="C1177" s="17">
        <v>3</v>
      </c>
      <c r="D1177" s="17" t="s">
        <v>42</v>
      </c>
      <c r="E1177" s="17" t="s">
        <v>94</v>
      </c>
      <c r="F1177" s="17" t="s">
        <v>38</v>
      </c>
      <c r="G1177" s="18" t="s">
        <v>86</v>
      </c>
    </row>
    <row r="1178" spans="1:7" x14ac:dyDescent="0.25">
      <c r="A1178" s="27">
        <v>46834</v>
      </c>
      <c r="B1178" s="15">
        <v>2028</v>
      </c>
      <c r="C1178" s="15">
        <v>3</v>
      </c>
      <c r="D1178" s="15" t="s">
        <v>42</v>
      </c>
      <c r="E1178" s="15" t="s">
        <v>94</v>
      </c>
      <c r="F1178" s="15" t="s">
        <v>38</v>
      </c>
      <c r="G1178" s="16" t="s">
        <v>86</v>
      </c>
    </row>
    <row r="1179" spans="1:7" x14ac:dyDescent="0.25">
      <c r="A1179" s="28">
        <v>46835</v>
      </c>
      <c r="B1179" s="17">
        <v>2028</v>
      </c>
      <c r="C1179" s="17">
        <v>3</v>
      </c>
      <c r="D1179" s="17" t="s">
        <v>42</v>
      </c>
      <c r="E1179" s="17" t="s">
        <v>94</v>
      </c>
      <c r="F1179" s="17" t="s">
        <v>38</v>
      </c>
      <c r="G1179" s="18" t="s">
        <v>86</v>
      </c>
    </row>
    <row r="1180" spans="1:7" x14ac:dyDescent="0.25">
      <c r="A1180" s="27">
        <v>46836</v>
      </c>
      <c r="B1180" s="15">
        <v>2028</v>
      </c>
      <c r="C1180" s="15">
        <v>3</v>
      </c>
      <c r="D1180" s="15" t="s">
        <v>42</v>
      </c>
      <c r="E1180" s="15" t="s">
        <v>94</v>
      </c>
      <c r="F1180" s="15" t="s">
        <v>38</v>
      </c>
      <c r="G1180" s="16" t="s">
        <v>86</v>
      </c>
    </row>
    <row r="1181" spans="1:7" x14ac:dyDescent="0.25">
      <c r="A1181" s="28">
        <v>46837</v>
      </c>
      <c r="B1181" s="17">
        <v>2028</v>
      </c>
      <c r="C1181" s="17">
        <v>3</v>
      </c>
      <c r="D1181" s="17" t="s">
        <v>42</v>
      </c>
      <c r="E1181" s="17" t="s">
        <v>94</v>
      </c>
      <c r="F1181" s="17" t="s">
        <v>38</v>
      </c>
      <c r="G1181" s="18" t="s">
        <v>86</v>
      </c>
    </row>
    <row r="1182" spans="1:7" x14ac:dyDescent="0.25">
      <c r="A1182" s="27">
        <v>46838</v>
      </c>
      <c r="B1182" s="15">
        <v>2028</v>
      </c>
      <c r="C1182" s="15">
        <v>3</v>
      </c>
      <c r="D1182" s="15" t="s">
        <v>42</v>
      </c>
      <c r="E1182" s="15" t="s">
        <v>94</v>
      </c>
      <c r="F1182" s="15" t="s">
        <v>38</v>
      </c>
      <c r="G1182" s="16" t="s">
        <v>86</v>
      </c>
    </row>
    <row r="1183" spans="1:7" x14ac:dyDescent="0.25">
      <c r="A1183" s="28">
        <v>46839</v>
      </c>
      <c r="B1183" s="17">
        <v>2028</v>
      </c>
      <c r="C1183" s="17">
        <v>3</v>
      </c>
      <c r="D1183" s="17" t="s">
        <v>42</v>
      </c>
      <c r="E1183" s="17" t="s">
        <v>94</v>
      </c>
      <c r="F1183" s="17" t="s">
        <v>38</v>
      </c>
      <c r="G1183" s="18" t="s">
        <v>86</v>
      </c>
    </row>
    <row r="1184" spans="1:7" x14ac:dyDescent="0.25">
      <c r="A1184" s="27">
        <v>46840</v>
      </c>
      <c r="B1184" s="15">
        <v>2028</v>
      </c>
      <c r="C1184" s="15">
        <v>3</v>
      </c>
      <c r="D1184" s="15" t="s">
        <v>42</v>
      </c>
      <c r="E1184" s="15" t="s">
        <v>94</v>
      </c>
      <c r="F1184" s="15" t="s">
        <v>38</v>
      </c>
      <c r="G1184" s="16" t="s">
        <v>86</v>
      </c>
    </row>
    <row r="1185" spans="1:7" x14ac:dyDescent="0.25">
      <c r="A1185" s="28">
        <v>46841</v>
      </c>
      <c r="B1185" s="17">
        <v>2028</v>
      </c>
      <c r="C1185" s="17">
        <v>3</v>
      </c>
      <c r="D1185" s="17" t="s">
        <v>42</v>
      </c>
      <c r="E1185" s="17" t="s">
        <v>94</v>
      </c>
      <c r="F1185" s="17" t="s">
        <v>38</v>
      </c>
      <c r="G1185" s="18" t="s">
        <v>86</v>
      </c>
    </row>
    <row r="1186" spans="1:7" x14ac:dyDescent="0.25">
      <c r="A1186" s="27">
        <v>46842</v>
      </c>
      <c r="B1186" s="15">
        <v>2028</v>
      </c>
      <c r="C1186" s="15">
        <v>3</v>
      </c>
      <c r="D1186" s="15" t="s">
        <v>42</v>
      </c>
      <c r="E1186" s="15" t="s">
        <v>94</v>
      </c>
      <c r="F1186" s="15" t="s">
        <v>38</v>
      </c>
      <c r="G1186" s="16" t="s">
        <v>86</v>
      </c>
    </row>
    <row r="1187" spans="1:7" x14ac:dyDescent="0.25">
      <c r="A1187" s="28">
        <v>46843</v>
      </c>
      <c r="B1187" s="17">
        <v>2028</v>
      </c>
      <c r="C1187" s="17">
        <v>3</v>
      </c>
      <c r="D1187" s="17" t="s">
        <v>42</v>
      </c>
      <c r="E1187" s="17" t="s">
        <v>94</v>
      </c>
      <c r="F1187" s="17" t="s">
        <v>38</v>
      </c>
      <c r="G1187" s="18" t="s">
        <v>86</v>
      </c>
    </row>
    <row r="1188" spans="1:7" x14ac:dyDescent="0.25">
      <c r="A1188" s="27">
        <v>46844</v>
      </c>
      <c r="B1188" s="15">
        <v>2028</v>
      </c>
      <c r="C1188" s="15">
        <v>4</v>
      </c>
      <c r="D1188" s="15" t="s">
        <v>44</v>
      </c>
      <c r="E1188" s="15" t="s">
        <v>95</v>
      </c>
      <c r="F1188" s="15" t="s">
        <v>46</v>
      </c>
      <c r="G1188" s="16" t="s">
        <v>86</v>
      </c>
    </row>
    <row r="1189" spans="1:7" x14ac:dyDescent="0.25">
      <c r="A1189" s="28">
        <v>46845</v>
      </c>
      <c r="B1189" s="17">
        <v>2028</v>
      </c>
      <c r="C1189" s="17">
        <v>4</v>
      </c>
      <c r="D1189" s="17" t="s">
        <v>44</v>
      </c>
      <c r="E1189" s="17" t="s">
        <v>95</v>
      </c>
      <c r="F1189" s="17" t="s">
        <v>46</v>
      </c>
      <c r="G1189" s="18" t="s">
        <v>86</v>
      </c>
    </row>
    <row r="1190" spans="1:7" x14ac:dyDescent="0.25">
      <c r="A1190" s="27">
        <v>46846</v>
      </c>
      <c r="B1190" s="15">
        <v>2028</v>
      </c>
      <c r="C1190" s="15">
        <v>4</v>
      </c>
      <c r="D1190" s="15" t="s">
        <v>44</v>
      </c>
      <c r="E1190" s="15" t="s">
        <v>95</v>
      </c>
      <c r="F1190" s="15" t="s">
        <v>46</v>
      </c>
      <c r="G1190" s="16" t="s">
        <v>86</v>
      </c>
    </row>
    <row r="1191" spans="1:7" x14ac:dyDescent="0.25">
      <c r="A1191" s="28">
        <v>46847</v>
      </c>
      <c r="B1191" s="17">
        <v>2028</v>
      </c>
      <c r="C1191" s="17">
        <v>4</v>
      </c>
      <c r="D1191" s="17" t="s">
        <v>44</v>
      </c>
      <c r="E1191" s="17" t="s">
        <v>95</v>
      </c>
      <c r="F1191" s="17" t="s">
        <v>46</v>
      </c>
      <c r="G1191" s="18" t="s">
        <v>86</v>
      </c>
    </row>
    <row r="1192" spans="1:7" x14ac:dyDescent="0.25">
      <c r="A1192" s="27">
        <v>46848</v>
      </c>
      <c r="B1192" s="15">
        <v>2028</v>
      </c>
      <c r="C1192" s="15">
        <v>4</v>
      </c>
      <c r="D1192" s="15" t="s">
        <v>44</v>
      </c>
      <c r="E1192" s="15" t="s">
        <v>95</v>
      </c>
      <c r="F1192" s="15" t="s">
        <v>46</v>
      </c>
      <c r="G1192" s="16" t="s">
        <v>86</v>
      </c>
    </row>
    <row r="1193" spans="1:7" x14ac:dyDescent="0.25">
      <c r="A1193" s="28">
        <v>46849</v>
      </c>
      <c r="B1193" s="17">
        <v>2028</v>
      </c>
      <c r="C1193" s="17">
        <v>4</v>
      </c>
      <c r="D1193" s="17" t="s">
        <v>44</v>
      </c>
      <c r="E1193" s="17" t="s">
        <v>95</v>
      </c>
      <c r="F1193" s="17" t="s">
        <v>46</v>
      </c>
      <c r="G1193" s="18" t="s">
        <v>86</v>
      </c>
    </row>
    <row r="1194" spans="1:7" x14ac:dyDescent="0.25">
      <c r="A1194" s="27">
        <v>46850</v>
      </c>
      <c r="B1194" s="15">
        <v>2028</v>
      </c>
      <c r="C1194" s="15">
        <v>4</v>
      </c>
      <c r="D1194" s="15" t="s">
        <v>44</v>
      </c>
      <c r="E1194" s="15" t="s">
        <v>95</v>
      </c>
      <c r="F1194" s="15" t="s">
        <v>46</v>
      </c>
      <c r="G1194" s="16" t="s">
        <v>86</v>
      </c>
    </row>
    <row r="1195" spans="1:7" x14ac:dyDescent="0.25">
      <c r="A1195" s="28">
        <v>46851</v>
      </c>
      <c r="B1195" s="17">
        <v>2028</v>
      </c>
      <c r="C1195" s="17">
        <v>4</v>
      </c>
      <c r="D1195" s="17" t="s">
        <v>44</v>
      </c>
      <c r="E1195" s="17" t="s">
        <v>95</v>
      </c>
      <c r="F1195" s="17" t="s">
        <v>46</v>
      </c>
      <c r="G1195" s="18" t="s">
        <v>86</v>
      </c>
    </row>
    <row r="1196" spans="1:7" x14ac:dyDescent="0.25">
      <c r="A1196" s="27">
        <v>46852</v>
      </c>
      <c r="B1196" s="15">
        <v>2028</v>
      </c>
      <c r="C1196" s="15">
        <v>4</v>
      </c>
      <c r="D1196" s="15" t="s">
        <v>44</v>
      </c>
      <c r="E1196" s="15" t="s">
        <v>95</v>
      </c>
      <c r="F1196" s="15" t="s">
        <v>46</v>
      </c>
      <c r="G1196" s="16" t="s">
        <v>86</v>
      </c>
    </row>
    <row r="1197" spans="1:7" x14ac:dyDescent="0.25">
      <c r="A1197" s="28">
        <v>46853</v>
      </c>
      <c r="B1197" s="17">
        <v>2028</v>
      </c>
      <c r="C1197" s="17">
        <v>4</v>
      </c>
      <c r="D1197" s="17" t="s">
        <v>44</v>
      </c>
      <c r="E1197" s="17" t="s">
        <v>95</v>
      </c>
      <c r="F1197" s="17" t="s">
        <v>46</v>
      </c>
      <c r="G1197" s="18" t="s">
        <v>86</v>
      </c>
    </row>
    <row r="1198" spans="1:7" x14ac:dyDescent="0.25">
      <c r="A1198" s="27">
        <v>46854</v>
      </c>
      <c r="B1198" s="15">
        <v>2028</v>
      </c>
      <c r="C1198" s="15">
        <v>4</v>
      </c>
      <c r="D1198" s="15" t="s">
        <v>44</v>
      </c>
      <c r="E1198" s="15" t="s">
        <v>95</v>
      </c>
      <c r="F1198" s="15" t="s">
        <v>46</v>
      </c>
      <c r="G1198" s="16" t="s">
        <v>86</v>
      </c>
    </row>
    <row r="1199" spans="1:7" x14ac:dyDescent="0.25">
      <c r="A1199" s="28">
        <v>46855</v>
      </c>
      <c r="B1199" s="17">
        <v>2028</v>
      </c>
      <c r="C1199" s="17">
        <v>4</v>
      </c>
      <c r="D1199" s="17" t="s">
        <v>44</v>
      </c>
      <c r="E1199" s="17" t="s">
        <v>95</v>
      </c>
      <c r="F1199" s="17" t="s">
        <v>46</v>
      </c>
      <c r="G1199" s="18" t="s">
        <v>86</v>
      </c>
    </row>
    <row r="1200" spans="1:7" x14ac:dyDescent="0.25">
      <c r="A1200" s="27">
        <v>46856</v>
      </c>
      <c r="B1200" s="15">
        <v>2028</v>
      </c>
      <c r="C1200" s="15">
        <v>4</v>
      </c>
      <c r="D1200" s="15" t="s">
        <v>44</v>
      </c>
      <c r="E1200" s="15" t="s">
        <v>95</v>
      </c>
      <c r="F1200" s="15" t="s">
        <v>46</v>
      </c>
      <c r="G1200" s="16" t="s">
        <v>86</v>
      </c>
    </row>
    <row r="1201" spans="1:7" x14ac:dyDescent="0.25">
      <c r="A1201" s="28">
        <v>46857</v>
      </c>
      <c r="B1201" s="17">
        <v>2028</v>
      </c>
      <c r="C1201" s="17">
        <v>4</v>
      </c>
      <c r="D1201" s="17" t="s">
        <v>44</v>
      </c>
      <c r="E1201" s="17" t="s">
        <v>95</v>
      </c>
      <c r="F1201" s="17" t="s">
        <v>46</v>
      </c>
      <c r="G1201" s="18" t="s">
        <v>86</v>
      </c>
    </row>
    <row r="1202" spans="1:7" x14ac:dyDescent="0.25">
      <c r="A1202" s="27">
        <v>46858</v>
      </c>
      <c r="B1202" s="15">
        <v>2028</v>
      </c>
      <c r="C1202" s="15">
        <v>4</v>
      </c>
      <c r="D1202" s="15" t="s">
        <v>44</v>
      </c>
      <c r="E1202" s="15" t="s">
        <v>95</v>
      </c>
      <c r="F1202" s="15" t="s">
        <v>46</v>
      </c>
      <c r="G1202" s="16" t="s">
        <v>86</v>
      </c>
    </row>
    <row r="1203" spans="1:7" x14ac:dyDescent="0.25">
      <c r="A1203" s="28">
        <v>46859</v>
      </c>
      <c r="B1203" s="17">
        <v>2028</v>
      </c>
      <c r="C1203" s="17">
        <v>4</v>
      </c>
      <c r="D1203" s="17" t="s">
        <v>44</v>
      </c>
      <c r="E1203" s="17" t="s">
        <v>95</v>
      </c>
      <c r="F1203" s="17" t="s">
        <v>46</v>
      </c>
      <c r="G1203" s="18" t="s">
        <v>86</v>
      </c>
    </row>
    <row r="1204" spans="1:7" x14ac:dyDescent="0.25">
      <c r="A1204" s="27">
        <v>46860</v>
      </c>
      <c r="B1204" s="15">
        <v>2028</v>
      </c>
      <c r="C1204" s="15">
        <v>4</v>
      </c>
      <c r="D1204" s="15" t="s">
        <v>44</v>
      </c>
      <c r="E1204" s="15" t="s">
        <v>95</v>
      </c>
      <c r="F1204" s="15" t="s">
        <v>46</v>
      </c>
      <c r="G1204" s="16" t="s">
        <v>86</v>
      </c>
    </row>
    <row r="1205" spans="1:7" x14ac:dyDescent="0.25">
      <c r="A1205" s="28">
        <v>46861</v>
      </c>
      <c r="B1205" s="17">
        <v>2028</v>
      </c>
      <c r="C1205" s="17">
        <v>4</v>
      </c>
      <c r="D1205" s="17" t="s">
        <v>44</v>
      </c>
      <c r="E1205" s="17" t="s">
        <v>95</v>
      </c>
      <c r="F1205" s="17" t="s">
        <v>46</v>
      </c>
      <c r="G1205" s="18" t="s">
        <v>86</v>
      </c>
    </row>
    <row r="1206" spans="1:7" x14ac:dyDescent="0.25">
      <c r="A1206" s="27">
        <v>46862</v>
      </c>
      <c r="B1206" s="15">
        <v>2028</v>
      </c>
      <c r="C1206" s="15">
        <v>4</v>
      </c>
      <c r="D1206" s="15" t="s">
        <v>44</v>
      </c>
      <c r="E1206" s="15" t="s">
        <v>95</v>
      </c>
      <c r="F1206" s="15" t="s">
        <v>46</v>
      </c>
      <c r="G1206" s="16" t="s">
        <v>86</v>
      </c>
    </row>
    <row r="1207" spans="1:7" x14ac:dyDescent="0.25">
      <c r="A1207" s="28">
        <v>46863</v>
      </c>
      <c r="B1207" s="17">
        <v>2028</v>
      </c>
      <c r="C1207" s="17">
        <v>4</v>
      </c>
      <c r="D1207" s="17" t="s">
        <v>44</v>
      </c>
      <c r="E1207" s="17" t="s">
        <v>95</v>
      </c>
      <c r="F1207" s="17" t="s">
        <v>46</v>
      </c>
      <c r="G1207" s="18" t="s">
        <v>86</v>
      </c>
    </row>
    <row r="1208" spans="1:7" x14ac:dyDescent="0.25">
      <c r="A1208" s="27">
        <v>46864</v>
      </c>
      <c r="B1208" s="15">
        <v>2028</v>
      </c>
      <c r="C1208" s="15">
        <v>4</v>
      </c>
      <c r="D1208" s="15" t="s">
        <v>44</v>
      </c>
      <c r="E1208" s="15" t="s">
        <v>95</v>
      </c>
      <c r="F1208" s="15" t="s">
        <v>46</v>
      </c>
      <c r="G1208" s="16" t="s">
        <v>86</v>
      </c>
    </row>
    <row r="1209" spans="1:7" x14ac:dyDescent="0.25">
      <c r="A1209" s="28">
        <v>46865</v>
      </c>
      <c r="B1209" s="17">
        <v>2028</v>
      </c>
      <c r="C1209" s="17">
        <v>4</v>
      </c>
      <c r="D1209" s="17" t="s">
        <v>44</v>
      </c>
      <c r="E1209" s="17" t="s">
        <v>95</v>
      </c>
      <c r="F1209" s="17" t="s">
        <v>46</v>
      </c>
      <c r="G1209" s="18" t="s">
        <v>86</v>
      </c>
    </row>
    <row r="1210" spans="1:7" x14ac:dyDescent="0.25">
      <c r="A1210" s="27">
        <v>46866</v>
      </c>
      <c r="B1210" s="15">
        <v>2028</v>
      </c>
      <c r="C1210" s="15">
        <v>4</v>
      </c>
      <c r="D1210" s="15" t="s">
        <v>44</v>
      </c>
      <c r="E1210" s="15" t="s">
        <v>95</v>
      </c>
      <c r="F1210" s="15" t="s">
        <v>46</v>
      </c>
      <c r="G1210" s="16" t="s">
        <v>86</v>
      </c>
    </row>
    <row r="1211" spans="1:7" x14ac:dyDescent="0.25">
      <c r="A1211" s="28">
        <v>46867</v>
      </c>
      <c r="B1211" s="17">
        <v>2028</v>
      </c>
      <c r="C1211" s="17">
        <v>4</v>
      </c>
      <c r="D1211" s="17" t="s">
        <v>44</v>
      </c>
      <c r="E1211" s="17" t="s">
        <v>95</v>
      </c>
      <c r="F1211" s="17" t="s">
        <v>46</v>
      </c>
      <c r="G1211" s="18" t="s">
        <v>86</v>
      </c>
    </row>
    <row r="1212" spans="1:7" x14ac:dyDescent="0.25">
      <c r="A1212" s="27">
        <v>46868</v>
      </c>
      <c r="B1212" s="15">
        <v>2028</v>
      </c>
      <c r="C1212" s="15">
        <v>4</v>
      </c>
      <c r="D1212" s="15" t="s">
        <v>44</v>
      </c>
      <c r="E1212" s="15" t="s">
        <v>95</v>
      </c>
      <c r="F1212" s="15" t="s">
        <v>46</v>
      </c>
      <c r="G1212" s="16" t="s">
        <v>86</v>
      </c>
    </row>
    <row r="1213" spans="1:7" x14ac:dyDescent="0.25">
      <c r="A1213" s="28">
        <v>46869</v>
      </c>
      <c r="B1213" s="17">
        <v>2028</v>
      </c>
      <c r="C1213" s="17">
        <v>4</v>
      </c>
      <c r="D1213" s="17" t="s">
        <v>44</v>
      </c>
      <c r="E1213" s="17" t="s">
        <v>95</v>
      </c>
      <c r="F1213" s="17" t="s">
        <v>46</v>
      </c>
      <c r="G1213" s="18" t="s">
        <v>86</v>
      </c>
    </row>
    <row r="1214" spans="1:7" x14ac:dyDescent="0.25">
      <c r="A1214" s="27">
        <v>46870</v>
      </c>
      <c r="B1214" s="15">
        <v>2028</v>
      </c>
      <c r="C1214" s="15">
        <v>4</v>
      </c>
      <c r="D1214" s="15" t="s">
        <v>44</v>
      </c>
      <c r="E1214" s="15" t="s">
        <v>95</v>
      </c>
      <c r="F1214" s="15" t="s">
        <v>46</v>
      </c>
      <c r="G1214" s="16" t="s">
        <v>86</v>
      </c>
    </row>
    <row r="1215" spans="1:7" x14ac:dyDescent="0.25">
      <c r="A1215" s="28">
        <v>46871</v>
      </c>
      <c r="B1215" s="17">
        <v>2028</v>
      </c>
      <c r="C1215" s="17">
        <v>4</v>
      </c>
      <c r="D1215" s="17" t="s">
        <v>44</v>
      </c>
      <c r="E1215" s="17" t="s">
        <v>95</v>
      </c>
      <c r="F1215" s="17" t="s">
        <v>46</v>
      </c>
      <c r="G1215" s="18" t="s">
        <v>86</v>
      </c>
    </row>
    <row r="1216" spans="1:7" x14ac:dyDescent="0.25">
      <c r="A1216" s="27">
        <v>46872</v>
      </c>
      <c r="B1216" s="15">
        <v>2028</v>
      </c>
      <c r="C1216" s="15">
        <v>4</v>
      </c>
      <c r="D1216" s="15" t="s">
        <v>44</v>
      </c>
      <c r="E1216" s="15" t="s">
        <v>95</v>
      </c>
      <c r="F1216" s="15" t="s">
        <v>46</v>
      </c>
      <c r="G1216" s="16" t="s">
        <v>86</v>
      </c>
    </row>
    <row r="1217" spans="1:7" x14ac:dyDescent="0.25">
      <c r="A1217" s="28">
        <v>46873</v>
      </c>
      <c r="B1217" s="17">
        <v>2028</v>
      </c>
      <c r="C1217" s="17">
        <v>4</v>
      </c>
      <c r="D1217" s="17" t="s">
        <v>44</v>
      </c>
      <c r="E1217" s="17" t="s">
        <v>95</v>
      </c>
      <c r="F1217" s="17" t="s">
        <v>46</v>
      </c>
      <c r="G1217" s="18" t="s">
        <v>86</v>
      </c>
    </row>
    <row r="1218" spans="1:7" x14ac:dyDescent="0.25">
      <c r="A1218" s="27">
        <v>46874</v>
      </c>
      <c r="B1218" s="15">
        <v>2028</v>
      </c>
      <c r="C1218" s="15">
        <v>5</v>
      </c>
      <c r="D1218" s="15" t="s">
        <v>47</v>
      </c>
      <c r="E1218" s="15" t="s">
        <v>96</v>
      </c>
      <c r="F1218" s="15" t="s">
        <v>46</v>
      </c>
      <c r="G1218" s="16" t="s">
        <v>86</v>
      </c>
    </row>
    <row r="1219" spans="1:7" x14ac:dyDescent="0.25">
      <c r="A1219" s="28">
        <v>46875</v>
      </c>
      <c r="B1219" s="17">
        <v>2028</v>
      </c>
      <c r="C1219" s="17">
        <v>5</v>
      </c>
      <c r="D1219" s="17" t="s">
        <v>47</v>
      </c>
      <c r="E1219" s="17" t="s">
        <v>96</v>
      </c>
      <c r="F1219" s="17" t="s">
        <v>46</v>
      </c>
      <c r="G1219" s="18" t="s">
        <v>86</v>
      </c>
    </row>
    <row r="1220" spans="1:7" x14ac:dyDescent="0.25">
      <c r="A1220" s="27">
        <v>46876</v>
      </c>
      <c r="B1220" s="15">
        <v>2028</v>
      </c>
      <c r="C1220" s="15">
        <v>5</v>
      </c>
      <c r="D1220" s="15" t="s">
        <v>47</v>
      </c>
      <c r="E1220" s="15" t="s">
        <v>96</v>
      </c>
      <c r="F1220" s="15" t="s">
        <v>46</v>
      </c>
      <c r="G1220" s="16" t="s">
        <v>86</v>
      </c>
    </row>
    <row r="1221" spans="1:7" x14ac:dyDescent="0.25">
      <c r="A1221" s="28">
        <v>46877</v>
      </c>
      <c r="B1221" s="17">
        <v>2028</v>
      </c>
      <c r="C1221" s="17">
        <v>5</v>
      </c>
      <c r="D1221" s="17" t="s">
        <v>47</v>
      </c>
      <c r="E1221" s="17" t="s">
        <v>96</v>
      </c>
      <c r="F1221" s="17" t="s">
        <v>46</v>
      </c>
      <c r="G1221" s="18" t="s">
        <v>86</v>
      </c>
    </row>
    <row r="1222" spans="1:7" x14ac:dyDescent="0.25">
      <c r="A1222" s="27">
        <v>46878</v>
      </c>
      <c r="B1222" s="15">
        <v>2028</v>
      </c>
      <c r="C1222" s="15">
        <v>5</v>
      </c>
      <c r="D1222" s="15" t="s">
        <v>47</v>
      </c>
      <c r="E1222" s="15" t="s">
        <v>96</v>
      </c>
      <c r="F1222" s="15" t="s">
        <v>46</v>
      </c>
      <c r="G1222" s="16" t="s">
        <v>86</v>
      </c>
    </row>
    <row r="1223" spans="1:7" x14ac:dyDescent="0.25">
      <c r="A1223" s="28">
        <v>46879</v>
      </c>
      <c r="B1223" s="17">
        <v>2028</v>
      </c>
      <c r="C1223" s="17">
        <v>5</v>
      </c>
      <c r="D1223" s="17" t="s">
        <v>47</v>
      </c>
      <c r="E1223" s="17" t="s">
        <v>96</v>
      </c>
      <c r="F1223" s="17" t="s">
        <v>46</v>
      </c>
      <c r="G1223" s="18" t="s">
        <v>86</v>
      </c>
    </row>
    <row r="1224" spans="1:7" x14ac:dyDescent="0.25">
      <c r="A1224" s="27">
        <v>46880</v>
      </c>
      <c r="B1224" s="15">
        <v>2028</v>
      </c>
      <c r="C1224" s="15">
        <v>5</v>
      </c>
      <c r="D1224" s="15" t="s">
        <v>47</v>
      </c>
      <c r="E1224" s="15" t="s">
        <v>96</v>
      </c>
      <c r="F1224" s="15" t="s">
        <v>46</v>
      </c>
      <c r="G1224" s="16" t="s">
        <v>86</v>
      </c>
    </row>
    <row r="1225" spans="1:7" x14ac:dyDescent="0.25">
      <c r="A1225" s="28">
        <v>46881</v>
      </c>
      <c r="B1225" s="17">
        <v>2028</v>
      </c>
      <c r="C1225" s="17">
        <v>5</v>
      </c>
      <c r="D1225" s="17" t="s">
        <v>47</v>
      </c>
      <c r="E1225" s="17" t="s">
        <v>96</v>
      </c>
      <c r="F1225" s="17" t="s">
        <v>46</v>
      </c>
      <c r="G1225" s="18" t="s">
        <v>86</v>
      </c>
    </row>
    <row r="1226" spans="1:7" x14ac:dyDescent="0.25">
      <c r="A1226" s="27">
        <v>46882</v>
      </c>
      <c r="B1226" s="15">
        <v>2028</v>
      </c>
      <c r="C1226" s="15">
        <v>5</v>
      </c>
      <c r="D1226" s="15" t="s">
        <v>47</v>
      </c>
      <c r="E1226" s="15" t="s">
        <v>96</v>
      </c>
      <c r="F1226" s="15" t="s">
        <v>46</v>
      </c>
      <c r="G1226" s="16" t="s">
        <v>86</v>
      </c>
    </row>
    <row r="1227" spans="1:7" x14ac:dyDescent="0.25">
      <c r="A1227" s="28">
        <v>46883</v>
      </c>
      <c r="B1227" s="17">
        <v>2028</v>
      </c>
      <c r="C1227" s="17">
        <v>5</v>
      </c>
      <c r="D1227" s="17" t="s">
        <v>47</v>
      </c>
      <c r="E1227" s="17" t="s">
        <v>96</v>
      </c>
      <c r="F1227" s="17" t="s">
        <v>46</v>
      </c>
      <c r="G1227" s="18" t="s">
        <v>86</v>
      </c>
    </row>
    <row r="1228" spans="1:7" x14ac:dyDescent="0.25">
      <c r="A1228" s="27">
        <v>46884</v>
      </c>
      <c r="B1228" s="15">
        <v>2028</v>
      </c>
      <c r="C1228" s="15">
        <v>5</v>
      </c>
      <c r="D1228" s="15" t="s">
        <v>47</v>
      </c>
      <c r="E1228" s="15" t="s">
        <v>96</v>
      </c>
      <c r="F1228" s="15" t="s">
        <v>46</v>
      </c>
      <c r="G1228" s="16" t="s">
        <v>86</v>
      </c>
    </row>
    <row r="1229" spans="1:7" x14ac:dyDescent="0.25">
      <c r="A1229" s="28">
        <v>46885</v>
      </c>
      <c r="B1229" s="17">
        <v>2028</v>
      </c>
      <c r="C1229" s="17">
        <v>5</v>
      </c>
      <c r="D1229" s="17" t="s">
        <v>47</v>
      </c>
      <c r="E1229" s="17" t="s">
        <v>96</v>
      </c>
      <c r="F1229" s="17" t="s">
        <v>46</v>
      </c>
      <c r="G1229" s="18" t="s">
        <v>86</v>
      </c>
    </row>
    <row r="1230" spans="1:7" x14ac:dyDescent="0.25">
      <c r="A1230" s="27">
        <v>46886</v>
      </c>
      <c r="B1230" s="15">
        <v>2028</v>
      </c>
      <c r="C1230" s="15">
        <v>5</v>
      </c>
      <c r="D1230" s="15" t="s">
        <v>47</v>
      </c>
      <c r="E1230" s="15" t="s">
        <v>96</v>
      </c>
      <c r="F1230" s="15" t="s">
        <v>46</v>
      </c>
      <c r="G1230" s="16" t="s">
        <v>86</v>
      </c>
    </row>
    <row r="1231" spans="1:7" x14ac:dyDescent="0.25">
      <c r="A1231" s="28">
        <v>46887</v>
      </c>
      <c r="B1231" s="17">
        <v>2028</v>
      </c>
      <c r="C1231" s="17">
        <v>5</v>
      </c>
      <c r="D1231" s="17" t="s">
        <v>47</v>
      </c>
      <c r="E1231" s="17" t="s">
        <v>96</v>
      </c>
      <c r="F1231" s="17" t="s">
        <v>46</v>
      </c>
      <c r="G1231" s="18" t="s">
        <v>86</v>
      </c>
    </row>
    <row r="1232" spans="1:7" x14ac:dyDescent="0.25">
      <c r="A1232" s="27">
        <v>46888</v>
      </c>
      <c r="B1232" s="15">
        <v>2028</v>
      </c>
      <c r="C1232" s="15">
        <v>5</v>
      </c>
      <c r="D1232" s="15" t="s">
        <v>47</v>
      </c>
      <c r="E1232" s="15" t="s">
        <v>96</v>
      </c>
      <c r="F1232" s="15" t="s">
        <v>46</v>
      </c>
      <c r="G1232" s="16" t="s">
        <v>86</v>
      </c>
    </row>
    <row r="1233" spans="1:7" x14ac:dyDescent="0.25">
      <c r="A1233" s="28">
        <v>46889</v>
      </c>
      <c r="B1233" s="17">
        <v>2028</v>
      </c>
      <c r="C1233" s="17">
        <v>5</v>
      </c>
      <c r="D1233" s="17" t="s">
        <v>47</v>
      </c>
      <c r="E1233" s="17" t="s">
        <v>96</v>
      </c>
      <c r="F1233" s="17" t="s">
        <v>46</v>
      </c>
      <c r="G1233" s="18" t="s">
        <v>86</v>
      </c>
    </row>
    <row r="1234" spans="1:7" x14ac:dyDescent="0.25">
      <c r="A1234" s="27">
        <v>46890</v>
      </c>
      <c r="B1234" s="15">
        <v>2028</v>
      </c>
      <c r="C1234" s="15">
        <v>5</v>
      </c>
      <c r="D1234" s="15" t="s">
        <v>47</v>
      </c>
      <c r="E1234" s="15" t="s">
        <v>96</v>
      </c>
      <c r="F1234" s="15" t="s">
        <v>46</v>
      </c>
      <c r="G1234" s="16" t="s">
        <v>86</v>
      </c>
    </row>
    <row r="1235" spans="1:7" x14ac:dyDescent="0.25">
      <c r="A1235" s="28">
        <v>46891</v>
      </c>
      <c r="B1235" s="17">
        <v>2028</v>
      </c>
      <c r="C1235" s="17">
        <v>5</v>
      </c>
      <c r="D1235" s="17" t="s">
        <v>47</v>
      </c>
      <c r="E1235" s="17" t="s">
        <v>96</v>
      </c>
      <c r="F1235" s="17" t="s">
        <v>46</v>
      </c>
      <c r="G1235" s="18" t="s">
        <v>86</v>
      </c>
    </row>
    <row r="1236" spans="1:7" x14ac:dyDescent="0.25">
      <c r="A1236" s="27">
        <v>46892</v>
      </c>
      <c r="B1236" s="15">
        <v>2028</v>
      </c>
      <c r="C1236" s="15">
        <v>5</v>
      </c>
      <c r="D1236" s="15" t="s">
        <v>47</v>
      </c>
      <c r="E1236" s="15" t="s">
        <v>96</v>
      </c>
      <c r="F1236" s="15" t="s">
        <v>46</v>
      </c>
      <c r="G1236" s="16" t="s">
        <v>86</v>
      </c>
    </row>
    <row r="1237" spans="1:7" x14ac:dyDescent="0.25">
      <c r="A1237" s="28">
        <v>46893</v>
      </c>
      <c r="B1237" s="17">
        <v>2028</v>
      </c>
      <c r="C1237" s="17">
        <v>5</v>
      </c>
      <c r="D1237" s="17" t="s">
        <v>47</v>
      </c>
      <c r="E1237" s="17" t="s">
        <v>96</v>
      </c>
      <c r="F1237" s="17" t="s">
        <v>46</v>
      </c>
      <c r="G1237" s="18" t="s">
        <v>86</v>
      </c>
    </row>
    <row r="1238" spans="1:7" x14ac:dyDescent="0.25">
      <c r="A1238" s="27">
        <v>46894</v>
      </c>
      <c r="B1238" s="15">
        <v>2028</v>
      </c>
      <c r="C1238" s="15">
        <v>5</v>
      </c>
      <c r="D1238" s="15" t="s">
        <v>47</v>
      </c>
      <c r="E1238" s="15" t="s">
        <v>96</v>
      </c>
      <c r="F1238" s="15" t="s">
        <v>46</v>
      </c>
      <c r="G1238" s="16" t="s">
        <v>86</v>
      </c>
    </row>
    <row r="1239" spans="1:7" x14ac:dyDescent="0.25">
      <c r="A1239" s="28">
        <v>46895</v>
      </c>
      <c r="B1239" s="17">
        <v>2028</v>
      </c>
      <c r="C1239" s="17">
        <v>5</v>
      </c>
      <c r="D1239" s="17" t="s">
        <v>47</v>
      </c>
      <c r="E1239" s="17" t="s">
        <v>96</v>
      </c>
      <c r="F1239" s="17" t="s">
        <v>46</v>
      </c>
      <c r="G1239" s="18" t="s">
        <v>86</v>
      </c>
    </row>
    <row r="1240" spans="1:7" x14ac:dyDescent="0.25">
      <c r="A1240" s="27">
        <v>46896</v>
      </c>
      <c r="B1240" s="15">
        <v>2028</v>
      </c>
      <c r="C1240" s="15">
        <v>5</v>
      </c>
      <c r="D1240" s="15" t="s">
        <v>47</v>
      </c>
      <c r="E1240" s="15" t="s">
        <v>96</v>
      </c>
      <c r="F1240" s="15" t="s">
        <v>46</v>
      </c>
      <c r="G1240" s="16" t="s">
        <v>86</v>
      </c>
    </row>
    <row r="1241" spans="1:7" x14ac:dyDescent="0.25">
      <c r="A1241" s="28">
        <v>46897</v>
      </c>
      <c r="B1241" s="17">
        <v>2028</v>
      </c>
      <c r="C1241" s="17">
        <v>5</v>
      </c>
      <c r="D1241" s="17" t="s">
        <v>47</v>
      </c>
      <c r="E1241" s="17" t="s">
        <v>96</v>
      </c>
      <c r="F1241" s="17" t="s">
        <v>46</v>
      </c>
      <c r="G1241" s="18" t="s">
        <v>86</v>
      </c>
    </row>
    <row r="1242" spans="1:7" x14ac:dyDescent="0.25">
      <c r="A1242" s="27">
        <v>46898</v>
      </c>
      <c r="B1242" s="15">
        <v>2028</v>
      </c>
      <c r="C1242" s="15">
        <v>5</v>
      </c>
      <c r="D1242" s="15" t="s">
        <v>47</v>
      </c>
      <c r="E1242" s="15" t="s">
        <v>96</v>
      </c>
      <c r="F1242" s="15" t="s">
        <v>46</v>
      </c>
      <c r="G1242" s="16" t="s">
        <v>86</v>
      </c>
    </row>
    <row r="1243" spans="1:7" x14ac:dyDescent="0.25">
      <c r="A1243" s="28">
        <v>46899</v>
      </c>
      <c r="B1243" s="17">
        <v>2028</v>
      </c>
      <c r="C1243" s="17">
        <v>5</v>
      </c>
      <c r="D1243" s="17" t="s">
        <v>47</v>
      </c>
      <c r="E1243" s="17" t="s">
        <v>96</v>
      </c>
      <c r="F1243" s="17" t="s">
        <v>46</v>
      </c>
      <c r="G1243" s="18" t="s">
        <v>86</v>
      </c>
    </row>
    <row r="1244" spans="1:7" x14ac:dyDescent="0.25">
      <c r="A1244" s="27">
        <v>46900</v>
      </c>
      <c r="B1244" s="15">
        <v>2028</v>
      </c>
      <c r="C1244" s="15">
        <v>5</v>
      </c>
      <c r="D1244" s="15" t="s">
        <v>47</v>
      </c>
      <c r="E1244" s="15" t="s">
        <v>96</v>
      </c>
      <c r="F1244" s="15" t="s">
        <v>46</v>
      </c>
      <c r="G1244" s="16" t="s">
        <v>86</v>
      </c>
    </row>
    <row r="1245" spans="1:7" x14ac:dyDescent="0.25">
      <c r="A1245" s="28">
        <v>46901</v>
      </c>
      <c r="B1245" s="17">
        <v>2028</v>
      </c>
      <c r="C1245" s="17">
        <v>5</v>
      </c>
      <c r="D1245" s="17" t="s">
        <v>47</v>
      </c>
      <c r="E1245" s="17" t="s">
        <v>96</v>
      </c>
      <c r="F1245" s="17" t="s">
        <v>46</v>
      </c>
      <c r="G1245" s="18" t="s">
        <v>86</v>
      </c>
    </row>
    <row r="1246" spans="1:7" x14ac:dyDescent="0.25">
      <c r="A1246" s="27">
        <v>46902</v>
      </c>
      <c r="B1246" s="15">
        <v>2028</v>
      </c>
      <c r="C1246" s="15">
        <v>5</v>
      </c>
      <c r="D1246" s="15" t="s">
        <v>47</v>
      </c>
      <c r="E1246" s="15" t="s">
        <v>96</v>
      </c>
      <c r="F1246" s="15" t="s">
        <v>46</v>
      </c>
      <c r="G1246" s="16" t="s">
        <v>86</v>
      </c>
    </row>
    <row r="1247" spans="1:7" x14ac:dyDescent="0.25">
      <c r="A1247" s="28">
        <v>46903</v>
      </c>
      <c r="B1247" s="17">
        <v>2028</v>
      </c>
      <c r="C1247" s="17">
        <v>5</v>
      </c>
      <c r="D1247" s="17" t="s">
        <v>47</v>
      </c>
      <c r="E1247" s="17" t="s">
        <v>96</v>
      </c>
      <c r="F1247" s="17" t="s">
        <v>46</v>
      </c>
      <c r="G1247" s="18" t="s">
        <v>86</v>
      </c>
    </row>
    <row r="1248" spans="1:7" x14ac:dyDescent="0.25">
      <c r="A1248" s="27">
        <v>46904</v>
      </c>
      <c r="B1248" s="15">
        <v>2028</v>
      </c>
      <c r="C1248" s="15">
        <v>5</v>
      </c>
      <c r="D1248" s="15" t="s">
        <v>47</v>
      </c>
      <c r="E1248" s="15" t="s">
        <v>96</v>
      </c>
      <c r="F1248" s="15" t="s">
        <v>46</v>
      </c>
      <c r="G1248" s="16" t="s">
        <v>86</v>
      </c>
    </row>
    <row r="1249" spans="1:7" x14ac:dyDescent="0.25">
      <c r="A1249" s="28">
        <v>46905</v>
      </c>
      <c r="B1249" s="17">
        <v>2028</v>
      </c>
      <c r="C1249" s="17">
        <v>6</v>
      </c>
      <c r="D1249" s="17" t="s">
        <v>49</v>
      </c>
      <c r="E1249" s="17" t="s">
        <v>97</v>
      </c>
      <c r="F1249" s="17" t="s">
        <v>46</v>
      </c>
      <c r="G1249" s="18" t="s">
        <v>86</v>
      </c>
    </row>
    <row r="1250" spans="1:7" x14ac:dyDescent="0.25">
      <c r="A1250" s="27">
        <v>46906</v>
      </c>
      <c r="B1250" s="15">
        <v>2028</v>
      </c>
      <c r="C1250" s="15">
        <v>6</v>
      </c>
      <c r="D1250" s="15" t="s">
        <v>49</v>
      </c>
      <c r="E1250" s="15" t="s">
        <v>97</v>
      </c>
      <c r="F1250" s="15" t="s">
        <v>46</v>
      </c>
      <c r="G1250" s="16" t="s">
        <v>86</v>
      </c>
    </row>
    <row r="1251" spans="1:7" x14ac:dyDescent="0.25">
      <c r="A1251" s="28">
        <v>46907</v>
      </c>
      <c r="B1251" s="17">
        <v>2028</v>
      </c>
      <c r="C1251" s="17">
        <v>6</v>
      </c>
      <c r="D1251" s="17" t="s">
        <v>49</v>
      </c>
      <c r="E1251" s="17" t="s">
        <v>97</v>
      </c>
      <c r="F1251" s="17" t="s">
        <v>46</v>
      </c>
      <c r="G1251" s="18" t="s">
        <v>86</v>
      </c>
    </row>
    <row r="1252" spans="1:7" x14ac:dyDescent="0.25">
      <c r="A1252" s="27">
        <v>46908</v>
      </c>
      <c r="B1252" s="15">
        <v>2028</v>
      </c>
      <c r="C1252" s="15">
        <v>6</v>
      </c>
      <c r="D1252" s="15" t="s">
        <v>49</v>
      </c>
      <c r="E1252" s="15" t="s">
        <v>97</v>
      </c>
      <c r="F1252" s="15" t="s">
        <v>46</v>
      </c>
      <c r="G1252" s="16" t="s">
        <v>86</v>
      </c>
    </row>
    <row r="1253" spans="1:7" x14ac:dyDescent="0.25">
      <c r="A1253" s="28">
        <v>46909</v>
      </c>
      <c r="B1253" s="17">
        <v>2028</v>
      </c>
      <c r="C1253" s="17">
        <v>6</v>
      </c>
      <c r="D1253" s="17" t="s">
        <v>49</v>
      </c>
      <c r="E1253" s="17" t="s">
        <v>97</v>
      </c>
      <c r="F1253" s="17" t="s">
        <v>46</v>
      </c>
      <c r="G1253" s="18" t="s">
        <v>86</v>
      </c>
    </row>
    <row r="1254" spans="1:7" x14ac:dyDescent="0.25">
      <c r="A1254" s="27">
        <v>46910</v>
      </c>
      <c r="B1254" s="15">
        <v>2028</v>
      </c>
      <c r="C1254" s="15">
        <v>6</v>
      </c>
      <c r="D1254" s="15" t="s">
        <v>49</v>
      </c>
      <c r="E1254" s="15" t="s">
        <v>97</v>
      </c>
      <c r="F1254" s="15" t="s">
        <v>46</v>
      </c>
      <c r="G1254" s="16" t="s">
        <v>86</v>
      </c>
    </row>
    <row r="1255" spans="1:7" x14ac:dyDescent="0.25">
      <c r="A1255" s="28">
        <v>46911</v>
      </c>
      <c r="B1255" s="17">
        <v>2028</v>
      </c>
      <c r="C1255" s="17">
        <v>6</v>
      </c>
      <c r="D1255" s="17" t="s">
        <v>49</v>
      </c>
      <c r="E1255" s="17" t="s">
        <v>97</v>
      </c>
      <c r="F1255" s="17" t="s">
        <v>46</v>
      </c>
      <c r="G1255" s="18" t="s">
        <v>86</v>
      </c>
    </row>
    <row r="1256" spans="1:7" x14ac:dyDescent="0.25">
      <c r="A1256" s="27">
        <v>46912</v>
      </c>
      <c r="B1256" s="15">
        <v>2028</v>
      </c>
      <c r="C1256" s="15">
        <v>6</v>
      </c>
      <c r="D1256" s="15" t="s">
        <v>49</v>
      </c>
      <c r="E1256" s="15" t="s">
        <v>97</v>
      </c>
      <c r="F1256" s="15" t="s">
        <v>46</v>
      </c>
      <c r="G1256" s="16" t="s">
        <v>86</v>
      </c>
    </row>
    <row r="1257" spans="1:7" x14ac:dyDescent="0.25">
      <c r="A1257" s="28">
        <v>46913</v>
      </c>
      <c r="B1257" s="17">
        <v>2028</v>
      </c>
      <c r="C1257" s="17">
        <v>6</v>
      </c>
      <c r="D1257" s="17" t="s">
        <v>49</v>
      </c>
      <c r="E1257" s="17" t="s">
        <v>97</v>
      </c>
      <c r="F1257" s="17" t="s">
        <v>46</v>
      </c>
      <c r="G1257" s="18" t="s">
        <v>86</v>
      </c>
    </row>
    <row r="1258" spans="1:7" x14ac:dyDescent="0.25">
      <c r="A1258" s="27">
        <v>46914</v>
      </c>
      <c r="B1258" s="15">
        <v>2028</v>
      </c>
      <c r="C1258" s="15">
        <v>6</v>
      </c>
      <c r="D1258" s="15" t="s">
        <v>49</v>
      </c>
      <c r="E1258" s="15" t="s">
        <v>97</v>
      </c>
      <c r="F1258" s="15" t="s">
        <v>46</v>
      </c>
      <c r="G1258" s="16" t="s">
        <v>86</v>
      </c>
    </row>
    <row r="1259" spans="1:7" x14ac:dyDescent="0.25">
      <c r="A1259" s="28">
        <v>46915</v>
      </c>
      <c r="B1259" s="17">
        <v>2028</v>
      </c>
      <c r="C1259" s="17">
        <v>6</v>
      </c>
      <c r="D1259" s="17" t="s">
        <v>49</v>
      </c>
      <c r="E1259" s="17" t="s">
        <v>97</v>
      </c>
      <c r="F1259" s="17" t="s">
        <v>46</v>
      </c>
      <c r="G1259" s="18" t="s">
        <v>86</v>
      </c>
    </row>
    <row r="1260" spans="1:7" x14ac:dyDescent="0.25">
      <c r="A1260" s="27">
        <v>46916</v>
      </c>
      <c r="B1260" s="15">
        <v>2028</v>
      </c>
      <c r="C1260" s="15">
        <v>6</v>
      </c>
      <c r="D1260" s="15" t="s">
        <v>49</v>
      </c>
      <c r="E1260" s="15" t="s">
        <v>97</v>
      </c>
      <c r="F1260" s="15" t="s">
        <v>46</v>
      </c>
      <c r="G1260" s="16" t="s">
        <v>86</v>
      </c>
    </row>
    <row r="1261" spans="1:7" x14ac:dyDescent="0.25">
      <c r="A1261" s="28">
        <v>46917</v>
      </c>
      <c r="B1261" s="17">
        <v>2028</v>
      </c>
      <c r="C1261" s="17">
        <v>6</v>
      </c>
      <c r="D1261" s="17" t="s">
        <v>49</v>
      </c>
      <c r="E1261" s="17" t="s">
        <v>97</v>
      </c>
      <c r="F1261" s="17" t="s">
        <v>46</v>
      </c>
      <c r="G1261" s="18" t="s">
        <v>86</v>
      </c>
    </row>
    <row r="1262" spans="1:7" x14ac:dyDescent="0.25">
      <c r="A1262" s="27">
        <v>46918</v>
      </c>
      <c r="B1262" s="15">
        <v>2028</v>
      </c>
      <c r="C1262" s="15">
        <v>6</v>
      </c>
      <c r="D1262" s="15" t="s">
        <v>49</v>
      </c>
      <c r="E1262" s="15" t="s">
        <v>97</v>
      </c>
      <c r="F1262" s="15" t="s">
        <v>46</v>
      </c>
      <c r="G1262" s="16" t="s">
        <v>86</v>
      </c>
    </row>
    <row r="1263" spans="1:7" x14ac:dyDescent="0.25">
      <c r="A1263" s="28">
        <v>46919</v>
      </c>
      <c r="B1263" s="17">
        <v>2028</v>
      </c>
      <c r="C1263" s="17">
        <v>6</v>
      </c>
      <c r="D1263" s="17" t="s">
        <v>49</v>
      </c>
      <c r="E1263" s="17" t="s">
        <v>97</v>
      </c>
      <c r="F1263" s="17" t="s">
        <v>46</v>
      </c>
      <c r="G1263" s="18" t="s">
        <v>86</v>
      </c>
    </row>
    <row r="1264" spans="1:7" x14ac:dyDescent="0.25">
      <c r="A1264" s="27">
        <v>46920</v>
      </c>
      <c r="B1264" s="15">
        <v>2028</v>
      </c>
      <c r="C1264" s="15">
        <v>6</v>
      </c>
      <c r="D1264" s="15" t="s">
        <v>49</v>
      </c>
      <c r="E1264" s="15" t="s">
        <v>97</v>
      </c>
      <c r="F1264" s="15" t="s">
        <v>46</v>
      </c>
      <c r="G1264" s="16" t="s">
        <v>86</v>
      </c>
    </row>
    <row r="1265" spans="1:7" x14ac:dyDescent="0.25">
      <c r="A1265" s="28">
        <v>46921</v>
      </c>
      <c r="B1265" s="17">
        <v>2028</v>
      </c>
      <c r="C1265" s="17">
        <v>6</v>
      </c>
      <c r="D1265" s="17" t="s">
        <v>49</v>
      </c>
      <c r="E1265" s="17" t="s">
        <v>97</v>
      </c>
      <c r="F1265" s="17" t="s">
        <v>46</v>
      </c>
      <c r="G1265" s="18" t="s">
        <v>86</v>
      </c>
    </row>
    <row r="1266" spans="1:7" x14ac:dyDescent="0.25">
      <c r="A1266" s="27">
        <v>46922</v>
      </c>
      <c r="B1266" s="15">
        <v>2028</v>
      </c>
      <c r="C1266" s="15">
        <v>6</v>
      </c>
      <c r="D1266" s="15" t="s">
        <v>49</v>
      </c>
      <c r="E1266" s="15" t="s">
        <v>97</v>
      </c>
      <c r="F1266" s="15" t="s">
        <v>46</v>
      </c>
      <c r="G1266" s="16" t="s">
        <v>86</v>
      </c>
    </row>
    <row r="1267" spans="1:7" x14ac:dyDescent="0.25">
      <c r="A1267" s="28">
        <v>46923</v>
      </c>
      <c r="B1267" s="17">
        <v>2028</v>
      </c>
      <c r="C1267" s="17">
        <v>6</v>
      </c>
      <c r="D1267" s="17" t="s">
        <v>49</v>
      </c>
      <c r="E1267" s="17" t="s">
        <v>97</v>
      </c>
      <c r="F1267" s="17" t="s">
        <v>46</v>
      </c>
      <c r="G1267" s="18" t="s">
        <v>86</v>
      </c>
    </row>
    <row r="1268" spans="1:7" x14ac:dyDescent="0.25">
      <c r="A1268" s="27">
        <v>46924</v>
      </c>
      <c r="B1268" s="15">
        <v>2028</v>
      </c>
      <c r="C1268" s="15">
        <v>6</v>
      </c>
      <c r="D1268" s="15" t="s">
        <v>49</v>
      </c>
      <c r="E1268" s="15" t="s">
        <v>97</v>
      </c>
      <c r="F1268" s="15" t="s">
        <v>46</v>
      </c>
      <c r="G1268" s="16" t="s">
        <v>86</v>
      </c>
    </row>
    <row r="1269" spans="1:7" x14ac:dyDescent="0.25">
      <c r="A1269" s="28">
        <v>46925</v>
      </c>
      <c r="B1269" s="17">
        <v>2028</v>
      </c>
      <c r="C1269" s="17">
        <v>6</v>
      </c>
      <c r="D1269" s="17" t="s">
        <v>49</v>
      </c>
      <c r="E1269" s="17" t="s">
        <v>97</v>
      </c>
      <c r="F1269" s="17" t="s">
        <v>46</v>
      </c>
      <c r="G1269" s="18" t="s">
        <v>86</v>
      </c>
    </row>
    <row r="1270" spans="1:7" x14ac:dyDescent="0.25">
      <c r="A1270" s="27">
        <v>46926</v>
      </c>
      <c r="B1270" s="15">
        <v>2028</v>
      </c>
      <c r="C1270" s="15">
        <v>6</v>
      </c>
      <c r="D1270" s="15" t="s">
        <v>49</v>
      </c>
      <c r="E1270" s="15" t="s">
        <v>97</v>
      </c>
      <c r="F1270" s="15" t="s">
        <v>46</v>
      </c>
      <c r="G1270" s="16" t="s">
        <v>86</v>
      </c>
    </row>
    <row r="1271" spans="1:7" x14ac:dyDescent="0.25">
      <c r="A1271" s="28">
        <v>46927</v>
      </c>
      <c r="B1271" s="17">
        <v>2028</v>
      </c>
      <c r="C1271" s="17">
        <v>6</v>
      </c>
      <c r="D1271" s="17" t="s">
        <v>49</v>
      </c>
      <c r="E1271" s="17" t="s">
        <v>97</v>
      </c>
      <c r="F1271" s="17" t="s">
        <v>46</v>
      </c>
      <c r="G1271" s="18" t="s">
        <v>86</v>
      </c>
    </row>
    <row r="1272" spans="1:7" x14ac:dyDescent="0.25">
      <c r="A1272" s="27">
        <v>46928</v>
      </c>
      <c r="B1272" s="15">
        <v>2028</v>
      </c>
      <c r="C1272" s="15">
        <v>6</v>
      </c>
      <c r="D1272" s="15" t="s">
        <v>49</v>
      </c>
      <c r="E1272" s="15" t="s">
        <v>97</v>
      </c>
      <c r="F1272" s="15" t="s">
        <v>46</v>
      </c>
      <c r="G1272" s="16" t="s">
        <v>86</v>
      </c>
    </row>
    <row r="1273" spans="1:7" x14ac:dyDescent="0.25">
      <c r="A1273" s="28">
        <v>46929</v>
      </c>
      <c r="B1273" s="17">
        <v>2028</v>
      </c>
      <c r="C1273" s="17">
        <v>6</v>
      </c>
      <c r="D1273" s="17" t="s">
        <v>49</v>
      </c>
      <c r="E1273" s="17" t="s">
        <v>97</v>
      </c>
      <c r="F1273" s="17" t="s">
        <v>46</v>
      </c>
      <c r="G1273" s="18" t="s">
        <v>86</v>
      </c>
    </row>
    <row r="1274" spans="1:7" x14ac:dyDescent="0.25">
      <c r="A1274" s="27">
        <v>46930</v>
      </c>
      <c r="B1274" s="15">
        <v>2028</v>
      </c>
      <c r="C1274" s="15">
        <v>6</v>
      </c>
      <c r="D1274" s="15" t="s">
        <v>49</v>
      </c>
      <c r="E1274" s="15" t="s">
        <v>97</v>
      </c>
      <c r="F1274" s="15" t="s">
        <v>46</v>
      </c>
      <c r="G1274" s="16" t="s">
        <v>86</v>
      </c>
    </row>
    <row r="1275" spans="1:7" x14ac:dyDescent="0.25">
      <c r="A1275" s="28">
        <v>46931</v>
      </c>
      <c r="B1275" s="17">
        <v>2028</v>
      </c>
      <c r="C1275" s="17">
        <v>6</v>
      </c>
      <c r="D1275" s="17" t="s">
        <v>49</v>
      </c>
      <c r="E1275" s="17" t="s">
        <v>97</v>
      </c>
      <c r="F1275" s="17" t="s">
        <v>46</v>
      </c>
      <c r="G1275" s="18" t="s">
        <v>86</v>
      </c>
    </row>
    <row r="1276" spans="1:7" x14ac:dyDescent="0.25">
      <c r="A1276" s="27">
        <v>46932</v>
      </c>
      <c r="B1276" s="15">
        <v>2028</v>
      </c>
      <c r="C1276" s="15">
        <v>6</v>
      </c>
      <c r="D1276" s="15" t="s">
        <v>49</v>
      </c>
      <c r="E1276" s="15" t="s">
        <v>97</v>
      </c>
      <c r="F1276" s="15" t="s">
        <v>46</v>
      </c>
      <c r="G1276" s="16" t="s">
        <v>86</v>
      </c>
    </row>
    <row r="1277" spans="1:7" x14ac:dyDescent="0.25">
      <c r="A1277" s="28">
        <v>46933</v>
      </c>
      <c r="B1277" s="17">
        <v>2028</v>
      </c>
      <c r="C1277" s="17">
        <v>6</v>
      </c>
      <c r="D1277" s="17" t="s">
        <v>49</v>
      </c>
      <c r="E1277" s="17" t="s">
        <v>97</v>
      </c>
      <c r="F1277" s="17" t="s">
        <v>46</v>
      </c>
      <c r="G1277" s="18" t="s">
        <v>86</v>
      </c>
    </row>
    <row r="1278" spans="1:7" x14ac:dyDescent="0.25">
      <c r="A1278" s="27">
        <v>46934</v>
      </c>
      <c r="B1278" s="15">
        <v>2028</v>
      </c>
      <c r="C1278" s="15">
        <v>6</v>
      </c>
      <c r="D1278" s="15" t="s">
        <v>49</v>
      </c>
      <c r="E1278" s="15" t="s">
        <v>97</v>
      </c>
      <c r="F1278" s="15" t="s">
        <v>46</v>
      </c>
      <c r="G1278" s="16" t="s">
        <v>86</v>
      </c>
    </row>
    <row r="1279" spans="1:7" x14ac:dyDescent="0.25">
      <c r="A1279" s="28">
        <v>46935</v>
      </c>
      <c r="B1279" s="17">
        <v>2028</v>
      </c>
      <c r="C1279" s="17">
        <v>7</v>
      </c>
      <c r="D1279" s="17" t="s">
        <v>51</v>
      </c>
      <c r="E1279" s="17" t="s">
        <v>98</v>
      </c>
      <c r="F1279" s="17" t="s">
        <v>53</v>
      </c>
      <c r="G1279" s="18" t="s">
        <v>99</v>
      </c>
    </row>
    <row r="1280" spans="1:7" x14ac:dyDescent="0.25">
      <c r="A1280" s="27">
        <v>46936</v>
      </c>
      <c r="B1280" s="15">
        <v>2028</v>
      </c>
      <c r="C1280" s="15">
        <v>7</v>
      </c>
      <c r="D1280" s="15" t="s">
        <v>51</v>
      </c>
      <c r="E1280" s="15" t="s">
        <v>98</v>
      </c>
      <c r="F1280" s="15" t="s">
        <v>53</v>
      </c>
      <c r="G1280" s="16" t="s">
        <v>99</v>
      </c>
    </row>
    <row r="1281" spans="1:7" x14ac:dyDescent="0.25">
      <c r="A1281" s="28">
        <v>46937</v>
      </c>
      <c r="B1281" s="17">
        <v>2028</v>
      </c>
      <c r="C1281" s="17">
        <v>7</v>
      </c>
      <c r="D1281" s="17" t="s">
        <v>51</v>
      </c>
      <c r="E1281" s="17" t="s">
        <v>98</v>
      </c>
      <c r="F1281" s="17" t="s">
        <v>53</v>
      </c>
      <c r="G1281" s="18" t="s">
        <v>99</v>
      </c>
    </row>
    <row r="1282" spans="1:7" x14ac:dyDescent="0.25">
      <c r="A1282" s="27">
        <v>46938</v>
      </c>
      <c r="B1282" s="15">
        <v>2028</v>
      </c>
      <c r="C1282" s="15">
        <v>7</v>
      </c>
      <c r="D1282" s="15" t="s">
        <v>51</v>
      </c>
      <c r="E1282" s="15" t="s">
        <v>98</v>
      </c>
      <c r="F1282" s="15" t="s">
        <v>53</v>
      </c>
      <c r="G1282" s="16" t="s">
        <v>99</v>
      </c>
    </row>
    <row r="1283" spans="1:7" x14ac:dyDescent="0.25">
      <c r="A1283" s="28">
        <v>46939</v>
      </c>
      <c r="B1283" s="17">
        <v>2028</v>
      </c>
      <c r="C1283" s="17">
        <v>7</v>
      </c>
      <c r="D1283" s="17" t="s">
        <v>51</v>
      </c>
      <c r="E1283" s="17" t="s">
        <v>98</v>
      </c>
      <c r="F1283" s="17" t="s">
        <v>53</v>
      </c>
      <c r="G1283" s="18" t="s">
        <v>99</v>
      </c>
    </row>
    <row r="1284" spans="1:7" x14ac:dyDescent="0.25">
      <c r="A1284" s="27">
        <v>46940</v>
      </c>
      <c r="B1284" s="15">
        <v>2028</v>
      </c>
      <c r="C1284" s="15">
        <v>7</v>
      </c>
      <c r="D1284" s="15" t="s">
        <v>51</v>
      </c>
      <c r="E1284" s="15" t="s">
        <v>98</v>
      </c>
      <c r="F1284" s="15" t="s">
        <v>53</v>
      </c>
      <c r="G1284" s="16" t="s">
        <v>99</v>
      </c>
    </row>
    <row r="1285" spans="1:7" x14ac:dyDescent="0.25">
      <c r="A1285" s="28">
        <v>46941</v>
      </c>
      <c r="B1285" s="17">
        <v>2028</v>
      </c>
      <c r="C1285" s="17">
        <v>7</v>
      </c>
      <c r="D1285" s="17" t="s">
        <v>51</v>
      </c>
      <c r="E1285" s="17" t="s">
        <v>98</v>
      </c>
      <c r="F1285" s="17" t="s">
        <v>53</v>
      </c>
      <c r="G1285" s="18" t="s">
        <v>99</v>
      </c>
    </row>
    <row r="1286" spans="1:7" x14ac:dyDescent="0.25">
      <c r="A1286" s="27">
        <v>46942</v>
      </c>
      <c r="B1286" s="15">
        <v>2028</v>
      </c>
      <c r="C1286" s="15">
        <v>7</v>
      </c>
      <c r="D1286" s="15" t="s">
        <v>51</v>
      </c>
      <c r="E1286" s="15" t="s">
        <v>98</v>
      </c>
      <c r="F1286" s="15" t="s">
        <v>53</v>
      </c>
      <c r="G1286" s="16" t="s">
        <v>99</v>
      </c>
    </row>
    <row r="1287" spans="1:7" x14ac:dyDescent="0.25">
      <c r="A1287" s="28">
        <v>46943</v>
      </c>
      <c r="B1287" s="17">
        <v>2028</v>
      </c>
      <c r="C1287" s="17">
        <v>7</v>
      </c>
      <c r="D1287" s="17" t="s">
        <v>51</v>
      </c>
      <c r="E1287" s="17" t="s">
        <v>98</v>
      </c>
      <c r="F1287" s="17" t="s">
        <v>53</v>
      </c>
      <c r="G1287" s="18" t="s">
        <v>99</v>
      </c>
    </row>
    <row r="1288" spans="1:7" x14ac:dyDescent="0.25">
      <c r="A1288" s="27">
        <v>46944</v>
      </c>
      <c r="B1288" s="15">
        <v>2028</v>
      </c>
      <c r="C1288" s="15">
        <v>7</v>
      </c>
      <c r="D1288" s="15" t="s">
        <v>51</v>
      </c>
      <c r="E1288" s="15" t="s">
        <v>98</v>
      </c>
      <c r="F1288" s="15" t="s">
        <v>53</v>
      </c>
      <c r="G1288" s="16" t="s">
        <v>99</v>
      </c>
    </row>
    <row r="1289" spans="1:7" x14ac:dyDescent="0.25">
      <c r="A1289" s="28">
        <v>46945</v>
      </c>
      <c r="B1289" s="17">
        <v>2028</v>
      </c>
      <c r="C1289" s="17">
        <v>7</v>
      </c>
      <c r="D1289" s="17" t="s">
        <v>51</v>
      </c>
      <c r="E1289" s="17" t="s">
        <v>98</v>
      </c>
      <c r="F1289" s="17" t="s">
        <v>53</v>
      </c>
      <c r="G1289" s="18" t="s">
        <v>99</v>
      </c>
    </row>
    <row r="1290" spans="1:7" x14ac:dyDescent="0.25">
      <c r="A1290" s="27">
        <v>46946</v>
      </c>
      <c r="B1290" s="15">
        <v>2028</v>
      </c>
      <c r="C1290" s="15">
        <v>7</v>
      </c>
      <c r="D1290" s="15" t="s">
        <v>51</v>
      </c>
      <c r="E1290" s="15" t="s">
        <v>98</v>
      </c>
      <c r="F1290" s="15" t="s">
        <v>53</v>
      </c>
      <c r="G1290" s="16" t="s">
        <v>99</v>
      </c>
    </row>
    <row r="1291" spans="1:7" x14ac:dyDescent="0.25">
      <c r="A1291" s="28">
        <v>46947</v>
      </c>
      <c r="B1291" s="17">
        <v>2028</v>
      </c>
      <c r="C1291" s="17">
        <v>7</v>
      </c>
      <c r="D1291" s="17" t="s">
        <v>51</v>
      </c>
      <c r="E1291" s="17" t="s">
        <v>98</v>
      </c>
      <c r="F1291" s="17" t="s">
        <v>53</v>
      </c>
      <c r="G1291" s="18" t="s">
        <v>99</v>
      </c>
    </row>
    <row r="1292" spans="1:7" x14ac:dyDescent="0.25">
      <c r="A1292" s="27">
        <v>46948</v>
      </c>
      <c r="B1292" s="15">
        <v>2028</v>
      </c>
      <c r="C1292" s="15">
        <v>7</v>
      </c>
      <c r="D1292" s="15" t="s">
        <v>51</v>
      </c>
      <c r="E1292" s="15" t="s">
        <v>98</v>
      </c>
      <c r="F1292" s="15" t="s">
        <v>53</v>
      </c>
      <c r="G1292" s="16" t="s">
        <v>99</v>
      </c>
    </row>
    <row r="1293" spans="1:7" x14ac:dyDescent="0.25">
      <c r="A1293" s="28">
        <v>46949</v>
      </c>
      <c r="B1293" s="17">
        <v>2028</v>
      </c>
      <c r="C1293" s="17">
        <v>7</v>
      </c>
      <c r="D1293" s="17" t="s">
        <v>51</v>
      </c>
      <c r="E1293" s="17" t="s">
        <v>98</v>
      </c>
      <c r="F1293" s="17" t="s">
        <v>53</v>
      </c>
      <c r="G1293" s="18" t="s">
        <v>99</v>
      </c>
    </row>
    <row r="1294" spans="1:7" x14ac:dyDescent="0.25">
      <c r="A1294" s="27">
        <v>46950</v>
      </c>
      <c r="B1294" s="15">
        <v>2028</v>
      </c>
      <c r="C1294" s="15">
        <v>7</v>
      </c>
      <c r="D1294" s="15" t="s">
        <v>51</v>
      </c>
      <c r="E1294" s="15" t="s">
        <v>98</v>
      </c>
      <c r="F1294" s="15" t="s">
        <v>53</v>
      </c>
      <c r="G1294" s="16" t="s">
        <v>99</v>
      </c>
    </row>
    <row r="1295" spans="1:7" x14ac:dyDescent="0.25">
      <c r="A1295" s="28">
        <v>46951</v>
      </c>
      <c r="B1295" s="17">
        <v>2028</v>
      </c>
      <c r="C1295" s="17">
        <v>7</v>
      </c>
      <c r="D1295" s="17" t="s">
        <v>51</v>
      </c>
      <c r="E1295" s="17" t="s">
        <v>98</v>
      </c>
      <c r="F1295" s="17" t="s">
        <v>53</v>
      </c>
      <c r="G1295" s="18" t="s">
        <v>99</v>
      </c>
    </row>
    <row r="1296" spans="1:7" x14ac:dyDescent="0.25">
      <c r="A1296" s="27">
        <v>46952</v>
      </c>
      <c r="B1296" s="15">
        <v>2028</v>
      </c>
      <c r="C1296" s="15">
        <v>7</v>
      </c>
      <c r="D1296" s="15" t="s">
        <v>51</v>
      </c>
      <c r="E1296" s="15" t="s">
        <v>98</v>
      </c>
      <c r="F1296" s="15" t="s">
        <v>53</v>
      </c>
      <c r="G1296" s="16" t="s">
        <v>99</v>
      </c>
    </row>
    <row r="1297" spans="1:7" x14ac:dyDescent="0.25">
      <c r="A1297" s="28">
        <v>46953</v>
      </c>
      <c r="B1297" s="17">
        <v>2028</v>
      </c>
      <c r="C1297" s="17">
        <v>7</v>
      </c>
      <c r="D1297" s="17" t="s">
        <v>51</v>
      </c>
      <c r="E1297" s="17" t="s">
        <v>98</v>
      </c>
      <c r="F1297" s="17" t="s">
        <v>53</v>
      </c>
      <c r="G1297" s="18" t="s">
        <v>99</v>
      </c>
    </row>
    <row r="1298" spans="1:7" x14ac:dyDescent="0.25">
      <c r="A1298" s="27">
        <v>46954</v>
      </c>
      <c r="B1298" s="15">
        <v>2028</v>
      </c>
      <c r="C1298" s="15">
        <v>7</v>
      </c>
      <c r="D1298" s="15" t="s">
        <v>51</v>
      </c>
      <c r="E1298" s="15" t="s">
        <v>98</v>
      </c>
      <c r="F1298" s="15" t="s">
        <v>53</v>
      </c>
      <c r="G1298" s="16" t="s">
        <v>99</v>
      </c>
    </row>
    <row r="1299" spans="1:7" x14ac:dyDescent="0.25">
      <c r="A1299" s="28">
        <v>46955</v>
      </c>
      <c r="B1299" s="17">
        <v>2028</v>
      </c>
      <c r="C1299" s="17">
        <v>7</v>
      </c>
      <c r="D1299" s="17" t="s">
        <v>51</v>
      </c>
      <c r="E1299" s="17" t="s">
        <v>98</v>
      </c>
      <c r="F1299" s="17" t="s">
        <v>53</v>
      </c>
      <c r="G1299" s="18" t="s">
        <v>99</v>
      </c>
    </row>
    <row r="1300" spans="1:7" x14ac:dyDescent="0.25">
      <c r="A1300" s="27">
        <v>46956</v>
      </c>
      <c r="B1300" s="15">
        <v>2028</v>
      </c>
      <c r="C1300" s="15">
        <v>7</v>
      </c>
      <c r="D1300" s="15" t="s">
        <v>51</v>
      </c>
      <c r="E1300" s="15" t="s">
        <v>98</v>
      </c>
      <c r="F1300" s="15" t="s">
        <v>53</v>
      </c>
      <c r="G1300" s="16" t="s">
        <v>99</v>
      </c>
    </row>
    <row r="1301" spans="1:7" x14ac:dyDescent="0.25">
      <c r="A1301" s="28">
        <v>46957</v>
      </c>
      <c r="B1301" s="17">
        <v>2028</v>
      </c>
      <c r="C1301" s="17">
        <v>7</v>
      </c>
      <c r="D1301" s="17" t="s">
        <v>51</v>
      </c>
      <c r="E1301" s="17" t="s">
        <v>98</v>
      </c>
      <c r="F1301" s="17" t="s">
        <v>53</v>
      </c>
      <c r="G1301" s="18" t="s">
        <v>99</v>
      </c>
    </row>
    <row r="1302" spans="1:7" x14ac:dyDescent="0.25">
      <c r="A1302" s="27">
        <v>46958</v>
      </c>
      <c r="B1302" s="15">
        <v>2028</v>
      </c>
      <c r="C1302" s="15">
        <v>7</v>
      </c>
      <c r="D1302" s="15" t="s">
        <v>51</v>
      </c>
      <c r="E1302" s="15" t="s">
        <v>98</v>
      </c>
      <c r="F1302" s="15" t="s">
        <v>53</v>
      </c>
      <c r="G1302" s="16" t="s">
        <v>99</v>
      </c>
    </row>
    <row r="1303" spans="1:7" x14ac:dyDescent="0.25">
      <c r="A1303" s="28">
        <v>46959</v>
      </c>
      <c r="B1303" s="17">
        <v>2028</v>
      </c>
      <c r="C1303" s="17">
        <v>7</v>
      </c>
      <c r="D1303" s="17" t="s">
        <v>51</v>
      </c>
      <c r="E1303" s="17" t="s">
        <v>98</v>
      </c>
      <c r="F1303" s="17" t="s">
        <v>53</v>
      </c>
      <c r="G1303" s="18" t="s">
        <v>99</v>
      </c>
    </row>
    <row r="1304" spans="1:7" x14ac:dyDescent="0.25">
      <c r="A1304" s="27">
        <v>46960</v>
      </c>
      <c r="B1304" s="15">
        <v>2028</v>
      </c>
      <c r="C1304" s="15">
        <v>7</v>
      </c>
      <c r="D1304" s="15" t="s">
        <v>51</v>
      </c>
      <c r="E1304" s="15" t="s">
        <v>98</v>
      </c>
      <c r="F1304" s="15" t="s">
        <v>53</v>
      </c>
      <c r="G1304" s="16" t="s">
        <v>99</v>
      </c>
    </row>
    <row r="1305" spans="1:7" x14ac:dyDescent="0.25">
      <c r="A1305" s="28">
        <v>46961</v>
      </c>
      <c r="B1305" s="17">
        <v>2028</v>
      </c>
      <c r="C1305" s="17">
        <v>7</v>
      </c>
      <c r="D1305" s="17" t="s">
        <v>51</v>
      </c>
      <c r="E1305" s="17" t="s">
        <v>98</v>
      </c>
      <c r="F1305" s="17" t="s">
        <v>53</v>
      </c>
      <c r="G1305" s="18" t="s">
        <v>99</v>
      </c>
    </row>
    <row r="1306" spans="1:7" x14ac:dyDescent="0.25">
      <c r="A1306" s="27">
        <v>46962</v>
      </c>
      <c r="B1306" s="15">
        <v>2028</v>
      </c>
      <c r="C1306" s="15">
        <v>7</v>
      </c>
      <c r="D1306" s="15" t="s">
        <v>51</v>
      </c>
      <c r="E1306" s="15" t="s">
        <v>98</v>
      </c>
      <c r="F1306" s="15" t="s">
        <v>53</v>
      </c>
      <c r="G1306" s="16" t="s">
        <v>99</v>
      </c>
    </row>
    <row r="1307" spans="1:7" x14ac:dyDescent="0.25">
      <c r="A1307" s="28">
        <v>46963</v>
      </c>
      <c r="B1307" s="17">
        <v>2028</v>
      </c>
      <c r="C1307" s="17">
        <v>7</v>
      </c>
      <c r="D1307" s="17" t="s">
        <v>51</v>
      </c>
      <c r="E1307" s="17" t="s">
        <v>98</v>
      </c>
      <c r="F1307" s="17" t="s">
        <v>53</v>
      </c>
      <c r="G1307" s="18" t="s">
        <v>99</v>
      </c>
    </row>
    <row r="1308" spans="1:7" x14ac:dyDescent="0.25">
      <c r="A1308" s="27">
        <v>46964</v>
      </c>
      <c r="B1308" s="15">
        <v>2028</v>
      </c>
      <c r="C1308" s="15">
        <v>7</v>
      </c>
      <c r="D1308" s="15" t="s">
        <v>51</v>
      </c>
      <c r="E1308" s="15" t="s">
        <v>98</v>
      </c>
      <c r="F1308" s="15" t="s">
        <v>53</v>
      </c>
      <c r="G1308" s="16" t="s">
        <v>99</v>
      </c>
    </row>
    <row r="1309" spans="1:7" x14ac:dyDescent="0.25">
      <c r="A1309" s="28">
        <v>46965</v>
      </c>
      <c r="B1309" s="17">
        <v>2028</v>
      </c>
      <c r="C1309" s="17">
        <v>7</v>
      </c>
      <c r="D1309" s="17" t="s">
        <v>51</v>
      </c>
      <c r="E1309" s="17" t="s">
        <v>98</v>
      </c>
      <c r="F1309" s="17" t="s">
        <v>53</v>
      </c>
      <c r="G1309" s="18" t="s">
        <v>99</v>
      </c>
    </row>
    <row r="1310" spans="1:7" x14ac:dyDescent="0.25">
      <c r="A1310" s="27">
        <v>46966</v>
      </c>
      <c r="B1310" s="15">
        <v>2028</v>
      </c>
      <c r="C1310" s="15">
        <v>8</v>
      </c>
      <c r="D1310" s="15" t="s">
        <v>55</v>
      </c>
      <c r="E1310" s="15" t="s">
        <v>100</v>
      </c>
      <c r="F1310" s="15" t="s">
        <v>53</v>
      </c>
      <c r="G1310" s="16" t="s">
        <v>99</v>
      </c>
    </row>
    <row r="1311" spans="1:7" x14ac:dyDescent="0.25">
      <c r="A1311" s="28">
        <v>46967</v>
      </c>
      <c r="B1311" s="17">
        <v>2028</v>
      </c>
      <c r="C1311" s="17">
        <v>8</v>
      </c>
      <c r="D1311" s="17" t="s">
        <v>55</v>
      </c>
      <c r="E1311" s="17" t="s">
        <v>100</v>
      </c>
      <c r="F1311" s="17" t="s">
        <v>53</v>
      </c>
      <c r="G1311" s="18" t="s">
        <v>99</v>
      </c>
    </row>
    <row r="1312" spans="1:7" x14ac:dyDescent="0.25">
      <c r="A1312" s="27">
        <v>46968</v>
      </c>
      <c r="B1312" s="15">
        <v>2028</v>
      </c>
      <c r="C1312" s="15">
        <v>8</v>
      </c>
      <c r="D1312" s="15" t="s">
        <v>55</v>
      </c>
      <c r="E1312" s="15" t="s">
        <v>100</v>
      </c>
      <c r="F1312" s="15" t="s">
        <v>53</v>
      </c>
      <c r="G1312" s="16" t="s">
        <v>99</v>
      </c>
    </row>
    <row r="1313" spans="1:7" x14ac:dyDescent="0.25">
      <c r="A1313" s="28">
        <v>46969</v>
      </c>
      <c r="B1313" s="17">
        <v>2028</v>
      </c>
      <c r="C1313" s="17">
        <v>8</v>
      </c>
      <c r="D1313" s="17" t="s">
        <v>55</v>
      </c>
      <c r="E1313" s="17" t="s">
        <v>100</v>
      </c>
      <c r="F1313" s="17" t="s">
        <v>53</v>
      </c>
      <c r="G1313" s="18" t="s">
        <v>99</v>
      </c>
    </row>
    <row r="1314" spans="1:7" x14ac:dyDescent="0.25">
      <c r="A1314" s="27">
        <v>46970</v>
      </c>
      <c r="B1314" s="15">
        <v>2028</v>
      </c>
      <c r="C1314" s="15">
        <v>8</v>
      </c>
      <c r="D1314" s="15" t="s">
        <v>55</v>
      </c>
      <c r="E1314" s="15" t="s">
        <v>100</v>
      </c>
      <c r="F1314" s="15" t="s">
        <v>53</v>
      </c>
      <c r="G1314" s="16" t="s">
        <v>99</v>
      </c>
    </row>
    <row r="1315" spans="1:7" x14ac:dyDescent="0.25">
      <c r="A1315" s="28">
        <v>46971</v>
      </c>
      <c r="B1315" s="17">
        <v>2028</v>
      </c>
      <c r="C1315" s="17">
        <v>8</v>
      </c>
      <c r="D1315" s="17" t="s">
        <v>55</v>
      </c>
      <c r="E1315" s="17" t="s">
        <v>100</v>
      </c>
      <c r="F1315" s="17" t="s">
        <v>53</v>
      </c>
      <c r="G1315" s="18" t="s">
        <v>99</v>
      </c>
    </row>
    <row r="1316" spans="1:7" x14ac:dyDescent="0.25">
      <c r="A1316" s="27">
        <v>46972</v>
      </c>
      <c r="B1316" s="15">
        <v>2028</v>
      </c>
      <c r="C1316" s="15">
        <v>8</v>
      </c>
      <c r="D1316" s="15" t="s">
        <v>55</v>
      </c>
      <c r="E1316" s="15" t="s">
        <v>100</v>
      </c>
      <c r="F1316" s="15" t="s">
        <v>53</v>
      </c>
      <c r="G1316" s="16" t="s">
        <v>99</v>
      </c>
    </row>
    <row r="1317" spans="1:7" x14ac:dyDescent="0.25">
      <c r="A1317" s="28">
        <v>46973</v>
      </c>
      <c r="B1317" s="17">
        <v>2028</v>
      </c>
      <c r="C1317" s="17">
        <v>8</v>
      </c>
      <c r="D1317" s="17" t="s">
        <v>55</v>
      </c>
      <c r="E1317" s="17" t="s">
        <v>100</v>
      </c>
      <c r="F1317" s="17" t="s">
        <v>53</v>
      </c>
      <c r="G1317" s="18" t="s">
        <v>99</v>
      </c>
    </row>
    <row r="1318" spans="1:7" x14ac:dyDescent="0.25">
      <c r="A1318" s="27">
        <v>46974</v>
      </c>
      <c r="B1318" s="15">
        <v>2028</v>
      </c>
      <c r="C1318" s="15">
        <v>8</v>
      </c>
      <c r="D1318" s="15" t="s">
        <v>55</v>
      </c>
      <c r="E1318" s="15" t="s">
        <v>100</v>
      </c>
      <c r="F1318" s="15" t="s">
        <v>53</v>
      </c>
      <c r="G1318" s="16" t="s">
        <v>99</v>
      </c>
    </row>
    <row r="1319" spans="1:7" x14ac:dyDescent="0.25">
      <c r="A1319" s="28">
        <v>46975</v>
      </c>
      <c r="B1319" s="17">
        <v>2028</v>
      </c>
      <c r="C1319" s="17">
        <v>8</v>
      </c>
      <c r="D1319" s="17" t="s">
        <v>55</v>
      </c>
      <c r="E1319" s="17" t="s">
        <v>100</v>
      </c>
      <c r="F1319" s="17" t="s">
        <v>53</v>
      </c>
      <c r="G1319" s="18" t="s">
        <v>99</v>
      </c>
    </row>
    <row r="1320" spans="1:7" x14ac:dyDescent="0.25">
      <c r="A1320" s="27">
        <v>46976</v>
      </c>
      <c r="B1320" s="15">
        <v>2028</v>
      </c>
      <c r="C1320" s="15">
        <v>8</v>
      </c>
      <c r="D1320" s="15" t="s">
        <v>55</v>
      </c>
      <c r="E1320" s="15" t="s">
        <v>100</v>
      </c>
      <c r="F1320" s="15" t="s">
        <v>53</v>
      </c>
      <c r="G1320" s="16" t="s">
        <v>99</v>
      </c>
    </row>
    <row r="1321" spans="1:7" x14ac:dyDescent="0.25">
      <c r="A1321" s="28">
        <v>46977</v>
      </c>
      <c r="B1321" s="17">
        <v>2028</v>
      </c>
      <c r="C1321" s="17">
        <v>8</v>
      </c>
      <c r="D1321" s="17" t="s">
        <v>55</v>
      </c>
      <c r="E1321" s="17" t="s">
        <v>100</v>
      </c>
      <c r="F1321" s="17" t="s">
        <v>53</v>
      </c>
      <c r="G1321" s="18" t="s">
        <v>99</v>
      </c>
    </row>
    <row r="1322" spans="1:7" x14ac:dyDescent="0.25">
      <c r="A1322" s="27">
        <v>46978</v>
      </c>
      <c r="B1322" s="15">
        <v>2028</v>
      </c>
      <c r="C1322" s="15">
        <v>8</v>
      </c>
      <c r="D1322" s="15" t="s">
        <v>55</v>
      </c>
      <c r="E1322" s="15" t="s">
        <v>100</v>
      </c>
      <c r="F1322" s="15" t="s">
        <v>53</v>
      </c>
      <c r="G1322" s="16" t="s">
        <v>99</v>
      </c>
    </row>
    <row r="1323" spans="1:7" x14ac:dyDescent="0.25">
      <c r="A1323" s="28">
        <v>46979</v>
      </c>
      <c r="B1323" s="17">
        <v>2028</v>
      </c>
      <c r="C1323" s="17">
        <v>8</v>
      </c>
      <c r="D1323" s="17" t="s">
        <v>55</v>
      </c>
      <c r="E1323" s="17" t="s">
        <v>100</v>
      </c>
      <c r="F1323" s="17" t="s">
        <v>53</v>
      </c>
      <c r="G1323" s="18" t="s">
        <v>99</v>
      </c>
    </row>
    <row r="1324" spans="1:7" x14ac:dyDescent="0.25">
      <c r="A1324" s="27">
        <v>46980</v>
      </c>
      <c r="B1324" s="15">
        <v>2028</v>
      </c>
      <c r="C1324" s="15">
        <v>8</v>
      </c>
      <c r="D1324" s="15" t="s">
        <v>55</v>
      </c>
      <c r="E1324" s="15" t="s">
        <v>100</v>
      </c>
      <c r="F1324" s="15" t="s">
        <v>53</v>
      </c>
      <c r="G1324" s="16" t="s">
        <v>99</v>
      </c>
    </row>
    <row r="1325" spans="1:7" x14ac:dyDescent="0.25">
      <c r="A1325" s="28">
        <v>46981</v>
      </c>
      <c r="B1325" s="17">
        <v>2028</v>
      </c>
      <c r="C1325" s="17">
        <v>8</v>
      </c>
      <c r="D1325" s="17" t="s">
        <v>55</v>
      </c>
      <c r="E1325" s="17" t="s">
        <v>100</v>
      </c>
      <c r="F1325" s="17" t="s">
        <v>53</v>
      </c>
      <c r="G1325" s="18" t="s">
        <v>99</v>
      </c>
    </row>
    <row r="1326" spans="1:7" x14ac:dyDescent="0.25">
      <c r="A1326" s="27">
        <v>46982</v>
      </c>
      <c r="B1326" s="15">
        <v>2028</v>
      </c>
      <c r="C1326" s="15">
        <v>8</v>
      </c>
      <c r="D1326" s="15" t="s">
        <v>55</v>
      </c>
      <c r="E1326" s="15" t="s">
        <v>100</v>
      </c>
      <c r="F1326" s="15" t="s">
        <v>53</v>
      </c>
      <c r="G1326" s="16" t="s">
        <v>99</v>
      </c>
    </row>
    <row r="1327" spans="1:7" x14ac:dyDescent="0.25">
      <c r="A1327" s="28">
        <v>46983</v>
      </c>
      <c r="B1327" s="17">
        <v>2028</v>
      </c>
      <c r="C1327" s="17">
        <v>8</v>
      </c>
      <c r="D1327" s="17" t="s">
        <v>55</v>
      </c>
      <c r="E1327" s="17" t="s">
        <v>100</v>
      </c>
      <c r="F1327" s="17" t="s">
        <v>53</v>
      </c>
      <c r="G1327" s="18" t="s">
        <v>99</v>
      </c>
    </row>
    <row r="1328" spans="1:7" x14ac:dyDescent="0.25">
      <c r="A1328" s="27">
        <v>46984</v>
      </c>
      <c r="B1328" s="15">
        <v>2028</v>
      </c>
      <c r="C1328" s="15">
        <v>8</v>
      </c>
      <c r="D1328" s="15" t="s">
        <v>55</v>
      </c>
      <c r="E1328" s="15" t="s">
        <v>100</v>
      </c>
      <c r="F1328" s="15" t="s">
        <v>53</v>
      </c>
      <c r="G1328" s="16" t="s">
        <v>99</v>
      </c>
    </row>
    <row r="1329" spans="1:7" x14ac:dyDescent="0.25">
      <c r="A1329" s="28">
        <v>46985</v>
      </c>
      <c r="B1329" s="17">
        <v>2028</v>
      </c>
      <c r="C1329" s="17">
        <v>8</v>
      </c>
      <c r="D1329" s="17" t="s">
        <v>55</v>
      </c>
      <c r="E1329" s="17" t="s">
        <v>100</v>
      </c>
      <c r="F1329" s="17" t="s">
        <v>53</v>
      </c>
      <c r="G1329" s="18" t="s">
        <v>99</v>
      </c>
    </row>
    <row r="1330" spans="1:7" x14ac:dyDescent="0.25">
      <c r="A1330" s="27">
        <v>46986</v>
      </c>
      <c r="B1330" s="15">
        <v>2028</v>
      </c>
      <c r="C1330" s="15">
        <v>8</v>
      </c>
      <c r="D1330" s="15" t="s">
        <v>55</v>
      </c>
      <c r="E1330" s="15" t="s">
        <v>100</v>
      </c>
      <c r="F1330" s="15" t="s">
        <v>53</v>
      </c>
      <c r="G1330" s="16" t="s">
        <v>99</v>
      </c>
    </row>
    <row r="1331" spans="1:7" x14ac:dyDescent="0.25">
      <c r="A1331" s="28">
        <v>46987</v>
      </c>
      <c r="B1331" s="17">
        <v>2028</v>
      </c>
      <c r="C1331" s="17">
        <v>8</v>
      </c>
      <c r="D1331" s="17" t="s">
        <v>55</v>
      </c>
      <c r="E1331" s="17" t="s">
        <v>100</v>
      </c>
      <c r="F1331" s="17" t="s">
        <v>53</v>
      </c>
      <c r="G1331" s="18" t="s">
        <v>99</v>
      </c>
    </row>
    <row r="1332" spans="1:7" x14ac:dyDescent="0.25">
      <c r="A1332" s="27">
        <v>46988</v>
      </c>
      <c r="B1332" s="15">
        <v>2028</v>
      </c>
      <c r="C1332" s="15">
        <v>8</v>
      </c>
      <c r="D1332" s="15" t="s">
        <v>55</v>
      </c>
      <c r="E1332" s="15" t="s">
        <v>100</v>
      </c>
      <c r="F1332" s="15" t="s">
        <v>53</v>
      </c>
      <c r="G1332" s="16" t="s">
        <v>99</v>
      </c>
    </row>
    <row r="1333" spans="1:7" x14ac:dyDescent="0.25">
      <c r="A1333" s="28">
        <v>46989</v>
      </c>
      <c r="B1333" s="17">
        <v>2028</v>
      </c>
      <c r="C1333" s="17">
        <v>8</v>
      </c>
      <c r="D1333" s="17" t="s">
        <v>55</v>
      </c>
      <c r="E1333" s="17" t="s">
        <v>100</v>
      </c>
      <c r="F1333" s="17" t="s">
        <v>53</v>
      </c>
      <c r="G1333" s="18" t="s">
        <v>99</v>
      </c>
    </row>
    <row r="1334" spans="1:7" x14ac:dyDescent="0.25">
      <c r="A1334" s="27">
        <v>46990</v>
      </c>
      <c r="B1334" s="15">
        <v>2028</v>
      </c>
      <c r="C1334" s="15">
        <v>8</v>
      </c>
      <c r="D1334" s="15" t="s">
        <v>55</v>
      </c>
      <c r="E1334" s="15" t="s">
        <v>100</v>
      </c>
      <c r="F1334" s="15" t="s">
        <v>53</v>
      </c>
      <c r="G1334" s="16" t="s">
        <v>99</v>
      </c>
    </row>
    <row r="1335" spans="1:7" x14ac:dyDescent="0.25">
      <c r="A1335" s="28">
        <v>46991</v>
      </c>
      <c r="B1335" s="17">
        <v>2028</v>
      </c>
      <c r="C1335" s="17">
        <v>8</v>
      </c>
      <c r="D1335" s="17" t="s">
        <v>55</v>
      </c>
      <c r="E1335" s="17" t="s">
        <v>100</v>
      </c>
      <c r="F1335" s="17" t="s">
        <v>53</v>
      </c>
      <c r="G1335" s="18" t="s">
        <v>99</v>
      </c>
    </row>
    <row r="1336" spans="1:7" x14ac:dyDescent="0.25">
      <c r="A1336" s="27">
        <v>46992</v>
      </c>
      <c r="B1336" s="15">
        <v>2028</v>
      </c>
      <c r="C1336" s="15">
        <v>8</v>
      </c>
      <c r="D1336" s="15" t="s">
        <v>55</v>
      </c>
      <c r="E1336" s="15" t="s">
        <v>100</v>
      </c>
      <c r="F1336" s="15" t="s">
        <v>53</v>
      </c>
      <c r="G1336" s="16" t="s">
        <v>99</v>
      </c>
    </row>
    <row r="1337" spans="1:7" x14ac:dyDescent="0.25">
      <c r="A1337" s="28">
        <v>46993</v>
      </c>
      <c r="B1337" s="17">
        <v>2028</v>
      </c>
      <c r="C1337" s="17">
        <v>8</v>
      </c>
      <c r="D1337" s="17" t="s">
        <v>55</v>
      </c>
      <c r="E1337" s="17" t="s">
        <v>100</v>
      </c>
      <c r="F1337" s="17" t="s">
        <v>53</v>
      </c>
      <c r="G1337" s="18" t="s">
        <v>99</v>
      </c>
    </row>
    <row r="1338" spans="1:7" x14ac:dyDescent="0.25">
      <c r="A1338" s="27">
        <v>46994</v>
      </c>
      <c r="B1338" s="15">
        <v>2028</v>
      </c>
      <c r="C1338" s="15">
        <v>8</v>
      </c>
      <c r="D1338" s="15" t="s">
        <v>55</v>
      </c>
      <c r="E1338" s="15" t="s">
        <v>100</v>
      </c>
      <c r="F1338" s="15" t="s">
        <v>53</v>
      </c>
      <c r="G1338" s="16" t="s">
        <v>99</v>
      </c>
    </row>
    <row r="1339" spans="1:7" x14ac:dyDescent="0.25">
      <c r="A1339" s="28">
        <v>46995</v>
      </c>
      <c r="B1339" s="17">
        <v>2028</v>
      </c>
      <c r="C1339" s="17">
        <v>8</v>
      </c>
      <c r="D1339" s="17" t="s">
        <v>55</v>
      </c>
      <c r="E1339" s="17" t="s">
        <v>100</v>
      </c>
      <c r="F1339" s="17" t="s">
        <v>53</v>
      </c>
      <c r="G1339" s="18" t="s">
        <v>99</v>
      </c>
    </row>
    <row r="1340" spans="1:7" x14ac:dyDescent="0.25">
      <c r="A1340" s="27">
        <v>46996</v>
      </c>
      <c r="B1340" s="15">
        <v>2028</v>
      </c>
      <c r="C1340" s="15">
        <v>8</v>
      </c>
      <c r="D1340" s="15" t="s">
        <v>55</v>
      </c>
      <c r="E1340" s="15" t="s">
        <v>100</v>
      </c>
      <c r="F1340" s="15" t="s">
        <v>53</v>
      </c>
      <c r="G1340" s="16" t="s">
        <v>99</v>
      </c>
    </row>
    <row r="1341" spans="1:7" x14ac:dyDescent="0.25">
      <c r="A1341" s="28">
        <v>46997</v>
      </c>
      <c r="B1341" s="17">
        <v>2028</v>
      </c>
      <c r="C1341" s="17">
        <v>9</v>
      </c>
      <c r="D1341" s="17" t="s">
        <v>57</v>
      </c>
      <c r="E1341" s="17" t="s">
        <v>101</v>
      </c>
      <c r="F1341" s="17" t="s">
        <v>53</v>
      </c>
      <c r="G1341" s="18" t="s">
        <v>99</v>
      </c>
    </row>
    <row r="1342" spans="1:7" x14ac:dyDescent="0.25">
      <c r="A1342" s="27">
        <v>46998</v>
      </c>
      <c r="B1342" s="15">
        <v>2028</v>
      </c>
      <c r="C1342" s="15">
        <v>9</v>
      </c>
      <c r="D1342" s="15" t="s">
        <v>57</v>
      </c>
      <c r="E1342" s="15" t="s">
        <v>101</v>
      </c>
      <c r="F1342" s="15" t="s">
        <v>53</v>
      </c>
      <c r="G1342" s="16" t="s">
        <v>99</v>
      </c>
    </row>
    <row r="1343" spans="1:7" x14ac:dyDescent="0.25">
      <c r="A1343" s="28">
        <v>46999</v>
      </c>
      <c r="B1343" s="17">
        <v>2028</v>
      </c>
      <c r="C1343" s="17">
        <v>9</v>
      </c>
      <c r="D1343" s="17" t="s">
        <v>57</v>
      </c>
      <c r="E1343" s="17" t="s">
        <v>101</v>
      </c>
      <c r="F1343" s="17" t="s">
        <v>53</v>
      </c>
      <c r="G1343" s="18" t="s">
        <v>99</v>
      </c>
    </row>
    <row r="1344" spans="1:7" x14ac:dyDescent="0.25">
      <c r="A1344" s="27">
        <v>47000</v>
      </c>
      <c r="B1344" s="15">
        <v>2028</v>
      </c>
      <c r="C1344" s="15">
        <v>9</v>
      </c>
      <c r="D1344" s="15" t="s">
        <v>57</v>
      </c>
      <c r="E1344" s="15" t="s">
        <v>101</v>
      </c>
      <c r="F1344" s="15" t="s">
        <v>53</v>
      </c>
      <c r="G1344" s="16" t="s">
        <v>99</v>
      </c>
    </row>
    <row r="1345" spans="1:7" x14ac:dyDescent="0.25">
      <c r="A1345" s="28">
        <v>47001</v>
      </c>
      <c r="B1345" s="17">
        <v>2028</v>
      </c>
      <c r="C1345" s="17">
        <v>9</v>
      </c>
      <c r="D1345" s="17" t="s">
        <v>57</v>
      </c>
      <c r="E1345" s="17" t="s">
        <v>101</v>
      </c>
      <c r="F1345" s="17" t="s">
        <v>53</v>
      </c>
      <c r="G1345" s="18" t="s">
        <v>99</v>
      </c>
    </row>
    <row r="1346" spans="1:7" x14ac:dyDescent="0.25">
      <c r="A1346" s="27">
        <v>47002</v>
      </c>
      <c r="B1346" s="15">
        <v>2028</v>
      </c>
      <c r="C1346" s="15">
        <v>9</v>
      </c>
      <c r="D1346" s="15" t="s">
        <v>57</v>
      </c>
      <c r="E1346" s="15" t="s">
        <v>101</v>
      </c>
      <c r="F1346" s="15" t="s">
        <v>53</v>
      </c>
      <c r="G1346" s="16" t="s">
        <v>99</v>
      </c>
    </row>
    <row r="1347" spans="1:7" x14ac:dyDescent="0.25">
      <c r="A1347" s="28">
        <v>47003</v>
      </c>
      <c r="B1347" s="17">
        <v>2028</v>
      </c>
      <c r="C1347" s="17">
        <v>9</v>
      </c>
      <c r="D1347" s="17" t="s">
        <v>57</v>
      </c>
      <c r="E1347" s="17" t="s">
        <v>101</v>
      </c>
      <c r="F1347" s="17" t="s">
        <v>53</v>
      </c>
      <c r="G1347" s="18" t="s">
        <v>99</v>
      </c>
    </row>
    <row r="1348" spans="1:7" x14ac:dyDescent="0.25">
      <c r="A1348" s="27">
        <v>47004</v>
      </c>
      <c r="B1348" s="15">
        <v>2028</v>
      </c>
      <c r="C1348" s="15">
        <v>9</v>
      </c>
      <c r="D1348" s="15" t="s">
        <v>57</v>
      </c>
      <c r="E1348" s="15" t="s">
        <v>101</v>
      </c>
      <c r="F1348" s="15" t="s">
        <v>53</v>
      </c>
      <c r="G1348" s="16" t="s">
        <v>99</v>
      </c>
    </row>
    <row r="1349" spans="1:7" x14ac:dyDescent="0.25">
      <c r="A1349" s="28">
        <v>47005</v>
      </c>
      <c r="B1349" s="17">
        <v>2028</v>
      </c>
      <c r="C1349" s="17">
        <v>9</v>
      </c>
      <c r="D1349" s="17" t="s">
        <v>57</v>
      </c>
      <c r="E1349" s="17" t="s">
        <v>101</v>
      </c>
      <c r="F1349" s="17" t="s">
        <v>53</v>
      </c>
      <c r="G1349" s="18" t="s">
        <v>99</v>
      </c>
    </row>
    <row r="1350" spans="1:7" x14ac:dyDescent="0.25">
      <c r="A1350" s="27">
        <v>47006</v>
      </c>
      <c r="B1350" s="15">
        <v>2028</v>
      </c>
      <c r="C1350" s="15">
        <v>9</v>
      </c>
      <c r="D1350" s="15" t="s">
        <v>57</v>
      </c>
      <c r="E1350" s="15" t="s">
        <v>101</v>
      </c>
      <c r="F1350" s="15" t="s">
        <v>53</v>
      </c>
      <c r="G1350" s="16" t="s">
        <v>99</v>
      </c>
    </row>
    <row r="1351" spans="1:7" x14ac:dyDescent="0.25">
      <c r="A1351" s="28">
        <v>47007</v>
      </c>
      <c r="B1351" s="17">
        <v>2028</v>
      </c>
      <c r="C1351" s="17">
        <v>9</v>
      </c>
      <c r="D1351" s="17" t="s">
        <v>57</v>
      </c>
      <c r="E1351" s="17" t="s">
        <v>101</v>
      </c>
      <c r="F1351" s="17" t="s">
        <v>53</v>
      </c>
      <c r="G1351" s="18" t="s">
        <v>99</v>
      </c>
    </row>
    <row r="1352" spans="1:7" x14ac:dyDescent="0.25">
      <c r="A1352" s="27">
        <v>47008</v>
      </c>
      <c r="B1352" s="15">
        <v>2028</v>
      </c>
      <c r="C1352" s="15">
        <v>9</v>
      </c>
      <c r="D1352" s="15" t="s">
        <v>57</v>
      </c>
      <c r="E1352" s="15" t="s">
        <v>101</v>
      </c>
      <c r="F1352" s="15" t="s">
        <v>53</v>
      </c>
      <c r="G1352" s="16" t="s">
        <v>99</v>
      </c>
    </row>
    <row r="1353" spans="1:7" x14ac:dyDescent="0.25">
      <c r="A1353" s="28">
        <v>47009</v>
      </c>
      <c r="B1353" s="17">
        <v>2028</v>
      </c>
      <c r="C1353" s="17">
        <v>9</v>
      </c>
      <c r="D1353" s="17" t="s">
        <v>57</v>
      </c>
      <c r="E1353" s="17" t="s">
        <v>101</v>
      </c>
      <c r="F1353" s="17" t="s">
        <v>53</v>
      </c>
      <c r="G1353" s="18" t="s">
        <v>99</v>
      </c>
    </row>
    <row r="1354" spans="1:7" x14ac:dyDescent="0.25">
      <c r="A1354" s="27">
        <v>47010</v>
      </c>
      <c r="B1354" s="15">
        <v>2028</v>
      </c>
      <c r="C1354" s="15">
        <v>9</v>
      </c>
      <c r="D1354" s="15" t="s">
        <v>57</v>
      </c>
      <c r="E1354" s="15" t="s">
        <v>101</v>
      </c>
      <c r="F1354" s="15" t="s">
        <v>53</v>
      </c>
      <c r="G1354" s="16" t="s">
        <v>99</v>
      </c>
    </row>
    <row r="1355" spans="1:7" x14ac:dyDescent="0.25">
      <c r="A1355" s="28">
        <v>47011</v>
      </c>
      <c r="B1355" s="17">
        <v>2028</v>
      </c>
      <c r="C1355" s="17">
        <v>9</v>
      </c>
      <c r="D1355" s="17" t="s">
        <v>57</v>
      </c>
      <c r="E1355" s="17" t="s">
        <v>101</v>
      </c>
      <c r="F1355" s="17" t="s">
        <v>53</v>
      </c>
      <c r="G1355" s="18" t="s">
        <v>99</v>
      </c>
    </row>
    <row r="1356" spans="1:7" x14ac:dyDescent="0.25">
      <c r="A1356" s="27">
        <v>47012</v>
      </c>
      <c r="B1356" s="15">
        <v>2028</v>
      </c>
      <c r="C1356" s="15">
        <v>9</v>
      </c>
      <c r="D1356" s="15" t="s">
        <v>57</v>
      </c>
      <c r="E1356" s="15" t="s">
        <v>101</v>
      </c>
      <c r="F1356" s="15" t="s">
        <v>53</v>
      </c>
      <c r="G1356" s="16" t="s">
        <v>99</v>
      </c>
    </row>
    <row r="1357" spans="1:7" x14ac:dyDescent="0.25">
      <c r="A1357" s="28">
        <v>47013</v>
      </c>
      <c r="B1357" s="17">
        <v>2028</v>
      </c>
      <c r="C1357" s="17">
        <v>9</v>
      </c>
      <c r="D1357" s="17" t="s">
        <v>57</v>
      </c>
      <c r="E1357" s="17" t="s">
        <v>101</v>
      </c>
      <c r="F1357" s="17" t="s">
        <v>53</v>
      </c>
      <c r="G1357" s="18" t="s">
        <v>99</v>
      </c>
    </row>
    <row r="1358" spans="1:7" x14ac:dyDescent="0.25">
      <c r="A1358" s="27">
        <v>47014</v>
      </c>
      <c r="B1358" s="15">
        <v>2028</v>
      </c>
      <c r="C1358" s="15">
        <v>9</v>
      </c>
      <c r="D1358" s="15" t="s">
        <v>57</v>
      </c>
      <c r="E1358" s="15" t="s">
        <v>101</v>
      </c>
      <c r="F1358" s="15" t="s">
        <v>53</v>
      </c>
      <c r="G1358" s="16" t="s">
        <v>99</v>
      </c>
    </row>
    <row r="1359" spans="1:7" x14ac:dyDescent="0.25">
      <c r="A1359" s="28">
        <v>47015</v>
      </c>
      <c r="B1359" s="17">
        <v>2028</v>
      </c>
      <c r="C1359" s="17">
        <v>9</v>
      </c>
      <c r="D1359" s="17" t="s">
        <v>57</v>
      </c>
      <c r="E1359" s="17" t="s">
        <v>101</v>
      </c>
      <c r="F1359" s="17" t="s">
        <v>53</v>
      </c>
      <c r="G1359" s="18" t="s">
        <v>99</v>
      </c>
    </row>
    <row r="1360" spans="1:7" x14ac:dyDescent="0.25">
      <c r="A1360" s="27">
        <v>47016</v>
      </c>
      <c r="B1360" s="15">
        <v>2028</v>
      </c>
      <c r="C1360" s="15">
        <v>9</v>
      </c>
      <c r="D1360" s="15" t="s">
        <v>57</v>
      </c>
      <c r="E1360" s="15" t="s">
        <v>101</v>
      </c>
      <c r="F1360" s="15" t="s">
        <v>53</v>
      </c>
      <c r="G1360" s="16" t="s">
        <v>99</v>
      </c>
    </row>
    <row r="1361" spans="1:7" x14ac:dyDescent="0.25">
      <c r="A1361" s="28">
        <v>47017</v>
      </c>
      <c r="B1361" s="17">
        <v>2028</v>
      </c>
      <c r="C1361" s="17">
        <v>9</v>
      </c>
      <c r="D1361" s="17" t="s">
        <v>57</v>
      </c>
      <c r="E1361" s="17" t="s">
        <v>101</v>
      </c>
      <c r="F1361" s="17" t="s">
        <v>53</v>
      </c>
      <c r="G1361" s="18" t="s">
        <v>99</v>
      </c>
    </row>
    <row r="1362" spans="1:7" x14ac:dyDescent="0.25">
      <c r="A1362" s="27">
        <v>47018</v>
      </c>
      <c r="B1362" s="15">
        <v>2028</v>
      </c>
      <c r="C1362" s="15">
        <v>9</v>
      </c>
      <c r="D1362" s="15" t="s">
        <v>57</v>
      </c>
      <c r="E1362" s="15" t="s">
        <v>101</v>
      </c>
      <c r="F1362" s="15" t="s">
        <v>53</v>
      </c>
      <c r="G1362" s="16" t="s">
        <v>99</v>
      </c>
    </row>
    <row r="1363" spans="1:7" x14ac:dyDescent="0.25">
      <c r="A1363" s="28">
        <v>47019</v>
      </c>
      <c r="B1363" s="17">
        <v>2028</v>
      </c>
      <c r="C1363" s="17">
        <v>9</v>
      </c>
      <c r="D1363" s="17" t="s">
        <v>57</v>
      </c>
      <c r="E1363" s="17" t="s">
        <v>101</v>
      </c>
      <c r="F1363" s="17" t="s">
        <v>53</v>
      </c>
      <c r="G1363" s="18" t="s">
        <v>99</v>
      </c>
    </row>
    <row r="1364" spans="1:7" x14ac:dyDescent="0.25">
      <c r="A1364" s="27">
        <v>47020</v>
      </c>
      <c r="B1364" s="15">
        <v>2028</v>
      </c>
      <c r="C1364" s="15">
        <v>9</v>
      </c>
      <c r="D1364" s="15" t="s">
        <v>57</v>
      </c>
      <c r="E1364" s="15" t="s">
        <v>101</v>
      </c>
      <c r="F1364" s="15" t="s">
        <v>53</v>
      </c>
      <c r="G1364" s="16" t="s">
        <v>99</v>
      </c>
    </row>
    <row r="1365" spans="1:7" x14ac:dyDescent="0.25">
      <c r="A1365" s="28">
        <v>47021</v>
      </c>
      <c r="B1365" s="17">
        <v>2028</v>
      </c>
      <c r="C1365" s="17">
        <v>9</v>
      </c>
      <c r="D1365" s="17" t="s">
        <v>57</v>
      </c>
      <c r="E1365" s="17" t="s">
        <v>101</v>
      </c>
      <c r="F1365" s="17" t="s">
        <v>53</v>
      </c>
      <c r="G1365" s="18" t="s">
        <v>99</v>
      </c>
    </row>
    <row r="1366" spans="1:7" x14ac:dyDescent="0.25">
      <c r="A1366" s="27">
        <v>47022</v>
      </c>
      <c r="B1366" s="15">
        <v>2028</v>
      </c>
      <c r="C1366" s="15">
        <v>9</v>
      </c>
      <c r="D1366" s="15" t="s">
        <v>57</v>
      </c>
      <c r="E1366" s="15" t="s">
        <v>101</v>
      </c>
      <c r="F1366" s="15" t="s">
        <v>53</v>
      </c>
      <c r="G1366" s="16" t="s">
        <v>99</v>
      </c>
    </row>
    <row r="1367" spans="1:7" x14ac:dyDescent="0.25">
      <c r="A1367" s="28">
        <v>47023</v>
      </c>
      <c r="B1367" s="17">
        <v>2028</v>
      </c>
      <c r="C1367" s="17">
        <v>9</v>
      </c>
      <c r="D1367" s="17" t="s">
        <v>57</v>
      </c>
      <c r="E1367" s="17" t="s">
        <v>101</v>
      </c>
      <c r="F1367" s="17" t="s">
        <v>53</v>
      </c>
      <c r="G1367" s="18" t="s">
        <v>99</v>
      </c>
    </row>
    <row r="1368" spans="1:7" x14ac:dyDescent="0.25">
      <c r="A1368" s="27">
        <v>47024</v>
      </c>
      <c r="B1368" s="15">
        <v>2028</v>
      </c>
      <c r="C1368" s="15">
        <v>9</v>
      </c>
      <c r="D1368" s="15" t="s">
        <v>57</v>
      </c>
      <c r="E1368" s="15" t="s">
        <v>101</v>
      </c>
      <c r="F1368" s="15" t="s">
        <v>53</v>
      </c>
      <c r="G1368" s="16" t="s">
        <v>99</v>
      </c>
    </row>
    <row r="1369" spans="1:7" x14ac:dyDescent="0.25">
      <c r="A1369" s="28">
        <v>47025</v>
      </c>
      <c r="B1369" s="17">
        <v>2028</v>
      </c>
      <c r="C1369" s="17">
        <v>9</v>
      </c>
      <c r="D1369" s="17" t="s">
        <v>57</v>
      </c>
      <c r="E1369" s="17" t="s">
        <v>101</v>
      </c>
      <c r="F1369" s="17" t="s">
        <v>53</v>
      </c>
      <c r="G1369" s="18" t="s">
        <v>99</v>
      </c>
    </row>
    <row r="1370" spans="1:7" x14ac:dyDescent="0.25">
      <c r="A1370" s="27">
        <v>47026</v>
      </c>
      <c r="B1370" s="15">
        <v>2028</v>
      </c>
      <c r="C1370" s="15">
        <v>9</v>
      </c>
      <c r="D1370" s="15" t="s">
        <v>57</v>
      </c>
      <c r="E1370" s="15" t="s">
        <v>101</v>
      </c>
      <c r="F1370" s="15" t="s">
        <v>53</v>
      </c>
      <c r="G1370" s="16" t="s">
        <v>99</v>
      </c>
    </row>
    <row r="1371" spans="1:7" x14ac:dyDescent="0.25">
      <c r="A1371" s="28">
        <v>47027</v>
      </c>
      <c r="B1371" s="17">
        <v>2028</v>
      </c>
      <c r="C1371" s="17">
        <v>10</v>
      </c>
      <c r="D1371" s="17" t="s">
        <v>59</v>
      </c>
      <c r="E1371" s="17" t="s">
        <v>102</v>
      </c>
      <c r="F1371" s="17" t="s">
        <v>61</v>
      </c>
      <c r="G1371" s="18" t="s">
        <v>99</v>
      </c>
    </row>
    <row r="1372" spans="1:7" x14ac:dyDescent="0.25">
      <c r="A1372" s="27">
        <v>47028</v>
      </c>
      <c r="B1372" s="15">
        <v>2028</v>
      </c>
      <c r="C1372" s="15">
        <v>10</v>
      </c>
      <c r="D1372" s="15" t="s">
        <v>59</v>
      </c>
      <c r="E1372" s="15" t="s">
        <v>102</v>
      </c>
      <c r="F1372" s="15" t="s">
        <v>61</v>
      </c>
      <c r="G1372" s="16" t="s">
        <v>99</v>
      </c>
    </row>
    <row r="1373" spans="1:7" x14ac:dyDescent="0.25">
      <c r="A1373" s="28">
        <v>47029</v>
      </c>
      <c r="B1373" s="17">
        <v>2028</v>
      </c>
      <c r="C1373" s="17">
        <v>10</v>
      </c>
      <c r="D1373" s="17" t="s">
        <v>59</v>
      </c>
      <c r="E1373" s="17" t="s">
        <v>102</v>
      </c>
      <c r="F1373" s="17" t="s">
        <v>61</v>
      </c>
      <c r="G1373" s="18" t="s">
        <v>99</v>
      </c>
    </row>
    <row r="1374" spans="1:7" x14ac:dyDescent="0.25">
      <c r="A1374" s="27">
        <v>47030</v>
      </c>
      <c r="B1374" s="15">
        <v>2028</v>
      </c>
      <c r="C1374" s="15">
        <v>10</v>
      </c>
      <c r="D1374" s="15" t="s">
        <v>59</v>
      </c>
      <c r="E1374" s="15" t="s">
        <v>102</v>
      </c>
      <c r="F1374" s="15" t="s">
        <v>61</v>
      </c>
      <c r="G1374" s="16" t="s">
        <v>99</v>
      </c>
    </row>
    <row r="1375" spans="1:7" x14ac:dyDescent="0.25">
      <c r="A1375" s="28">
        <v>47031</v>
      </c>
      <c r="B1375" s="17">
        <v>2028</v>
      </c>
      <c r="C1375" s="17">
        <v>10</v>
      </c>
      <c r="D1375" s="17" t="s">
        <v>59</v>
      </c>
      <c r="E1375" s="17" t="s">
        <v>102</v>
      </c>
      <c r="F1375" s="17" t="s">
        <v>61</v>
      </c>
      <c r="G1375" s="18" t="s">
        <v>99</v>
      </c>
    </row>
    <row r="1376" spans="1:7" x14ac:dyDescent="0.25">
      <c r="A1376" s="27">
        <v>47032</v>
      </c>
      <c r="B1376" s="15">
        <v>2028</v>
      </c>
      <c r="C1376" s="15">
        <v>10</v>
      </c>
      <c r="D1376" s="15" t="s">
        <v>59</v>
      </c>
      <c r="E1376" s="15" t="s">
        <v>102</v>
      </c>
      <c r="F1376" s="15" t="s">
        <v>61</v>
      </c>
      <c r="G1376" s="16" t="s">
        <v>99</v>
      </c>
    </row>
    <row r="1377" spans="1:7" x14ac:dyDescent="0.25">
      <c r="A1377" s="28">
        <v>47033</v>
      </c>
      <c r="B1377" s="17">
        <v>2028</v>
      </c>
      <c r="C1377" s="17">
        <v>10</v>
      </c>
      <c r="D1377" s="17" t="s">
        <v>59</v>
      </c>
      <c r="E1377" s="17" t="s">
        <v>102</v>
      </c>
      <c r="F1377" s="17" t="s">
        <v>61</v>
      </c>
      <c r="G1377" s="18" t="s">
        <v>99</v>
      </c>
    </row>
    <row r="1378" spans="1:7" x14ac:dyDescent="0.25">
      <c r="A1378" s="27">
        <v>47034</v>
      </c>
      <c r="B1378" s="15">
        <v>2028</v>
      </c>
      <c r="C1378" s="15">
        <v>10</v>
      </c>
      <c r="D1378" s="15" t="s">
        <v>59</v>
      </c>
      <c r="E1378" s="15" t="s">
        <v>102</v>
      </c>
      <c r="F1378" s="15" t="s">
        <v>61</v>
      </c>
      <c r="G1378" s="16" t="s">
        <v>99</v>
      </c>
    </row>
    <row r="1379" spans="1:7" x14ac:dyDescent="0.25">
      <c r="A1379" s="28">
        <v>47035</v>
      </c>
      <c r="B1379" s="17">
        <v>2028</v>
      </c>
      <c r="C1379" s="17">
        <v>10</v>
      </c>
      <c r="D1379" s="17" t="s">
        <v>59</v>
      </c>
      <c r="E1379" s="17" t="s">
        <v>102</v>
      </c>
      <c r="F1379" s="17" t="s">
        <v>61</v>
      </c>
      <c r="G1379" s="18" t="s">
        <v>99</v>
      </c>
    </row>
    <row r="1380" spans="1:7" x14ac:dyDescent="0.25">
      <c r="A1380" s="27">
        <v>47036</v>
      </c>
      <c r="B1380" s="15">
        <v>2028</v>
      </c>
      <c r="C1380" s="15">
        <v>10</v>
      </c>
      <c r="D1380" s="15" t="s">
        <v>59</v>
      </c>
      <c r="E1380" s="15" t="s">
        <v>102</v>
      </c>
      <c r="F1380" s="15" t="s">
        <v>61</v>
      </c>
      <c r="G1380" s="16" t="s">
        <v>99</v>
      </c>
    </row>
    <row r="1381" spans="1:7" x14ac:dyDescent="0.25">
      <c r="A1381" s="28">
        <v>47037</v>
      </c>
      <c r="B1381" s="17">
        <v>2028</v>
      </c>
      <c r="C1381" s="17">
        <v>10</v>
      </c>
      <c r="D1381" s="17" t="s">
        <v>59</v>
      </c>
      <c r="E1381" s="17" t="s">
        <v>102</v>
      </c>
      <c r="F1381" s="17" t="s">
        <v>61</v>
      </c>
      <c r="G1381" s="18" t="s">
        <v>99</v>
      </c>
    </row>
    <row r="1382" spans="1:7" x14ac:dyDescent="0.25">
      <c r="A1382" s="27">
        <v>47038</v>
      </c>
      <c r="B1382" s="15">
        <v>2028</v>
      </c>
      <c r="C1382" s="15">
        <v>10</v>
      </c>
      <c r="D1382" s="15" t="s">
        <v>59</v>
      </c>
      <c r="E1382" s="15" t="s">
        <v>102</v>
      </c>
      <c r="F1382" s="15" t="s">
        <v>61</v>
      </c>
      <c r="G1382" s="16" t="s">
        <v>99</v>
      </c>
    </row>
    <row r="1383" spans="1:7" x14ac:dyDescent="0.25">
      <c r="A1383" s="28">
        <v>47039</v>
      </c>
      <c r="B1383" s="17">
        <v>2028</v>
      </c>
      <c r="C1383" s="17">
        <v>10</v>
      </c>
      <c r="D1383" s="17" t="s">
        <v>59</v>
      </c>
      <c r="E1383" s="17" t="s">
        <v>102</v>
      </c>
      <c r="F1383" s="17" t="s">
        <v>61</v>
      </c>
      <c r="G1383" s="18" t="s">
        <v>99</v>
      </c>
    </row>
    <row r="1384" spans="1:7" x14ac:dyDescent="0.25">
      <c r="A1384" s="27">
        <v>47040</v>
      </c>
      <c r="B1384" s="15">
        <v>2028</v>
      </c>
      <c r="C1384" s="15">
        <v>10</v>
      </c>
      <c r="D1384" s="15" t="s">
        <v>59</v>
      </c>
      <c r="E1384" s="15" t="s">
        <v>102</v>
      </c>
      <c r="F1384" s="15" t="s">
        <v>61</v>
      </c>
      <c r="G1384" s="16" t="s">
        <v>99</v>
      </c>
    </row>
    <row r="1385" spans="1:7" x14ac:dyDescent="0.25">
      <c r="A1385" s="28">
        <v>47041</v>
      </c>
      <c r="B1385" s="17">
        <v>2028</v>
      </c>
      <c r="C1385" s="17">
        <v>10</v>
      </c>
      <c r="D1385" s="17" t="s">
        <v>59</v>
      </c>
      <c r="E1385" s="17" t="s">
        <v>102</v>
      </c>
      <c r="F1385" s="17" t="s">
        <v>61</v>
      </c>
      <c r="G1385" s="18" t="s">
        <v>99</v>
      </c>
    </row>
    <row r="1386" spans="1:7" x14ac:dyDescent="0.25">
      <c r="A1386" s="27">
        <v>47042</v>
      </c>
      <c r="B1386" s="15">
        <v>2028</v>
      </c>
      <c r="C1386" s="15">
        <v>10</v>
      </c>
      <c r="D1386" s="15" t="s">
        <v>59</v>
      </c>
      <c r="E1386" s="15" t="s">
        <v>102</v>
      </c>
      <c r="F1386" s="15" t="s">
        <v>61</v>
      </c>
      <c r="G1386" s="16" t="s">
        <v>99</v>
      </c>
    </row>
    <row r="1387" spans="1:7" x14ac:dyDescent="0.25">
      <c r="A1387" s="28">
        <v>47043</v>
      </c>
      <c r="B1387" s="17">
        <v>2028</v>
      </c>
      <c r="C1387" s="17">
        <v>10</v>
      </c>
      <c r="D1387" s="17" t="s">
        <v>59</v>
      </c>
      <c r="E1387" s="17" t="s">
        <v>102</v>
      </c>
      <c r="F1387" s="17" t="s">
        <v>61</v>
      </c>
      <c r="G1387" s="18" t="s">
        <v>99</v>
      </c>
    </row>
    <row r="1388" spans="1:7" x14ac:dyDescent="0.25">
      <c r="A1388" s="27">
        <v>47044</v>
      </c>
      <c r="B1388" s="15">
        <v>2028</v>
      </c>
      <c r="C1388" s="15">
        <v>10</v>
      </c>
      <c r="D1388" s="15" t="s">
        <v>59</v>
      </c>
      <c r="E1388" s="15" t="s">
        <v>102</v>
      </c>
      <c r="F1388" s="15" t="s">
        <v>61</v>
      </c>
      <c r="G1388" s="16" t="s">
        <v>99</v>
      </c>
    </row>
    <row r="1389" spans="1:7" x14ac:dyDescent="0.25">
      <c r="A1389" s="28">
        <v>47045</v>
      </c>
      <c r="B1389" s="17">
        <v>2028</v>
      </c>
      <c r="C1389" s="17">
        <v>10</v>
      </c>
      <c r="D1389" s="17" t="s">
        <v>59</v>
      </c>
      <c r="E1389" s="17" t="s">
        <v>102</v>
      </c>
      <c r="F1389" s="17" t="s">
        <v>61</v>
      </c>
      <c r="G1389" s="18" t="s">
        <v>99</v>
      </c>
    </row>
    <row r="1390" spans="1:7" x14ac:dyDescent="0.25">
      <c r="A1390" s="27">
        <v>47046</v>
      </c>
      <c r="B1390" s="15">
        <v>2028</v>
      </c>
      <c r="C1390" s="15">
        <v>10</v>
      </c>
      <c r="D1390" s="15" t="s">
        <v>59</v>
      </c>
      <c r="E1390" s="15" t="s">
        <v>102</v>
      </c>
      <c r="F1390" s="15" t="s">
        <v>61</v>
      </c>
      <c r="G1390" s="16" t="s">
        <v>99</v>
      </c>
    </row>
    <row r="1391" spans="1:7" x14ac:dyDescent="0.25">
      <c r="A1391" s="28">
        <v>47047</v>
      </c>
      <c r="B1391" s="17">
        <v>2028</v>
      </c>
      <c r="C1391" s="17">
        <v>10</v>
      </c>
      <c r="D1391" s="17" t="s">
        <v>59</v>
      </c>
      <c r="E1391" s="17" t="s">
        <v>102</v>
      </c>
      <c r="F1391" s="17" t="s">
        <v>61</v>
      </c>
      <c r="G1391" s="18" t="s">
        <v>99</v>
      </c>
    </row>
    <row r="1392" spans="1:7" x14ac:dyDescent="0.25">
      <c r="A1392" s="27">
        <v>47048</v>
      </c>
      <c r="B1392" s="15">
        <v>2028</v>
      </c>
      <c r="C1392" s="15">
        <v>10</v>
      </c>
      <c r="D1392" s="15" t="s">
        <v>59</v>
      </c>
      <c r="E1392" s="15" t="s">
        <v>102</v>
      </c>
      <c r="F1392" s="15" t="s">
        <v>61</v>
      </c>
      <c r="G1392" s="16" t="s">
        <v>99</v>
      </c>
    </row>
    <row r="1393" spans="1:7" x14ac:dyDescent="0.25">
      <c r="A1393" s="28">
        <v>47049</v>
      </c>
      <c r="B1393" s="17">
        <v>2028</v>
      </c>
      <c r="C1393" s="17">
        <v>10</v>
      </c>
      <c r="D1393" s="17" t="s">
        <v>59</v>
      </c>
      <c r="E1393" s="17" t="s">
        <v>102</v>
      </c>
      <c r="F1393" s="17" t="s">
        <v>61</v>
      </c>
      <c r="G1393" s="18" t="s">
        <v>99</v>
      </c>
    </row>
    <row r="1394" spans="1:7" x14ac:dyDescent="0.25">
      <c r="A1394" s="27">
        <v>47050</v>
      </c>
      <c r="B1394" s="15">
        <v>2028</v>
      </c>
      <c r="C1394" s="15">
        <v>10</v>
      </c>
      <c r="D1394" s="15" t="s">
        <v>59</v>
      </c>
      <c r="E1394" s="15" t="s">
        <v>102</v>
      </c>
      <c r="F1394" s="15" t="s">
        <v>61</v>
      </c>
      <c r="G1394" s="16" t="s">
        <v>99</v>
      </c>
    </row>
    <row r="1395" spans="1:7" x14ac:dyDescent="0.25">
      <c r="A1395" s="28">
        <v>47051</v>
      </c>
      <c r="B1395" s="17">
        <v>2028</v>
      </c>
      <c r="C1395" s="17">
        <v>10</v>
      </c>
      <c r="D1395" s="17" t="s">
        <v>59</v>
      </c>
      <c r="E1395" s="17" t="s">
        <v>102</v>
      </c>
      <c r="F1395" s="17" t="s">
        <v>61</v>
      </c>
      <c r="G1395" s="18" t="s">
        <v>99</v>
      </c>
    </row>
    <row r="1396" spans="1:7" x14ac:dyDescent="0.25">
      <c r="A1396" s="27">
        <v>47052</v>
      </c>
      <c r="B1396" s="15">
        <v>2028</v>
      </c>
      <c r="C1396" s="15">
        <v>10</v>
      </c>
      <c r="D1396" s="15" t="s">
        <v>59</v>
      </c>
      <c r="E1396" s="15" t="s">
        <v>102</v>
      </c>
      <c r="F1396" s="15" t="s">
        <v>61</v>
      </c>
      <c r="G1396" s="16" t="s">
        <v>99</v>
      </c>
    </row>
    <row r="1397" spans="1:7" x14ac:dyDescent="0.25">
      <c r="A1397" s="28">
        <v>47053</v>
      </c>
      <c r="B1397" s="17">
        <v>2028</v>
      </c>
      <c r="C1397" s="17">
        <v>10</v>
      </c>
      <c r="D1397" s="17" t="s">
        <v>59</v>
      </c>
      <c r="E1397" s="17" t="s">
        <v>102</v>
      </c>
      <c r="F1397" s="17" t="s">
        <v>61</v>
      </c>
      <c r="G1397" s="18" t="s">
        <v>99</v>
      </c>
    </row>
    <row r="1398" spans="1:7" x14ac:dyDescent="0.25">
      <c r="A1398" s="27">
        <v>47054</v>
      </c>
      <c r="B1398" s="15">
        <v>2028</v>
      </c>
      <c r="C1398" s="15">
        <v>10</v>
      </c>
      <c r="D1398" s="15" t="s">
        <v>59</v>
      </c>
      <c r="E1398" s="15" t="s">
        <v>102</v>
      </c>
      <c r="F1398" s="15" t="s">
        <v>61</v>
      </c>
      <c r="G1398" s="16" t="s">
        <v>99</v>
      </c>
    </row>
    <row r="1399" spans="1:7" x14ac:dyDescent="0.25">
      <c r="A1399" s="28">
        <v>47055</v>
      </c>
      <c r="B1399" s="17">
        <v>2028</v>
      </c>
      <c r="C1399" s="17">
        <v>10</v>
      </c>
      <c r="D1399" s="17" t="s">
        <v>59</v>
      </c>
      <c r="E1399" s="17" t="s">
        <v>102</v>
      </c>
      <c r="F1399" s="17" t="s">
        <v>61</v>
      </c>
      <c r="G1399" s="18" t="s">
        <v>99</v>
      </c>
    </row>
    <row r="1400" spans="1:7" x14ac:dyDescent="0.25">
      <c r="A1400" s="27">
        <v>47056</v>
      </c>
      <c r="B1400" s="15">
        <v>2028</v>
      </c>
      <c r="C1400" s="15">
        <v>10</v>
      </c>
      <c r="D1400" s="15" t="s">
        <v>59</v>
      </c>
      <c r="E1400" s="15" t="s">
        <v>102</v>
      </c>
      <c r="F1400" s="15" t="s">
        <v>61</v>
      </c>
      <c r="G1400" s="16" t="s">
        <v>99</v>
      </c>
    </row>
    <row r="1401" spans="1:7" x14ac:dyDescent="0.25">
      <c r="A1401" s="28">
        <v>47057</v>
      </c>
      <c r="B1401" s="17">
        <v>2028</v>
      </c>
      <c r="C1401" s="17">
        <v>10</v>
      </c>
      <c r="D1401" s="17" t="s">
        <v>59</v>
      </c>
      <c r="E1401" s="17" t="s">
        <v>102</v>
      </c>
      <c r="F1401" s="17" t="s">
        <v>61</v>
      </c>
      <c r="G1401" s="18" t="s">
        <v>99</v>
      </c>
    </row>
    <row r="1402" spans="1:7" x14ac:dyDescent="0.25">
      <c r="A1402" s="27">
        <v>47058</v>
      </c>
      <c r="B1402" s="15">
        <v>2028</v>
      </c>
      <c r="C1402" s="15">
        <v>11</v>
      </c>
      <c r="D1402" s="15" t="s">
        <v>62</v>
      </c>
      <c r="E1402" s="15" t="s">
        <v>103</v>
      </c>
      <c r="F1402" s="15" t="s">
        <v>61</v>
      </c>
      <c r="G1402" s="16" t="s">
        <v>99</v>
      </c>
    </row>
    <row r="1403" spans="1:7" x14ac:dyDescent="0.25">
      <c r="A1403" s="28">
        <v>47059</v>
      </c>
      <c r="B1403" s="17">
        <v>2028</v>
      </c>
      <c r="C1403" s="17">
        <v>11</v>
      </c>
      <c r="D1403" s="17" t="s">
        <v>62</v>
      </c>
      <c r="E1403" s="17" t="s">
        <v>103</v>
      </c>
      <c r="F1403" s="17" t="s">
        <v>61</v>
      </c>
      <c r="G1403" s="18" t="s">
        <v>99</v>
      </c>
    </row>
    <row r="1404" spans="1:7" x14ac:dyDescent="0.25">
      <c r="A1404" s="27">
        <v>47060</v>
      </c>
      <c r="B1404" s="15">
        <v>2028</v>
      </c>
      <c r="C1404" s="15">
        <v>11</v>
      </c>
      <c r="D1404" s="15" t="s">
        <v>62</v>
      </c>
      <c r="E1404" s="15" t="s">
        <v>103</v>
      </c>
      <c r="F1404" s="15" t="s">
        <v>61</v>
      </c>
      <c r="G1404" s="16" t="s">
        <v>99</v>
      </c>
    </row>
    <row r="1405" spans="1:7" x14ac:dyDescent="0.25">
      <c r="A1405" s="28">
        <v>47061</v>
      </c>
      <c r="B1405" s="17">
        <v>2028</v>
      </c>
      <c r="C1405" s="17">
        <v>11</v>
      </c>
      <c r="D1405" s="17" t="s">
        <v>62</v>
      </c>
      <c r="E1405" s="17" t="s">
        <v>103</v>
      </c>
      <c r="F1405" s="17" t="s">
        <v>61</v>
      </c>
      <c r="G1405" s="18" t="s">
        <v>99</v>
      </c>
    </row>
    <row r="1406" spans="1:7" x14ac:dyDescent="0.25">
      <c r="A1406" s="27">
        <v>47062</v>
      </c>
      <c r="B1406" s="15">
        <v>2028</v>
      </c>
      <c r="C1406" s="15">
        <v>11</v>
      </c>
      <c r="D1406" s="15" t="s">
        <v>62</v>
      </c>
      <c r="E1406" s="15" t="s">
        <v>103</v>
      </c>
      <c r="F1406" s="15" t="s">
        <v>61</v>
      </c>
      <c r="G1406" s="16" t="s">
        <v>99</v>
      </c>
    </row>
    <row r="1407" spans="1:7" x14ac:dyDescent="0.25">
      <c r="A1407" s="28">
        <v>47063</v>
      </c>
      <c r="B1407" s="17">
        <v>2028</v>
      </c>
      <c r="C1407" s="17">
        <v>11</v>
      </c>
      <c r="D1407" s="17" t="s">
        <v>62</v>
      </c>
      <c r="E1407" s="17" t="s">
        <v>103</v>
      </c>
      <c r="F1407" s="17" t="s">
        <v>61</v>
      </c>
      <c r="G1407" s="18" t="s">
        <v>99</v>
      </c>
    </row>
    <row r="1408" spans="1:7" x14ac:dyDescent="0.25">
      <c r="A1408" s="27">
        <v>47064</v>
      </c>
      <c r="B1408" s="15">
        <v>2028</v>
      </c>
      <c r="C1408" s="15">
        <v>11</v>
      </c>
      <c r="D1408" s="15" t="s">
        <v>62</v>
      </c>
      <c r="E1408" s="15" t="s">
        <v>103</v>
      </c>
      <c r="F1408" s="15" t="s">
        <v>61</v>
      </c>
      <c r="G1408" s="16" t="s">
        <v>99</v>
      </c>
    </row>
    <row r="1409" spans="1:7" x14ac:dyDescent="0.25">
      <c r="A1409" s="28">
        <v>47065</v>
      </c>
      <c r="B1409" s="17">
        <v>2028</v>
      </c>
      <c r="C1409" s="17">
        <v>11</v>
      </c>
      <c r="D1409" s="17" t="s">
        <v>62</v>
      </c>
      <c r="E1409" s="17" t="s">
        <v>103</v>
      </c>
      <c r="F1409" s="17" t="s">
        <v>61</v>
      </c>
      <c r="G1409" s="18" t="s">
        <v>99</v>
      </c>
    </row>
    <row r="1410" spans="1:7" x14ac:dyDescent="0.25">
      <c r="A1410" s="27">
        <v>47066</v>
      </c>
      <c r="B1410" s="15">
        <v>2028</v>
      </c>
      <c r="C1410" s="15">
        <v>11</v>
      </c>
      <c r="D1410" s="15" t="s">
        <v>62</v>
      </c>
      <c r="E1410" s="15" t="s">
        <v>103</v>
      </c>
      <c r="F1410" s="15" t="s">
        <v>61</v>
      </c>
      <c r="G1410" s="16" t="s">
        <v>99</v>
      </c>
    </row>
    <row r="1411" spans="1:7" x14ac:dyDescent="0.25">
      <c r="A1411" s="28">
        <v>47067</v>
      </c>
      <c r="B1411" s="17">
        <v>2028</v>
      </c>
      <c r="C1411" s="17">
        <v>11</v>
      </c>
      <c r="D1411" s="17" t="s">
        <v>62</v>
      </c>
      <c r="E1411" s="17" t="s">
        <v>103</v>
      </c>
      <c r="F1411" s="17" t="s">
        <v>61</v>
      </c>
      <c r="G1411" s="18" t="s">
        <v>99</v>
      </c>
    </row>
    <row r="1412" spans="1:7" x14ac:dyDescent="0.25">
      <c r="A1412" s="27">
        <v>47068</v>
      </c>
      <c r="B1412" s="15">
        <v>2028</v>
      </c>
      <c r="C1412" s="15">
        <v>11</v>
      </c>
      <c r="D1412" s="15" t="s">
        <v>62</v>
      </c>
      <c r="E1412" s="15" t="s">
        <v>103</v>
      </c>
      <c r="F1412" s="15" t="s">
        <v>61</v>
      </c>
      <c r="G1412" s="16" t="s">
        <v>99</v>
      </c>
    </row>
    <row r="1413" spans="1:7" x14ac:dyDescent="0.25">
      <c r="A1413" s="28">
        <v>47069</v>
      </c>
      <c r="B1413" s="17">
        <v>2028</v>
      </c>
      <c r="C1413" s="17">
        <v>11</v>
      </c>
      <c r="D1413" s="17" t="s">
        <v>62</v>
      </c>
      <c r="E1413" s="17" t="s">
        <v>103</v>
      </c>
      <c r="F1413" s="17" t="s">
        <v>61</v>
      </c>
      <c r="G1413" s="18" t="s">
        <v>99</v>
      </c>
    </row>
    <row r="1414" spans="1:7" x14ac:dyDescent="0.25">
      <c r="A1414" s="27">
        <v>47070</v>
      </c>
      <c r="B1414" s="15">
        <v>2028</v>
      </c>
      <c r="C1414" s="15">
        <v>11</v>
      </c>
      <c r="D1414" s="15" t="s">
        <v>62</v>
      </c>
      <c r="E1414" s="15" t="s">
        <v>103</v>
      </c>
      <c r="F1414" s="15" t="s">
        <v>61</v>
      </c>
      <c r="G1414" s="16" t="s">
        <v>99</v>
      </c>
    </row>
    <row r="1415" spans="1:7" x14ac:dyDescent="0.25">
      <c r="A1415" s="28">
        <v>47071</v>
      </c>
      <c r="B1415" s="17">
        <v>2028</v>
      </c>
      <c r="C1415" s="17">
        <v>11</v>
      </c>
      <c r="D1415" s="17" t="s">
        <v>62</v>
      </c>
      <c r="E1415" s="17" t="s">
        <v>103</v>
      </c>
      <c r="F1415" s="17" t="s">
        <v>61</v>
      </c>
      <c r="G1415" s="18" t="s">
        <v>99</v>
      </c>
    </row>
    <row r="1416" spans="1:7" x14ac:dyDescent="0.25">
      <c r="A1416" s="27">
        <v>47072</v>
      </c>
      <c r="B1416" s="15">
        <v>2028</v>
      </c>
      <c r="C1416" s="15">
        <v>11</v>
      </c>
      <c r="D1416" s="15" t="s">
        <v>62</v>
      </c>
      <c r="E1416" s="15" t="s">
        <v>103</v>
      </c>
      <c r="F1416" s="15" t="s">
        <v>61</v>
      </c>
      <c r="G1416" s="16" t="s">
        <v>99</v>
      </c>
    </row>
    <row r="1417" spans="1:7" x14ac:dyDescent="0.25">
      <c r="A1417" s="28">
        <v>47073</v>
      </c>
      <c r="B1417" s="17">
        <v>2028</v>
      </c>
      <c r="C1417" s="17">
        <v>11</v>
      </c>
      <c r="D1417" s="17" t="s">
        <v>62</v>
      </c>
      <c r="E1417" s="17" t="s">
        <v>103</v>
      </c>
      <c r="F1417" s="17" t="s">
        <v>61</v>
      </c>
      <c r="G1417" s="18" t="s">
        <v>99</v>
      </c>
    </row>
    <row r="1418" spans="1:7" x14ac:dyDescent="0.25">
      <c r="A1418" s="27">
        <v>47074</v>
      </c>
      <c r="B1418" s="15">
        <v>2028</v>
      </c>
      <c r="C1418" s="15">
        <v>11</v>
      </c>
      <c r="D1418" s="15" t="s">
        <v>62</v>
      </c>
      <c r="E1418" s="15" t="s">
        <v>103</v>
      </c>
      <c r="F1418" s="15" t="s">
        <v>61</v>
      </c>
      <c r="G1418" s="16" t="s">
        <v>99</v>
      </c>
    </row>
    <row r="1419" spans="1:7" x14ac:dyDescent="0.25">
      <c r="A1419" s="28">
        <v>47075</v>
      </c>
      <c r="B1419" s="17">
        <v>2028</v>
      </c>
      <c r="C1419" s="17">
        <v>11</v>
      </c>
      <c r="D1419" s="17" t="s">
        <v>62</v>
      </c>
      <c r="E1419" s="17" t="s">
        <v>103</v>
      </c>
      <c r="F1419" s="17" t="s">
        <v>61</v>
      </c>
      <c r="G1419" s="18" t="s">
        <v>99</v>
      </c>
    </row>
    <row r="1420" spans="1:7" x14ac:dyDescent="0.25">
      <c r="A1420" s="27">
        <v>47076</v>
      </c>
      <c r="B1420" s="15">
        <v>2028</v>
      </c>
      <c r="C1420" s="15">
        <v>11</v>
      </c>
      <c r="D1420" s="15" t="s">
        <v>62</v>
      </c>
      <c r="E1420" s="15" t="s">
        <v>103</v>
      </c>
      <c r="F1420" s="15" t="s">
        <v>61</v>
      </c>
      <c r="G1420" s="16" t="s">
        <v>99</v>
      </c>
    </row>
    <row r="1421" spans="1:7" x14ac:dyDescent="0.25">
      <c r="A1421" s="28">
        <v>47077</v>
      </c>
      <c r="B1421" s="17">
        <v>2028</v>
      </c>
      <c r="C1421" s="17">
        <v>11</v>
      </c>
      <c r="D1421" s="17" t="s">
        <v>62</v>
      </c>
      <c r="E1421" s="17" t="s">
        <v>103</v>
      </c>
      <c r="F1421" s="17" t="s">
        <v>61</v>
      </c>
      <c r="G1421" s="18" t="s">
        <v>99</v>
      </c>
    </row>
    <row r="1422" spans="1:7" x14ac:dyDescent="0.25">
      <c r="A1422" s="27">
        <v>47078</v>
      </c>
      <c r="B1422" s="15">
        <v>2028</v>
      </c>
      <c r="C1422" s="15">
        <v>11</v>
      </c>
      <c r="D1422" s="15" t="s">
        <v>62</v>
      </c>
      <c r="E1422" s="15" t="s">
        <v>103</v>
      </c>
      <c r="F1422" s="15" t="s">
        <v>61</v>
      </c>
      <c r="G1422" s="16" t="s">
        <v>99</v>
      </c>
    </row>
    <row r="1423" spans="1:7" x14ac:dyDescent="0.25">
      <c r="A1423" s="28">
        <v>47079</v>
      </c>
      <c r="B1423" s="17">
        <v>2028</v>
      </c>
      <c r="C1423" s="17">
        <v>11</v>
      </c>
      <c r="D1423" s="17" t="s">
        <v>62</v>
      </c>
      <c r="E1423" s="17" t="s">
        <v>103</v>
      </c>
      <c r="F1423" s="17" t="s">
        <v>61</v>
      </c>
      <c r="G1423" s="18" t="s">
        <v>99</v>
      </c>
    </row>
    <row r="1424" spans="1:7" x14ac:dyDescent="0.25">
      <c r="A1424" s="27">
        <v>47080</v>
      </c>
      <c r="B1424" s="15">
        <v>2028</v>
      </c>
      <c r="C1424" s="15">
        <v>11</v>
      </c>
      <c r="D1424" s="15" t="s">
        <v>62</v>
      </c>
      <c r="E1424" s="15" t="s">
        <v>103</v>
      </c>
      <c r="F1424" s="15" t="s">
        <v>61</v>
      </c>
      <c r="G1424" s="16" t="s">
        <v>99</v>
      </c>
    </row>
    <row r="1425" spans="1:7" x14ac:dyDescent="0.25">
      <c r="A1425" s="28">
        <v>47081</v>
      </c>
      <c r="B1425" s="17">
        <v>2028</v>
      </c>
      <c r="C1425" s="17">
        <v>11</v>
      </c>
      <c r="D1425" s="17" t="s">
        <v>62</v>
      </c>
      <c r="E1425" s="17" t="s">
        <v>103</v>
      </c>
      <c r="F1425" s="17" t="s">
        <v>61</v>
      </c>
      <c r="G1425" s="18" t="s">
        <v>99</v>
      </c>
    </row>
    <row r="1426" spans="1:7" x14ac:dyDescent="0.25">
      <c r="A1426" s="27">
        <v>47082</v>
      </c>
      <c r="B1426" s="15">
        <v>2028</v>
      </c>
      <c r="C1426" s="15">
        <v>11</v>
      </c>
      <c r="D1426" s="15" t="s">
        <v>62</v>
      </c>
      <c r="E1426" s="15" t="s">
        <v>103</v>
      </c>
      <c r="F1426" s="15" t="s">
        <v>61</v>
      </c>
      <c r="G1426" s="16" t="s">
        <v>99</v>
      </c>
    </row>
    <row r="1427" spans="1:7" x14ac:dyDescent="0.25">
      <c r="A1427" s="28">
        <v>47083</v>
      </c>
      <c r="B1427" s="17">
        <v>2028</v>
      </c>
      <c r="C1427" s="17">
        <v>11</v>
      </c>
      <c r="D1427" s="17" t="s">
        <v>62</v>
      </c>
      <c r="E1427" s="17" t="s">
        <v>103</v>
      </c>
      <c r="F1427" s="17" t="s">
        <v>61</v>
      </c>
      <c r="G1427" s="18" t="s">
        <v>99</v>
      </c>
    </row>
    <row r="1428" spans="1:7" x14ac:dyDescent="0.25">
      <c r="A1428" s="27">
        <v>47084</v>
      </c>
      <c r="B1428" s="15">
        <v>2028</v>
      </c>
      <c r="C1428" s="15">
        <v>11</v>
      </c>
      <c r="D1428" s="15" t="s">
        <v>62</v>
      </c>
      <c r="E1428" s="15" t="s">
        <v>103</v>
      </c>
      <c r="F1428" s="15" t="s">
        <v>61</v>
      </c>
      <c r="G1428" s="16" t="s">
        <v>99</v>
      </c>
    </row>
    <row r="1429" spans="1:7" x14ac:dyDescent="0.25">
      <c r="A1429" s="28">
        <v>47085</v>
      </c>
      <c r="B1429" s="17">
        <v>2028</v>
      </c>
      <c r="C1429" s="17">
        <v>11</v>
      </c>
      <c r="D1429" s="17" t="s">
        <v>62</v>
      </c>
      <c r="E1429" s="17" t="s">
        <v>103</v>
      </c>
      <c r="F1429" s="17" t="s">
        <v>61</v>
      </c>
      <c r="G1429" s="18" t="s">
        <v>99</v>
      </c>
    </row>
    <row r="1430" spans="1:7" x14ac:dyDescent="0.25">
      <c r="A1430" s="27">
        <v>47086</v>
      </c>
      <c r="B1430" s="15">
        <v>2028</v>
      </c>
      <c r="C1430" s="15">
        <v>11</v>
      </c>
      <c r="D1430" s="15" t="s">
        <v>62</v>
      </c>
      <c r="E1430" s="15" t="s">
        <v>103</v>
      </c>
      <c r="F1430" s="15" t="s">
        <v>61</v>
      </c>
      <c r="G1430" s="16" t="s">
        <v>99</v>
      </c>
    </row>
    <row r="1431" spans="1:7" x14ac:dyDescent="0.25">
      <c r="A1431" s="28">
        <v>47087</v>
      </c>
      <c r="B1431" s="17">
        <v>2028</v>
      </c>
      <c r="C1431" s="17">
        <v>11</v>
      </c>
      <c r="D1431" s="17" t="s">
        <v>62</v>
      </c>
      <c r="E1431" s="17" t="s">
        <v>103</v>
      </c>
      <c r="F1431" s="17" t="s">
        <v>61</v>
      </c>
      <c r="G1431" s="18" t="s">
        <v>99</v>
      </c>
    </row>
    <row r="1432" spans="1:7" x14ac:dyDescent="0.25">
      <c r="A1432" s="27">
        <v>47088</v>
      </c>
      <c r="B1432" s="15">
        <v>2028</v>
      </c>
      <c r="C1432" s="15">
        <v>12</v>
      </c>
      <c r="D1432" s="15" t="s">
        <v>64</v>
      </c>
      <c r="E1432" s="15" t="s">
        <v>104</v>
      </c>
      <c r="F1432" s="15" t="s">
        <v>61</v>
      </c>
      <c r="G1432" s="16" t="s">
        <v>99</v>
      </c>
    </row>
    <row r="1433" spans="1:7" x14ac:dyDescent="0.25">
      <c r="A1433" s="28">
        <v>47089</v>
      </c>
      <c r="B1433" s="17">
        <v>2028</v>
      </c>
      <c r="C1433" s="17">
        <v>12</v>
      </c>
      <c r="D1433" s="17" t="s">
        <v>64</v>
      </c>
      <c r="E1433" s="17" t="s">
        <v>104</v>
      </c>
      <c r="F1433" s="17" t="s">
        <v>61</v>
      </c>
      <c r="G1433" s="18" t="s">
        <v>99</v>
      </c>
    </row>
    <row r="1434" spans="1:7" x14ac:dyDescent="0.25">
      <c r="A1434" s="27">
        <v>47090</v>
      </c>
      <c r="B1434" s="15">
        <v>2028</v>
      </c>
      <c r="C1434" s="15">
        <v>12</v>
      </c>
      <c r="D1434" s="15" t="s">
        <v>64</v>
      </c>
      <c r="E1434" s="15" t="s">
        <v>104</v>
      </c>
      <c r="F1434" s="15" t="s">
        <v>61</v>
      </c>
      <c r="G1434" s="16" t="s">
        <v>99</v>
      </c>
    </row>
    <row r="1435" spans="1:7" x14ac:dyDescent="0.25">
      <c r="A1435" s="28">
        <v>47091</v>
      </c>
      <c r="B1435" s="17">
        <v>2028</v>
      </c>
      <c r="C1435" s="17">
        <v>12</v>
      </c>
      <c r="D1435" s="17" t="s">
        <v>64</v>
      </c>
      <c r="E1435" s="17" t="s">
        <v>104</v>
      </c>
      <c r="F1435" s="17" t="s">
        <v>61</v>
      </c>
      <c r="G1435" s="18" t="s">
        <v>99</v>
      </c>
    </row>
    <row r="1436" spans="1:7" x14ac:dyDescent="0.25">
      <c r="A1436" s="27">
        <v>47092</v>
      </c>
      <c r="B1436" s="15">
        <v>2028</v>
      </c>
      <c r="C1436" s="15">
        <v>12</v>
      </c>
      <c r="D1436" s="15" t="s">
        <v>64</v>
      </c>
      <c r="E1436" s="15" t="s">
        <v>104</v>
      </c>
      <c r="F1436" s="15" t="s">
        <v>61</v>
      </c>
      <c r="G1436" s="16" t="s">
        <v>99</v>
      </c>
    </row>
    <row r="1437" spans="1:7" x14ac:dyDescent="0.25">
      <c r="A1437" s="28">
        <v>47093</v>
      </c>
      <c r="B1437" s="17">
        <v>2028</v>
      </c>
      <c r="C1437" s="17">
        <v>12</v>
      </c>
      <c r="D1437" s="17" t="s">
        <v>64</v>
      </c>
      <c r="E1437" s="17" t="s">
        <v>104</v>
      </c>
      <c r="F1437" s="17" t="s">
        <v>61</v>
      </c>
      <c r="G1437" s="18" t="s">
        <v>99</v>
      </c>
    </row>
    <row r="1438" spans="1:7" x14ac:dyDescent="0.25">
      <c r="A1438" s="27">
        <v>47094</v>
      </c>
      <c r="B1438" s="15">
        <v>2028</v>
      </c>
      <c r="C1438" s="15">
        <v>12</v>
      </c>
      <c r="D1438" s="15" t="s">
        <v>64</v>
      </c>
      <c r="E1438" s="15" t="s">
        <v>104</v>
      </c>
      <c r="F1438" s="15" t="s">
        <v>61</v>
      </c>
      <c r="G1438" s="16" t="s">
        <v>99</v>
      </c>
    </row>
    <row r="1439" spans="1:7" x14ac:dyDescent="0.25">
      <c r="A1439" s="28">
        <v>47095</v>
      </c>
      <c r="B1439" s="17">
        <v>2028</v>
      </c>
      <c r="C1439" s="17">
        <v>12</v>
      </c>
      <c r="D1439" s="17" t="s">
        <v>64</v>
      </c>
      <c r="E1439" s="17" t="s">
        <v>104</v>
      </c>
      <c r="F1439" s="17" t="s">
        <v>61</v>
      </c>
      <c r="G1439" s="18" t="s">
        <v>99</v>
      </c>
    </row>
    <row r="1440" spans="1:7" x14ac:dyDescent="0.25">
      <c r="A1440" s="27">
        <v>47096</v>
      </c>
      <c r="B1440" s="15">
        <v>2028</v>
      </c>
      <c r="C1440" s="15">
        <v>12</v>
      </c>
      <c r="D1440" s="15" t="s">
        <v>64</v>
      </c>
      <c r="E1440" s="15" t="s">
        <v>104</v>
      </c>
      <c r="F1440" s="15" t="s">
        <v>61</v>
      </c>
      <c r="G1440" s="16" t="s">
        <v>99</v>
      </c>
    </row>
    <row r="1441" spans="1:7" x14ac:dyDescent="0.25">
      <c r="A1441" s="28">
        <v>47097</v>
      </c>
      <c r="B1441" s="17">
        <v>2028</v>
      </c>
      <c r="C1441" s="17">
        <v>12</v>
      </c>
      <c r="D1441" s="17" t="s">
        <v>64</v>
      </c>
      <c r="E1441" s="17" t="s">
        <v>104</v>
      </c>
      <c r="F1441" s="17" t="s">
        <v>61</v>
      </c>
      <c r="G1441" s="18" t="s">
        <v>99</v>
      </c>
    </row>
    <row r="1442" spans="1:7" x14ac:dyDescent="0.25">
      <c r="A1442" s="27">
        <v>47098</v>
      </c>
      <c r="B1442" s="15">
        <v>2028</v>
      </c>
      <c r="C1442" s="15">
        <v>12</v>
      </c>
      <c r="D1442" s="15" t="s">
        <v>64</v>
      </c>
      <c r="E1442" s="15" t="s">
        <v>104</v>
      </c>
      <c r="F1442" s="15" t="s">
        <v>61</v>
      </c>
      <c r="G1442" s="16" t="s">
        <v>99</v>
      </c>
    </row>
    <row r="1443" spans="1:7" x14ac:dyDescent="0.25">
      <c r="A1443" s="28">
        <v>47099</v>
      </c>
      <c r="B1443" s="17">
        <v>2028</v>
      </c>
      <c r="C1443" s="17">
        <v>12</v>
      </c>
      <c r="D1443" s="17" t="s">
        <v>64</v>
      </c>
      <c r="E1443" s="17" t="s">
        <v>104</v>
      </c>
      <c r="F1443" s="17" t="s">
        <v>61</v>
      </c>
      <c r="G1443" s="18" t="s">
        <v>99</v>
      </c>
    </row>
    <row r="1444" spans="1:7" x14ac:dyDescent="0.25">
      <c r="A1444" s="27">
        <v>47100</v>
      </c>
      <c r="B1444" s="15">
        <v>2028</v>
      </c>
      <c r="C1444" s="15">
        <v>12</v>
      </c>
      <c r="D1444" s="15" t="s">
        <v>64</v>
      </c>
      <c r="E1444" s="15" t="s">
        <v>104</v>
      </c>
      <c r="F1444" s="15" t="s">
        <v>61</v>
      </c>
      <c r="G1444" s="16" t="s">
        <v>99</v>
      </c>
    </row>
    <row r="1445" spans="1:7" x14ac:dyDescent="0.25">
      <c r="A1445" s="28">
        <v>47101</v>
      </c>
      <c r="B1445" s="17">
        <v>2028</v>
      </c>
      <c r="C1445" s="17">
        <v>12</v>
      </c>
      <c r="D1445" s="17" t="s">
        <v>64</v>
      </c>
      <c r="E1445" s="17" t="s">
        <v>104</v>
      </c>
      <c r="F1445" s="17" t="s">
        <v>61</v>
      </c>
      <c r="G1445" s="18" t="s">
        <v>99</v>
      </c>
    </row>
    <row r="1446" spans="1:7" x14ac:dyDescent="0.25">
      <c r="A1446" s="27">
        <v>47102</v>
      </c>
      <c r="B1446" s="15">
        <v>2028</v>
      </c>
      <c r="C1446" s="15">
        <v>12</v>
      </c>
      <c r="D1446" s="15" t="s">
        <v>64</v>
      </c>
      <c r="E1446" s="15" t="s">
        <v>104</v>
      </c>
      <c r="F1446" s="15" t="s">
        <v>61</v>
      </c>
      <c r="G1446" s="16" t="s">
        <v>99</v>
      </c>
    </row>
    <row r="1447" spans="1:7" x14ac:dyDescent="0.25">
      <c r="A1447" s="28">
        <v>47103</v>
      </c>
      <c r="B1447" s="17">
        <v>2028</v>
      </c>
      <c r="C1447" s="17">
        <v>12</v>
      </c>
      <c r="D1447" s="17" t="s">
        <v>64</v>
      </c>
      <c r="E1447" s="17" t="s">
        <v>104</v>
      </c>
      <c r="F1447" s="17" t="s">
        <v>61</v>
      </c>
      <c r="G1447" s="18" t="s">
        <v>99</v>
      </c>
    </row>
    <row r="1448" spans="1:7" x14ac:dyDescent="0.25">
      <c r="A1448" s="27">
        <v>47104</v>
      </c>
      <c r="B1448" s="15">
        <v>2028</v>
      </c>
      <c r="C1448" s="15">
        <v>12</v>
      </c>
      <c r="D1448" s="15" t="s">
        <v>64</v>
      </c>
      <c r="E1448" s="15" t="s">
        <v>104</v>
      </c>
      <c r="F1448" s="15" t="s">
        <v>61</v>
      </c>
      <c r="G1448" s="16" t="s">
        <v>99</v>
      </c>
    </row>
    <row r="1449" spans="1:7" x14ac:dyDescent="0.25">
      <c r="A1449" s="28">
        <v>47105</v>
      </c>
      <c r="B1449" s="17">
        <v>2028</v>
      </c>
      <c r="C1449" s="17">
        <v>12</v>
      </c>
      <c r="D1449" s="17" t="s">
        <v>64</v>
      </c>
      <c r="E1449" s="17" t="s">
        <v>104</v>
      </c>
      <c r="F1449" s="17" t="s">
        <v>61</v>
      </c>
      <c r="G1449" s="18" t="s">
        <v>99</v>
      </c>
    </row>
    <row r="1450" spans="1:7" x14ac:dyDescent="0.25">
      <c r="A1450" s="27">
        <v>47106</v>
      </c>
      <c r="B1450" s="15">
        <v>2028</v>
      </c>
      <c r="C1450" s="15">
        <v>12</v>
      </c>
      <c r="D1450" s="15" t="s">
        <v>64</v>
      </c>
      <c r="E1450" s="15" t="s">
        <v>104</v>
      </c>
      <c r="F1450" s="15" t="s">
        <v>61</v>
      </c>
      <c r="G1450" s="16" t="s">
        <v>99</v>
      </c>
    </row>
    <row r="1451" spans="1:7" x14ac:dyDescent="0.25">
      <c r="A1451" s="28">
        <v>47107</v>
      </c>
      <c r="B1451" s="17">
        <v>2028</v>
      </c>
      <c r="C1451" s="17">
        <v>12</v>
      </c>
      <c r="D1451" s="17" t="s">
        <v>64</v>
      </c>
      <c r="E1451" s="17" t="s">
        <v>104</v>
      </c>
      <c r="F1451" s="17" t="s">
        <v>61</v>
      </c>
      <c r="G1451" s="18" t="s">
        <v>99</v>
      </c>
    </row>
    <row r="1452" spans="1:7" x14ac:dyDescent="0.25">
      <c r="A1452" s="27">
        <v>47108</v>
      </c>
      <c r="B1452" s="15">
        <v>2028</v>
      </c>
      <c r="C1452" s="15">
        <v>12</v>
      </c>
      <c r="D1452" s="15" t="s">
        <v>64</v>
      </c>
      <c r="E1452" s="15" t="s">
        <v>104</v>
      </c>
      <c r="F1452" s="15" t="s">
        <v>61</v>
      </c>
      <c r="G1452" s="16" t="s">
        <v>99</v>
      </c>
    </row>
    <row r="1453" spans="1:7" x14ac:dyDescent="0.25">
      <c r="A1453" s="28">
        <v>47109</v>
      </c>
      <c r="B1453" s="17">
        <v>2028</v>
      </c>
      <c r="C1453" s="17">
        <v>12</v>
      </c>
      <c r="D1453" s="17" t="s">
        <v>64</v>
      </c>
      <c r="E1453" s="17" t="s">
        <v>104</v>
      </c>
      <c r="F1453" s="17" t="s">
        <v>61</v>
      </c>
      <c r="G1453" s="18" t="s">
        <v>99</v>
      </c>
    </row>
    <row r="1454" spans="1:7" x14ac:dyDescent="0.25">
      <c r="A1454" s="27">
        <v>47110</v>
      </c>
      <c r="B1454" s="15">
        <v>2028</v>
      </c>
      <c r="C1454" s="15">
        <v>12</v>
      </c>
      <c r="D1454" s="15" t="s">
        <v>64</v>
      </c>
      <c r="E1454" s="15" t="s">
        <v>104</v>
      </c>
      <c r="F1454" s="15" t="s">
        <v>61</v>
      </c>
      <c r="G1454" s="16" t="s">
        <v>99</v>
      </c>
    </row>
    <row r="1455" spans="1:7" x14ac:dyDescent="0.25">
      <c r="A1455" s="28">
        <v>47111</v>
      </c>
      <c r="B1455" s="17">
        <v>2028</v>
      </c>
      <c r="C1455" s="17">
        <v>12</v>
      </c>
      <c r="D1455" s="17" t="s">
        <v>64</v>
      </c>
      <c r="E1455" s="17" t="s">
        <v>104</v>
      </c>
      <c r="F1455" s="17" t="s">
        <v>61</v>
      </c>
      <c r="G1455" s="18" t="s">
        <v>99</v>
      </c>
    </row>
    <row r="1456" spans="1:7" x14ac:dyDescent="0.25">
      <c r="A1456" s="27">
        <v>47112</v>
      </c>
      <c r="B1456" s="15">
        <v>2028</v>
      </c>
      <c r="C1456" s="15">
        <v>12</v>
      </c>
      <c r="D1456" s="15" t="s">
        <v>64</v>
      </c>
      <c r="E1456" s="15" t="s">
        <v>104</v>
      </c>
      <c r="F1456" s="15" t="s">
        <v>61</v>
      </c>
      <c r="G1456" s="16" t="s">
        <v>99</v>
      </c>
    </row>
    <row r="1457" spans="1:7" x14ac:dyDescent="0.25">
      <c r="A1457" s="28">
        <v>47113</v>
      </c>
      <c r="B1457" s="17">
        <v>2028</v>
      </c>
      <c r="C1457" s="17">
        <v>12</v>
      </c>
      <c r="D1457" s="17" t="s">
        <v>64</v>
      </c>
      <c r="E1457" s="17" t="s">
        <v>104</v>
      </c>
      <c r="F1457" s="17" t="s">
        <v>61</v>
      </c>
      <c r="G1457" s="18" t="s">
        <v>99</v>
      </c>
    </row>
    <row r="1458" spans="1:7" x14ac:dyDescent="0.25">
      <c r="A1458" s="27">
        <v>47114</v>
      </c>
      <c r="B1458" s="15">
        <v>2028</v>
      </c>
      <c r="C1458" s="15">
        <v>12</v>
      </c>
      <c r="D1458" s="15" t="s">
        <v>64</v>
      </c>
      <c r="E1458" s="15" t="s">
        <v>104</v>
      </c>
      <c r="F1458" s="15" t="s">
        <v>61</v>
      </c>
      <c r="G1458" s="16" t="s">
        <v>99</v>
      </c>
    </row>
    <row r="1459" spans="1:7" x14ac:dyDescent="0.25">
      <c r="A1459" s="28">
        <v>47115</v>
      </c>
      <c r="B1459" s="17">
        <v>2028</v>
      </c>
      <c r="C1459" s="17">
        <v>12</v>
      </c>
      <c r="D1459" s="17" t="s">
        <v>64</v>
      </c>
      <c r="E1459" s="17" t="s">
        <v>104</v>
      </c>
      <c r="F1459" s="17" t="s">
        <v>61</v>
      </c>
      <c r="G1459" s="18" t="s">
        <v>99</v>
      </c>
    </row>
    <row r="1460" spans="1:7" x14ac:dyDescent="0.25">
      <c r="A1460" s="27">
        <v>47116</v>
      </c>
      <c r="B1460" s="15">
        <v>2028</v>
      </c>
      <c r="C1460" s="15">
        <v>12</v>
      </c>
      <c r="D1460" s="15" t="s">
        <v>64</v>
      </c>
      <c r="E1460" s="15" t="s">
        <v>104</v>
      </c>
      <c r="F1460" s="15" t="s">
        <v>61</v>
      </c>
      <c r="G1460" s="16" t="s">
        <v>99</v>
      </c>
    </row>
    <row r="1461" spans="1:7" x14ac:dyDescent="0.25">
      <c r="A1461" s="28">
        <v>47117</v>
      </c>
      <c r="B1461" s="17">
        <v>2028</v>
      </c>
      <c r="C1461" s="17">
        <v>12</v>
      </c>
      <c r="D1461" s="17" t="s">
        <v>64</v>
      </c>
      <c r="E1461" s="17" t="s">
        <v>104</v>
      </c>
      <c r="F1461" s="17" t="s">
        <v>61</v>
      </c>
      <c r="G1461" s="18" t="s">
        <v>99</v>
      </c>
    </row>
    <row r="1462" spans="1:7" x14ac:dyDescent="0.25">
      <c r="A1462" s="27">
        <v>47118</v>
      </c>
      <c r="B1462" s="15">
        <v>2028</v>
      </c>
      <c r="C1462" s="15">
        <v>12</v>
      </c>
      <c r="D1462" s="15" t="s">
        <v>64</v>
      </c>
      <c r="E1462" s="15" t="s">
        <v>104</v>
      </c>
      <c r="F1462" s="15" t="s">
        <v>61</v>
      </c>
      <c r="G1462" s="16" t="s">
        <v>99</v>
      </c>
    </row>
    <row r="1463" spans="1:7" x14ac:dyDescent="0.25">
      <c r="A1463" s="28">
        <v>47119</v>
      </c>
      <c r="B1463" s="17">
        <v>2029</v>
      </c>
      <c r="C1463" s="17">
        <v>1</v>
      </c>
      <c r="D1463" s="17" t="s">
        <v>36</v>
      </c>
      <c r="E1463" s="17" t="s">
        <v>105</v>
      </c>
      <c r="F1463" s="17" t="s">
        <v>38</v>
      </c>
      <c r="G1463" s="18" t="s">
        <v>99</v>
      </c>
    </row>
    <row r="1464" spans="1:7" x14ac:dyDescent="0.25">
      <c r="A1464" s="27">
        <v>47120</v>
      </c>
      <c r="B1464" s="15">
        <v>2029</v>
      </c>
      <c r="C1464" s="15">
        <v>1</v>
      </c>
      <c r="D1464" s="15" t="s">
        <v>36</v>
      </c>
      <c r="E1464" s="15" t="s">
        <v>105</v>
      </c>
      <c r="F1464" s="15" t="s">
        <v>38</v>
      </c>
      <c r="G1464" s="16" t="s">
        <v>99</v>
      </c>
    </row>
    <row r="1465" spans="1:7" x14ac:dyDescent="0.25">
      <c r="A1465" s="28">
        <v>47121</v>
      </c>
      <c r="B1465" s="17">
        <v>2029</v>
      </c>
      <c r="C1465" s="17">
        <v>1</v>
      </c>
      <c r="D1465" s="17" t="s">
        <v>36</v>
      </c>
      <c r="E1465" s="17" t="s">
        <v>105</v>
      </c>
      <c r="F1465" s="17" t="s">
        <v>38</v>
      </c>
      <c r="G1465" s="18" t="s">
        <v>99</v>
      </c>
    </row>
    <row r="1466" spans="1:7" x14ac:dyDescent="0.25">
      <c r="A1466" s="27">
        <v>47122</v>
      </c>
      <c r="B1466" s="15">
        <v>2029</v>
      </c>
      <c r="C1466" s="15">
        <v>1</v>
      </c>
      <c r="D1466" s="15" t="s">
        <v>36</v>
      </c>
      <c r="E1466" s="15" t="s">
        <v>105</v>
      </c>
      <c r="F1466" s="15" t="s">
        <v>38</v>
      </c>
      <c r="G1466" s="16" t="s">
        <v>99</v>
      </c>
    </row>
    <row r="1467" spans="1:7" x14ac:dyDescent="0.25">
      <c r="A1467" s="28">
        <v>47123</v>
      </c>
      <c r="B1467" s="17">
        <v>2029</v>
      </c>
      <c r="C1467" s="17">
        <v>1</v>
      </c>
      <c r="D1467" s="17" t="s">
        <v>36</v>
      </c>
      <c r="E1467" s="17" t="s">
        <v>105</v>
      </c>
      <c r="F1467" s="17" t="s">
        <v>38</v>
      </c>
      <c r="G1467" s="18" t="s">
        <v>99</v>
      </c>
    </row>
    <row r="1468" spans="1:7" x14ac:dyDescent="0.25">
      <c r="A1468" s="27">
        <v>47124</v>
      </c>
      <c r="B1468" s="15">
        <v>2029</v>
      </c>
      <c r="C1468" s="15">
        <v>1</v>
      </c>
      <c r="D1468" s="15" t="s">
        <v>36</v>
      </c>
      <c r="E1468" s="15" t="s">
        <v>105</v>
      </c>
      <c r="F1468" s="15" t="s">
        <v>38</v>
      </c>
      <c r="G1468" s="16" t="s">
        <v>99</v>
      </c>
    </row>
    <row r="1469" spans="1:7" x14ac:dyDescent="0.25">
      <c r="A1469" s="28">
        <v>47125</v>
      </c>
      <c r="B1469" s="17">
        <v>2029</v>
      </c>
      <c r="C1469" s="17">
        <v>1</v>
      </c>
      <c r="D1469" s="17" t="s">
        <v>36</v>
      </c>
      <c r="E1469" s="17" t="s">
        <v>105</v>
      </c>
      <c r="F1469" s="17" t="s">
        <v>38</v>
      </c>
      <c r="G1469" s="18" t="s">
        <v>99</v>
      </c>
    </row>
    <row r="1470" spans="1:7" x14ac:dyDescent="0.25">
      <c r="A1470" s="27">
        <v>47126</v>
      </c>
      <c r="B1470" s="15">
        <v>2029</v>
      </c>
      <c r="C1470" s="15">
        <v>1</v>
      </c>
      <c r="D1470" s="15" t="s">
        <v>36</v>
      </c>
      <c r="E1470" s="15" t="s">
        <v>105</v>
      </c>
      <c r="F1470" s="15" t="s">
        <v>38</v>
      </c>
      <c r="G1470" s="16" t="s">
        <v>99</v>
      </c>
    </row>
    <row r="1471" spans="1:7" x14ac:dyDescent="0.25">
      <c r="A1471" s="28">
        <v>47127</v>
      </c>
      <c r="B1471" s="17">
        <v>2029</v>
      </c>
      <c r="C1471" s="17">
        <v>1</v>
      </c>
      <c r="D1471" s="17" t="s">
        <v>36</v>
      </c>
      <c r="E1471" s="17" t="s">
        <v>105</v>
      </c>
      <c r="F1471" s="17" t="s">
        <v>38</v>
      </c>
      <c r="G1471" s="18" t="s">
        <v>99</v>
      </c>
    </row>
    <row r="1472" spans="1:7" x14ac:dyDescent="0.25">
      <c r="A1472" s="27">
        <v>47128</v>
      </c>
      <c r="B1472" s="15">
        <v>2029</v>
      </c>
      <c r="C1472" s="15">
        <v>1</v>
      </c>
      <c r="D1472" s="15" t="s">
        <v>36</v>
      </c>
      <c r="E1472" s="15" t="s">
        <v>105</v>
      </c>
      <c r="F1472" s="15" t="s">
        <v>38</v>
      </c>
      <c r="G1472" s="16" t="s">
        <v>99</v>
      </c>
    </row>
    <row r="1473" spans="1:7" x14ac:dyDescent="0.25">
      <c r="A1473" s="28">
        <v>47129</v>
      </c>
      <c r="B1473" s="17">
        <v>2029</v>
      </c>
      <c r="C1473" s="17">
        <v>1</v>
      </c>
      <c r="D1473" s="17" t="s">
        <v>36</v>
      </c>
      <c r="E1473" s="17" t="s">
        <v>105</v>
      </c>
      <c r="F1473" s="17" t="s">
        <v>38</v>
      </c>
      <c r="G1473" s="18" t="s">
        <v>99</v>
      </c>
    </row>
    <row r="1474" spans="1:7" x14ac:dyDescent="0.25">
      <c r="A1474" s="27">
        <v>47130</v>
      </c>
      <c r="B1474" s="15">
        <v>2029</v>
      </c>
      <c r="C1474" s="15">
        <v>1</v>
      </c>
      <c r="D1474" s="15" t="s">
        <v>36</v>
      </c>
      <c r="E1474" s="15" t="s">
        <v>105</v>
      </c>
      <c r="F1474" s="15" t="s">
        <v>38</v>
      </c>
      <c r="G1474" s="16" t="s">
        <v>99</v>
      </c>
    </row>
    <row r="1475" spans="1:7" x14ac:dyDescent="0.25">
      <c r="A1475" s="28">
        <v>47131</v>
      </c>
      <c r="B1475" s="17">
        <v>2029</v>
      </c>
      <c r="C1475" s="17">
        <v>1</v>
      </c>
      <c r="D1475" s="17" t="s">
        <v>36</v>
      </c>
      <c r="E1475" s="17" t="s">
        <v>105</v>
      </c>
      <c r="F1475" s="17" t="s">
        <v>38</v>
      </c>
      <c r="G1475" s="18" t="s">
        <v>99</v>
      </c>
    </row>
    <row r="1476" spans="1:7" x14ac:dyDescent="0.25">
      <c r="A1476" s="27">
        <v>47132</v>
      </c>
      <c r="B1476" s="15">
        <v>2029</v>
      </c>
      <c r="C1476" s="15">
        <v>1</v>
      </c>
      <c r="D1476" s="15" t="s">
        <v>36</v>
      </c>
      <c r="E1476" s="15" t="s">
        <v>105</v>
      </c>
      <c r="F1476" s="15" t="s">
        <v>38</v>
      </c>
      <c r="G1476" s="16" t="s">
        <v>99</v>
      </c>
    </row>
    <row r="1477" spans="1:7" x14ac:dyDescent="0.25">
      <c r="A1477" s="28">
        <v>47133</v>
      </c>
      <c r="B1477" s="17">
        <v>2029</v>
      </c>
      <c r="C1477" s="17">
        <v>1</v>
      </c>
      <c r="D1477" s="17" t="s">
        <v>36</v>
      </c>
      <c r="E1477" s="17" t="s">
        <v>105</v>
      </c>
      <c r="F1477" s="17" t="s">
        <v>38</v>
      </c>
      <c r="G1477" s="18" t="s">
        <v>99</v>
      </c>
    </row>
    <row r="1478" spans="1:7" x14ac:dyDescent="0.25">
      <c r="A1478" s="27">
        <v>47134</v>
      </c>
      <c r="B1478" s="15">
        <v>2029</v>
      </c>
      <c r="C1478" s="15">
        <v>1</v>
      </c>
      <c r="D1478" s="15" t="s">
        <v>36</v>
      </c>
      <c r="E1478" s="15" t="s">
        <v>105</v>
      </c>
      <c r="F1478" s="15" t="s">
        <v>38</v>
      </c>
      <c r="G1478" s="16" t="s">
        <v>99</v>
      </c>
    </row>
    <row r="1479" spans="1:7" x14ac:dyDescent="0.25">
      <c r="A1479" s="28">
        <v>47135</v>
      </c>
      <c r="B1479" s="17">
        <v>2029</v>
      </c>
      <c r="C1479" s="17">
        <v>1</v>
      </c>
      <c r="D1479" s="17" t="s">
        <v>36</v>
      </c>
      <c r="E1479" s="17" t="s">
        <v>105</v>
      </c>
      <c r="F1479" s="17" t="s">
        <v>38</v>
      </c>
      <c r="G1479" s="18" t="s">
        <v>99</v>
      </c>
    </row>
    <row r="1480" spans="1:7" x14ac:dyDescent="0.25">
      <c r="A1480" s="27">
        <v>47136</v>
      </c>
      <c r="B1480" s="15">
        <v>2029</v>
      </c>
      <c r="C1480" s="15">
        <v>1</v>
      </c>
      <c r="D1480" s="15" t="s">
        <v>36</v>
      </c>
      <c r="E1480" s="15" t="s">
        <v>105</v>
      </c>
      <c r="F1480" s="15" t="s">
        <v>38</v>
      </c>
      <c r="G1480" s="16" t="s">
        <v>99</v>
      </c>
    </row>
    <row r="1481" spans="1:7" x14ac:dyDescent="0.25">
      <c r="A1481" s="28">
        <v>47137</v>
      </c>
      <c r="B1481" s="17">
        <v>2029</v>
      </c>
      <c r="C1481" s="17">
        <v>1</v>
      </c>
      <c r="D1481" s="17" t="s">
        <v>36</v>
      </c>
      <c r="E1481" s="17" t="s">
        <v>105</v>
      </c>
      <c r="F1481" s="17" t="s">
        <v>38</v>
      </c>
      <c r="G1481" s="18" t="s">
        <v>99</v>
      </c>
    </row>
    <row r="1482" spans="1:7" x14ac:dyDescent="0.25">
      <c r="A1482" s="27">
        <v>47138</v>
      </c>
      <c r="B1482" s="15">
        <v>2029</v>
      </c>
      <c r="C1482" s="15">
        <v>1</v>
      </c>
      <c r="D1482" s="15" t="s">
        <v>36</v>
      </c>
      <c r="E1482" s="15" t="s">
        <v>105</v>
      </c>
      <c r="F1482" s="15" t="s">
        <v>38</v>
      </c>
      <c r="G1482" s="16" t="s">
        <v>99</v>
      </c>
    </row>
    <row r="1483" spans="1:7" x14ac:dyDescent="0.25">
      <c r="A1483" s="28">
        <v>47139</v>
      </c>
      <c r="B1483" s="17">
        <v>2029</v>
      </c>
      <c r="C1483" s="17">
        <v>1</v>
      </c>
      <c r="D1483" s="17" t="s">
        <v>36</v>
      </c>
      <c r="E1483" s="17" t="s">
        <v>105</v>
      </c>
      <c r="F1483" s="17" t="s">
        <v>38</v>
      </c>
      <c r="G1483" s="18" t="s">
        <v>99</v>
      </c>
    </row>
    <row r="1484" spans="1:7" x14ac:dyDescent="0.25">
      <c r="A1484" s="27">
        <v>47140</v>
      </c>
      <c r="B1484" s="15">
        <v>2029</v>
      </c>
      <c r="C1484" s="15">
        <v>1</v>
      </c>
      <c r="D1484" s="15" t="s">
        <v>36</v>
      </c>
      <c r="E1484" s="15" t="s">
        <v>105</v>
      </c>
      <c r="F1484" s="15" t="s">
        <v>38</v>
      </c>
      <c r="G1484" s="16" t="s">
        <v>99</v>
      </c>
    </row>
    <row r="1485" spans="1:7" x14ac:dyDescent="0.25">
      <c r="A1485" s="28">
        <v>47141</v>
      </c>
      <c r="B1485" s="17">
        <v>2029</v>
      </c>
      <c r="C1485" s="17">
        <v>1</v>
      </c>
      <c r="D1485" s="17" t="s">
        <v>36</v>
      </c>
      <c r="E1485" s="17" t="s">
        <v>105</v>
      </c>
      <c r="F1485" s="17" t="s">
        <v>38</v>
      </c>
      <c r="G1485" s="18" t="s">
        <v>99</v>
      </c>
    </row>
    <row r="1486" spans="1:7" x14ac:dyDescent="0.25">
      <c r="A1486" s="27">
        <v>47142</v>
      </c>
      <c r="B1486" s="15">
        <v>2029</v>
      </c>
      <c r="C1486" s="15">
        <v>1</v>
      </c>
      <c r="D1486" s="15" t="s">
        <v>36</v>
      </c>
      <c r="E1486" s="15" t="s">
        <v>105</v>
      </c>
      <c r="F1486" s="15" t="s">
        <v>38</v>
      </c>
      <c r="G1486" s="16" t="s">
        <v>99</v>
      </c>
    </row>
    <row r="1487" spans="1:7" x14ac:dyDescent="0.25">
      <c r="A1487" s="28">
        <v>47143</v>
      </c>
      <c r="B1487" s="17">
        <v>2029</v>
      </c>
      <c r="C1487" s="17">
        <v>1</v>
      </c>
      <c r="D1487" s="17" t="s">
        <v>36</v>
      </c>
      <c r="E1487" s="17" t="s">
        <v>105</v>
      </c>
      <c r="F1487" s="17" t="s">
        <v>38</v>
      </c>
      <c r="G1487" s="18" t="s">
        <v>99</v>
      </c>
    </row>
    <row r="1488" spans="1:7" x14ac:dyDescent="0.25">
      <c r="A1488" s="27">
        <v>47144</v>
      </c>
      <c r="B1488" s="15">
        <v>2029</v>
      </c>
      <c r="C1488" s="15">
        <v>1</v>
      </c>
      <c r="D1488" s="15" t="s">
        <v>36</v>
      </c>
      <c r="E1488" s="15" t="s">
        <v>105</v>
      </c>
      <c r="F1488" s="15" t="s">
        <v>38</v>
      </c>
      <c r="G1488" s="16" t="s">
        <v>99</v>
      </c>
    </row>
    <row r="1489" spans="1:7" x14ac:dyDescent="0.25">
      <c r="A1489" s="28">
        <v>47145</v>
      </c>
      <c r="B1489" s="17">
        <v>2029</v>
      </c>
      <c r="C1489" s="17">
        <v>1</v>
      </c>
      <c r="D1489" s="17" t="s">
        <v>36</v>
      </c>
      <c r="E1489" s="17" t="s">
        <v>105</v>
      </c>
      <c r="F1489" s="17" t="s">
        <v>38</v>
      </c>
      <c r="G1489" s="18" t="s">
        <v>99</v>
      </c>
    </row>
    <row r="1490" spans="1:7" x14ac:dyDescent="0.25">
      <c r="A1490" s="27">
        <v>47146</v>
      </c>
      <c r="B1490" s="15">
        <v>2029</v>
      </c>
      <c r="C1490" s="15">
        <v>1</v>
      </c>
      <c r="D1490" s="15" t="s">
        <v>36</v>
      </c>
      <c r="E1490" s="15" t="s">
        <v>105</v>
      </c>
      <c r="F1490" s="15" t="s">
        <v>38</v>
      </c>
      <c r="G1490" s="16" t="s">
        <v>99</v>
      </c>
    </row>
    <row r="1491" spans="1:7" x14ac:dyDescent="0.25">
      <c r="A1491" s="28">
        <v>47147</v>
      </c>
      <c r="B1491" s="17">
        <v>2029</v>
      </c>
      <c r="C1491" s="17">
        <v>1</v>
      </c>
      <c r="D1491" s="17" t="s">
        <v>36</v>
      </c>
      <c r="E1491" s="17" t="s">
        <v>105</v>
      </c>
      <c r="F1491" s="17" t="s">
        <v>38</v>
      </c>
      <c r="G1491" s="18" t="s">
        <v>99</v>
      </c>
    </row>
    <row r="1492" spans="1:7" x14ac:dyDescent="0.25">
      <c r="A1492" s="27">
        <v>47148</v>
      </c>
      <c r="B1492" s="15">
        <v>2029</v>
      </c>
      <c r="C1492" s="15">
        <v>1</v>
      </c>
      <c r="D1492" s="15" t="s">
        <v>36</v>
      </c>
      <c r="E1492" s="15" t="s">
        <v>105</v>
      </c>
      <c r="F1492" s="15" t="s">
        <v>38</v>
      </c>
      <c r="G1492" s="16" t="s">
        <v>99</v>
      </c>
    </row>
    <row r="1493" spans="1:7" x14ac:dyDescent="0.25">
      <c r="A1493" s="28">
        <v>47149</v>
      </c>
      <c r="B1493" s="17">
        <v>2029</v>
      </c>
      <c r="C1493" s="17">
        <v>1</v>
      </c>
      <c r="D1493" s="17" t="s">
        <v>36</v>
      </c>
      <c r="E1493" s="17" t="s">
        <v>105</v>
      </c>
      <c r="F1493" s="17" t="s">
        <v>38</v>
      </c>
      <c r="G1493" s="18" t="s">
        <v>99</v>
      </c>
    </row>
    <row r="1494" spans="1:7" x14ac:dyDescent="0.25">
      <c r="A1494" s="27">
        <v>47150</v>
      </c>
      <c r="B1494" s="15">
        <v>2029</v>
      </c>
      <c r="C1494" s="15">
        <v>2</v>
      </c>
      <c r="D1494" s="15" t="s">
        <v>40</v>
      </c>
      <c r="E1494" s="15" t="s">
        <v>106</v>
      </c>
      <c r="F1494" s="15" t="s">
        <v>38</v>
      </c>
      <c r="G1494" s="16" t="s">
        <v>99</v>
      </c>
    </row>
    <row r="1495" spans="1:7" x14ac:dyDescent="0.25">
      <c r="A1495" s="28">
        <v>47151</v>
      </c>
      <c r="B1495" s="17">
        <v>2029</v>
      </c>
      <c r="C1495" s="17">
        <v>2</v>
      </c>
      <c r="D1495" s="17" t="s">
        <v>40</v>
      </c>
      <c r="E1495" s="17" t="s">
        <v>106</v>
      </c>
      <c r="F1495" s="17" t="s">
        <v>38</v>
      </c>
      <c r="G1495" s="18" t="s">
        <v>99</v>
      </c>
    </row>
    <row r="1496" spans="1:7" x14ac:dyDescent="0.25">
      <c r="A1496" s="27">
        <v>47152</v>
      </c>
      <c r="B1496" s="15">
        <v>2029</v>
      </c>
      <c r="C1496" s="15">
        <v>2</v>
      </c>
      <c r="D1496" s="15" t="s">
        <v>40</v>
      </c>
      <c r="E1496" s="15" t="s">
        <v>106</v>
      </c>
      <c r="F1496" s="15" t="s">
        <v>38</v>
      </c>
      <c r="G1496" s="16" t="s">
        <v>99</v>
      </c>
    </row>
    <row r="1497" spans="1:7" x14ac:dyDescent="0.25">
      <c r="A1497" s="28">
        <v>47153</v>
      </c>
      <c r="B1497" s="17">
        <v>2029</v>
      </c>
      <c r="C1497" s="17">
        <v>2</v>
      </c>
      <c r="D1497" s="17" t="s">
        <v>40</v>
      </c>
      <c r="E1497" s="17" t="s">
        <v>106</v>
      </c>
      <c r="F1497" s="17" t="s">
        <v>38</v>
      </c>
      <c r="G1497" s="18" t="s">
        <v>99</v>
      </c>
    </row>
    <row r="1498" spans="1:7" x14ac:dyDescent="0.25">
      <c r="A1498" s="27">
        <v>47154</v>
      </c>
      <c r="B1498" s="15">
        <v>2029</v>
      </c>
      <c r="C1498" s="15">
        <v>2</v>
      </c>
      <c r="D1498" s="15" t="s">
        <v>40</v>
      </c>
      <c r="E1498" s="15" t="s">
        <v>106</v>
      </c>
      <c r="F1498" s="15" t="s">
        <v>38</v>
      </c>
      <c r="G1498" s="16" t="s">
        <v>99</v>
      </c>
    </row>
    <row r="1499" spans="1:7" x14ac:dyDescent="0.25">
      <c r="A1499" s="28">
        <v>47155</v>
      </c>
      <c r="B1499" s="17">
        <v>2029</v>
      </c>
      <c r="C1499" s="17">
        <v>2</v>
      </c>
      <c r="D1499" s="17" t="s">
        <v>40</v>
      </c>
      <c r="E1499" s="17" t="s">
        <v>106</v>
      </c>
      <c r="F1499" s="17" t="s">
        <v>38</v>
      </c>
      <c r="G1499" s="18" t="s">
        <v>99</v>
      </c>
    </row>
    <row r="1500" spans="1:7" x14ac:dyDescent="0.25">
      <c r="A1500" s="27">
        <v>47156</v>
      </c>
      <c r="B1500" s="15">
        <v>2029</v>
      </c>
      <c r="C1500" s="15">
        <v>2</v>
      </c>
      <c r="D1500" s="15" t="s">
        <v>40</v>
      </c>
      <c r="E1500" s="15" t="s">
        <v>106</v>
      </c>
      <c r="F1500" s="15" t="s">
        <v>38</v>
      </c>
      <c r="G1500" s="16" t="s">
        <v>99</v>
      </c>
    </row>
    <row r="1501" spans="1:7" x14ac:dyDescent="0.25">
      <c r="A1501" s="28">
        <v>47157</v>
      </c>
      <c r="B1501" s="17">
        <v>2029</v>
      </c>
      <c r="C1501" s="17">
        <v>2</v>
      </c>
      <c r="D1501" s="17" t="s">
        <v>40</v>
      </c>
      <c r="E1501" s="17" t="s">
        <v>106</v>
      </c>
      <c r="F1501" s="17" t="s">
        <v>38</v>
      </c>
      <c r="G1501" s="18" t="s">
        <v>99</v>
      </c>
    </row>
    <row r="1502" spans="1:7" x14ac:dyDescent="0.25">
      <c r="A1502" s="27">
        <v>47158</v>
      </c>
      <c r="B1502" s="15">
        <v>2029</v>
      </c>
      <c r="C1502" s="15">
        <v>2</v>
      </c>
      <c r="D1502" s="15" t="s">
        <v>40</v>
      </c>
      <c r="E1502" s="15" t="s">
        <v>106</v>
      </c>
      <c r="F1502" s="15" t="s">
        <v>38</v>
      </c>
      <c r="G1502" s="16" t="s">
        <v>99</v>
      </c>
    </row>
    <row r="1503" spans="1:7" x14ac:dyDescent="0.25">
      <c r="A1503" s="28">
        <v>47159</v>
      </c>
      <c r="B1503" s="17">
        <v>2029</v>
      </c>
      <c r="C1503" s="17">
        <v>2</v>
      </c>
      <c r="D1503" s="17" t="s">
        <v>40</v>
      </c>
      <c r="E1503" s="17" t="s">
        <v>106</v>
      </c>
      <c r="F1503" s="17" t="s">
        <v>38</v>
      </c>
      <c r="G1503" s="18" t="s">
        <v>99</v>
      </c>
    </row>
    <row r="1504" spans="1:7" x14ac:dyDescent="0.25">
      <c r="A1504" s="27">
        <v>47160</v>
      </c>
      <c r="B1504" s="15">
        <v>2029</v>
      </c>
      <c r="C1504" s="15">
        <v>2</v>
      </c>
      <c r="D1504" s="15" t="s">
        <v>40</v>
      </c>
      <c r="E1504" s="15" t="s">
        <v>106</v>
      </c>
      <c r="F1504" s="15" t="s">
        <v>38</v>
      </c>
      <c r="G1504" s="16" t="s">
        <v>99</v>
      </c>
    </row>
    <row r="1505" spans="1:7" x14ac:dyDescent="0.25">
      <c r="A1505" s="28">
        <v>47161</v>
      </c>
      <c r="B1505" s="17">
        <v>2029</v>
      </c>
      <c r="C1505" s="17">
        <v>2</v>
      </c>
      <c r="D1505" s="17" t="s">
        <v>40</v>
      </c>
      <c r="E1505" s="17" t="s">
        <v>106</v>
      </c>
      <c r="F1505" s="17" t="s">
        <v>38</v>
      </c>
      <c r="G1505" s="18" t="s">
        <v>99</v>
      </c>
    </row>
    <row r="1506" spans="1:7" x14ac:dyDescent="0.25">
      <c r="A1506" s="27">
        <v>47162</v>
      </c>
      <c r="B1506" s="15">
        <v>2029</v>
      </c>
      <c r="C1506" s="15">
        <v>2</v>
      </c>
      <c r="D1506" s="15" t="s">
        <v>40</v>
      </c>
      <c r="E1506" s="15" t="s">
        <v>106</v>
      </c>
      <c r="F1506" s="15" t="s">
        <v>38</v>
      </c>
      <c r="G1506" s="16" t="s">
        <v>99</v>
      </c>
    </row>
    <row r="1507" spans="1:7" x14ac:dyDescent="0.25">
      <c r="A1507" s="28">
        <v>47163</v>
      </c>
      <c r="B1507" s="17">
        <v>2029</v>
      </c>
      <c r="C1507" s="17">
        <v>2</v>
      </c>
      <c r="D1507" s="17" t="s">
        <v>40</v>
      </c>
      <c r="E1507" s="17" t="s">
        <v>106</v>
      </c>
      <c r="F1507" s="17" t="s">
        <v>38</v>
      </c>
      <c r="G1507" s="18" t="s">
        <v>99</v>
      </c>
    </row>
    <row r="1508" spans="1:7" x14ac:dyDescent="0.25">
      <c r="A1508" s="27">
        <v>47164</v>
      </c>
      <c r="B1508" s="15">
        <v>2029</v>
      </c>
      <c r="C1508" s="15">
        <v>2</v>
      </c>
      <c r="D1508" s="15" t="s">
        <v>40</v>
      </c>
      <c r="E1508" s="15" t="s">
        <v>106</v>
      </c>
      <c r="F1508" s="15" t="s">
        <v>38</v>
      </c>
      <c r="G1508" s="16" t="s">
        <v>99</v>
      </c>
    </row>
    <row r="1509" spans="1:7" x14ac:dyDescent="0.25">
      <c r="A1509" s="28">
        <v>47165</v>
      </c>
      <c r="B1509" s="17">
        <v>2029</v>
      </c>
      <c r="C1509" s="17">
        <v>2</v>
      </c>
      <c r="D1509" s="17" t="s">
        <v>40</v>
      </c>
      <c r="E1509" s="17" t="s">
        <v>106</v>
      </c>
      <c r="F1509" s="17" t="s">
        <v>38</v>
      </c>
      <c r="G1509" s="18" t="s">
        <v>99</v>
      </c>
    </row>
    <row r="1510" spans="1:7" x14ac:dyDescent="0.25">
      <c r="A1510" s="27">
        <v>47166</v>
      </c>
      <c r="B1510" s="15">
        <v>2029</v>
      </c>
      <c r="C1510" s="15">
        <v>2</v>
      </c>
      <c r="D1510" s="15" t="s">
        <v>40</v>
      </c>
      <c r="E1510" s="15" t="s">
        <v>106</v>
      </c>
      <c r="F1510" s="15" t="s">
        <v>38</v>
      </c>
      <c r="G1510" s="16" t="s">
        <v>99</v>
      </c>
    </row>
    <row r="1511" spans="1:7" x14ac:dyDescent="0.25">
      <c r="A1511" s="28">
        <v>47167</v>
      </c>
      <c r="B1511" s="17">
        <v>2029</v>
      </c>
      <c r="C1511" s="17">
        <v>2</v>
      </c>
      <c r="D1511" s="17" t="s">
        <v>40</v>
      </c>
      <c r="E1511" s="17" t="s">
        <v>106</v>
      </c>
      <c r="F1511" s="17" t="s">
        <v>38</v>
      </c>
      <c r="G1511" s="18" t="s">
        <v>99</v>
      </c>
    </row>
    <row r="1512" spans="1:7" x14ac:dyDescent="0.25">
      <c r="A1512" s="27">
        <v>47168</v>
      </c>
      <c r="B1512" s="15">
        <v>2029</v>
      </c>
      <c r="C1512" s="15">
        <v>2</v>
      </c>
      <c r="D1512" s="15" t="s">
        <v>40</v>
      </c>
      <c r="E1512" s="15" t="s">
        <v>106</v>
      </c>
      <c r="F1512" s="15" t="s">
        <v>38</v>
      </c>
      <c r="G1512" s="16" t="s">
        <v>99</v>
      </c>
    </row>
    <row r="1513" spans="1:7" x14ac:dyDescent="0.25">
      <c r="A1513" s="28">
        <v>47169</v>
      </c>
      <c r="B1513" s="17">
        <v>2029</v>
      </c>
      <c r="C1513" s="17">
        <v>2</v>
      </c>
      <c r="D1513" s="17" t="s">
        <v>40</v>
      </c>
      <c r="E1513" s="17" t="s">
        <v>106</v>
      </c>
      <c r="F1513" s="17" t="s">
        <v>38</v>
      </c>
      <c r="G1513" s="18" t="s">
        <v>99</v>
      </c>
    </row>
    <row r="1514" spans="1:7" x14ac:dyDescent="0.25">
      <c r="A1514" s="27">
        <v>47170</v>
      </c>
      <c r="B1514" s="15">
        <v>2029</v>
      </c>
      <c r="C1514" s="15">
        <v>2</v>
      </c>
      <c r="D1514" s="15" t="s">
        <v>40</v>
      </c>
      <c r="E1514" s="15" t="s">
        <v>106</v>
      </c>
      <c r="F1514" s="15" t="s">
        <v>38</v>
      </c>
      <c r="G1514" s="16" t="s">
        <v>99</v>
      </c>
    </row>
    <row r="1515" spans="1:7" x14ac:dyDescent="0.25">
      <c r="A1515" s="28">
        <v>47171</v>
      </c>
      <c r="B1515" s="17">
        <v>2029</v>
      </c>
      <c r="C1515" s="17">
        <v>2</v>
      </c>
      <c r="D1515" s="17" t="s">
        <v>40</v>
      </c>
      <c r="E1515" s="17" t="s">
        <v>106</v>
      </c>
      <c r="F1515" s="17" t="s">
        <v>38</v>
      </c>
      <c r="G1515" s="18" t="s">
        <v>99</v>
      </c>
    </row>
    <row r="1516" spans="1:7" x14ac:dyDescent="0.25">
      <c r="A1516" s="27">
        <v>47172</v>
      </c>
      <c r="B1516" s="15">
        <v>2029</v>
      </c>
      <c r="C1516" s="15">
        <v>2</v>
      </c>
      <c r="D1516" s="15" t="s">
        <v>40</v>
      </c>
      <c r="E1516" s="15" t="s">
        <v>106</v>
      </c>
      <c r="F1516" s="15" t="s">
        <v>38</v>
      </c>
      <c r="G1516" s="16" t="s">
        <v>99</v>
      </c>
    </row>
    <row r="1517" spans="1:7" x14ac:dyDescent="0.25">
      <c r="A1517" s="28">
        <v>47173</v>
      </c>
      <c r="B1517" s="17">
        <v>2029</v>
      </c>
      <c r="C1517" s="17">
        <v>2</v>
      </c>
      <c r="D1517" s="17" t="s">
        <v>40</v>
      </c>
      <c r="E1517" s="17" t="s">
        <v>106</v>
      </c>
      <c r="F1517" s="17" t="s">
        <v>38</v>
      </c>
      <c r="G1517" s="18" t="s">
        <v>99</v>
      </c>
    </row>
    <row r="1518" spans="1:7" x14ac:dyDescent="0.25">
      <c r="A1518" s="27">
        <v>47174</v>
      </c>
      <c r="B1518" s="15">
        <v>2029</v>
      </c>
      <c r="C1518" s="15">
        <v>2</v>
      </c>
      <c r="D1518" s="15" t="s">
        <v>40</v>
      </c>
      <c r="E1518" s="15" t="s">
        <v>106</v>
      </c>
      <c r="F1518" s="15" t="s">
        <v>38</v>
      </c>
      <c r="G1518" s="16" t="s">
        <v>99</v>
      </c>
    </row>
    <row r="1519" spans="1:7" x14ac:dyDescent="0.25">
      <c r="A1519" s="28">
        <v>47175</v>
      </c>
      <c r="B1519" s="17">
        <v>2029</v>
      </c>
      <c r="C1519" s="17">
        <v>2</v>
      </c>
      <c r="D1519" s="17" t="s">
        <v>40</v>
      </c>
      <c r="E1519" s="17" t="s">
        <v>106</v>
      </c>
      <c r="F1519" s="17" t="s">
        <v>38</v>
      </c>
      <c r="G1519" s="18" t="s">
        <v>99</v>
      </c>
    </row>
    <row r="1520" spans="1:7" x14ac:dyDescent="0.25">
      <c r="A1520" s="27">
        <v>47176</v>
      </c>
      <c r="B1520" s="15">
        <v>2029</v>
      </c>
      <c r="C1520" s="15">
        <v>2</v>
      </c>
      <c r="D1520" s="15" t="s">
        <v>40</v>
      </c>
      <c r="E1520" s="15" t="s">
        <v>106</v>
      </c>
      <c r="F1520" s="15" t="s">
        <v>38</v>
      </c>
      <c r="G1520" s="16" t="s">
        <v>99</v>
      </c>
    </row>
    <row r="1521" spans="1:7" x14ac:dyDescent="0.25">
      <c r="A1521" s="28">
        <v>47177</v>
      </c>
      <c r="B1521" s="17">
        <v>2029</v>
      </c>
      <c r="C1521" s="17">
        <v>2</v>
      </c>
      <c r="D1521" s="17" t="s">
        <v>40</v>
      </c>
      <c r="E1521" s="17" t="s">
        <v>106</v>
      </c>
      <c r="F1521" s="17" t="s">
        <v>38</v>
      </c>
      <c r="G1521" s="18" t="s">
        <v>99</v>
      </c>
    </row>
    <row r="1522" spans="1:7" x14ac:dyDescent="0.25">
      <c r="A1522" s="27">
        <v>47178</v>
      </c>
      <c r="B1522" s="15">
        <v>2029</v>
      </c>
      <c r="C1522" s="15">
        <v>3</v>
      </c>
      <c r="D1522" s="15" t="s">
        <v>42</v>
      </c>
      <c r="E1522" s="15" t="s">
        <v>107</v>
      </c>
      <c r="F1522" s="15" t="s">
        <v>38</v>
      </c>
      <c r="G1522" s="16" t="s">
        <v>99</v>
      </c>
    </row>
    <row r="1523" spans="1:7" x14ac:dyDescent="0.25">
      <c r="A1523" s="28">
        <v>47179</v>
      </c>
      <c r="B1523" s="17">
        <v>2029</v>
      </c>
      <c r="C1523" s="17">
        <v>3</v>
      </c>
      <c r="D1523" s="17" t="s">
        <v>42</v>
      </c>
      <c r="E1523" s="17" t="s">
        <v>107</v>
      </c>
      <c r="F1523" s="17" t="s">
        <v>38</v>
      </c>
      <c r="G1523" s="18" t="s">
        <v>99</v>
      </c>
    </row>
    <row r="1524" spans="1:7" x14ac:dyDescent="0.25">
      <c r="A1524" s="27">
        <v>47180</v>
      </c>
      <c r="B1524" s="15">
        <v>2029</v>
      </c>
      <c r="C1524" s="15">
        <v>3</v>
      </c>
      <c r="D1524" s="15" t="s">
        <v>42</v>
      </c>
      <c r="E1524" s="15" t="s">
        <v>107</v>
      </c>
      <c r="F1524" s="15" t="s">
        <v>38</v>
      </c>
      <c r="G1524" s="16" t="s">
        <v>99</v>
      </c>
    </row>
    <row r="1525" spans="1:7" x14ac:dyDescent="0.25">
      <c r="A1525" s="28">
        <v>47181</v>
      </c>
      <c r="B1525" s="17">
        <v>2029</v>
      </c>
      <c r="C1525" s="17">
        <v>3</v>
      </c>
      <c r="D1525" s="17" t="s">
        <v>42</v>
      </c>
      <c r="E1525" s="17" t="s">
        <v>107</v>
      </c>
      <c r="F1525" s="17" t="s">
        <v>38</v>
      </c>
      <c r="G1525" s="18" t="s">
        <v>99</v>
      </c>
    </row>
    <row r="1526" spans="1:7" x14ac:dyDescent="0.25">
      <c r="A1526" s="27">
        <v>47182</v>
      </c>
      <c r="B1526" s="15">
        <v>2029</v>
      </c>
      <c r="C1526" s="15">
        <v>3</v>
      </c>
      <c r="D1526" s="15" t="s">
        <v>42</v>
      </c>
      <c r="E1526" s="15" t="s">
        <v>107</v>
      </c>
      <c r="F1526" s="15" t="s">
        <v>38</v>
      </c>
      <c r="G1526" s="16" t="s">
        <v>99</v>
      </c>
    </row>
    <row r="1527" spans="1:7" x14ac:dyDescent="0.25">
      <c r="A1527" s="28">
        <v>47183</v>
      </c>
      <c r="B1527" s="17">
        <v>2029</v>
      </c>
      <c r="C1527" s="17">
        <v>3</v>
      </c>
      <c r="D1527" s="17" t="s">
        <v>42</v>
      </c>
      <c r="E1527" s="17" t="s">
        <v>107</v>
      </c>
      <c r="F1527" s="17" t="s">
        <v>38</v>
      </c>
      <c r="G1527" s="18" t="s">
        <v>99</v>
      </c>
    </row>
    <row r="1528" spans="1:7" x14ac:dyDescent="0.25">
      <c r="A1528" s="27">
        <v>47184</v>
      </c>
      <c r="B1528" s="15">
        <v>2029</v>
      </c>
      <c r="C1528" s="15">
        <v>3</v>
      </c>
      <c r="D1528" s="15" t="s">
        <v>42</v>
      </c>
      <c r="E1528" s="15" t="s">
        <v>107</v>
      </c>
      <c r="F1528" s="15" t="s">
        <v>38</v>
      </c>
      <c r="G1528" s="16" t="s">
        <v>99</v>
      </c>
    </row>
    <row r="1529" spans="1:7" x14ac:dyDescent="0.25">
      <c r="A1529" s="28">
        <v>47185</v>
      </c>
      <c r="B1529" s="17">
        <v>2029</v>
      </c>
      <c r="C1529" s="17">
        <v>3</v>
      </c>
      <c r="D1529" s="17" t="s">
        <v>42</v>
      </c>
      <c r="E1529" s="17" t="s">
        <v>107</v>
      </c>
      <c r="F1529" s="17" t="s">
        <v>38</v>
      </c>
      <c r="G1529" s="18" t="s">
        <v>99</v>
      </c>
    </row>
    <row r="1530" spans="1:7" x14ac:dyDescent="0.25">
      <c r="A1530" s="27">
        <v>47186</v>
      </c>
      <c r="B1530" s="15">
        <v>2029</v>
      </c>
      <c r="C1530" s="15">
        <v>3</v>
      </c>
      <c r="D1530" s="15" t="s">
        <v>42</v>
      </c>
      <c r="E1530" s="15" t="s">
        <v>107</v>
      </c>
      <c r="F1530" s="15" t="s">
        <v>38</v>
      </c>
      <c r="G1530" s="16" t="s">
        <v>99</v>
      </c>
    </row>
    <row r="1531" spans="1:7" x14ac:dyDescent="0.25">
      <c r="A1531" s="28">
        <v>47187</v>
      </c>
      <c r="B1531" s="17">
        <v>2029</v>
      </c>
      <c r="C1531" s="17">
        <v>3</v>
      </c>
      <c r="D1531" s="17" t="s">
        <v>42</v>
      </c>
      <c r="E1531" s="17" t="s">
        <v>107</v>
      </c>
      <c r="F1531" s="17" t="s">
        <v>38</v>
      </c>
      <c r="G1531" s="18" t="s">
        <v>99</v>
      </c>
    </row>
    <row r="1532" spans="1:7" x14ac:dyDescent="0.25">
      <c r="A1532" s="27">
        <v>47188</v>
      </c>
      <c r="B1532" s="15">
        <v>2029</v>
      </c>
      <c r="C1532" s="15">
        <v>3</v>
      </c>
      <c r="D1532" s="15" t="s">
        <v>42</v>
      </c>
      <c r="E1532" s="15" t="s">
        <v>107</v>
      </c>
      <c r="F1532" s="15" t="s">
        <v>38</v>
      </c>
      <c r="G1532" s="16" t="s">
        <v>99</v>
      </c>
    </row>
    <row r="1533" spans="1:7" x14ac:dyDescent="0.25">
      <c r="A1533" s="28">
        <v>47189</v>
      </c>
      <c r="B1533" s="17">
        <v>2029</v>
      </c>
      <c r="C1533" s="17">
        <v>3</v>
      </c>
      <c r="D1533" s="17" t="s">
        <v>42</v>
      </c>
      <c r="E1533" s="17" t="s">
        <v>107</v>
      </c>
      <c r="F1533" s="17" t="s">
        <v>38</v>
      </c>
      <c r="G1533" s="18" t="s">
        <v>99</v>
      </c>
    </row>
    <row r="1534" spans="1:7" x14ac:dyDescent="0.25">
      <c r="A1534" s="27">
        <v>47190</v>
      </c>
      <c r="B1534" s="15">
        <v>2029</v>
      </c>
      <c r="C1534" s="15">
        <v>3</v>
      </c>
      <c r="D1534" s="15" t="s">
        <v>42</v>
      </c>
      <c r="E1534" s="15" t="s">
        <v>107</v>
      </c>
      <c r="F1534" s="15" t="s">
        <v>38</v>
      </c>
      <c r="G1534" s="16" t="s">
        <v>99</v>
      </c>
    </row>
    <row r="1535" spans="1:7" x14ac:dyDescent="0.25">
      <c r="A1535" s="28">
        <v>47191</v>
      </c>
      <c r="B1535" s="17">
        <v>2029</v>
      </c>
      <c r="C1535" s="17">
        <v>3</v>
      </c>
      <c r="D1535" s="17" t="s">
        <v>42</v>
      </c>
      <c r="E1535" s="17" t="s">
        <v>107</v>
      </c>
      <c r="F1535" s="17" t="s">
        <v>38</v>
      </c>
      <c r="G1535" s="18" t="s">
        <v>99</v>
      </c>
    </row>
    <row r="1536" spans="1:7" x14ac:dyDescent="0.25">
      <c r="A1536" s="27">
        <v>47192</v>
      </c>
      <c r="B1536" s="15">
        <v>2029</v>
      </c>
      <c r="C1536" s="15">
        <v>3</v>
      </c>
      <c r="D1536" s="15" t="s">
        <v>42</v>
      </c>
      <c r="E1536" s="15" t="s">
        <v>107</v>
      </c>
      <c r="F1536" s="15" t="s">
        <v>38</v>
      </c>
      <c r="G1536" s="16" t="s">
        <v>99</v>
      </c>
    </row>
    <row r="1537" spans="1:7" x14ac:dyDescent="0.25">
      <c r="A1537" s="28">
        <v>47193</v>
      </c>
      <c r="B1537" s="17">
        <v>2029</v>
      </c>
      <c r="C1537" s="17">
        <v>3</v>
      </c>
      <c r="D1537" s="17" t="s">
        <v>42</v>
      </c>
      <c r="E1537" s="17" t="s">
        <v>107</v>
      </c>
      <c r="F1537" s="17" t="s">
        <v>38</v>
      </c>
      <c r="G1537" s="18" t="s">
        <v>99</v>
      </c>
    </row>
    <row r="1538" spans="1:7" x14ac:dyDescent="0.25">
      <c r="A1538" s="27">
        <v>47194</v>
      </c>
      <c r="B1538" s="15">
        <v>2029</v>
      </c>
      <c r="C1538" s="15">
        <v>3</v>
      </c>
      <c r="D1538" s="15" t="s">
        <v>42</v>
      </c>
      <c r="E1538" s="15" t="s">
        <v>107</v>
      </c>
      <c r="F1538" s="15" t="s">
        <v>38</v>
      </c>
      <c r="G1538" s="16" t="s">
        <v>99</v>
      </c>
    </row>
    <row r="1539" spans="1:7" x14ac:dyDescent="0.25">
      <c r="A1539" s="28">
        <v>47195</v>
      </c>
      <c r="B1539" s="17">
        <v>2029</v>
      </c>
      <c r="C1539" s="17">
        <v>3</v>
      </c>
      <c r="D1539" s="17" t="s">
        <v>42</v>
      </c>
      <c r="E1539" s="17" t="s">
        <v>107</v>
      </c>
      <c r="F1539" s="17" t="s">
        <v>38</v>
      </c>
      <c r="G1539" s="18" t="s">
        <v>99</v>
      </c>
    </row>
    <row r="1540" spans="1:7" x14ac:dyDescent="0.25">
      <c r="A1540" s="27">
        <v>47196</v>
      </c>
      <c r="B1540" s="15">
        <v>2029</v>
      </c>
      <c r="C1540" s="15">
        <v>3</v>
      </c>
      <c r="D1540" s="15" t="s">
        <v>42</v>
      </c>
      <c r="E1540" s="15" t="s">
        <v>107</v>
      </c>
      <c r="F1540" s="15" t="s">
        <v>38</v>
      </c>
      <c r="G1540" s="16" t="s">
        <v>99</v>
      </c>
    </row>
    <row r="1541" spans="1:7" x14ac:dyDescent="0.25">
      <c r="A1541" s="28">
        <v>47197</v>
      </c>
      <c r="B1541" s="17">
        <v>2029</v>
      </c>
      <c r="C1541" s="17">
        <v>3</v>
      </c>
      <c r="D1541" s="17" t="s">
        <v>42</v>
      </c>
      <c r="E1541" s="17" t="s">
        <v>107</v>
      </c>
      <c r="F1541" s="17" t="s">
        <v>38</v>
      </c>
      <c r="G1541" s="18" t="s">
        <v>99</v>
      </c>
    </row>
    <row r="1542" spans="1:7" x14ac:dyDescent="0.25">
      <c r="A1542" s="27">
        <v>47198</v>
      </c>
      <c r="B1542" s="15">
        <v>2029</v>
      </c>
      <c r="C1542" s="15">
        <v>3</v>
      </c>
      <c r="D1542" s="15" t="s">
        <v>42</v>
      </c>
      <c r="E1542" s="15" t="s">
        <v>107</v>
      </c>
      <c r="F1542" s="15" t="s">
        <v>38</v>
      </c>
      <c r="G1542" s="16" t="s">
        <v>99</v>
      </c>
    </row>
    <row r="1543" spans="1:7" x14ac:dyDescent="0.25">
      <c r="A1543" s="28">
        <v>47199</v>
      </c>
      <c r="B1543" s="17">
        <v>2029</v>
      </c>
      <c r="C1543" s="17">
        <v>3</v>
      </c>
      <c r="D1543" s="17" t="s">
        <v>42</v>
      </c>
      <c r="E1543" s="17" t="s">
        <v>107</v>
      </c>
      <c r="F1543" s="17" t="s">
        <v>38</v>
      </c>
      <c r="G1543" s="18" t="s">
        <v>99</v>
      </c>
    </row>
    <row r="1544" spans="1:7" x14ac:dyDescent="0.25">
      <c r="A1544" s="27">
        <v>47200</v>
      </c>
      <c r="B1544" s="15">
        <v>2029</v>
      </c>
      <c r="C1544" s="15">
        <v>3</v>
      </c>
      <c r="D1544" s="15" t="s">
        <v>42</v>
      </c>
      <c r="E1544" s="15" t="s">
        <v>107</v>
      </c>
      <c r="F1544" s="15" t="s">
        <v>38</v>
      </c>
      <c r="G1544" s="16" t="s">
        <v>99</v>
      </c>
    </row>
    <row r="1545" spans="1:7" x14ac:dyDescent="0.25">
      <c r="A1545" s="28">
        <v>47201</v>
      </c>
      <c r="B1545" s="17">
        <v>2029</v>
      </c>
      <c r="C1545" s="17">
        <v>3</v>
      </c>
      <c r="D1545" s="17" t="s">
        <v>42</v>
      </c>
      <c r="E1545" s="17" t="s">
        <v>107</v>
      </c>
      <c r="F1545" s="17" t="s">
        <v>38</v>
      </c>
      <c r="G1545" s="18" t="s">
        <v>99</v>
      </c>
    </row>
    <row r="1546" spans="1:7" x14ac:dyDescent="0.25">
      <c r="A1546" s="27">
        <v>47202</v>
      </c>
      <c r="B1546" s="15">
        <v>2029</v>
      </c>
      <c r="C1546" s="15">
        <v>3</v>
      </c>
      <c r="D1546" s="15" t="s">
        <v>42</v>
      </c>
      <c r="E1546" s="15" t="s">
        <v>107</v>
      </c>
      <c r="F1546" s="15" t="s">
        <v>38</v>
      </c>
      <c r="G1546" s="16" t="s">
        <v>99</v>
      </c>
    </row>
    <row r="1547" spans="1:7" x14ac:dyDescent="0.25">
      <c r="A1547" s="28">
        <v>47203</v>
      </c>
      <c r="B1547" s="17">
        <v>2029</v>
      </c>
      <c r="C1547" s="17">
        <v>3</v>
      </c>
      <c r="D1547" s="17" t="s">
        <v>42</v>
      </c>
      <c r="E1547" s="17" t="s">
        <v>107</v>
      </c>
      <c r="F1547" s="17" t="s">
        <v>38</v>
      </c>
      <c r="G1547" s="18" t="s">
        <v>99</v>
      </c>
    </row>
    <row r="1548" spans="1:7" x14ac:dyDescent="0.25">
      <c r="A1548" s="27">
        <v>47204</v>
      </c>
      <c r="B1548" s="15">
        <v>2029</v>
      </c>
      <c r="C1548" s="15">
        <v>3</v>
      </c>
      <c r="D1548" s="15" t="s">
        <v>42</v>
      </c>
      <c r="E1548" s="15" t="s">
        <v>107</v>
      </c>
      <c r="F1548" s="15" t="s">
        <v>38</v>
      </c>
      <c r="G1548" s="16" t="s">
        <v>99</v>
      </c>
    </row>
    <row r="1549" spans="1:7" x14ac:dyDescent="0.25">
      <c r="A1549" s="28">
        <v>47205</v>
      </c>
      <c r="B1549" s="17">
        <v>2029</v>
      </c>
      <c r="C1549" s="17">
        <v>3</v>
      </c>
      <c r="D1549" s="17" t="s">
        <v>42</v>
      </c>
      <c r="E1549" s="17" t="s">
        <v>107</v>
      </c>
      <c r="F1549" s="17" t="s">
        <v>38</v>
      </c>
      <c r="G1549" s="18" t="s">
        <v>99</v>
      </c>
    </row>
    <row r="1550" spans="1:7" x14ac:dyDescent="0.25">
      <c r="A1550" s="27">
        <v>47206</v>
      </c>
      <c r="B1550" s="15">
        <v>2029</v>
      </c>
      <c r="C1550" s="15">
        <v>3</v>
      </c>
      <c r="D1550" s="15" t="s">
        <v>42</v>
      </c>
      <c r="E1550" s="15" t="s">
        <v>107</v>
      </c>
      <c r="F1550" s="15" t="s">
        <v>38</v>
      </c>
      <c r="G1550" s="16" t="s">
        <v>99</v>
      </c>
    </row>
    <row r="1551" spans="1:7" x14ac:dyDescent="0.25">
      <c r="A1551" s="28">
        <v>47207</v>
      </c>
      <c r="B1551" s="17">
        <v>2029</v>
      </c>
      <c r="C1551" s="17">
        <v>3</v>
      </c>
      <c r="D1551" s="17" t="s">
        <v>42</v>
      </c>
      <c r="E1551" s="17" t="s">
        <v>107</v>
      </c>
      <c r="F1551" s="17" t="s">
        <v>38</v>
      </c>
      <c r="G1551" s="18" t="s">
        <v>99</v>
      </c>
    </row>
    <row r="1552" spans="1:7" x14ac:dyDescent="0.25">
      <c r="A1552" s="27">
        <v>47208</v>
      </c>
      <c r="B1552" s="15">
        <v>2029</v>
      </c>
      <c r="C1552" s="15">
        <v>3</v>
      </c>
      <c r="D1552" s="15" t="s">
        <v>42</v>
      </c>
      <c r="E1552" s="15" t="s">
        <v>107</v>
      </c>
      <c r="F1552" s="15" t="s">
        <v>38</v>
      </c>
      <c r="G1552" s="16" t="s">
        <v>99</v>
      </c>
    </row>
    <row r="1553" spans="1:7" x14ac:dyDescent="0.25">
      <c r="A1553" s="28">
        <v>47209</v>
      </c>
      <c r="B1553" s="17">
        <v>2029</v>
      </c>
      <c r="C1553" s="17">
        <v>4</v>
      </c>
      <c r="D1553" s="17" t="s">
        <v>44</v>
      </c>
      <c r="E1553" s="17" t="s">
        <v>108</v>
      </c>
      <c r="F1553" s="17" t="s">
        <v>46</v>
      </c>
      <c r="G1553" s="18" t="s">
        <v>99</v>
      </c>
    </row>
    <row r="1554" spans="1:7" x14ac:dyDescent="0.25">
      <c r="A1554" s="27">
        <v>47210</v>
      </c>
      <c r="B1554" s="15">
        <v>2029</v>
      </c>
      <c r="C1554" s="15">
        <v>4</v>
      </c>
      <c r="D1554" s="15" t="s">
        <v>44</v>
      </c>
      <c r="E1554" s="15" t="s">
        <v>108</v>
      </c>
      <c r="F1554" s="15" t="s">
        <v>46</v>
      </c>
      <c r="G1554" s="16" t="s">
        <v>99</v>
      </c>
    </row>
    <row r="1555" spans="1:7" x14ac:dyDescent="0.25">
      <c r="A1555" s="28">
        <v>47211</v>
      </c>
      <c r="B1555" s="17">
        <v>2029</v>
      </c>
      <c r="C1555" s="17">
        <v>4</v>
      </c>
      <c r="D1555" s="17" t="s">
        <v>44</v>
      </c>
      <c r="E1555" s="17" t="s">
        <v>108</v>
      </c>
      <c r="F1555" s="17" t="s">
        <v>46</v>
      </c>
      <c r="G1555" s="18" t="s">
        <v>99</v>
      </c>
    </row>
    <row r="1556" spans="1:7" x14ac:dyDescent="0.25">
      <c r="A1556" s="27">
        <v>47212</v>
      </c>
      <c r="B1556" s="15">
        <v>2029</v>
      </c>
      <c r="C1556" s="15">
        <v>4</v>
      </c>
      <c r="D1556" s="15" t="s">
        <v>44</v>
      </c>
      <c r="E1556" s="15" t="s">
        <v>108</v>
      </c>
      <c r="F1556" s="15" t="s">
        <v>46</v>
      </c>
      <c r="G1556" s="16" t="s">
        <v>99</v>
      </c>
    </row>
    <row r="1557" spans="1:7" x14ac:dyDescent="0.25">
      <c r="A1557" s="28">
        <v>47213</v>
      </c>
      <c r="B1557" s="17">
        <v>2029</v>
      </c>
      <c r="C1557" s="17">
        <v>4</v>
      </c>
      <c r="D1557" s="17" t="s">
        <v>44</v>
      </c>
      <c r="E1557" s="17" t="s">
        <v>108</v>
      </c>
      <c r="F1557" s="17" t="s">
        <v>46</v>
      </c>
      <c r="G1557" s="18" t="s">
        <v>99</v>
      </c>
    </row>
    <row r="1558" spans="1:7" x14ac:dyDescent="0.25">
      <c r="A1558" s="27">
        <v>47214</v>
      </c>
      <c r="B1558" s="15">
        <v>2029</v>
      </c>
      <c r="C1558" s="15">
        <v>4</v>
      </c>
      <c r="D1558" s="15" t="s">
        <v>44</v>
      </c>
      <c r="E1558" s="15" t="s">
        <v>108</v>
      </c>
      <c r="F1558" s="15" t="s">
        <v>46</v>
      </c>
      <c r="G1558" s="16" t="s">
        <v>99</v>
      </c>
    </row>
    <row r="1559" spans="1:7" x14ac:dyDescent="0.25">
      <c r="A1559" s="28">
        <v>47215</v>
      </c>
      <c r="B1559" s="17">
        <v>2029</v>
      </c>
      <c r="C1559" s="17">
        <v>4</v>
      </c>
      <c r="D1559" s="17" t="s">
        <v>44</v>
      </c>
      <c r="E1559" s="17" t="s">
        <v>108</v>
      </c>
      <c r="F1559" s="17" t="s">
        <v>46</v>
      </c>
      <c r="G1559" s="18" t="s">
        <v>99</v>
      </c>
    </row>
    <row r="1560" spans="1:7" x14ac:dyDescent="0.25">
      <c r="A1560" s="27">
        <v>47216</v>
      </c>
      <c r="B1560" s="15">
        <v>2029</v>
      </c>
      <c r="C1560" s="15">
        <v>4</v>
      </c>
      <c r="D1560" s="15" t="s">
        <v>44</v>
      </c>
      <c r="E1560" s="15" t="s">
        <v>108</v>
      </c>
      <c r="F1560" s="15" t="s">
        <v>46</v>
      </c>
      <c r="G1560" s="16" t="s">
        <v>99</v>
      </c>
    </row>
    <row r="1561" spans="1:7" x14ac:dyDescent="0.25">
      <c r="A1561" s="28">
        <v>47217</v>
      </c>
      <c r="B1561" s="17">
        <v>2029</v>
      </c>
      <c r="C1561" s="17">
        <v>4</v>
      </c>
      <c r="D1561" s="17" t="s">
        <v>44</v>
      </c>
      <c r="E1561" s="17" t="s">
        <v>108</v>
      </c>
      <c r="F1561" s="17" t="s">
        <v>46</v>
      </c>
      <c r="G1561" s="18" t="s">
        <v>99</v>
      </c>
    </row>
    <row r="1562" spans="1:7" x14ac:dyDescent="0.25">
      <c r="A1562" s="27">
        <v>47218</v>
      </c>
      <c r="B1562" s="15">
        <v>2029</v>
      </c>
      <c r="C1562" s="15">
        <v>4</v>
      </c>
      <c r="D1562" s="15" t="s">
        <v>44</v>
      </c>
      <c r="E1562" s="15" t="s">
        <v>108</v>
      </c>
      <c r="F1562" s="15" t="s">
        <v>46</v>
      </c>
      <c r="G1562" s="16" t="s">
        <v>99</v>
      </c>
    </row>
    <row r="1563" spans="1:7" x14ac:dyDescent="0.25">
      <c r="A1563" s="28">
        <v>47219</v>
      </c>
      <c r="B1563" s="17">
        <v>2029</v>
      </c>
      <c r="C1563" s="17">
        <v>4</v>
      </c>
      <c r="D1563" s="17" t="s">
        <v>44</v>
      </c>
      <c r="E1563" s="17" t="s">
        <v>108</v>
      </c>
      <c r="F1563" s="17" t="s">
        <v>46</v>
      </c>
      <c r="G1563" s="18" t="s">
        <v>99</v>
      </c>
    </row>
    <row r="1564" spans="1:7" x14ac:dyDescent="0.25">
      <c r="A1564" s="27">
        <v>47220</v>
      </c>
      <c r="B1564" s="15">
        <v>2029</v>
      </c>
      <c r="C1564" s="15">
        <v>4</v>
      </c>
      <c r="D1564" s="15" t="s">
        <v>44</v>
      </c>
      <c r="E1564" s="15" t="s">
        <v>108</v>
      </c>
      <c r="F1564" s="15" t="s">
        <v>46</v>
      </c>
      <c r="G1564" s="16" t="s">
        <v>99</v>
      </c>
    </row>
    <row r="1565" spans="1:7" x14ac:dyDescent="0.25">
      <c r="A1565" s="28">
        <v>47221</v>
      </c>
      <c r="B1565" s="17">
        <v>2029</v>
      </c>
      <c r="C1565" s="17">
        <v>4</v>
      </c>
      <c r="D1565" s="17" t="s">
        <v>44</v>
      </c>
      <c r="E1565" s="17" t="s">
        <v>108</v>
      </c>
      <c r="F1565" s="17" t="s">
        <v>46</v>
      </c>
      <c r="G1565" s="18" t="s">
        <v>99</v>
      </c>
    </row>
    <row r="1566" spans="1:7" x14ac:dyDescent="0.25">
      <c r="A1566" s="27">
        <v>47222</v>
      </c>
      <c r="B1566" s="15">
        <v>2029</v>
      </c>
      <c r="C1566" s="15">
        <v>4</v>
      </c>
      <c r="D1566" s="15" t="s">
        <v>44</v>
      </c>
      <c r="E1566" s="15" t="s">
        <v>108</v>
      </c>
      <c r="F1566" s="15" t="s">
        <v>46</v>
      </c>
      <c r="G1566" s="16" t="s">
        <v>99</v>
      </c>
    </row>
    <row r="1567" spans="1:7" x14ac:dyDescent="0.25">
      <c r="A1567" s="28">
        <v>47223</v>
      </c>
      <c r="B1567" s="17">
        <v>2029</v>
      </c>
      <c r="C1567" s="17">
        <v>4</v>
      </c>
      <c r="D1567" s="17" t="s">
        <v>44</v>
      </c>
      <c r="E1567" s="17" t="s">
        <v>108</v>
      </c>
      <c r="F1567" s="17" t="s">
        <v>46</v>
      </c>
      <c r="G1567" s="18" t="s">
        <v>99</v>
      </c>
    </row>
    <row r="1568" spans="1:7" x14ac:dyDescent="0.25">
      <c r="A1568" s="27">
        <v>47224</v>
      </c>
      <c r="B1568" s="15">
        <v>2029</v>
      </c>
      <c r="C1568" s="15">
        <v>4</v>
      </c>
      <c r="D1568" s="15" t="s">
        <v>44</v>
      </c>
      <c r="E1568" s="15" t="s">
        <v>108</v>
      </c>
      <c r="F1568" s="15" t="s">
        <v>46</v>
      </c>
      <c r="G1568" s="16" t="s">
        <v>99</v>
      </c>
    </row>
    <row r="1569" spans="1:7" x14ac:dyDescent="0.25">
      <c r="A1569" s="28">
        <v>47225</v>
      </c>
      <c r="B1569" s="17">
        <v>2029</v>
      </c>
      <c r="C1569" s="17">
        <v>4</v>
      </c>
      <c r="D1569" s="17" t="s">
        <v>44</v>
      </c>
      <c r="E1569" s="17" t="s">
        <v>108</v>
      </c>
      <c r="F1569" s="17" t="s">
        <v>46</v>
      </c>
      <c r="G1569" s="18" t="s">
        <v>99</v>
      </c>
    </row>
    <row r="1570" spans="1:7" x14ac:dyDescent="0.25">
      <c r="A1570" s="27">
        <v>47226</v>
      </c>
      <c r="B1570" s="15">
        <v>2029</v>
      </c>
      <c r="C1570" s="15">
        <v>4</v>
      </c>
      <c r="D1570" s="15" t="s">
        <v>44</v>
      </c>
      <c r="E1570" s="15" t="s">
        <v>108</v>
      </c>
      <c r="F1570" s="15" t="s">
        <v>46</v>
      </c>
      <c r="G1570" s="16" t="s">
        <v>99</v>
      </c>
    </row>
    <row r="1571" spans="1:7" x14ac:dyDescent="0.25">
      <c r="A1571" s="28">
        <v>47227</v>
      </c>
      <c r="B1571" s="17">
        <v>2029</v>
      </c>
      <c r="C1571" s="17">
        <v>4</v>
      </c>
      <c r="D1571" s="17" t="s">
        <v>44</v>
      </c>
      <c r="E1571" s="17" t="s">
        <v>108</v>
      </c>
      <c r="F1571" s="17" t="s">
        <v>46</v>
      </c>
      <c r="G1571" s="18" t="s">
        <v>99</v>
      </c>
    </row>
    <row r="1572" spans="1:7" x14ac:dyDescent="0.25">
      <c r="A1572" s="27">
        <v>47228</v>
      </c>
      <c r="B1572" s="15">
        <v>2029</v>
      </c>
      <c r="C1572" s="15">
        <v>4</v>
      </c>
      <c r="D1572" s="15" t="s">
        <v>44</v>
      </c>
      <c r="E1572" s="15" t="s">
        <v>108</v>
      </c>
      <c r="F1572" s="15" t="s">
        <v>46</v>
      </c>
      <c r="G1572" s="16" t="s">
        <v>99</v>
      </c>
    </row>
    <row r="1573" spans="1:7" x14ac:dyDescent="0.25">
      <c r="A1573" s="28">
        <v>47229</v>
      </c>
      <c r="B1573" s="17">
        <v>2029</v>
      </c>
      <c r="C1573" s="17">
        <v>4</v>
      </c>
      <c r="D1573" s="17" t="s">
        <v>44</v>
      </c>
      <c r="E1573" s="17" t="s">
        <v>108</v>
      </c>
      <c r="F1573" s="17" t="s">
        <v>46</v>
      </c>
      <c r="G1573" s="18" t="s">
        <v>99</v>
      </c>
    </row>
    <row r="1574" spans="1:7" x14ac:dyDescent="0.25">
      <c r="A1574" s="27">
        <v>47230</v>
      </c>
      <c r="B1574" s="15">
        <v>2029</v>
      </c>
      <c r="C1574" s="15">
        <v>4</v>
      </c>
      <c r="D1574" s="15" t="s">
        <v>44</v>
      </c>
      <c r="E1574" s="15" t="s">
        <v>108</v>
      </c>
      <c r="F1574" s="15" t="s">
        <v>46</v>
      </c>
      <c r="G1574" s="16" t="s">
        <v>99</v>
      </c>
    </row>
    <row r="1575" spans="1:7" x14ac:dyDescent="0.25">
      <c r="A1575" s="28">
        <v>47231</v>
      </c>
      <c r="B1575" s="17">
        <v>2029</v>
      </c>
      <c r="C1575" s="17">
        <v>4</v>
      </c>
      <c r="D1575" s="17" t="s">
        <v>44</v>
      </c>
      <c r="E1575" s="17" t="s">
        <v>108</v>
      </c>
      <c r="F1575" s="17" t="s">
        <v>46</v>
      </c>
      <c r="G1575" s="18" t="s">
        <v>99</v>
      </c>
    </row>
    <row r="1576" spans="1:7" x14ac:dyDescent="0.25">
      <c r="A1576" s="27">
        <v>47232</v>
      </c>
      <c r="B1576" s="15">
        <v>2029</v>
      </c>
      <c r="C1576" s="15">
        <v>4</v>
      </c>
      <c r="D1576" s="15" t="s">
        <v>44</v>
      </c>
      <c r="E1576" s="15" t="s">
        <v>108</v>
      </c>
      <c r="F1576" s="15" t="s">
        <v>46</v>
      </c>
      <c r="G1576" s="16" t="s">
        <v>99</v>
      </c>
    </row>
    <row r="1577" spans="1:7" x14ac:dyDescent="0.25">
      <c r="A1577" s="28">
        <v>47233</v>
      </c>
      <c r="B1577" s="17">
        <v>2029</v>
      </c>
      <c r="C1577" s="17">
        <v>4</v>
      </c>
      <c r="D1577" s="17" t="s">
        <v>44</v>
      </c>
      <c r="E1577" s="17" t="s">
        <v>108</v>
      </c>
      <c r="F1577" s="17" t="s">
        <v>46</v>
      </c>
      <c r="G1577" s="18" t="s">
        <v>99</v>
      </c>
    </row>
    <row r="1578" spans="1:7" x14ac:dyDescent="0.25">
      <c r="A1578" s="27">
        <v>47234</v>
      </c>
      <c r="B1578" s="15">
        <v>2029</v>
      </c>
      <c r="C1578" s="15">
        <v>4</v>
      </c>
      <c r="D1578" s="15" t="s">
        <v>44</v>
      </c>
      <c r="E1578" s="15" t="s">
        <v>108</v>
      </c>
      <c r="F1578" s="15" t="s">
        <v>46</v>
      </c>
      <c r="G1578" s="16" t="s">
        <v>99</v>
      </c>
    </row>
    <row r="1579" spans="1:7" x14ac:dyDescent="0.25">
      <c r="A1579" s="28">
        <v>47235</v>
      </c>
      <c r="B1579" s="17">
        <v>2029</v>
      </c>
      <c r="C1579" s="17">
        <v>4</v>
      </c>
      <c r="D1579" s="17" t="s">
        <v>44</v>
      </c>
      <c r="E1579" s="17" t="s">
        <v>108</v>
      </c>
      <c r="F1579" s="17" t="s">
        <v>46</v>
      </c>
      <c r="G1579" s="18" t="s">
        <v>99</v>
      </c>
    </row>
    <row r="1580" spans="1:7" x14ac:dyDescent="0.25">
      <c r="A1580" s="27">
        <v>47236</v>
      </c>
      <c r="B1580" s="15">
        <v>2029</v>
      </c>
      <c r="C1580" s="15">
        <v>4</v>
      </c>
      <c r="D1580" s="15" t="s">
        <v>44</v>
      </c>
      <c r="E1580" s="15" t="s">
        <v>108</v>
      </c>
      <c r="F1580" s="15" t="s">
        <v>46</v>
      </c>
      <c r="G1580" s="16" t="s">
        <v>99</v>
      </c>
    </row>
    <row r="1581" spans="1:7" x14ac:dyDescent="0.25">
      <c r="A1581" s="28">
        <v>47237</v>
      </c>
      <c r="B1581" s="17">
        <v>2029</v>
      </c>
      <c r="C1581" s="17">
        <v>4</v>
      </c>
      <c r="D1581" s="17" t="s">
        <v>44</v>
      </c>
      <c r="E1581" s="17" t="s">
        <v>108</v>
      </c>
      <c r="F1581" s="17" t="s">
        <v>46</v>
      </c>
      <c r="G1581" s="18" t="s">
        <v>99</v>
      </c>
    </row>
    <row r="1582" spans="1:7" x14ac:dyDescent="0.25">
      <c r="A1582" s="27">
        <v>47238</v>
      </c>
      <c r="B1582" s="15">
        <v>2029</v>
      </c>
      <c r="C1582" s="15">
        <v>4</v>
      </c>
      <c r="D1582" s="15" t="s">
        <v>44</v>
      </c>
      <c r="E1582" s="15" t="s">
        <v>108</v>
      </c>
      <c r="F1582" s="15" t="s">
        <v>46</v>
      </c>
      <c r="G1582" s="16" t="s">
        <v>99</v>
      </c>
    </row>
    <row r="1583" spans="1:7" x14ac:dyDescent="0.25">
      <c r="A1583" s="28">
        <v>47239</v>
      </c>
      <c r="B1583" s="17">
        <v>2029</v>
      </c>
      <c r="C1583" s="17">
        <v>5</v>
      </c>
      <c r="D1583" s="17" t="s">
        <v>47</v>
      </c>
      <c r="E1583" s="17" t="s">
        <v>109</v>
      </c>
      <c r="F1583" s="17" t="s">
        <v>46</v>
      </c>
      <c r="G1583" s="18" t="s">
        <v>99</v>
      </c>
    </row>
    <row r="1584" spans="1:7" x14ac:dyDescent="0.25">
      <c r="A1584" s="27">
        <v>47240</v>
      </c>
      <c r="B1584" s="15">
        <v>2029</v>
      </c>
      <c r="C1584" s="15">
        <v>5</v>
      </c>
      <c r="D1584" s="15" t="s">
        <v>47</v>
      </c>
      <c r="E1584" s="15" t="s">
        <v>109</v>
      </c>
      <c r="F1584" s="15" t="s">
        <v>46</v>
      </c>
      <c r="G1584" s="16" t="s">
        <v>99</v>
      </c>
    </row>
    <row r="1585" spans="1:7" x14ac:dyDescent="0.25">
      <c r="A1585" s="28">
        <v>47241</v>
      </c>
      <c r="B1585" s="17">
        <v>2029</v>
      </c>
      <c r="C1585" s="17">
        <v>5</v>
      </c>
      <c r="D1585" s="17" t="s">
        <v>47</v>
      </c>
      <c r="E1585" s="17" t="s">
        <v>109</v>
      </c>
      <c r="F1585" s="17" t="s">
        <v>46</v>
      </c>
      <c r="G1585" s="18" t="s">
        <v>99</v>
      </c>
    </row>
    <row r="1586" spans="1:7" x14ac:dyDescent="0.25">
      <c r="A1586" s="27">
        <v>47242</v>
      </c>
      <c r="B1586" s="15">
        <v>2029</v>
      </c>
      <c r="C1586" s="15">
        <v>5</v>
      </c>
      <c r="D1586" s="15" t="s">
        <v>47</v>
      </c>
      <c r="E1586" s="15" t="s">
        <v>109</v>
      </c>
      <c r="F1586" s="15" t="s">
        <v>46</v>
      </c>
      <c r="G1586" s="16" t="s">
        <v>99</v>
      </c>
    </row>
    <row r="1587" spans="1:7" x14ac:dyDescent="0.25">
      <c r="A1587" s="28">
        <v>47243</v>
      </c>
      <c r="B1587" s="17">
        <v>2029</v>
      </c>
      <c r="C1587" s="17">
        <v>5</v>
      </c>
      <c r="D1587" s="17" t="s">
        <v>47</v>
      </c>
      <c r="E1587" s="17" t="s">
        <v>109</v>
      </c>
      <c r="F1587" s="17" t="s">
        <v>46</v>
      </c>
      <c r="G1587" s="18" t="s">
        <v>99</v>
      </c>
    </row>
    <row r="1588" spans="1:7" x14ac:dyDescent="0.25">
      <c r="A1588" s="27">
        <v>47244</v>
      </c>
      <c r="B1588" s="15">
        <v>2029</v>
      </c>
      <c r="C1588" s="15">
        <v>5</v>
      </c>
      <c r="D1588" s="15" t="s">
        <v>47</v>
      </c>
      <c r="E1588" s="15" t="s">
        <v>109</v>
      </c>
      <c r="F1588" s="15" t="s">
        <v>46</v>
      </c>
      <c r="G1588" s="16" t="s">
        <v>99</v>
      </c>
    </row>
    <row r="1589" spans="1:7" x14ac:dyDescent="0.25">
      <c r="A1589" s="28">
        <v>47245</v>
      </c>
      <c r="B1589" s="17">
        <v>2029</v>
      </c>
      <c r="C1589" s="17">
        <v>5</v>
      </c>
      <c r="D1589" s="17" t="s">
        <v>47</v>
      </c>
      <c r="E1589" s="17" t="s">
        <v>109</v>
      </c>
      <c r="F1589" s="17" t="s">
        <v>46</v>
      </c>
      <c r="G1589" s="18" t="s">
        <v>99</v>
      </c>
    </row>
    <row r="1590" spans="1:7" x14ac:dyDescent="0.25">
      <c r="A1590" s="27">
        <v>47246</v>
      </c>
      <c r="B1590" s="15">
        <v>2029</v>
      </c>
      <c r="C1590" s="15">
        <v>5</v>
      </c>
      <c r="D1590" s="15" t="s">
        <v>47</v>
      </c>
      <c r="E1590" s="15" t="s">
        <v>109</v>
      </c>
      <c r="F1590" s="15" t="s">
        <v>46</v>
      </c>
      <c r="G1590" s="16" t="s">
        <v>99</v>
      </c>
    </row>
    <row r="1591" spans="1:7" x14ac:dyDescent="0.25">
      <c r="A1591" s="28">
        <v>47247</v>
      </c>
      <c r="B1591" s="17">
        <v>2029</v>
      </c>
      <c r="C1591" s="17">
        <v>5</v>
      </c>
      <c r="D1591" s="17" t="s">
        <v>47</v>
      </c>
      <c r="E1591" s="17" t="s">
        <v>109</v>
      </c>
      <c r="F1591" s="17" t="s">
        <v>46</v>
      </c>
      <c r="G1591" s="18" t="s">
        <v>99</v>
      </c>
    </row>
    <row r="1592" spans="1:7" x14ac:dyDescent="0.25">
      <c r="A1592" s="27">
        <v>47248</v>
      </c>
      <c r="B1592" s="15">
        <v>2029</v>
      </c>
      <c r="C1592" s="15">
        <v>5</v>
      </c>
      <c r="D1592" s="15" t="s">
        <v>47</v>
      </c>
      <c r="E1592" s="15" t="s">
        <v>109</v>
      </c>
      <c r="F1592" s="15" t="s">
        <v>46</v>
      </c>
      <c r="G1592" s="16" t="s">
        <v>99</v>
      </c>
    </row>
    <row r="1593" spans="1:7" x14ac:dyDescent="0.25">
      <c r="A1593" s="28">
        <v>47249</v>
      </c>
      <c r="B1593" s="17">
        <v>2029</v>
      </c>
      <c r="C1593" s="17">
        <v>5</v>
      </c>
      <c r="D1593" s="17" t="s">
        <v>47</v>
      </c>
      <c r="E1593" s="17" t="s">
        <v>109</v>
      </c>
      <c r="F1593" s="17" t="s">
        <v>46</v>
      </c>
      <c r="G1593" s="18" t="s">
        <v>99</v>
      </c>
    </row>
    <row r="1594" spans="1:7" x14ac:dyDescent="0.25">
      <c r="A1594" s="27">
        <v>47250</v>
      </c>
      <c r="B1594" s="15">
        <v>2029</v>
      </c>
      <c r="C1594" s="15">
        <v>5</v>
      </c>
      <c r="D1594" s="15" t="s">
        <v>47</v>
      </c>
      <c r="E1594" s="15" t="s">
        <v>109</v>
      </c>
      <c r="F1594" s="15" t="s">
        <v>46</v>
      </c>
      <c r="G1594" s="16" t="s">
        <v>99</v>
      </c>
    </row>
    <row r="1595" spans="1:7" x14ac:dyDescent="0.25">
      <c r="A1595" s="28">
        <v>47251</v>
      </c>
      <c r="B1595" s="17">
        <v>2029</v>
      </c>
      <c r="C1595" s="17">
        <v>5</v>
      </c>
      <c r="D1595" s="17" t="s">
        <v>47</v>
      </c>
      <c r="E1595" s="17" t="s">
        <v>109</v>
      </c>
      <c r="F1595" s="17" t="s">
        <v>46</v>
      </c>
      <c r="G1595" s="18" t="s">
        <v>99</v>
      </c>
    </row>
    <row r="1596" spans="1:7" x14ac:dyDescent="0.25">
      <c r="A1596" s="27">
        <v>47252</v>
      </c>
      <c r="B1596" s="15">
        <v>2029</v>
      </c>
      <c r="C1596" s="15">
        <v>5</v>
      </c>
      <c r="D1596" s="15" t="s">
        <v>47</v>
      </c>
      <c r="E1596" s="15" t="s">
        <v>109</v>
      </c>
      <c r="F1596" s="15" t="s">
        <v>46</v>
      </c>
      <c r="G1596" s="16" t="s">
        <v>99</v>
      </c>
    </row>
    <row r="1597" spans="1:7" x14ac:dyDescent="0.25">
      <c r="A1597" s="28">
        <v>47253</v>
      </c>
      <c r="B1597" s="17">
        <v>2029</v>
      </c>
      <c r="C1597" s="17">
        <v>5</v>
      </c>
      <c r="D1597" s="17" t="s">
        <v>47</v>
      </c>
      <c r="E1597" s="17" t="s">
        <v>109</v>
      </c>
      <c r="F1597" s="17" t="s">
        <v>46</v>
      </c>
      <c r="G1597" s="18" t="s">
        <v>99</v>
      </c>
    </row>
    <row r="1598" spans="1:7" x14ac:dyDescent="0.25">
      <c r="A1598" s="27">
        <v>47254</v>
      </c>
      <c r="B1598" s="15">
        <v>2029</v>
      </c>
      <c r="C1598" s="15">
        <v>5</v>
      </c>
      <c r="D1598" s="15" t="s">
        <v>47</v>
      </c>
      <c r="E1598" s="15" t="s">
        <v>109</v>
      </c>
      <c r="F1598" s="15" t="s">
        <v>46</v>
      </c>
      <c r="G1598" s="16" t="s">
        <v>99</v>
      </c>
    </row>
    <row r="1599" spans="1:7" x14ac:dyDescent="0.25">
      <c r="A1599" s="28">
        <v>47255</v>
      </c>
      <c r="B1599" s="17">
        <v>2029</v>
      </c>
      <c r="C1599" s="17">
        <v>5</v>
      </c>
      <c r="D1599" s="17" t="s">
        <v>47</v>
      </c>
      <c r="E1599" s="17" t="s">
        <v>109</v>
      </c>
      <c r="F1599" s="17" t="s">
        <v>46</v>
      </c>
      <c r="G1599" s="18" t="s">
        <v>99</v>
      </c>
    </row>
    <row r="1600" spans="1:7" x14ac:dyDescent="0.25">
      <c r="A1600" s="27">
        <v>47256</v>
      </c>
      <c r="B1600" s="15">
        <v>2029</v>
      </c>
      <c r="C1600" s="15">
        <v>5</v>
      </c>
      <c r="D1600" s="15" t="s">
        <v>47</v>
      </c>
      <c r="E1600" s="15" t="s">
        <v>109</v>
      </c>
      <c r="F1600" s="15" t="s">
        <v>46</v>
      </c>
      <c r="G1600" s="16" t="s">
        <v>99</v>
      </c>
    </row>
    <row r="1601" spans="1:7" x14ac:dyDescent="0.25">
      <c r="A1601" s="28">
        <v>47257</v>
      </c>
      <c r="B1601" s="17">
        <v>2029</v>
      </c>
      <c r="C1601" s="17">
        <v>5</v>
      </c>
      <c r="D1601" s="17" t="s">
        <v>47</v>
      </c>
      <c r="E1601" s="17" t="s">
        <v>109</v>
      </c>
      <c r="F1601" s="17" t="s">
        <v>46</v>
      </c>
      <c r="G1601" s="18" t="s">
        <v>99</v>
      </c>
    </row>
    <row r="1602" spans="1:7" x14ac:dyDescent="0.25">
      <c r="A1602" s="27">
        <v>47258</v>
      </c>
      <c r="B1602" s="15">
        <v>2029</v>
      </c>
      <c r="C1602" s="15">
        <v>5</v>
      </c>
      <c r="D1602" s="15" t="s">
        <v>47</v>
      </c>
      <c r="E1602" s="15" t="s">
        <v>109</v>
      </c>
      <c r="F1602" s="15" t="s">
        <v>46</v>
      </c>
      <c r="G1602" s="16" t="s">
        <v>99</v>
      </c>
    </row>
    <row r="1603" spans="1:7" x14ac:dyDescent="0.25">
      <c r="A1603" s="28">
        <v>47259</v>
      </c>
      <c r="B1603" s="17">
        <v>2029</v>
      </c>
      <c r="C1603" s="17">
        <v>5</v>
      </c>
      <c r="D1603" s="17" t="s">
        <v>47</v>
      </c>
      <c r="E1603" s="17" t="s">
        <v>109</v>
      </c>
      <c r="F1603" s="17" t="s">
        <v>46</v>
      </c>
      <c r="G1603" s="18" t="s">
        <v>99</v>
      </c>
    </row>
    <row r="1604" spans="1:7" x14ac:dyDescent="0.25">
      <c r="A1604" s="27">
        <v>47260</v>
      </c>
      <c r="B1604" s="15">
        <v>2029</v>
      </c>
      <c r="C1604" s="15">
        <v>5</v>
      </c>
      <c r="D1604" s="15" t="s">
        <v>47</v>
      </c>
      <c r="E1604" s="15" t="s">
        <v>109</v>
      </c>
      <c r="F1604" s="15" t="s">
        <v>46</v>
      </c>
      <c r="G1604" s="16" t="s">
        <v>99</v>
      </c>
    </row>
    <row r="1605" spans="1:7" x14ac:dyDescent="0.25">
      <c r="A1605" s="28">
        <v>47261</v>
      </c>
      <c r="B1605" s="17">
        <v>2029</v>
      </c>
      <c r="C1605" s="17">
        <v>5</v>
      </c>
      <c r="D1605" s="17" t="s">
        <v>47</v>
      </c>
      <c r="E1605" s="17" t="s">
        <v>109</v>
      </c>
      <c r="F1605" s="17" t="s">
        <v>46</v>
      </c>
      <c r="G1605" s="18" t="s">
        <v>99</v>
      </c>
    </row>
    <row r="1606" spans="1:7" x14ac:dyDescent="0.25">
      <c r="A1606" s="27">
        <v>47262</v>
      </c>
      <c r="B1606" s="15">
        <v>2029</v>
      </c>
      <c r="C1606" s="15">
        <v>5</v>
      </c>
      <c r="D1606" s="15" t="s">
        <v>47</v>
      </c>
      <c r="E1606" s="15" t="s">
        <v>109</v>
      </c>
      <c r="F1606" s="15" t="s">
        <v>46</v>
      </c>
      <c r="G1606" s="16" t="s">
        <v>99</v>
      </c>
    </row>
    <row r="1607" spans="1:7" x14ac:dyDescent="0.25">
      <c r="A1607" s="28">
        <v>47263</v>
      </c>
      <c r="B1607" s="17">
        <v>2029</v>
      </c>
      <c r="C1607" s="17">
        <v>5</v>
      </c>
      <c r="D1607" s="17" t="s">
        <v>47</v>
      </c>
      <c r="E1607" s="17" t="s">
        <v>109</v>
      </c>
      <c r="F1607" s="17" t="s">
        <v>46</v>
      </c>
      <c r="G1607" s="18" t="s">
        <v>99</v>
      </c>
    </row>
    <row r="1608" spans="1:7" x14ac:dyDescent="0.25">
      <c r="A1608" s="27">
        <v>47264</v>
      </c>
      <c r="B1608" s="15">
        <v>2029</v>
      </c>
      <c r="C1608" s="15">
        <v>5</v>
      </c>
      <c r="D1608" s="15" t="s">
        <v>47</v>
      </c>
      <c r="E1608" s="15" t="s">
        <v>109</v>
      </c>
      <c r="F1608" s="15" t="s">
        <v>46</v>
      </c>
      <c r="G1608" s="16" t="s">
        <v>99</v>
      </c>
    </row>
    <row r="1609" spans="1:7" x14ac:dyDescent="0.25">
      <c r="A1609" s="28">
        <v>47265</v>
      </c>
      <c r="B1609" s="17">
        <v>2029</v>
      </c>
      <c r="C1609" s="17">
        <v>5</v>
      </c>
      <c r="D1609" s="17" t="s">
        <v>47</v>
      </c>
      <c r="E1609" s="17" t="s">
        <v>109</v>
      </c>
      <c r="F1609" s="17" t="s">
        <v>46</v>
      </c>
      <c r="G1609" s="18" t="s">
        <v>99</v>
      </c>
    </row>
    <row r="1610" spans="1:7" x14ac:dyDescent="0.25">
      <c r="A1610" s="27">
        <v>47266</v>
      </c>
      <c r="B1610" s="15">
        <v>2029</v>
      </c>
      <c r="C1610" s="15">
        <v>5</v>
      </c>
      <c r="D1610" s="15" t="s">
        <v>47</v>
      </c>
      <c r="E1610" s="15" t="s">
        <v>109</v>
      </c>
      <c r="F1610" s="15" t="s">
        <v>46</v>
      </c>
      <c r="G1610" s="16" t="s">
        <v>99</v>
      </c>
    </row>
    <row r="1611" spans="1:7" x14ac:dyDescent="0.25">
      <c r="A1611" s="28">
        <v>47267</v>
      </c>
      <c r="B1611" s="17">
        <v>2029</v>
      </c>
      <c r="C1611" s="17">
        <v>5</v>
      </c>
      <c r="D1611" s="17" t="s">
        <v>47</v>
      </c>
      <c r="E1611" s="17" t="s">
        <v>109</v>
      </c>
      <c r="F1611" s="17" t="s">
        <v>46</v>
      </c>
      <c r="G1611" s="18" t="s">
        <v>99</v>
      </c>
    </row>
    <row r="1612" spans="1:7" x14ac:dyDescent="0.25">
      <c r="A1612" s="27">
        <v>47268</v>
      </c>
      <c r="B1612" s="15">
        <v>2029</v>
      </c>
      <c r="C1612" s="15">
        <v>5</v>
      </c>
      <c r="D1612" s="15" t="s">
        <v>47</v>
      </c>
      <c r="E1612" s="15" t="s">
        <v>109</v>
      </c>
      <c r="F1612" s="15" t="s">
        <v>46</v>
      </c>
      <c r="G1612" s="16" t="s">
        <v>99</v>
      </c>
    </row>
    <row r="1613" spans="1:7" x14ac:dyDescent="0.25">
      <c r="A1613" s="28">
        <v>47269</v>
      </c>
      <c r="B1613" s="17">
        <v>2029</v>
      </c>
      <c r="C1613" s="17">
        <v>5</v>
      </c>
      <c r="D1613" s="17" t="s">
        <v>47</v>
      </c>
      <c r="E1613" s="17" t="s">
        <v>109</v>
      </c>
      <c r="F1613" s="17" t="s">
        <v>46</v>
      </c>
      <c r="G1613" s="18" t="s">
        <v>99</v>
      </c>
    </row>
    <row r="1614" spans="1:7" x14ac:dyDescent="0.25">
      <c r="A1614" s="27">
        <v>47270</v>
      </c>
      <c r="B1614" s="15">
        <v>2029</v>
      </c>
      <c r="C1614" s="15">
        <v>6</v>
      </c>
      <c r="D1614" s="15" t="s">
        <v>49</v>
      </c>
      <c r="E1614" s="15" t="s">
        <v>110</v>
      </c>
      <c r="F1614" s="15" t="s">
        <v>46</v>
      </c>
      <c r="G1614" s="16" t="s">
        <v>99</v>
      </c>
    </row>
    <row r="1615" spans="1:7" x14ac:dyDescent="0.25">
      <c r="A1615" s="28">
        <v>47271</v>
      </c>
      <c r="B1615" s="17">
        <v>2029</v>
      </c>
      <c r="C1615" s="17">
        <v>6</v>
      </c>
      <c r="D1615" s="17" t="s">
        <v>49</v>
      </c>
      <c r="E1615" s="17" t="s">
        <v>110</v>
      </c>
      <c r="F1615" s="17" t="s">
        <v>46</v>
      </c>
      <c r="G1615" s="18" t="s">
        <v>99</v>
      </c>
    </row>
    <row r="1616" spans="1:7" x14ac:dyDescent="0.25">
      <c r="A1616" s="27">
        <v>47272</v>
      </c>
      <c r="B1616" s="15">
        <v>2029</v>
      </c>
      <c r="C1616" s="15">
        <v>6</v>
      </c>
      <c r="D1616" s="15" t="s">
        <v>49</v>
      </c>
      <c r="E1616" s="15" t="s">
        <v>110</v>
      </c>
      <c r="F1616" s="15" t="s">
        <v>46</v>
      </c>
      <c r="G1616" s="16" t="s">
        <v>99</v>
      </c>
    </row>
    <row r="1617" spans="1:7" x14ac:dyDescent="0.25">
      <c r="A1617" s="28">
        <v>47273</v>
      </c>
      <c r="B1617" s="17">
        <v>2029</v>
      </c>
      <c r="C1617" s="17">
        <v>6</v>
      </c>
      <c r="D1617" s="17" t="s">
        <v>49</v>
      </c>
      <c r="E1617" s="17" t="s">
        <v>110</v>
      </c>
      <c r="F1617" s="17" t="s">
        <v>46</v>
      </c>
      <c r="G1617" s="18" t="s">
        <v>99</v>
      </c>
    </row>
    <row r="1618" spans="1:7" x14ac:dyDescent="0.25">
      <c r="A1618" s="27">
        <v>47274</v>
      </c>
      <c r="B1618" s="15">
        <v>2029</v>
      </c>
      <c r="C1618" s="15">
        <v>6</v>
      </c>
      <c r="D1618" s="15" t="s">
        <v>49</v>
      </c>
      <c r="E1618" s="15" t="s">
        <v>110</v>
      </c>
      <c r="F1618" s="15" t="s">
        <v>46</v>
      </c>
      <c r="G1618" s="16" t="s">
        <v>99</v>
      </c>
    </row>
    <row r="1619" spans="1:7" x14ac:dyDescent="0.25">
      <c r="A1619" s="28">
        <v>47275</v>
      </c>
      <c r="B1619" s="17">
        <v>2029</v>
      </c>
      <c r="C1619" s="17">
        <v>6</v>
      </c>
      <c r="D1619" s="17" t="s">
        <v>49</v>
      </c>
      <c r="E1619" s="17" t="s">
        <v>110</v>
      </c>
      <c r="F1619" s="17" t="s">
        <v>46</v>
      </c>
      <c r="G1619" s="18" t="s">
        <v>99</v>
      </c>
    </row>
    <row r="1620" spans="1:7" x14ac:dyDescent="0.25">
      <c r="A1620" s="27">
        <v>47276</v>
      </c>
      <c r="B1620" s="15">
        <v>2029</v>
      </c>
      <c r="C1620" s="15">
        <v>6</v>
      </c>
      <c r="D1620" s="15" t="s">
        <v>49</v>
      </c>
      <c r="E1620" s="15" t="s">
        <v>110</v>
      </c>
      <c r="F1620" s="15" t="s">
        <v>46</v>
      </c>
      <c r="G1620" s="16" t="s">
        <v>99</v>
      </c>
    </row>
    <row r="1621" spans="1:7" x14ac:dyDescent="0.25">
      <c r="A1621" s="28">
        <v>47277</v>
      </c>
      <c r="B1621" s="17">
        <v>2029</v>
      </c>
      <c r="C1621" s="17">
        <v>6</v>
      </c>
      <c r="D1621" s="17" t="s">
        <v>49</v>
      </c>
      <c r="E1621" s="17" t="s">
        <v>110</v>
      </c>
      <c r="F1621" s="17" t="s">
        <v>46</v>
      </c>
      <c r="G1621" s="18" t="s">
        <v>99</v>
      </c>
    </row>
    <row r="1622" spans="1:7" x14ac:dyDescent="0.25">
      <c r="A1622" s="27">
        <v>47278</v>
      </c>
      <c r="B1622" s="15">
        <v>2029</v>
      </c>
      <c r="C1622" s="15">
        <v>6</v>
      </c>
      <c r="D1622" s="15" t="s">
        <v>49</v>
      </c>
      <c r="E1622" s="15" t="s">
        <v>110</v>
      </c>
      <c r="F1622" s="15" t="s">
        <v>46</v>
      </c>
      <c r="G1622" s="16" t="s">
        <v>99</v>
      </c>
    </row>
    <row r="1623" spans="1:7" x14ac:dyDescent="0.25">
      <c r="A1623" s="28">
        <v>47279</v>
      </c>
      <c r="B1623" s="17">
        <v>2029</v>
      </c>
      <c r="C1623" s="17">
        <v>6</v>
      </c>
      <c r="D1623" s="17" t="s">
        <v>49</v>
      </c>
      <c r="E1623" s="17" t="s">
        <v>110</v>
      </c>
      <c r="F1623" s="17" t="s">
        <v>46</v>
      </c>
      <c r="G1623" s="18" t="s">
        <v>99</v>
      </c>
    </row>
    <row r="1624" spans="1:7" x14ac:dyDescent="0.25">
      <c r="A1624" s="27">
        <v>47280</v>
      </c>
      <c r="B1624" s="15">
        <v>2029</v>
      </c>
      <c r="C1624" s="15">
        <v>6</v>
      </c>
      <c r="D1624" s="15" t="s">
        <v>49</v>
      </c>
      <c r="E1624" s="15" t="s">
        <v>110</v>
      </c>
      <c r="F1624" s="15" t="s">
        <v>46</v>
      </c>
      <c r="G1624" s="16" t="s">
        <v>99</v>
      </c>
    </row>
    <row r="1625" spans="1:7" x14ac:dyDescent="0.25">
      <c r="A1625" s="28">
        <v>47281</v>
      </c>
      <c r="B1625" s="17">
        <v>2029</v>
      </c>
      <c r="C1625" s="17">
        <v>6</v>
      </c>
      <c r="D1625" s="17" t="s">
        <v>49</v>
      </c>
      <c r="E1625" s="17" t="s">
        <v>110</v>
      </c>
      <c r="F1625" s="17" t="s">
        <v>46</v>
      </c>
      <c r="G1625" s="18" t="s">
        <v>99</v>
      </c>
    </row>
    <row r="1626" spans="1:7" x14ac:dyDescent="0.25">
      <c r="A1626" s="27">
        <v>47282</v>
      </c>
      <c r="B1626" s="15">
        <v>2029</v>
      </c>
      <c r="C1626" s="15">
        <v>6</v>
      </c>
      <c r="D1626" s="15" t="s">
        <v>49</v>
      </c>
      <c r="E1626" s="15" t="s">
        <v>110</v>
      </c>
      <c r="F1626" s="15" t="s">
        <v>46</v>
      </c>
      <c r="G1626" s="16" t="s">
        <v>99</v>
      </c>
    </row>
    <row r="1627" spans="1:7" x14ac:dyDescent="0.25">
      <c r="A1627" s="28">
        <v>47283</v>
      </c>
      <c r="B1627" s="17">
        <v>2029</v>
      </c>
      <c r="C1627" s="17">
        <v>6</v>
      </c>
      <c r="D1627" s="17" t="s">
        <v>49</v>
      </c>
      <c r="E1627" s="17" t="s">
        <v>110</v>
      </c>
      <c r="F1627" s="17" t="s">
        <v>46</v>
      </c>
      <c r="G1627" s="18" t="s">
        <v>99</v>
      </c>
    </row>
    <row r="1628" spans="1:7" x14ac:dyDescent="0.25">
      <c r="A1628" s="27">
        <v>47284</v>
      </c>
      <c r="B1628" s="15">
        <v>2029</v>
      </c>
      <c r="C1628" s="15">
        <v>6</v>
      </c>
      <c r="D1628" s="15" t="s">
        <v>49</v>
      </c>
      <c r="E1628" s="15" t="s">
        <v>110</v>
      </c>
      <c r="F1628" s="15" t="s">
        <v>46</v>
      </c>
      <c r="G1628" s="16" t="s">
        <v>99</v>
      </c>
    </row>
    <row r="1629" spans="1:7" x14ac:dyDescent="0.25">
      <c r="A1629" s="28">
        <v>47285</v>
      </c>
      <c r="B1629" s="17">
        <v>2029</v>
      </c>
      <c r="C1629" s="17">
        <v>6</v>
      </c>
      <c r="D1629" s="17" t="s">
        <v>49</v>
      </c>
      <c r="E1629" s="17" t="s">
        <v>110</v>
      </c>
      <c r="F1629" s="17" t="s">
        <v>46</v>
      </c>
      <c r="G1629" s="18" t="s">
        <v>99</v>
      </c>
    </row>
    <row r="1630" spans="1:7" x14ac:dyDescent="0.25">
      <c r="A1630" s="27">
        <v>47286</v>
      </c>
      <c r="B1630" s="15">
        <v>2029</v>
      </c>
      <c r="C1630" s="15">
        <v>6</v>
      </c>
      <c r="D1630" s="15" t="s">
        <v>49</v>
      </c>
      <c r="E1630" s="15" t="s">
        <v>110</v>
      </c>
      <c r="F1630" s="15" t="s">
        <v>46</v>
      </c>
      <c r="G1630" s="16" t="s">
        <v>99</v>
      </c>
    </row>
    <row r="1631" spans="1:7" x14ac:dyDescent="0.25">
      <c r="A1631" s="28">
        <v>47287</v>
      </c>
      <c r="B1631" s="17">
        <v>2029</v>
      </c>
      <c r="C1631" s="17">
        <v>6</v>
      </c>
      <c r="D1631" s="17" t="s">
        <v>49</v>
      </c>
      <c r="E1631" s="17" t="s">
        <v>110</v>
      </c>
      <c r="F1631" s="17" t="s">
        <v>46</v>
      </c>
      <c r="G1631" s="18" t="s">
        <v>99</v>
      </c>
    </row>
    <row r="1632" spans="1:7" x14ac:dyDescent="0.25">
      <c r="A1632" s="27">
        <v>47288</v>
      </c>
      <c r="B1632" s="15">
        <v>2029</v>
      </c>
      <c r="C1632" s="15">
        <v>6</v>
      </c>
      <c r="D1632" s="15" t="s">
        <v>49</v>
      </c>
      <c r="E1632" s="15" t="s">
        <v>110</v>
      </c>
      <c r="F1632" s="15" t="s">
        <v>46</v>
      </c>
      <c r="G1632" s="16" t="s">
        <v>99</v>
      </c>
    </row>
    <row r="1633" spans="1:7" x14ac:dyDescent="0.25">
      <c r="A1633" s="28">
        <v>47289</v>
      </c>
      <c r="B1633" s="17">
        <v>2029</v>
      </c>
      <c r="C1633" s="17">
        <v>6</v>
      </c>
      <c r="D1633" s="17" t="s">
        <v>49</v>
      </c>
      <c r="E1633" s="17" t="s">
        <v>110</v>
      </c>
      <c r="F1633" s="17" t="s">
        <v>46</v>
      </c>
      <c r="G1633" s="18" t="s">
        <v>99</v>
      </c>
    </row>
    <row r="1634" spans="1:7" x14ac:dyDescent="0.25">
      <c r="A1634" s="27">
        <v>47290</v>
      </c>
      <c r="B1634" s="15">
        <v>2029</v>
      </c>
      <c r="C1634" s="15">
        <v>6</v>
      </c>
      <c r="D1634" s="15" t="s">
        <v>49</v>
      </c>
      <c r="E1634" s="15" t="s">
        <v>110</v>
      </c>
      <c r="F1634" s="15" t="s">
        <v>46</v>
      </c>
      <c r="G1634" s="16" t="s">
        <v>99</v>
      </c>
    </row>
    <row r="1635" spans="1:7" x14ac:dyDescent="0.25">
      <c r="A1635" s="28">
        <v>47291</v>
      </c>
      <c r="B1635" s="17">
        <v>2029</v>
      </c>
      <c r="C1635" s="17">
        <v>6</v>
      </c>
      <c r="D1635" s="17" t="s">
        <v>49</v>
      </c>
      <c r="E1635" s="17" t="s">
        <v>110</v>
      </c>
      <c r="F1635" s="17" t="s">
        <v>46</v>
      </c>
      <c r="G1635" s="18" t="s">
        <v>99</v>
      </c>
    </row>
    <row r="1636" spans="1:7" x14ac:dyDescent="0.25">
      <c r="A1636" s="27">
        <v>47292</v>
      </c>
      <c r="B1636" s="15">
        <v>2029</v>
      </c>
      <c r="C1636" s="15">
        <v>6</v>
      </c>
      <c r="D1636" s="15" t="s">
        <v>49</v>
      </c>
      <c r="E1636" s="15" t="s">
        <v>110</v>
      </c>
      <c r="F1636" s="15" t="s">
        <v>46</v>
      </c>
      <c r="G1636" s="16" t="s">
        <v>99</v>
      </c>
    </row>
    <row r="1637" spans="1:7" x14ac:dyDescent="0.25">
      <c r="A1637" s="28">
        <v>47293</v>
      </c>
      <c r="B1637" s="17">
        <v>2029</v>
      </c>
      <c r="C1637" s="17">
        <v>6</v>
      </c>
      <c r="D1637" s="17" t="s">
        <v>49</v>
      </c>
      <c r="E1637" s="17" t="s">
        <v>110</v>
      </c>
      <c r="F1637" s="17" t="s">
        <v>46</v>
      </c>
      <c r="G1637" s="18" t="s">
        <v>99</v>
      </c>
    </row>
    <row r="1638" spans="1:7" x14ac:dyDescent="0.25">
      <c r="A1638" s="27">
        <v>47294</v>
      </c>
      <c r="B1638" s="15">
        <v>2029</v>
      </c>
      <c r="C1638" s="15">
        <v>6</v>
      </c>
      <c r="D1638" s="15" t="s">
        <v>49</v>
      </c>
      <c r="E1638" s="15" t="s">
        <v>110</v>
      </c>
      <c r="F1638" s="15" t="s">
        <v>46</v>
      </c>
      <c r="G1638" s="16" t="s">
        <v>99</v>
      </c>
    </row>
    <row r="1639" spans="1:7" x14ac:dyDescent="0.25">
      <c r="A1639" s="28">
        <v>47295</v>
      </c>
      <c r="B1639" s="17">
        <v>2029</v>
      </c>
      <c r="C1639" s="17">
        <v>6</v>
      </c>
      <c r="D1639" s="17" t="s">
        <v>49</v>
      </c>
      <c r="E1639" s="17" t="s">
        <v>110</v>
      </c>
      <c r="F1639" s="17" t="s">
        <v>46</v>
      </c>
      <c r="G1639" s="18" t="s">
        <v>99</v>
      </c>
    </row>
    <row r="1640" spans="1:7" x14ac:dyDescent="0.25">
      <c r="A1640" s="27">
        <v>47296</v>
      </c>
      <c r="B1640" s="15">
        <v>2029</v>
      </c>
      <c r="C1640" s="15">
        <v>6</v>
      </c>
      <c r="D1640" s="15" t="s">
        <v>49</v>
      </c>
      <c r="E1640" s="15" t="s">
        <v>110</v>
      </c>
      <c r="F1640" s="15" t="s">
        <v>46</v>
      </c>
      <c r="G1640" s="16" t="s">
        <v>99</v>
      </c>
    </row>
    <row r="1641" spans="1:7" x14ac:dyDescent="0.25">
      <c r="A1641" s="28">
        <v>47297</v>
      </c>
      <c r="B1641" s="17">
        <v>2029</v>
      </c>
      <c r="C1641" s="17">
        <v>6</v>
      </c>
      <c r="D1641" s="17" t="s">
        <v>49</v>
      </c>
      <c r="E1641" s="17" t="s">
        <v>110</v>
      </c>
      <c r="F1641" s="17" t="s">
        <v>46</v>
      </c>
      <c r="G1641" s="18" t="s">
        <v>99</v>
      </c>
    </row>
    <row r="1642" spans="1:7" x14ac:dyDescent="0.25">
      <c r="A1642" s="27">
        <v>47298</v>
      </c>
      <c r="B1642" s="15">
        <v>2029</v>
      </c>
      <c r="C1642" s="15">
        <v>6</v>
      </c>
      <c r="D1642" s="15" t="s">
        <v>49</v>
      </c>
      <c r="E1642" s="15" t="s">
        <v>110</v>
      </c>
      <c r="F1642" s="15" t="s">
        <v>46</v>
      </c>
      <c r="G1642" s="16" t="s">
        <v>99</v>
      </c>
    </row>
    <row r="1643" spans="1:7" x14ac:dyDescent="0.25">
      <c r="A1643" s="28">
        <v>47299</v>
      </c>
      <c r="B1643" s="17">
        <v>2029</v>
      </c>
      <c r="C1643" s="17">
        <v>6</v>
      </c>
      <c r="D1643" s="17" t="s">
        <v>49</v>
      </c>
      <c r="E1643" s="17" t="s">
        <v>110</v>
      </c>
      <c r="F1643" s="17" t="s">
        <v>46</v>
      </c>
      <c r="G1643" s="18" t="s">
        <v>99</v>
      </c>
    </row>
    <row r="1644" spans="1:7" x14ac:dyDescent="0.25">
      <c r="A1644" s="27">
        <v>47300</v>
      </c>
      <c r="B1644" s="15">
        <v>2029</v>
      </c>
      <c r="C1644" s="15">
        <v>7</v>
      </c>
      <c r="D1644" s="15" t="s">
        <v>51</v>
      </c>
      <c r="E1644" s="15" t="s">
        <v>111</v>
      </c>
      <c r="F1644" s="15" t="s">
        <v>53</v>
      </c>
      <c r="G1644" s="16" t="s">
        <v>112</v>
      </c>
    </row>
    <row r="1645" spans="1:7" x14ac:dyDescent="0.25">
      <c r="A1645" s="28">
        <v>47301</v>
      </c>
      <c r="B1645" s="17">
        <v>2029</v>
      </c>
      <c r="C1645" s="17">
        <v>7</v>
      </c>
      <c r="D1645" s="17" t="s">
        <v>51</v>
      </c>
      <c r="E1645" s="17" t="s">
        <v>111</v>
      </c>
      <c r="F1645" s="17" t="s">
        <v>53</v>
      </c>
      <c r="G1645" s="18" t="s">
        <v>112</v>
      </c>
    </row>
    <row r="1646" spans="1:7" x14ac:dyDescent="0.25">
      <c r="A1646" s="27">
        <v>47302</v>
      </c>
      <c r="B1646" s="15">
        <v>2029</v>
      </c>
      <c r="C1646" s="15">
        <v>7</v>
      </c>
      <c r="D1646" s="15" t="s">
        <v>51</v>
      </c>
      <c r="E1646" s="15" t="s">
        <v>111</v>
      </c>
      <c r="F1646" s="15" t="s">
        <v>53</v>
      </c>
      <c r="G1646" s="16" t="s">
        <v>112</v>
      </c>
    </row>
    <row r="1647" spans="1:7" x14ac:dyDescent="0.25">
      <c r="A1647" s="28">
        <v>47303</v>
      </c>
      <c r="B1647" s="17">
        <v>2029</v>
      </c>
      <c r="C1647" s="17">
        <v>7</v>
      </c>
      <c r="D1647" s="17" t="s">
        <v>51</v>
      </c>
      <c r="E1647" s="17" t="s">
        <v>111</v>
      </c>
      <c r="F1647" s="17" t="s">
        <v>53</v>
      </c>
      <c r="G1647" s="18" t="s">
        <v>112</v>
      </c>
    </row>
    <row r="1648" spans="1:7" x14ac:dyDescent="0.25">
      <c r="A1648" s="27">
        <v>47304</v>
      </c>
      <c r="B1648" s="15">
        <v>2029</v>
      </c>
      <c r="C1648" s="15">
        <v>7</v>
      </c>
      <c r="D1648" s="15" t="s">
        <v>51</v>
      </c>
      <c r="E1648" s="15" t="s">
        <v>111</v>
      </c>
      <c r="F1648" s="15" t="s">
        <v>53</v>
      </c>
      <c r="G1648" s="16" t="s">
        <v>112</v>
      </c>
    </row>
    <row r="1649" spans="1:7" x14ac:dyDescent="0.25">
      <c r="A1649" s="28">
        <v>47305</v>
      </c>
      <c r="B1649" s="17">
        <v>2029</v>
      </c>
      <c r="C1649" s="17">
        <v>7</v>
      </c>
      <c r="D1649" s="17" t="s">
        <v>51</v>
      </c>
      <c r="E1649" s="17" t="s">
        <v>111</v>
      </c>
      <c r="F1649" s="17" t="s">
        <v>53</v>
      </c>
      <c r="G1649" s="18" t="s">
        <v>112</v>
      </c>
    </row>
    <row r="1650" spans="1:7" x14ac:dyDescent="0.25">
      <c r="A1650" s="27">
        <v>47306</v>
      </c>
      <c r="B1650" s="15">
        <v>2029</v>
      </c>
      <c r="C1650" s="15">
        <v>7</v>
      </c>
      <c r="D1650" s="15" t="s">
        <v>51</v>
      </c>
      <c r="E1650" s="15" t="s">
        <v>111</v>
      </c>
      <c r="F1650" s="15" t="s">
        <v>53</v>
      </c>
      <c r="G1650" s="16" t="s">
        <v>112</v>
      </c>
    </row>
    <row r="1651" spans="1:7" x14ac:dyDescent="0.25">
      <c r="A1651" s="28">
        <v>47307</v>
      </c>
      <c r="B1651" s="17">
        <v>2029</v>
      </c>
      <c r="C1651" s="17">
        <v>7</v>
      </c>
      <c r="D1651" s="17" t="s">
        <v>51</v>
      </c>
      <c r="E1651" s="17" t="s">
        <v>111</v>
      </c>
      <c r="F1651" s="17" t="s">
        <v>53</v>
      </c>
      <c r="G1651" s="18" t="s">
        <v>112</v>
      </c>
    </row>
    <row r="1652" spans="1:7" x14ac:dyDescent="0.25">
      <c r="A1652" s="27">
        <v>47308</v>
      </c>
      <c r="B1652" s="15">
        <v>2029</v>
      </c>
      <c r="C1652" s="15">
        <v>7</v>
      </c>
      <c r="D1652" s="15" t="s">
        <v>51</v>
      </c>
      <c r="E1652" s="15" t="s">
        <v>111</v>
      </c>
      <c r="F1652" s="15" t="s">
        <v>53</v>
      </c>
      <c r="G1652" s="16" t="s">
        <v>112</v>
      </c>
    </row>
    <row r="1653" spans="1:7" x14ac:dyDescent="0.25">
      <c r="A1653" s="28">
        <v>47309</v>
      </c>
      <c r="B1653" s="17">
        <v>2029</v>
      </c>
      <c r="C1653" s="17">
        <v>7</v>
      </c>
      <c r="D1653" s="17" t="s">
        <v>51</v>
      </c>
      <c r="E1653" s="17" t="s">
        <v>111</v>
      </c>
      <c r="F1653" s="17" t="s">
        <v>53</v>
      </c>
      <c r="G1653" s="18" t="s">
        <v>112</v>
      </c>
    </row>
    <row r="1654" spans="1:7" x14ac:dyDescent="0.25">
      <c r="A1654" s="27">
        <v>47310</v>
      </c>
      <c r="B1654" s="15">
        <v>2029</v>
      </c>
      <c r="C1654" s="15">
        <v>7</v>
      </c>
      <c r="D1654" s="15" t="s">
        <v>51</v>
      </c>
      <c r="E1654" s="15" t="s">
        <v>111</v>
      </c>
      <c r="F1654" s="15" t="s">
        <v>53</v>
      </c>
      <c r="G1654" s="16" t="s">
        <v>112</v>
      </c>
    </row>
    <row r="1655" spans="1:7" x14ac:dyDescent="0.25">
      <c r="A1655" s="28">
        <v>47311</v>
      </c>
      <c r="B1655" s="17">
        <v>2029</v>
      </c>
      <c r="C1655" s="17">
        <v>7</v>
      </c>
      <c r="D1655" s="17" t="s">
        <v>51</v>
      </c>
      <c r="E1655" s="17" t="s">
        <v>111</v>
      </c>
      <c r="F1655" s="17" t="s">
        <v>53</v>
      </c>
      <c r="G1655" s="18" t="s">
        <v>112</v>
      </c>
    </row>
    <row r="1656" spans="1:7" x14ac:dyDescent="0.25">
      <c r="A1656" s="27">
        <v>47312</v>
      </c>
      <c r="B1656" s="15">
        <v>2029</v>
      </c>
      <c r="C1656" s="15">
        <v>7</v>
      </c>
      <c r="D1656" s="15" t="s">
        <v>51</v>
      </c>
      <c r="E1656" s="15" t="s">
        <v>111</v>
      </c>
      <c r="F1656" s="15" t="s">
        <v>53</v>
      </c>
      <c r="G1656" s="16" t="s">
        <v>112</v>
      </c>
    </row>
    <row r="1657" spans="1:7" x14ac:dyDescent="0.25">
      <c r="A1657" s="28">
        <v>47313</v>
      </c>
      <c r="B1657" s="17">
        <v>2029</v>
      </c>
      <c r="C1657" s="17">
        <v>7</v>
      </c>
      <c r="D1657" s="17" t="s">
        <v>51</v>
      </c>
      <c r="E1657" s="17" t="s">
        <v>111</v>
      </c>
      <c r="F1657" s="17" t="s">
        <v>53</v>
      </c>
      <c r="G1657" s="18" t="s">
        <v>112</v>
      </c>
    </row>
    <row r="1658" spans="1:7" x14ac:dyDescent="0.25">
      <c r="A1658" s="27">
        <v>47314</v>
      </c>
      <c r="B1658" s="15">
        <v>2029</v>
      </c>
      <c r="C1658" s="15">
        <v>7</v>
      </c>
      <c r="D1658" s="15" t="s">
        <v>51</v>
      </c>
      <c r="E1658" s="15" t="s">
        <v>111</v>
      </c>
      <c r="F1658" s="15" t="s">
        <v>53</v>
      </c>
      <c r="G1658" s="16" t="s">
        <v>112</v>
      </c>
    </row>
    <row r="1659" spans="1:7" x14ac:dyDescent="0.25">
      <c r="A1659" s="28">
        <v>47315</v>
      </c>
      <c r="B1659" s="17">
        <v>2029</v>
      </c>
      <c r="C1659" s="17">
        <v>7</v>
      </c>
      <c r="D1659" s="17" t="s">
        <v>51</v>
      </c>
      <c r="E1659" s="17" t="s">
        <v>111</v>
      </c>
      <c r="F1659" s="17" t="s">
        <v>53</v>
      </c>
      <c r="G1659" s="18" t="s">
        <v>112</v>
      </c>
    </row>
    <row r="1660" spans="1:7" x14ac:dyDescent="0.25">
      <c r="A1660" s="27">
        <v>47316</v>
      </c>
      <c r="B1660" s="15">
        <v>2029</v>
      </c>
      <c r="C1660" s="15">
        <v>7</v>
      </c>
      <c r="D1660" s="15" t="s">
        <v>51</v>
      </c>
      <c r="E1660" s="15" t="s">
        <v>111</v>
      </c>
      <c r="F1660" s="15" t="s">
        <v>53</v>
      </c>
      <c r="G1660" s="16" t="s">
        <v>112</v>
      </c>
    </row>
    <row r="1661" spans="1:7" x14ac:dyDescent="0.25">
      <c r="A1661" s="28">
        <v>47317</v>
      </c>
      <c r="B1661" s="17">
        <v>2029</v>
      </c>
      <c r="C1661" s="17">
        <v>7</v>
      </c>
      <c r="D1661" s="17" t="s">
        <v>51</v>
      </c>
      <c r="E1661" s="17" t="s">
        <v>111</v>
      </c>
      <c r="F1661" s="17" t="s">
        <v>53</v>
      </c>
      <c r="G1661" s="18" t="s">
        <v>112</v>
      </c>
    </row>
    <row r="1662" spans="1:7" x14ac:dyDescent="0.25">
      <c r="A1662" s="27">
        <v>47318</v>
      </c>
      <c r="B1662" s="15">
        <v>2029</v>
      </c>
      <c r="C1662" s="15">
        <v>7</v>
      </c>
      <c r="D1662" s="15" t="s">
        <v>51</v>
      </c>
      <c r="E1662" s="15" t="s">
        <v>111</v>
      </c>
      <c r="F1662" s="15" t="s">
        <v>53</v>
      </c>
      <c r="G1662" s="16" t="s">
        <v>112</v>
      </c>
    </row>
    <row r="1663" spans="1:7" x14ac:dyDescent="0.25">
      <c r="A1663" s="28">
        <v>47319</v>
      </c>
      <c r="B1663" s="17">
        <v>2029</v>
      </c>
      <c r="C1663" s="17">
        <v>7</v>
      </c>
      <c r="D1663" s="17" t="s">
        <v>51</v>
      </c>
      <c r="E1663" s="17" t="s">
        <v>111</v>
      </c>
      <c r="F1663" s="17" t="s">
        <v>53</v>
      </c>
      <c r="G1663" s="18" t="s">
        <v>112</v>
      </c>
    </row>
    <row r="1664" spans="1:7" x14ac:dyDescent="0.25">
      <c r="A1664" s="27">
        <v>47320</v>
      </c>
      <c r="B1664" s="15">
        <v>2029</v>
      </c>
      <c r="C1664" s="15">
        <v>7</v>
      </c>
      <c r="D1664" s="15" t="s">
        <v>51</v>
      </c>
      <c r="E1664" s="15" t="s">
        <v>111</v>
      </c>
      <c r="F1664" s="15" t="s">
        <v>53</v>
      </c>
      <c r="G1664" s="16" t="s">
        <v>112</v>
      </c>
    </row>
    <row r="1665" spans="1:7" x14ac:dyDescent="0.25">
      <c r="A1665" s="28">
        <v>47321</v>
      </c>
      <c r="B1665" s="17">
        <v>2029</v>
      </c>
      <c r="C1665" s="17">
        <v>7</v>
      </c>
      <c r="D1665" s="17" t="s">
        <v>51</v>
      </c>
      <c r="E1665" s="17" t="s">
        <v>111</v>
      </c>
      <c r="F1665" s="17" t="s">
        <v>53</v>
      </c>
      <c r="G1665" s="18" t="s">
        <v>112</v>
      </c>
    </row>
    <row r="1666" spans="1:7" x14ac:dyDescent="0.25">
      <c r="A1666" s="27">
        <v>47322</v>
      </c>
      <c r="B1666" s="15">
        <v>2029</v>
      </c>
      <c r="C1666" s="15">
        <v>7</v>
      </c>
      <c r="D1666" s="15" t="s">
        <v>51</v>
      </c>
      <c r="E1666" s="15" t="s">
        <v>111</v>
      </c>
      <c r="F1666" s="15" t="s">
        <v>53</v>
      </c>
      <c r="G1666" s="16" t="s">
        <v>112</v>
      </c>
    </row>
    <row r="1667" spans="1:7" x14ac:dyDescent="0.25">
      <c r="A1667" s="28">
        <v>47323</v>
      </c>
      <c r="B1667" s="17">
        <v>2029</v>
      </c>
      <c r="C1667" s="17">
        <v>7</v>
      </c>
      <c r="D1667" s="17" t="s">
        <v>51</v>
      </c>
      <c r="E1667" s="17" t="s">
        <v>111</v>
      </c>
      <c r="F1667" s="17" t="s">
        <v>53</v>
      </c>
      <c r="G1667" s="18" t="s">
        <v>112</v>
      </c>
    </row>
    <row r="1668" spans="1:7" x14ac:dyDescent="0.25">
      <c r="A1668" s="27">
        <v>47324</v>
      </c>
      <c r="B1668" s="15">
        <v>2029</v>
      </c>
      <c r="C1668" s="15">
        <v>7</v>
      </c>
      <c r="D1668" s="15" t="s">
        <v>51</v>
      </c>
      <c r="E1668" s="15" t="s">
        <v>111</v>
      </c>
      <c r="F1668" s="15" t="s">
        <v>53</v>
      </c>
      <c r="G1668" s="16" t="s">
        <v>112</v>
      </c>
    </row>
    <row r="1669" spans="1:7" x14ac:dyDescent="0.25">
      <c r="A1669" s="28">
        <v>47325</v>
      </c>
      <c r="B1669" s="17">
        <v>2029</v>
      </c>
      <c r="C1669" s="17">
        <v>7</v>
      </c>
      <c r="D1669" s="17" t="s">
        <v>51</v>
      </c>
      <c r="E1669" s="17" t="s">
        <v>111</v>
      </c>
      <c r="F1669" s="17" t="s">
        <v>53</v>
      </c>
      <c r="G1669" s="18" t="s">
        <v>112</v>
      </c>
    </row>
    <row r="1670" spans="1:7" x14ac:dyDescent="0.25">
      <c r="A1670" s="27">
        <v>47326</v>
      </c>
      <c r="B1670" s="15">
        <v>2029</v>
      </c>
      <c r="C1670" s="15">
        <v>7</v>
      </c>
      <c r="D1670" s="15" t="s">
        <v>51</v>
      </c>
      <c r="E1670" s="15" t="s">
        <v>111</v>
      </c>
      <c r="F1670" s="15" t="s">
        <v>53</v>
      </c>
      <c r="G1670" s="16" t="s">
        <v>112</v>
      </c>
    </row>
    <row r="1671" spans="1:7" x14ac:dyDescent="0.25">
      <c r="A1671" s="28">
        <v>47327</v>
      </c>
      <c r="B1671" s="17">
        <v>2029</v>
      </c>
      <c r="C1671" s="17">
        <v>7</v>
      </c>
      <c r="D1671" s="17" t="s">
        <v>51</v>
      </c>
      <c r="E1671" s="17" t="s">
        <v>111</v>
      </c>
      <c r="F1671" s="17" t="s">
        <v>53</v>
      </c>
      <c r="G1671" s="18" t="s">
        <v>112</v>
      </c>
    </row>
    <row r="1672" spans="1:7" x14ac:dyDescent="0.25">
      <c r="A1672" s="27">
        <v>47328</v>
      </c>
      <c r="B1672" s="15">
        <v>2029</v>
      </c>
      <c r="C1672" s="15">
        <v>7</v>
      </c>
      <c r="D1672" s="15" t="s">
        <v>51</v>
      </c>
      <c r="E1672" s="15" t="s">
        <v>111</v>
      </c>
      <c r="F1672" s="15" t="s">
        <v>53</v>
      </c>
      <c r="G1672" s="16" t="s">
        <v>112</v>
      </c>
    </row>
    <row r="1673" spans="1:7" x14ac:dyDescent="0.25">
      <c r="A1673" s="28">
        <v>47329</v>
      </c>
      <c r="B1673" s="17">
        <v>2029</v>
      </c>
      <c r="C1673" s="17">
        <v>7</v>
      </c>
      <c r="D1673" s="17" t="s">
        <v>51</v>
      </c>
      <c r="E1673" s="17" t="s">
        <v>111</v>
      </c>
      <c r="F1673" s="17" t="s">
        <v>53</v>
      </c>
      <c r="G1673" s="18" t="s">
        <v>112</v>
      </c>
    </row>
    <row r="1674" spans="1:7" x14ac:dyDescent="0.25">
      <c r="A1674" s="27">
        <v>47330</v>
      </c>
      <c r="B1674" s="15">
        <v>2029</v>
      </c>
      <c r="C1674" s="15">
        <v>7</v>
      </c>
      <c r="D1674" s="15" t="s">
        <v>51</v>
      </c>
      <c r="E1674" s="15" t="s">
        <v>111</v>
      </c>
      <c r="F1674" s="15" t="s">
        <v>53</v>
      </c>
      <c r="G1674" s="16" t="s">
        <v>112</v>
      </c>
    </row>
    <row r="1675" spans="1:7" x14ac:dyDescent="0.25">
      <c r="A1675" s="28">
        <v>47331</v>
      </c>
      <c r="B1675" s="17">
        <v>2029</v>
      </c>
      <c r="C1675" s="17">
        <v>8</v>
      </c>
      <c r="D1675" s="17" t="s">
        <v>55</v>
      </c>
      <c r="E1675" s="17" t="s">
        <v>113</v>
      </c>
      <c r="F1675" s="17" t="s">
        <v>53</v>
      </c>
      <c r="G1675" s="18" t="s">
        <v>112</v>
      </c>
    </row>
    <row r="1676" spans="1:7" x14ac:dyDescent="0.25">
      <c r="A1676" s="27">
        <v>47332</v>
      </c>
      <c r="B1676" s="15">
        <v>2029</v>
      </c>
      <c r="C1676" s="15">
        <v>8</v>
      </c>
      <c r="D1676" s="15" t="s">
        <v>55</v>
      </c>
      <c r="E1676" s="15" t="s">
        <v>113</v>
      </c>
      <c r="F1676" s="15" t="s">
        <v>53</v>
      </c>
      <c r="G1676" s="16" t="s">
        <v>112</v>
      </c>
    </row>
    <row r="1677" spans="1:7" x14ac:dyDescent="0.25">
      <c r="A1677" s="28">
        <v>47333</v>
      </c>
      <c r="B1677" s="17">
        <v>2029</v>
      </c>
      <c r="C1677" s="17">
        <v>8</v>
      </c>
      <c r="D1677" s="17" t="s">
        <v>55</v>
      </c>
      <c r="E1677" s="17" t="s">
        <v>113</v>
      </c>
      <c r="F1677" s="17" t="s">
        <v>53</v>
      </c>
      <c r="G1677" s="18" t="s">
        <v>112</v>
      </c>
    </row>
    <row r="1678" spans="1:7" x14ac:dyDescent="0.25">
      <c r="A1678" s="27">
        <v>47334</v>
      </c>
      <c r="B1678" s="15">
        <v>2029</v>
      </c>
      <c r="C1678" s="15">
        <v>8</v>
      </c>
      <c r="D1678" s="15" t="s">
        <v>55</v>
      </c>
      <c r="E1678" s="15" t="s">
        <v>113</v>
      </c>
      <c r="F1678" s="15" t="s">
        <v>53</v>
      </c>
      <c r="G1678" s="16" t="s">
        <v>112</v>
      </c>
    </row>
    <row r="1679" spans="1:7" x14ac:dyDescent="0.25">
      <c r="A1679" s="28">
        <v>47335</v>
      </c>
      <c r="B1679" s="17">
        <v>2029</v>
      </c>
      <c r="C1679" s="17">
        <v>8</v>
      </c>
      <c r="D1679" s="17" t="s">
        <v>55</v>
      </c>
      <c r="E1679" s="17" t="s">
        <v>113</v>
      </c>
      <c r="F1679" s="17" t="s">
        <v>53</v>
      </c>
      <c r="G1679" s="18" t="s">
        <v>112</v>
      </c>
    </row>
    <row r="1680" spans="1:7" x14ac:dyDescent="0.25">
      <c r="A1680" s="27">
        <v>47336</v>
      </c>
      <c r="B1680" s="15">
        <v>2029</v>
      </c>
      <c r="C1680" s="15">
        <v>8</v>
      </c>
      <c r="D1680" s="15" t="s">
        <v>55</v>
      </c>
      <c r="E1680" s="15" t="s">
        <v>113</v>
      </c>
      <c r="F1680" s="15" t="s">
        <v>53</v>
      </c>
      <c r="G1680" s="16" t="s">
        <v>112</v>
      </c>
    </row>
    <row r="1681" spans="1:7" x14ac:dyDescent="0.25">
      <c r="A1681" s="28">
        <v>47337</v>
      </c>
      <c r="B1681" s="17">
        <v>2029</v>
      </c>
      <c r="C1681" s="17">
        <v>8</v>
      </c>
      <c r="D1681" s="17" t="s">
        <v>55</v>
      </c>
      <c r="E1681" s="17" t="s">
        <v>113</v>
      </c>
      <c r="F1681" s="17" t="s">
        <v>53</v>
      </c>
      <c r="G1681" s="18" t="s">
        <v>112</v>
      </c>
    </row>
    <row r="1682" spans="1:7" x14ac:dyDescent="0.25">
      <c r="A1682" s="27">
        <v>47338</v>
      </c>
      <c r="B1682" s="15">
        <v>2029</v>
      </c>
      <c r="C1682" s="15">
        <v>8</v>
      </c>
      <c r="D1682" s="15" t="s">
        <v>55</v>
      </c>
      <c r="E1682" s="15" t="s">
        <v>113</v>
      </c>
      <c r="F1682" s="15" t="s">
        <v>53</v>
      </c>
      <c r="G1682" s="16" t="s">
        <v>112</v>
      </c>
    </row>
    <row r="1683" spans="1:7" x14ac:dyDescent="0.25">
      <c r="A1683" s="28">
        <v>47339</v>
      </c>
      <c r="B1683" s="17">
        <v>2029</v>
      </c>
      <c r="C1683" s="17">
        <v>8</v>
      </c>
      <c r="D1683" s="17" t="s">
        <v>55</v>
      </c>
      <c r="E1683" s="17" t="s">
        <v>113</v>
      </c>
      <c r="F1683" s="17" t="s">
        <v>53</v>
      </c>
      <c r="G1683" s="18" t="s">
        <v>112</v>
      </c>
    </row>
    <row r="1684" spans="1:7" x14ac:dyDescent="0.25">
      <c r="A1684" s="27">
        <v>47340</v>
      </c>
      <c r="B1684" s="15">
        <v>2029</v>
      </c>
      <c r="C1684" s="15">
        <v>8</v>
      </c>
      <c r="D1684" s="15" t="s">
        <v>55</v>
      </c>
      <c r="E1684" s="15" t="s">
        <v>113</v>
      </c>
      <c r="F1684" s="15" t="s">
        <v>53</v>
      </c>
      <c r="G1684" s="16" t="s">
        <v>112</v>
      </c>
    </row>
    <row r="1685" spans="1:7" x14ac:dyDescent="0.25">
      <c r="A1685" s="28">
        <v>47341</v>
      </c>
      <c r="B1685" s="17">
        <v>2029</v>
      </c>
      <c r="C1685" s="17">
        <v>8</v>
      </c>
      <c r="D1685" s="17" t="s">
        <v>55</v>
      </c>
      <c r="E1685" s="17" t="s">
        <v>113</v>
      </c>
      <c r="F1685" s="17" t="s">
        <v>53</v>
      </c>
      <c r="G1685" s="18" t="s">
        <v>112</v>
      </c>
    </row>
    <row r="1686" spans="1:7" x14ac:dyDescent="0.25">
      <c r="A1686" s="27">
        <v>47342</v>
      </c>
      <c r="B1686" s="15">
        <v>2029</v>
      </c>
      <c r="C1686" s="15">
        <v>8</v>
      </c>
      <c r="D1686" s="15" t="s">
        <v>55</v>
      </c>
      <c r="E1686" s="15" t="s">
        <v>113</v>
      </c>
      <c r="F1686" s="15" t="s">
        <v>53</v>
      </c>
      <c r="G1686" s="16" t="s">
        <v>112</v>
      </c>
    </row>
    <row r="1687" spans="1:7" x14ac:dyDescent="0.25">
      <c r="A1687" s="28">
        <v>47343</v>
      </c>
      <c r="B1687" s="17">
        <v>2029</v>
      </c>
      <c r="C1687" s="17">
        <v>8</v>
      </c>
      <c r="D1687" s="17" t="s">
        <v>55</v>
      </c>
      <c r="E1687" s="17" t="s">
        <v>113</v>
      </c>
      <c r="F1687" s="17" t="s">
        <v>53</v>
      </c>
      <c r="G1687" s="18" t="s">
        <v>112</v>
      </c>
    </row>
    <row r="1688" spans="1:7" x14ac:dyDescent="0.25">
      <c r="A1688" s="27">
        <v>47344</v>
      </c>
      <c r="B1688" s="15">
        <v>2029</v>
      </c>
      <c r="C1688" s="15">
        <v>8</v>
      </c>
      <c r="D1688" s="15" t="s">
        <v>55</v>
      </c>
      <c r="E1688" s="15" t="s">
        <v>113</v>
      </c>
      <c r="F1688" s="15" t="s">
        <v>53</v>
      </c>
      <c r="G1688" s="16" t="s">
        <v>112</v>
      </c>
    </row>
    <row r="1689" spans="1:7" x14ac:dyDescent="0.25">
      <c r="A1689" s="28">
        <v>47345</v>
      </c>
      <c r="B1689" s="17">
        <v>2029</v>
      </c>
      <c r="C1689" s="17">
        <v>8</v>
      </c>
      <c r="D1689" s="17" t="s">
        <v>55</v>
      </c>
      <c r="E1689" s="17" t="s">
        <v>113</v>
      </c>
      <c r="F1689" s="17" t="s">
        <v>53</v>
      </c>
      <c r="G1689" s="18" t="s">
        <v>112</v>
      </c>
    </row>
    <row r="1690" spans="1:7" x14ac:dyDescent="0.25">
      <c r="A1690" s="27">
        <v>47346</v>
      </c>
      <c r="B1690" s="15">
        <v>2029</v>
      </c>
      <c r="C1690" s="15">
        <v>8</v>
      </c>
      <c r="D1690" s="15" t="s">
        <v>55</v>
      </c>
      <c r="E1690" s="15" t="s">
        <v>113</v>
      </c>
      <c r="F1690" s="15" t="s">
        <v>53</v>
      </c>
      <c r="G1690" s="16" t="s">
        <v>112</v>
      </c>
    </row>
    <row r="1691" spans="1:7" x14ac:dyDescent="0.25">
      <c r="A1691" s="28">
        <v>47347</v>
      </c>
      <c r="B1691" s="17">
        <v>2029</v>
      </c>
      <c r="C1691" s="17">
        <v>8</v>
      </c>
      <c r="D1691" s="17" t="s">
        <v>55</v>
      </c>
      <c r="E1691" s="17" t="s">
        <v>113</v>
      </c>
      <c r="F1691" s="17" t="s">
        <v>53</v>
      </c>
      <c r="G1691" s="18" t="s">
        <v>112</v>
      </c>
    </row>
    <row r="1692" spans="1:7" x14ac:dyDescent="0.25">
      <c r="A1692" s="27">
        <v>47348</v>
      </c>
      <c r="B1692" s="15">
        <v>2029</v>
      </c>
      <c r="C1692" s="15">
        <v>8</v>
      </c>
      <c r="D1692" s="15" t="s">
        <v>55</v>
      </c>
      <c r="E1692" s="15" t="s">
        <v>113</v>
      </c>
      <c r="F1692" s="15" t="s">
        <v>53</v>
      </c>
      <c r="G1692" s="16" t="s">
        <v>112</v>
      </c>
    </row>
    <row r="1693" spans="1:7" x14ac:dyDescent="0.25">
      <c r="A1693" s="28">
        <v>47349</v>
      </c>
      <c r="B1693" s="17">
        <v>2029</v>
      </c>
      <c r="C1693" s="17">
        <v>8</v>
      </c>
      <c r="D1693" s="17" t="s">
        <v>55</v>
      </c>
      <c r="E1693" s="17" t="s">
        <v>113</v>
      </c>
      <c r="F1693" s="17" t="s">
        <v>53</v>
      </c>
      <c r="G1693" s="18" t="s">
        <v>112</v>
      </c>
    </row>
    <row r="1694" spans="1:7" x14ac:dyDescent="0.25">
      <c r="A1694" s="27">
        <v>47350</v>
      </c>
      <c r="B1694" s="15">
        <v>2029</v>
      </c>
      <c r="C1694" s="15">
        <v>8</v>
      </c>
      <c r="D1694" s="15" t="s">
        <v>55</v>
      </c>
      <c r="E1694" s="15" t="s">
        <v>113</v>
      </c>
      <c r="F1694" s="15" t="s">
        <v>53</v>
      </c>
      <c r="G1694" s="16" t="s">
        <v>112</v>
      </c>
    </row>
    <row r="1695" spans="1:7" x14ac:dyDescent="0.25">
      <c r="A1695" s="28">
        <v>47351</v>
      </c>
      <c r="B1695" s="17">
        <v>2029</v>
      </c>
      <c r="C1695" s="17">
        <v>8</v>
      </c>
      <c r="D1695" s="17" t="s">
        <v>55</v>
      </c>
      <c r="E1695" s="17" t="s">
        <v>113</v>
      </c>
      <c r="F1695" s="17" t="s">
        <v>53</v>
      </c>
      <c r="G1695" s="18" t="s">
        <v>112</v>
      </c>
    </row>
    <row r="1696" spans="1:7" x14ac:dyDescent="0.25">
      <c r="A1696" s="27">
        <v>47352</v>
      </c>
      <c r="B1696" s="15">
        <v>2029</v>
      </c>
      <c r="C1696" s="15">
        <v>8</v>
      </c>
      <c r="D1696" s="15" t="s">
        <v>55</v>
      </c>
      <c r="E1696" s="15" t="s">
        <v>113</v>
      </c>
      <c r="F1696" s="15" t="s">
        <v>53</v>
      </c>
      <c r="G1696" s="16" t="s">
        <v>112</v>
      </c>
    </row>
    <row r="1697" spans="1:7" x14ac:dyDescent="0.25">
      <c r="A1697" s="28">
        <v>47353</v>
      </c>
      <c r="B1697" s="17">
        <v>2029</v>
      </c>
      <c r="C1697" s="17">
        <v>8</v>
      </c>
      <c r="D1697" s="17" t="s">
        <v>55</v>
      </c>
      <c r="E1697" s="17" t="s">
        <v>113</v>
      </c>
      <c r="F1697" s="17" t="s">
        <v>53</v>
      </c>
      <c r="G1697" s="18" t="s">
        <v>112</v>
      </c>
    </row>
    <row r="1698" spans="1:7" x14ac:dyDescent="0.25">
      <c r="A1698" s="27">
        <v>47354</v>
      </c>
      <c r="B1698" s="15">
        <v>2029</v>
      </c>
      <c r="C1698" s="15">
        <v>8</v>
      </c>
      <c r="D1698" s="15" t="s">
        <v>55</v>
      </c>
      <c r="E1698" s="15" t="s">
        <v>113</v>
      </c>
      <c r="F1698" s="15" t="s">
        <v>53</v>
      </c>
      <c r="G1698" s="16" t="s">
        <v>112</v>
      </c>
    </row>
    <row r="1699" spans="1:7" x14ac:dyDescent="0.25">
      <c r="A1699" s="28">
        <v>47355</v>
      </c>
      <c r="B1699" s="17">
        <v>2029</v>
      </c>
      <c r="C1699" s="17">
        <v>8</v>
      </c>
      <c r="D1699" s="17" t="s">
        <v>55</v>
      </c>
      <c r="E1699" s="17" t="s">
        <v>113</v>
      </c>
      <c r="F1699" s="17" t="s">
        <v>53</v>
      </c>
      <c r="G1699" s="18" t="s">
        <v>112</v>
      </c>
    </row>
    <row r="1700" spans="1:7" x14ac:dyDescent="0.25">
      <c r="A1700" s="27">
        <v>47356</v>
      </c>
      <c r="B1700" s="15">
        <v>2029</v>
      </c>
      <c r="C1700" s="15">
        <v>8</v>
      </c>
      <c r="D1700" s="15" t="s">
        <v>55</v>
      </c>
      <c r="E1700" s="15" t="s">
        <v>113</v>
      </c>
      <c r="F1700" s="15" t="s">
        <v>53</v>
      </c>
      <c r="G1700" s="16" t="s">
        <v>112</v>
      </c>
    </row>
    <row r="1701" spans="1:7" x14ac:dyDescent="0.25">
      <c r="A1701" s="28">
        <v>47357</v>
      </c>
      <c r="B1701" s="17">
        <v>2029</v>
      </c>
      <c r="C1701" s="17">
        <v>8</v>
      </c>
      <c r="D1701" s="17" t="s">
        <v>55</v>
      </c>
      <c r="E1701" s="17" t="s">
        <v>113</v>
      </c>
      <c r="F1701" s="17" t="s">
        <v>53</v>
      </c>
      <c r="G1701" s="18" t="s">
        <v>112</v>
      </c>
    </row>
    <row r="1702" spans="1:7" x14ac:dyDescent="0.25">
      <c r="A1702" s="27">
        <v>47358</v>
      </c>
      <c r="B1702" s="15">
        <v>2029</v>
      </c>
      <c r="C1702" s="15">
        <v>8</v>
      </c>
      <c r="D1702" s="15" t="s">
        <v>55</v>
      </c>
      <c r="E1702" s="15" t="s">
        <v>113</v>
      </c>
      <c r="F1702" s="15" t="s">
        <v>53</v>
      </c>
      <c r="G1702" s="16" t="s">
        <v>112</v>
      </c>
    </row>
    <row r="1703" spans="1:7" x14ac:dyDescent="0.25">
      <c r="A1703" s="28">
        <v>47359</v>
      </c>
      <c r="B1703" s="17">
        <v>2029</v>
      </c>
      <c r="C1703" s="17">
        <v>8</v>
      </c>
      <c r="D1703" s="17" t="s">
        <v>55</v>
      </c>
      <c r="E1703" s="17" t="s">
        <v>113</v>
      </c>
      <c r="F1703" s="17" t="s">
        <v>53</v>
      </c>
      <c r="G1703" s="18" t="s">
        <v>112</v>
      </c>
    </row>
    <row r="1704" spans="1:7" x14ac:dyDescent="0.25">
      <c r="A1704" s="27">
        <v>47360</v>
      </c>
      <c r="B1704" s="15">
        <v>2029</v>
      </c>
      <c r="C1704" s="15">
        <v>8</v>
      </c>
      <c r="D1704" s="15" t="s">
        <v>55</v>
      </c>
      <c r="E1704" s="15" t="s">
        <v>113</v>
      </c>
      <c r="F1704" s="15" t="s">
        <v>53</v>
      </c>
      <c r="G1704" s="16" t="s">
        <v>112</v>
      </c>
    </row>
    <row r="1705" spans="1:7" x14ac:dyDescent="0.25">
      <c r="A1705" s="28">
        <v>47361</v>
      </c>
      <c r="B1705" s="17">
        <v>2029</v>
      </c>
      <c r="C1705" s="17">
        <v>8</v>
      </c>
      <c r="D1705" s="17" t="s">
        <v>55</v>
      </c>
      <c r="E1705" s="17" t="s">
        <v>113</v>
      </c>
      <c r="F1705" s="17" t="s">
        <v>53</v>
      </c>
      <c r="G1705" s="18" t="s">
        <v>112</v>
      </c>
    </row>
    <row r="1706" spans="1:7" x14ac:dyDescent="0.25">
      <c r="A1706" s="27">
        <v>47362</v>
      </c>
      <c r="B1706" s="15">
        <v>2029</v>
      </c>
      <c r="C1706" s="15">
        <v>9</v>
      </c>
      <c r="D1706" s="15" t="s">
        <v>57</v>
      </c>
      <c r="E1706" s="15" t="s">
        <v>114</v>
      </c>
      <c r="F1706" s="15" t="s">
        <v>53</v>
      </c>
      <c r="G1706" s="16" t="s">
        <v>112</v>
      </c>
    </row>
    <row r="1707" spans="1:7" x14ac:dyDescent="0.25">
      <c r="A1707" s="28">
        <v>47363</v>
      </c>
      <c r="B1707" s="17">
        <v>2029</v>
      </c>
      <c r="C1707" s="17">
        <v>9</v>
      </c>
      <c r="D1707" s="17" t="s">
        <v>57</v>
      </c>
      <c r="E1707" s="17" t="s">
        <v>114</v>
      </c>
      <c r="F1707" s="17" t="s">
        <v>53</v>
      </c>
      <c r="G1707" s="18" t="s">
        <v>112</v>
      </c>
    </row>
    <row r="1708" spans="1:7" x14ac:dyDescent="0.25">
      <c r="A1708" s="27">
        <v>47364</v>
      </c>
      <c r="B1708" s="15">
        <v>2029</v>
      </c>
      <c r="C1708" s="15">
        <v>9</v>
      </c>
      <c r="D1708" s="15" t="s">
        <v>57</v>
      </c>
      <c r="E1708" s="15" t="s">
        <v>114</v>
      </c>
      <c r="F1708" s="15" t="s">
        <v>53</v>
      </c>
      <c r="G1708" s="16" t="s">
        <v>112</v>
      </c>
    </row>
    <row r="1709" spans="1:7" x14ac:dyDescent="0.25">
      <c r="A1709" s="28">
        <v>47365</v>
      </c>
      <c r="B1709" s="17">
        <v>2029</v>
      </c>
      <c r="C1709" s="17">
        <v>9</v>
      </c>
      <c r="D1709" s="17" t="s">
        <v>57</v>
      </c>
      <c r="E1709" s="17" t="s">
        <v>114</v>
      </c>
      <c r="F1709" s="17" t="s">
        <v>53</v>
      </c>
      <c r="G1709" s="18" t="s">
        <v>112</v>
      </c>
    </row>
    <row r="1710" spans="1:7" x14ac:dyDescent="0.25">
      <c r="A1710" s="27">
        <v>47366</v>
      </c>
      <c r="B1710" s="15">
        <v>2029</v>
      </c>
      <c r="C1710" s="15">
        <v>9</v>
      </c>
      <c r="D1710" s="15" t="s">
        <v>57</v>
      </c>
      <c r="E1710" s="15" t="s">
        <v>114</v>
      </c>
      <c r="F1710" s="15" t="s">
        <v>53</v>
      </c>
      <c r="G1710" s="16" t="s">
        <v>112</v>
      </c>
    </row>
    <row r="1711" spans="1:7" x14ac:dyDescent="0.25">
      <c r="A1711" s="28">
        <v>47367</v>
      </c>
      <c r="B1711" s="17">
        <v>2029</v>
      </c>
      <c r="C1711" s="17">
        <v>9</v>
      </c>
      <c r="D1711" s="17" t="s">
        <v>57</v>
      </c>
      <c r="E1711" s="17" t="s">
        <v>114</v>
      </c>
      <c r="F1711" s="17" t="s">
        <v>53</v>
      </c>
      <c r="G1711" s="18" t="s">
        <v>112</v>
      </c>
    </row>
    <row r="1712" spans="1:7" x14ac:dyDescent="0.25">
      <c r="A1712" s="27">
        <v>47368</v>
      </c>
      <c r="B1712" s="15">
        <v>2029</v>
      </c>
      <c r="C1712" s="15">
        <v>9</v>
      </c>
      <c r="D1712" s="15" t="s">
        <v>57</v>
      </c>
      <c r="E1712" s="15" t="s">
        <v>114</v>
      </c>
      <c r="F1712" s="15" t="s">
        <v>53</v>
      </c>
      <c r="G1712" s="16" t="s">
        <v>112</v>
      </c>
    </row>
    <row r="1713" spans="1:7" x14ac:dyDescent="0.25">
      <c r="A1713" s="28">
        <v>47369</v>
      </c>
      <c r="B1713" s="17">
        <v>2029</v>
      </c>
      <c r="C1713" s="17">
        <v>9</v>
      </c>
      <c r="D1713" s="17" t="s">
        <v>57</v>
      </c>
      <c r="E1713" s="17" t="s">
        <v>114</v>
      </c>
      <c r="F1713" s="17" t="s">
        <v>53</v>
      </c>
      <c r="G1713" s="18" t="s">
        <v>112</v>
      </c>
    </row>
    <row r="1714" spans="1:7" x14ac:dyDescent="0.25">
      <c r="A1714" s="27">
        <v>47370</v>
      </c>
      <c r="B1714" s="15">
        <v>2029</v>
      </c>
      <c r="C1714" s="15">
        <v>9</v>
      </c>
      <c r="D1714" s="15" t="s">
        <v>57</v>
      </c>
      <c r="E1714" s="15" t="s">
        <v>114</v>
      </c>
      <c r="F1714" s="15" t="s">
        <v>53</v>
      </c>
      <c r="G1714" s="16" t="s">
        <v>112</v>
      </c>
    </row>
    <row r="1715" spans="1:7" x14ac:dyDescent="0.25">
      <c r="A1715" s="28">
        <v>47371</v>
      </c>
      <c r="B1715" s="17">
        <v>2029</v>
      </c>
      <c r="C1715" s="17">
        <v>9</v>
      </c>
      <c r="D1715" s="17" t="s">
        <v>57</v>
      </c>
      <c r="E1715" s="17" t="s">
        <v>114</v>
      </c>
      <c r="F1715" s="17" t="s">
        <v>53</v>
      </c>
      <c r="G1715" s="18" t="s">
        <v>112</v>
      </c>
    </row>
    <row r="1716" spans="1:7" x14ac:dyDescent="0.25">
      <c r="A1716" s="27">
        <v>47372</v>
      </c>
      <c r="B1716" s="15">
        <v>2029</v>
      </c>
      <c r="C1716" s="15">
        <v>9</v>
      </c>
      <c r="D1716" s="15" t="s">
        <v>57</v>
      </c>
      <c r="E1716" s="15" t="s">
        <v>114</v>
      </c>
      <c r="F1716" s="15" t="s">
        <v>53</v>
      </c>
      <c r="G1716" s="16" t="s">
        <v>112</v>
      </c>
    </row>
    <row r="1717" spans="1:7" x14ac:dyDescent="0.25">
      <c r="A1717" s="28">
        <v>47373</v>
      </c>
      <c r="B1717" s="17">
        <v>2029</v>
      </c>
      <c r="C1717" s="17">
        <v>9</v>
      </c>
      <c r="D1717" s="17" t="s">
        <v>57</v>
      </c>
      <c r="E1717" s="17" t="s">
        <v>114</v>
      </c>
      <c r="F1717" s="17" t="s">
        <v>53</v>
      </c>
      <c r="G1717" s="18" t="s">
        <v>112</v>
      </c>
    </row>
    <row r="1718" spans="1:7" x14ac:dyDescent="0.25">
      <c r="A1718" s="27">
        <v>47374</v>
      </c>
      <c r="B1718" s="15">
        <v>2029</v>
      </c>
      <c r="C1718" s="15">
        <v>9</v>
      </c>
      <c r="D1718" s="15" t="s">
        <v>57</v>
      </c>
      <c r="E1718" s="15" t="s">
        <v>114</v>
      </c>
      <c r="F1718" s="15" t="s">
        <v>53</v>
      </c>
      <c r="G1718" s="16" t="s">
        <v>112</v>
      </c>
    </row>
    <row r="1719" spans="1:7" x14ac:dyDescent="0.25">
      <c r="A1719" s="28">
        <v>47375</v>
      </c>
      <c r="B1719" s="17">
        <v>2029</v>
      </c>
      <c r="C1719" s="17">
        <v>9</v>
      </c>
      <c r="D1719" s="17" t="s">
        <v>57</v>
      </c>
      <c r="E1719" s="17" t="s">
        <v>114</v>
      </c>
      <c r="F1719" s="17" t="s">
        <v>53</v>
      </c>
      <c r="G1719" s="18" t="s">
        <v>112</v>
      </c>
    </row>
    <row r="1720" spans="1:7" x14ac:dyDescent="0.25">
      <c r="A1720" s="27">
        <v>47376</v>
      </c>
      <c r="B1720" s="15">
        <v>2029</v>
      </c>
      <c r="C1720" s="15">
        <v>9</v>
      </c>
      <c r="D1720" s="15" t="s">
        <v>57</v>
      </c>
      <c r="E1720" s="15" t="s">
        <v>114</v>
      </c>
      <c r="F1720" s="15" t="s">
        <v>53</v>
      </c>
      <c r="G1720" s="16" t="s">
        <v>112</v>
      </c>
    </row>
    <row r="1721" spans="1:7" x14ac:dyDescent="0.25">
      <c r="A1721" s="28">
        <v>47377</v>
      </c>
      <c r="B1721" s="17">
        <v>2029</v>
      </c>
      <c r="C1721" s="17">
        <v>9</v>
      </c>
      <c r="D1721" s="17" t="s">
        <v>57</v>
      </c>
      <c r="E1721" s="17" t="s">
        <v>114</v>
      </c>
      <c r="F1721" s="17" t="s">
        <v>53</v>
      </c>
      <c r="G1721" s="18" t="s">
        <v>112</v>
      </c>
    </row>
    <row r="1722" spans="1:7" x14ac:dyDescent="0.25">
      <c r="A1722" s="27">
        <v>47378</v>
      </c>
      <c r="B1722" s="15">
        <v>2029</v>
      </c>
      <c r="C1722" s="15">
        <v>9</v>
      </c>
      <c r="D1722" s="15" t="s">
        <v>57</v>
      </c>
      <c r="E1722" s="15" t="s">
        <v>114</v>
      </c>
      <c r="F1722" s="15" t="s">
        <v>53</v>
      </c>
      <c r="G1722" s="16" t="s">
        <v>112</v>
      </c>
    </row>
    <row r="1723" spans="1:7" x14ac:dyDescent="0.25">
      <c r="A1723" s="28">
        <v>47379</v>
      </c>
      <c r="B1723" s="17">
        <v>2029</v>
      </c>
      <c r="C1723" s="17">
        <v>9</v>
      </c>
      <c r="D1723" s="17" t="s">
        <v>57</v>
      </c>
      <c r="E1723" s="17" t="s">
        <v>114</v>
      </c>
      <c r="F1723" s="17" t="s">
        <v>53</v>
      </c>
      <c r="G1723" s="18" t="s">
        <v>112</v>
      </c>
    </row>
    <row r="1724" spans="1:7" x14ac:dyDescent="0.25">
      <c r="A1724" s="27">
        <v>47380</v>
      </c>
      <c r="B1724" s="15">
        <v>2029</v>
      </c>
      <c r="C1724" s="15">
        <v>9</v>
      </c>
      <c r="D1724" s="15" t="s">
        <v>57</v>
      </c>
      <c r="E1724" s="15" t="s">
        <v>114</v>
      </c>
      <c r="F1724" s="15" t="s">
        <v>53</v>
      </c>
      <c r="G1724" s="16" t="s">
        <v>112</v>
      </c>
    </row>
    <row r="1725" spans="1:7" x14ac:dyDescent="0.25">
      <c r="A1725" s="28">
        <v>47381</v>
      </c>
      <c r="B1725" s="17">
        <v>2029</v>
      </c>
      <c r="C1725" s="17">
        <v>9</v>
      </c>
      <c r="D1725" s="17" t="s">
        <v>57</v>
      </c>
      <c r="E1725" s="17" t="s">
        <v>114</v>
      </c>
      <c r="F1725" s="17" t="s">
        <v>53</v>
      </c>
      <c r="G1725" s="18" t="s">
        <v>112</v>
      </c>
    </row>
    <row r="1726" spans="1:7" x14ac:dyDescent="0.25">
      <c r="A1726" s="27">
        <v>47382</v>
      </c>
      <c r="B1726" s="15">
        <v>2029</v>
      </c>
      <c r="C1726" s="15">
        <v>9</v>
      </c>
      <c r="D1726" s="15" t="s">
        <v>57</v>
      </c>
      <c r="E1726" s="15" t="s">
        <v>114</v>
      </c>
      <c r="F1726" s="15" t="s">
        <v>53</v>
      </c>
      <c r="G1726" s="16" t="s">
        <v>112</v>
      </c>
    </row>
    <row r="1727" spans="1:7" x14ac:dyDescent="0.25">
      <c r="A1727" s="28">
        <v>47383</v>
      </c>
      <c r="B1727" s="17">
        <v>2029</v>
      </c>
      <c r="C1727" s="17">
        <v>9</v>
      </c>
      <c r="D1727" s="17" t="s">
        <v>57</v>
      </c>
      <c r="E1727" s="17" t="s">
        <v>114</v>
      </c>
      <c r="F1727" s="17" t="s">
        <v>53</v>
      </c>
      <c r="G1727" s="18" t="s">
        <v>112</v>
      </c>
    </row>
    <row r="1728" spans="1:7" x14ac:dyDescent="0.25">
      <c r="A1728" s="27">
        <v>47384</v>
      </c>
      <c r="B1728" s="15">
        <v>2029</v>
      </c>
      <c r="C1728" s="15">
        <v>9</v>
      </c>
      <c r="D1728" s="15" t="s">
        <v>57</v>
      </c>
      <c r="E1728" s="15" t="s">
        <v>114</v>
      </c>
      <c r="F1728" s="15" t="s">
        <v>53</v>
      </c>
      <c r="G1728" s="16" t="s">
        <v>112</v>
      </c>
    </row>
    <row r="1729" spans="1:7" x14ac:dyDescent="0.25">
      <c r="A1729" s="28">
        <v>47385</v>
      </c>
      <c r="B1729" s="17">
        <v>2029</v>
      </c>
      <c r="C1729" s="17">
        <v>9</v>
      </c>
      <c r="D1729" s="17" t="s">
        <v>57</v>
      </c>
      <c r="E1729" s="17" t="s">
        <v>114</v>
      </c>
      <c r="F1729" s="17" t="s">
        <v>53</v>
      </c>
      <c r="G1729" s="18" t="s">
        <v>112</v>
      </c>
    </row>
    <row r="1730" spans="1:7" x14ac:dyDescent="0.25">
      <c r="A1730" s="27">
        <v>47386</v>
      </c>
      <c r="B1730" s="15">
        <v>2029</v>
      </c>
      <c r="C1730" s="15">
        <v>9</v>
      </c>
      <c r="D1730" s="15" t="s">
        <v>57</v>
      </c>
      <c r="E1730" s="15" t="s">
        <v>114</v>
      </c>
      <c r="F1730" s="15" t="s">
        <v>53</v>
      </c>
      <c r="G1730" s="16" t="s">
        <v>112</v>
      </c>
    </row>
    <row r="1731" spans="1:7" x14ac:dyDescent="0.25">
      <c r="A1731" s="28">
        <v>47387</v>
      </c>
      <c r="B1731" s="17">
        <v>2029</v>
      </c>
      <c r="C1731" s="17">
        <v>9</v>
      </c>
      <c r="D1731" s="17" t="s">
        <v>57</v>
      </c>
      <c r="E1731" s="17" t="s">
        <v>114</v>
      </c>
      <c r="F1731" s="17" t="s">
        <v>53</v>
      </c>
      <c r="G1731" s="18" t="s">
        <v>112</v>
      </c>
    </row>
    <row r="1732" spans="1:7" x14ac:dyDescent="0.25">
      <c r="A1732" s="27">
        <v>47388</v>
      </c>
      <c r="B1732" s="15">
        <v>2029</v>
      </c>
      <c r="C1732" s="15">
        <v>9</v>
      </c>
      <c r="D1732" s="15" t="s">
        <v>57</v>
      </c>
      <c r="E1732" s="15" t="s">
        <v>114</v>
      </c>
      <c r="F1732" s="15" t="s">
        <v>53</v>
      </c>
      <c r="G1732" s="16" t="s">
        <v>112</v>
      </c>
    </row>
    <row r="1733" spans="1:7" x14ac:dyDescent="0.25">
      <c r="A1733" s="28">
        <v>47389</v>
      </c>
      <c r="B1733" s="17">
        <v>2029</v>
      </c>
      <c r="C1733" s="17">
        <v>9</v>
      </c>
      <c r="D1733" s="17" t="s">
        <v>57</v>
      </c>
      <c r="E1733" s="17" t="s">
        <v>114</v>
      </c>
      <c r="F1733" s="17" t="s">
        <v>53</v>
      </c>
      <c r="G1733" s="18" t="s">
        <v>112</v>
      </c>
    </row>
    <row r="1734" spans="1:7" x14ac:dyDescent="0.25">
      <c r="A1734" s="27">
        <v>47390</v>
      </c>
      <c r="B1734" s="15">
        <v>2029</v>
      </c>
      <c r="C1734" s="15">
        <v>9</v>
      </c>
      <c r="D1734" s="15" t="s">
        <v>57</v>
      </c>
      <c r="E1734" s="15" t="s">
        <v>114</v>
      </c>
      <c r="F1734" s="15" t="s">
        <v>53</v>
      </c>
      <c r="G1734" s="16" t="s">
        <v>112</v>
      </c>
    </row>
    <row r="1735" spans="1:7" x14ac:dyDescent="0.25">
      <c r="A1735" s="28">
        <v>47391</v>
      </c>
      <c r="B1735" s="17">
        <v>2029</v>
      </c>
      <c r="C1735" s="17">
        <v>9</v>
      </c>
      <c r="D1735" s="17" t="s">
        <v>57</v>
      </c>
      <c r="E1735" s="17" t="s">
        <v>114</v>
      </c>
      <c r="F1735" s="17" t="s">
        <v>53</v>
      </c>
      <c r="G1735" s="18" t="s">
        <v>112</v>
      </c>
    </row>
    <row r="1736" spans="1:7" x14ac:dyDescent="0.25">
      <c r="A1736" s="27">
        <v>47392</v>
      </c>
      <c r="B1736" s="15">
        <v>2029</v>
      </c>
      <c r="C1736" s="15">
        <v>10</v>
      </c>
      <c r="D1736" s="15" t="s">
        <v>59</v>
      </c>
      <c r="E1736" s="15" t="s">
        <v>115</v>
      </c>
      <c r="F1736" s="15" t="s">
        <v>61</v>
      </c>
      <c r="G1736" s="16" t="s">
        <v>112</v>
      </c>
    </row>
    <row r="1737" spans="1:7" x14ac:dyDescent="0.25">
      <c r="A1737" s="28">
        <v>47393</v>
      </c>
      <c r="B1737" s="17">
        <v>2029</v>
      </c>
      <c r="C1737" s="17">
        <v>10</v>
      </c>
      <c r="D1737" s="17" t="s">
        <v>59</v>
      </c>
      <c r="E1737" s="17" t="s">
        <v>115</v>
      </c>
      <c r="F1737" s="17" t="s">
        <v>61</v>
      </c>
      <c r="G1737" s="18" t="s">
        <v>112</v>
      </c>
    </row>
    <row r="1738" spans="1:7" x14ac:dyDescent="0.25">
      <c r="A1738" s="27">
        <v>47394</v>
      </c>
      <c r="B1738" s="15">
        <v>2029</v>
      </c>
      <c r="C1738" s="15">
        <v>10</v>
      </c>
      <c r="D1738" s="15" t="s">
        <v>59</v>
      </c>
      <c r="E1738" s="15" t="s">
        <v>115</v>
      </c>
      <c r="F1738" s="15" t="s">
        <v>61</v>
      </c>
      <c r="G1738" s="16" t="s">
        <v>112</v>
      </c>
    </row>
    <row r="1739" spans="1:7" x14ac:dyDescent="0.25">
      <c r="A1739" s="28">
        <v>47395</v>
      </c>
      <c r="B1739" s="17">
        <v>2029</v>
      </c>
      <c r="C1739" s="17">
        <v>10</v>
      </c>
      <c r="D1739" s="17" t="s">
        <v>59</v>
      </c>
      <c r="E1739" s="17" t="s">
        <v>115</v>
      </c>
      <c r="F1739" s="17" t="s">
        <v>61</v>
      </c>
      <c r="G1739" s="18" t="s">
        <v>112</v>
      </c>
    </row>
    <row r="1740" spans="1:7" x14ac:dyDescent="0.25">
      <c r="A1740" s="27">
        <v>47396</v>
      </c>
      <c r="B1740" s="15">
        <v>2029</v>
      </c>
      <c r="C1740" s="15">
        <v>10</v>
      </c>
      <c r="D1740" s="15" t="s">
        <v>59</v>
      </c>
      <c r="E1740" s="15" t="s">
        <v>115</v>
      </c>
      <c r="F1740" s="15" t="s">
        <v>61</v>
      </c>
      <c r="G1740" s="16" t="s">
        <v>112</v>
      </c>
    </row>
    <row r="1741" spans="1:7" x14ac:dyDescent="0.25">
      <c r="A1741" s="28">
        <v>47397</v>
      </c>
      <c r="B1741" s="17">
        <v>2029</v>
      </c>
      <c r="C1741" s="17">
        <v>10</v>
      </c>
      <c r="D1741" s="17" t="s">
        <v>59</v>
      </c>
      <c r="E1741" s="17" t="s">
        <v>115</v>
      </c>
      <c r="F1741" s="17" t="s">
        <v>61</v>
      </c>
      <c r="G1741" s="18" t="s">
        <v>112</v>
      </c>
    </row>
    <row r="1742" spans="1:7" x14ac:dyDescent="0.25">
      <c r="A1742" s="27">
        <v>47398</v>
      </c>
      <c r="B1742" s="15">
        <v>2029</v>
      </c>
      <c r="C1742" s="15">
        <v>10</v>
      </c>
      <c r="D1742" s="15" t="s">
        <v>59</v>
      </c>
      <c r="E1742" s="15" t="s">
        <v>115</v>
      </c>
      <c r="F1742" s="15" t="s">
        <v>61</v>
      </c>
      <c r="G1742" s="16" t="s">
        <v>112</v>
      </c>
    </row>
    <row r="1743" spans="1:7" x14ac:dyDescent="0.25">
      <c r="A1743" s="28">
        <v>47399</v>
      </c>
      <c r="B1743" s="17">
        <v>2029</v>
      </c>
      <c r="C1743" s="17">
        <v>10</v>
      </c>
      <c r="D1743" s="17" t="s">
        <v>59</v>
      </c>
      <c r="E1743" s="17" t="s">
        <v>115</v>
      </c>
      <c r="F1743" s="17" t="s">
        <v>61</v>
      </c>
      <c r="G1743" s="18" t="s">
        <v>112</v>
      </c>
    </row>
    <row r="1744" spans="1:7" x14ac:dyDescent="0.25">
      <c r="A1744" s="27">
        <v>47400</v>
      </c>
      <c r="B1744" s="15">
        <v>2029</v>
      </c>
      <c r="C1744" s="15">
        <v>10</v>
      </c>
      <c r="D1744" s="15" t="s">
        <v>59</v>
      </c>
      <c r="E1744" s="15" t="s">
        <v>115</v>
      </c>
      <c r="F1744" s="15" t="s">
        <v>61</v>
      </c>
      <c r="G1744" s="16" t="s">
        <v>112</v>
      </c>
    </row>
    <row r="1745" spans="1:7" x14ac:dyDescent="0.25">
      <c r="A1745" s="28">
        <v>47401</v>
      </c>
      <c r="B1745" s="17">
        <v>2029</v>
      </c>
      <c r="C1745" s="17">
        <v>10</v>
      </c>
      <c r="D1745" s="17" t="s">
        <v>59</v>
      </c>
      <c r="E1745" s="17" t="s">
        <v>115</v>
      </c>
      <c r="F1745" s="17" t="s">
        <v>61</v>
      </c>
      <c r="G1745" s="18" t="s">
        <v>112</v>
      </c>
    </row>
    <row r="1746" spans="1:7" x14ac:dyDescent="0.25">
      <c r="A1746" s="27">
        <v>47402</v>
      </c>
      <c r="B1746" s="15">
        <v>2029</v>
      </c>
      <c r="C1746" s="15">
        <v>10</v>
      </c>
      <c r="D1746" s="15" t="s">
        <v>59</v>
      </c>
      <c r="E1746" s="15" t="s">
        <v>115</v>
      </c>
      <c r="F1746" s="15" t="s">
        <v>61</v>
      </c>
      <c r="G1746" s="16" t="s">
        <v>112</v>
      </c>
    </row>
    <row r="1747" spans="1:7" x14ac:dyDescent="0.25">
      <c r="A1747" s="28">
        <v>47403</v>
      </c>
      <c r="B1747" s="17">
        <v>2029</v>
      </c>
      <c r="C1747" s="17">
        <v>10</v>
      </c>
      <c r="D1747" s="17" t="s">
        <v>59</v>
      </c>
      <c r="E1747" s="17" t="s">
        <v>115</v>
      </c>
      <c r="F1747" s="17" t="s">
        <v>61</v>
      </c>
      <c r="G1747" s="18" t="s">
        <v>112</v>
      </c>
    </row>
    <row r="1748" spans="1:7" x14ac:dyDescent="0.25">
      <c r="A1748" s="27">
        <v>47404</v>
      </c>
      <c r="B1748" s="15">
        <v>2029</v>
      </c>
      <c r="C1748" s="15">
        <v>10</v>
      </c>
      <c r="D1748" s="15" t="s">
        <v>59</v>
      </c>
      <c r="E1748" s="15" t="s">
        <v>115</v>
      </c>
      <c r="F1748" s="15" t="s">
        <v>61</v>
      </c>
      <c r="G1748" s="16" t="s">
        <v>112</v>
      </c>
    </row>
    <row r="1749" spans="1:7" x14ac:dyDescent="0.25">
      <c r="A1749" s="28">
        <v>47405</v>
      </c>
      <c r="B1749" s="17">
        <v>2029</v>
      </c>
      <c r="C1749" s="17">
        <v>10</v>
      </c>
      <c r="D1749" s="17" t="s">
        <v>59</v>
      </c>
      <c r="E1749" s="17" t="s">
        <v>115</v>
      </c>
      <c r="F1749" s="17" t="s">
        <v>61</v>
      </c>
      <c r="G1749" s="18" t="s">
        <v>112</v>
      </c>
    </row>
    <row r="1750" spans="1:7" x14ac:dyDescent="0.25">
      <c r="A1750" s="27">
        <v>47406</v>
      </c>
      <c r="B1750" s="15">
        <v>2029</v>
      </c>
      <c r="C1750" s="15">
        <v>10</v>
      </c>
      <c r="D1750" s="15" t="s">
        <v>59</v>
      </c>
      <c r="E1750" s="15" t="s">
        <v>115</v>
      </c>
      <c r="F1750" s="15" t="s">
        <v>61</v>
      </c>
      <c r="G1750" s="16" t="s">
        <v>112</v>
      </c>
    </row>
    <row r="1751" spans="1:7" x14ac:dyDescent="0.25">
      <c r="A1751" s="28">
        <v>47407</v>
      </c>
      <c r="B1751" s="17">
        <v>2029</v>
      </c>
      <c r="C1751" s="17">
        <v>10</v>
      </c>
      <c r="D1751" s="17" t="s">
        <v>59</v>
      </c>
      <c r="E1751" s="17" t="s">
        <v>115</v>
      </c>
      <c r="F1751" s="17" t="s">
        <v>61</v>
      </c>
      <c r="G1751" s="18" t="s">
        <v>112</v>
      </c>
    </row>
    <row r="1752" spans="1:7" x14ac:dyDescent="0.25">
      <c r="A1752" s="27">
        <v>47408</v>
      </c>
      <c r="B1752" s="15">
        <v>2029</v>
      </c>
      <c r="C1752" s="15">
        <v>10</v>
      </c>
      <c r="D1752" s="15" t="s">
        <v>59</v>
      </c>
      <c r="E1752" s="15" t="s">
        <v>115</v>
      </c>
      <c r="F1752" s="15" t="s">
        <v>61</v>
      </c>
      <c r="G1752" s="16" t="s">
        <v>112</v>
      </c>
    </row>
    <row r="1753" spans="1:7" x14ac:dyDescent="0.25">
      <c r="A1753" s="28">
        <v>47409</v>
      </c>
      <c r="B1753" s="17">
        <v>2029</v>
      </c>
      <c r="C1753" s="17">
        <v>10</v>
      </c>
      <c r="D1753" s="17" t="s">
        <v>59</v>
      </c>
      <c r="E1753" s="17" t="s">
        <v>115</v>
      </c>
      <c r="F1753" s="17" t="s">
        <v>61</v>
      </c>
      <c r="G1753" s="18" t="s">
        <v>112</v>
      </c>
    </row>
    <row r="1754" spans="1:7" x14ac:dyDescent="0.25">
      <c r="A1754" s="27">
        <v>47410</v>
      </c>
      <c r="B1754" s="15">
        <v>2029</v>
      </c>
      <c r="C1754" s="15">
        <v>10</v>
      </c>
      <c r="D1754" s="15" t="s">
        <v>59</v>
      </c>
      <c r="E1754" s="15" t="s">
        <v>115</v>
      </c>
      <c r="F1754" s="15" t="s">
        <v>61</v>
      </c>
      <c r="G1754" s="16" t="s">
        <v>112</v>
      </c>
    </row>
    <row r="1755" spans="1:7" x14ac:dyDescent="0.25">
      <c r="A1755" s="28">
        <v>47411</v>
      </c>
      <c r="B1755" s="17">
        <v>2029</v>
      </c>
      <c r="C1755" s="17">
        <v>10</v>
      </c>
      <c r="D1755" s="17" t="s">
        <v>59</v>
      </c>
      <c r="E1755" s="17" t="s">
        <v>115</v>
      </c>
      <c r="F1755" s="17" t="s">
        <v>61</v>
      </c>
      <c r="G1755" s="18" t="s">
        <v>112</v>
      </c>
    </row>
    <row r="1756" spans="1:7" x14ac:dyDescent="0.25">
      <c r="A1756" s="27">
        <v>47412</v>
      </c>
      <c r="B1756" s="15">
        <v>2029</v>
      </c>
      <c r="C1756" s="15">
        <v>10</v>
      </c>
      <c r="D1756" s="15" t="s">
        <v>59</v>
      </c>
      <c r="E1756" s="15" t="s">
        <v>115</v>
      </c>
      <c r="F1756" s="15" t="s">
        <v>61</v>
      </c>
      <c r="G1756" s="16" t="s">
        <v>112</v>
      </c>
    </row>
    <row r="1757" spans="1:7" x14ac:dyDescent="0.25">
      <c r="A1757" s="28">
        <v>47413</v>
      </c>
      <c r="B1757" s="17">
        <v>2029</v>
      </c>
      <c r="C1757" s="17">
        <v>10</v>
      </c>
      <c r="D1757" s="17" t="s">
        <v>59</v>
      </c>
      <c r="E1757" s="17" t="s">
        <v>115</v>
      </c>
      <c r="F1757" s="17" t="s">
        <v>61</v>
      </c>
      <c r="G1757" s="18" t="s">
        <v>112</v>
      </c>
    </row>
    <row r="1758" spans="1:7" x14ac:dyDescent="0.25">
      <c r="A1758" s="27">
        <v>47414</v>
      </c>
      <c r="B1758" s="15">
        <v>2029</v>
      </c>
      <c r="C1758" s="15">
        <v>10</v>
      </c>
      <c r="D1758" s="15" t="s">
        <v>59</v>
      </c>
      <c r="E1758" s="15" t="s">
        <v>115</v>
      </c>
      <c r="F1758" s="15" t="s">
        <v>61</v>
      </c>
      <c r="G1758" s="16" t="s">
        <v>112</v>
      </c>
    </row>
    <row r="1759" spans="1:7" x14ac:dyDescent="0.25">
      <c r="A1759" s="28">
        <v>47415</v>
      </c>
      <c r="B1759" s="17">
        <v>2029</v>
      </c>
      <c r="C1759" s="17">
        <v>10</v>
      </c>
      <c r="D1759" s="17" t="s">
        <v>59</v>
      </c>
      <c r="E1759" s="17" t="s">
        <v>115</v>
      </c>
      <c r="F1759" s="17" t="s">
        <v>61</v>
      </c>
      <c r="G1759" s="18" t="s">
        <v>112</v>
      </c>
    </row>
    <row r="1760" spans="1:7" x14ac:dyDescent="0.25">
      <c r="A1760" s="27">
        <v>47416</v>
      </c>
      <c r="B1760" s="15">
        <v>2029</v>
      </c>
      <c r="C1760" s="15">
        <v>10</v>
      </c>
      <c r="D1760" s="15" t="s">
        <v>59</v>
      </c>
      <c r="E1760" s="15" t="s">
        <v>115</v>
      </c>
      <c r="F1760" s="15" t="s">
        <v>61</v>
      </c>
      <c r="G1760" s="16" t="s">
        <v>112</v>
      </c>
    </row>
    <row r="1761" spans="1:7" x14ac:dyDescent="0.25">
      <c r="A1761" s="28">
        <v>47417</v>
      </c>
      <c r="B1761" s="17">
        <v>2029</v>
      </c>
      <c r="C1761" s="17">
        <v>10</v>
      </c>
      <c r="D1761" s="17" t="s">
        <v>59</v>
      </c>
      <c r="E1761" s="17" t="s">
        <v>115</v>
      </c>
      <c r="F1761" s="17" t="s">
        <v>61</v>
      </c>
      <c r="G1761" s="18" t="s">
        <v>112</v>
      </c>
    </row>
    <row r="1762" spans="1:7" x14ac:dyDescent="0.25">
      <c r="A1762" s="27">
        <v>47418</v>
      </c>
      <c r="B1762" s="15">
        <v>2029</v>
      </c>
      <c r="C1762" s="15">
        <v>10</v>
      </c>
      <c r="D1762" s="15" t="s">
        <v>59</v>
      </c>
      <c r="E1762" s="15" t="s">
        <v>115</v>
      </c>
      <c r="F1762" s="15" t="s">
        <v>61</v>
      </c>
      <c r="G1762" s="16" t="s">
        <v>112</v>
      </c>
    </row>
    <row r="1763" spans="1:7" x14ac:dyDescent="0.25">
      <c r="A1763" s="28">
        <v>47419</v>
      </c>
      <c r="B1763" s="17">
        <v>2029</v>
      </c>
      <c r="C1763" s="17">
        <v>10</v>
      </c>
      <c r="D1763" s="17" t="s">
        <v>59</v>
      </c>
      <c r="E1763" s="17" t="s">
        <v>115</v>
      </c>
      <c r="F1763" s="17" t="s">
        <v>61</v>
      </c>
      <c r="G1763" s="18" t="s">
        <v>112</v>
      </c>
    </row>
    <row r="1764" spans="1:7" x14ac:dyDescent="0.25">
      <c r="A1764" s="27">
        <v>47420</v>
      </c>
      <c r="B1764" s="15">
        <v>2029</v>
      </c>
      <c r="C1764" s="15">
        <v>10</v>
      </c>
      <c r="D1764" s="15" t="s">
        <v>59</v>
      </c>
      <c r="E1764" s="15" t="s">
        <v>115</v>
      </c>
      <c r="F1764" s="15" t="s">
        <v>61</v>
      </c>
      <c r="G1764" s="16" t="s">
        <v>112</v>
      </c>
    </row>
    <row r="1765" spans="1:7" x14ac:dyDescent="0.25">
      <c r="A1765" s="28">
        <v>47421</v>
      </c>
      <c r="B1765" s="17">
        <v>2029</v>
      </c>
      <c r="C1765" s="17">
        <v>10</v>
      </c>
      <c r="D1765" s="17" t="s">
        <v>59</v>
      </c>
      <c r="E1765" s="17" t="s">
        <v>115</v>
      </c>
      <c r="F1765" s="17" t="s">
        <v>61</v>
      </c>
      <c r="G1765" s="18" t="s">
        <v>112</v>
      </c>
    </row>
    <row r="1766" spans="1:7" x14ac:dyDescent="0.25">
      <c r="A1766" s="27">
        <v>47422</v>
      </c>
      <c r="B1766" s="15">
        <v>2029</v>
      </c>
      <c r="C1766" s="15">
        <v>10</v>
      </c>
      <c r="D1766" s="15" t="s">
        <v>59</v>
      </c>
      <c r="E1766" s="15" t="s">
        <v>115</v>
      </c>
      <c r="F1766" s="15" t="s">
        <v>61</v>
      </c>
      <c r="G1766" s="16" t="s">
        <v>112</v>
      </c>
    </row>
    <row r="1767" spans="1:7" x14ac:dyDescent="0.25">
      <c r="A1767" s="28">
        <v>47423</v>
      </c>
      <c r="B1767" s="17">
        <v>2029</v>
      </c>
      <c r="C1767" s="17">
        <v>11</v>
      </c>
      <c r="D1767" s="17" t="s">
        <v>62</v>
      </c>
      <c r="E1767" s="17" t="s">
        <v>116</v>
      </c>
      <c r="F1767" s="17" t="s">
        <v>61</v>
      </c>
      <c r="G1767" s="18" t="s">
        <v>112</v>
      </c>
    </row>
    <row r="1768" spans="1:7" x14ac:dyDescent="0.25">
      <c r="A1768" s="27">
        <v>47424</v>
      </c>
      <c r="B1768" s="15">
        <v>2029</v>
      </c>
      <c r="C1768" s="15">
        <v>11</v>
      </c>
      <c r="D1768" s="15" t="s">
        <v>62</v>
      </c>
      <c r="E1768" s="15" t="s">
        <v>116</v>
      </c>
      <c r="F1768" s="15" t="s">
        <v>61</v>
      </c>
      <c r="G1768" s="16" t="s">
        <v>112</v>
      </c>
    </row>
    <row r="1769" spans="1:7" x14ac:dyDescent="0.25">
      <c r="A1769" s="28">
        <v>47425</v>
      </c>
      <c r="B1769" s="17">
        <v>2029</v>
      </c>
      <c r="C1769" s="17">
        <v>11</v>
      </c>
      <c r="D1769" s="17" t="s">
        <v>62</v>
      </c>
      <c r="E1769" s="17" t="s">
        <v>116</v>
      </c>
      <c r="F1769" s="17" t="s">
        <v>61</v>
      </c>
      <c r="G1769" s="18" t="s">
        <v>112</v>
      </c>
    </row>
    <row r="1770" spans="1:7" x14ac:dyDescent="0.25">
      <c r="A1770" s="27">
        <v>47426</v>
      </c>
      <c r="B1770" s="15">
        <v>2029</v>
      </c>
      <c r="C1770" s="15">
        <v>11</v>
      </c>
      <c r="D1770" s="15" t="s">
        <v>62</v>
      </c>
      <c r="E1770" s="15" t="s">
        <v>116</v>
      </c>
      <c r="F1770" s="15" t="s">
        <v>61</v>
      </c>
      <c r="G1770" s="16" t="s">
        <v>112</v>
      </c>
    </row>
    <row r="1771" spans="1:7" x14ac:dyDescent="0.25">
      <c r="A1771" s="28">
        <v>47427</v>
      </c>
      <c r="B1771" s="17">
        <v>2029</v>
      </c>
      <c r="C1771" s="17">
        <v>11</v>
      </c>
      <c r="D1771" s="17" t="s">
        <v>62</v>
      </c>
      <c r="E1771" s="17" t="s">
        <v>116</v>
      </c>
      <c r="F1771" s="17" t="s">
        <v>61</v>
      </c>
      <c r="G1771" s="18" t="s">
        <v>112</v>
      </c>
    </row>
    <row r="1772" spans="1:7" x14ac:dyDescent="0.25">
      <c r="A1772" s="27">
        <v>47428</v>
      </c>
      <c r="B1772" s="15">
        <v>2029</v>
      </c>
      <c r="C1772" s="15">
        <v>11</v>
      </c>
      <c r="D1772" s="15" t="s">
        <v>62</v>
      </c>
      <c r="E1772" s="15" t="s">
        <v>116</v>
      </c>
      <c r="F1772" s="15" t="s">
        <v>61</v>
      </c>
      <c r="G1772" s="16" t="s">
        <v>112</v>
      </c>
    </row>
    <row r="1773" spans="1:7" x14ac:dyDescent="0.25">
      <c r="A1773" s="28">
        <v>47429</v>
      </c>
      <c r="B1773" s="17">
        <v>2029</v>
      </c>
      <c r="C1773" s="17">
        <v>11</v>
      </c>
      <c r="D1773" s="17" t="s">
        <v>62</v>
      </c>
      <c r="E1773" s="17" t="s">
        <v>116</v>
      </c>
      <c r="F1773" s="17" t="s">
        <v>61</v>
      </c>
      <c r="G1773" s="18" t="s">
        <v>112</v>
      </c>
    </row>
    <row r="1774" spans="1:7" x14ac:dyDescent="0.25">
      <c r="A1774" s="27">
        <v>47430</v>
      </c>
      <c r="B1774" s="15">
        <v>2029</v>
      </c>
      <c r="C1774" s="15">
        <v>11</v>
      </c>
      <c r="D1774" s="15" t="s">
        <v>62</v>
      </c>
      <c r="E1774" s="15" t="s">
        <v>116</v>
      </c>
      <c r="F1774" s="15" t="s">
        <v>61</v>
      </c>
      <c r="G1774" s="16" t="s">
        <v>112</v>
      </c>
    </row>
    <row r="1775" spans="1:7" x14ac:dyDescent="0.25">
      <c r="A1775" s="28">
        <v>47431</v>
      </c>
      <c r="B1775" s="17">
        <v>2029</v>
      </c>
      <c r="C1775" s="17">
        <v>11</v>
      </c>
      <c r="D1775" s="17" t="s">
        <v>62</v>
      </c>
      <c r="E1775" s="17" t="s">
        <v>116</v>
      </c>
      <c r="F1775" s="17" t="s">
        <v>61</v>
      </c>
      <c r="G1775" s="18" t="s">
        <v>112</v>
      </c>
    </row>
    <row r="1776" spans="1:7" x14ac:dyDescent="0.25">
      <c r="A1776" s="27">
        <v>47432</v>
      </c>
      <c r="B1776" s="15">
        <v>2029</v>
      </c>
      <c r="C1776" s="15">
        <v>11</v>
      </c>
      <c r="D1776" s="15" t="s">
        <v>62</v>
      </c>
      <c r="E1776" s="15" t="s">
        <v>116</v>
      </c>
      <c r="F1776" s="15" t="s">
        <v>61</v>
      </c>
      <c r="G1776" s="16" t="s">
        <v>112</v>
      </c>
    </row>
    <row r="1777" spans="1:7" x14ac:dyDescent="0.25">
      <c r="A1777" s="28">
        <v>47433</v>
      </c>
      <c r="B1777" s="17">
        <v>2029</v>
      </c>
      <c r="C1777" s="17">
        <v>11</v>
      </c>
      <c r="D1777" s="17" t="s">
        <v>62</v>
      </c>
      <c r="E1777" s="17" t="s">
        <v>116</v>
      </c>
      <c r="F1777" s="17" t="s">
        <v>61</v>
      </c>
      <c r="G1777" s="18" t="s">
        <v>112</v>
      </c>
    </row>
    <row r="1778" spans="1:7" x14ac:dyDescent="0.25">
      <c r="A1778" s="27">
        <v>47434</v>
      </c>
      <c r="B1778" s="15">
        <v>2029</v>
      </c>
      <c r="C1778" s="15">
        <v>11</v>
      </c>
      <c r="D1778" s="15" t="s">
        <v>62</v>
      </c>
      <c r="E1778" s="15" t="s">
        <v>116</v>
      </c>
      <c r="F1778" s="15" t="s">
        <v>61</v>
      </c>
      <c r="G1778" s="16" t="s">
        <v>112</v>
      </c>
    </row>
    <row r="1779" spans="1:7" x14ac:dyDescent="0.25">
      <c r="A1779" s="28">
        <v>47435</v>
      </c>
      <c r="B1779" s="17">
        <v>2029</v>
      </c>
      <c r="C1779" s="17">
        <v>11</v>
      </c>
      <c r="D1779" s="17" t="s">
        <v>62</v>
      </c>
      <c r="E1779" s="17" t="s">
        <v>116</v>
      </c>
      <c r="F1779" s="17" t="s">
        <v>61</v>
      </c>
      <c r="G1779" s="18" t="s">
        <v>112</v>
      </c>
    </row>
    <row r="1780" spans="1:7" x14ac:dyDescent="0.25">
      <c r="A1780" s="27">
        <v>47436</v>
      </c>
      <c r="B1780" s="15">
        <v>2029</v>
      </c>
      <c r="C1780" s="15">
        <v>11</v>
      </c>
      <c r="D1780" s="15" t="s">
        <v>62</v>
      </c>
      <c r="E1780" s="15" t="s">
        <v>116</v>
      </c>
      <c r="F1780" s="15" t="s">
        <v>61</v>
      </c>
      <c r="G1780" s="16" t="s">
        <v>112</v>
      </c>
    </row>
    <row r="1781" spans="1:7" x14ac:dyDescent="0.25">
      <c r="A1781" s="28">
        <v>47437</v>
      </c>
      <c r="B1781" s="17">
        <v>2029</v>
      </c>
      <c r="C1781" s="17">
        <v>11</v>
      </c>
      <c r="D1781" s="17" t="s">
        <v>62</v>
      </c>
      <c r="E1781" s="17" t="s">
        <v>116</v>
      </c>
      <c r="F1781" s="17" t="s">
        <v>61</v>
      </c>
      <c r="G1781" s="18" t="s">
        <v>112</v>
      </c>
    </row>
    <row r="1782" spans="1:7" x14ac:dyDescent="0.25">
      <c r="A1782" s="27">
        <v>47438</v>
      </c>
      <c r="B1782" s="15">
        <v>2029</v>
      </c>
      <c r="C1782" s="15">
        <v>11</v>
      </c>
      <c r="D1782" s="15" t="s">
        <v>62</v>
      </c>
      <c r="E1782" s="15" t="s">
        <v>116</v>
      </c>
      <c r="F1782" s="15" t="s">
        <v>61</v>
      </c>
      <c r="G1782" s="16" t="s">
        <v>112</v>
      </c>
    </row>
    <row r="1783" spans="1:7" x14ac:dyDescent="0.25">
      <c r="A1783" s="28">
        <v>47439</v>
      </c>
      <c r="B1783" s="17">
        <v>2029</v>
      </c>
      <c r="C1783" s="17">
        <v>11</v>
      </c>
      <c r="D1783" s="17" t="s">
        <v>62</v>
      </c>
      <c r="E1783" s="17" t="s">
        <v>116</v>
      </c>
      <c r="F1783" s="17" t="s">
        <v>61</v>
      </c>
      <c r="G1783" s="18" t="s">
        <v>112</v>
      </c>
    </row>
    <row r="1784" spans="1:7" x14ac:dyDescent="0.25">
      <c r="A1784" s="27">
        <v>47440</v>
      </c>
      <c r="B1784" s="15">
        <v>2029</v>
      </c>
      <c r="C1784" s="15">
        <v>11</v>
      </c>
      <c r="D1784" s="15" t="s">
        <v>62</v>
      </c>
      <c r="E1784" s="15" t="s">
        <v>116</v>
      </c>
      <c r="F1784" s="15" t="s">
        <v>61</v>
      </c>
      <c r="G1784" s="16" t="s">
        <v>112</v>
      </c>
    </row>
    <row r="1785" spans="1:7" x14ac:dyDescent="0.25">
      <c r="A1785" s="28">
        <v>47441</v>
      </c>
      <c r="B1785" s="17">
        <v>2029</v>
      </c>
      <c r="C1785" s="17">
        <v>11</v>
      </c>
      <c r="D1785" s="17" t="s">
        <v>62</v>
      </c>
      <c r="E1785" s="17" t="s">
        <v>116</v>
      </c>
      <c r="F1785" s="17" t="s">
        <v>61</v>
      </c>
      <c r="G1785" s="18" t="s">
        <v>112</v>
      </c>
    </row>
    <row r="1786" spans="1:7" x14ac:dyDescent="0.25">
      <c r="A1786" s="27">
        <v>47442</v>
      </c>
      <c r="B1786" s="15">
        <v>2029</v>
      </c>
      <c r="C1786" s="15">
        <v>11</v>
      </c>
      <c r="D1786" s="15" t="s">
        <v>62</v>
      </c>
      <c r="E1786" s="15" t="s">
        <v>116</v>
      </c>
      <c r="F1786" s="15" t="s">
        <v>61</v>
      </c>
      <c r="G1786" s="16" t="s">
        <v>112</v>
      </c>
    </row>
    <row r="1787" spans="1:7" x14ac:dyDescent="0.25">
      <c r="A1787" s="28">
        <v>47443</v>
      </c>
      <c r="B1787" s="17">
        <v>2029</v>
      </c>
      <c r="C1787" s="17">
        <v>11</v>
      </c>
      <c r="D1787" s="17" t="s">
        <v>62</v>
      </c>
      <c r="E1787" s="17" t="s">
        <v>116</v>
      </c>
      <c r="F1787" s="17" t="s">
        <v>61</v>
      </c>
      <c r="G1787" s="18" t="s">
        <v>112</v>
      </c>
    </row>
    <row r="1788" spans="1:7" x14ac:dyDescent="0.25">
      <c r="A1788" s="27">
        <v>47444</v>
      </c>
      <c r="B1788" s="15">
        <v>2029</v>
      </c>
      <c r="C1788" s="15">
        <v>11</v>
      </c>
      <c r="D1788" s="15" t="s">
        <v>62</v>
      </c>
      <c r="E1788" s="15" t="s">
        <v>116</v>
      </c>
      <c r="F1788" s="15" t="s">
        <v>61</v>
      </c>
      <c r="G1788" s="16" t="s">
        <v>112</v>
      </c>
    </row>
    <row r="1789" spans="1:7" x14ac:dyDescent="0.25">
      <c r="A1789" s="28">
        <v>47445</v>
      </c>
      <c r="B1789" s="17">
        <v>2029</v>
      </c>
      <c r="C1789" s="17">
        <v>11</v>
      </c>
      <c r="D1789" s="17" t="s">
        <v>62</v>
      </c>
      <c r="E1789" s="17" t="s">
        <v>116</v>
      </c>
      <c r="F1789" s="17" t="s">
        <v>61</v>
      </c>
      <c r="G1789" s="18" t="s">
        <v>112</v>
      </c>
    </row>
    <row r="1790" spans="1:7" x14ac:dyDescent="0.25">
      <c r="A1790" s="27">
        <v>47446</v>
      </c>
      <c r="B1790" s="15">
        <v>2029</v>
      </c>
      <c r="C1790" s="15">
        <v>11</v>
      </c>
      <c r="D1790" s="15" t="s">
        <v>62</v>
      </c>
      <c r="E1790" s="15" t="s">
        <v>116</v>
      </c>
      <c r="F1790" s="15" t="s">
        <v>61</v>
      </c>
      <c r="G1790" s="16" t="s">
        <v>112</v>
      </c>
    </row>
    <row r="1791" spans="1:7" x14ac:dyDescent="0.25">
      <c r="A1791" s="28">
        <v>47447</v>
      </c>
      <c r="B1791" s="17">
        <v>2029</v>
      </c>
      <c r="C1791" s="17">
        <v>11</v>
      </c>
      <c r="D1791" s="17" t="s">
        <v>62</v>
      </c>
      <c r="E1791" s="17" t="s">
        <v>116</v>
      </c>
      <c r="F1791" s="17" t="s">
        <v>61</v>
      </c>
      <c r="G1791" s="18" t="s">
        <v>112</v>
      </c>
    </row>
    <row r="1792" spans="1:7" x14ac:dyDescent="0.25">
      <c r="A1792" s="27">
        <v>47448</v>
      </c>
      <c r="B1792" s="15">
        <v>2029</v>
      </c>
      <c r="C1792" s="15">
        <v>11</v>
      </c>
      <c r="D1792" s="15" t="s">
        <v>62</v>
      </c>
      <c r="E1792" s="15" t="s">
        <v>116</v>
      </c>
      <c r="F1792" s="15" t="s">
        <v>61</v>
      </c>
      <c r="G1792" s="16" t="s">
        <v>112</v>
      </c>
    </row>
    <row r="1793" spans="1:7" x14ac:dyDescent="0.25">
      <c r="A1793" s="28">
        <v>47449</v>
      </c>
      <c r="B1793" s="17">
        <v>2029</v>
      </c>
      <c r="C1793" s="17">
        <v>11</v>
      </c>
      <c r="D1793" s="17" t="s">
        <v>62</v>
      </c>
      <c r="E1793" s="17" t="s">
        <v>116</v>
      </c>
      <c r="F1793" s="17" t="s">
        <v>61</v>
      </c>
      <c r="G1793" s="18" t="s">
        <v>112</v>
      </c>
    </row>
    <row r="1794" spans="1:7" x14ac:dyDescent="0.25">
      <c r="A1794" s="27">
        <v>47450</v>
      </c>
      <c r="B1794" s="15">
        <v>2029</v>
      </c>
      <c r="C1794" s="15">
        <v>11</v>
      </c>
      <c r="D1794" s="15" t="s">
        <v>62</v>
      </c>
      <c r="E1794" s="15" t="s">
        <v>116</v>
      </c>
      <c r="F1794" s="15" t="s">
        <v>61</v>
      </c>
      <c r="G1794" s="16" t="s">
        <v>112</v>
      </c>
    </row>
    <row r="1795" spans="1:7" x14ac:dyDescent="0.25">
      <c r="A1795" s="28">
        <v>47451</v>
      </c>
      <c r="B1795" s="17">
        <v>2029</v>
      </c>
      <c r="C1795" s="17">
        <v>11</v>
      </c>
      <c r="D1795" s="17" t="s">
        <v>62</v>
      </c>
      <c r="E1795" s="17" t="s">
        <v>116</v>
      </c>
      <c r="F1795" s="17" t="s">
        <v>61</v>
      </c>
      <c r="G1795" s="18" t="s">
        <v>112</v>
      </c>
    </row>
    <row r="1796" spans="1:7" x14ac:dyDescent="0.25">
      <c r="A1796" s="27">
        <v>47452</v>
      </c>
      <c r="B1796" s="15">
        <v>2029</v>
      </c>
      <c r="C1796" s="15">
        <v>11</v>
      </c>
      <c r="D1796" s="15" t="s">
        <v>62</v>
      </c>
      <c r="E1796" s="15" t="s">
        <v>116</v>
      </c>
      <c r="F1796" s="15" t="s">
        <v>61</v>
      </c>
      <c r="G1796" s="16" t="s">
        <v>112</v>
      </c>
    </row>
    <row r="1797" spans="1:7" x14ac:dyDescent="0.25">
      <c r="A1797" s="28">
        <v>47453</v>
      </c>
      <c r="B1797" s="17">
        <v>2029</v>
      </c>
      <c r="C1797" s="17">
        <v>12</v>
      </c>
      <c r="D1797" s="17" t="s">
        <v>64</v>
      </c>
      <c r="E1797" s="17" t="s">
        <v>117</v>
      </c>
      <c r="F1797" s="17" t="s">
        <v>61</v>
      </c>
      <c r="G1797" s="18" t="s">
        <v>112</v>
      </c>
    </row>
    <row r="1798" spans="1:7" x14ac:dyDescent="0.25">
      <c r="A1798" s="27">
        <v>47454</v>
      </c>
      <c r="B1798" s="15">
        <v>2029</v>
      </c>
      <c r="C1798" s="15">
        <v>12</v>
      </c>
      <c r="D1798" s="15" t="s">
        <v>64</v>
      </c>
      <c r="E1798" s="15" t="s">
        <v>117</v>
      </c>
      <c r="F1798" s="15" t="s">
        <v>61</v>
      </c>
      <c r="G1798" s="16" t="s">
        <v>112</v>
      </c>
    </row>
    <row r="1799" spans="1:7" x14ac:dyDescent="0.25">
      <c r="A1799" s="28">
        <v>47455</v>
      </c>
      <c r="B1799" s="17">
        <v>2029</v>
      </c>
      <c r="C1799" s="17">
        <v>12</v>
      </c>
      <c r="D1799" s="17" t="s">
        <v>64</v>
      </c>
      <c r="E1799" s="17" t="s">
        <v>117</v>
      </c>
      <c r="F1799" s="17" t="s">
        <v>61</v>
      </c>
      <c r="G1799" s="18" t="s">
        <v>112</v>
      </c>
    </row>
    <row r="1800" spans="1:7" x14ac:dyDescent="0.25">
      <c r="A1800" s="27">
        <v>47456</v>
      </c>
      <c r="B1800" s="15">
        <v>2029</v>
      </c>
      <c r="C1800" s="15">
        <v>12</v>
      </c>
      <c r="D1800" s="15" t="s">
        <v>64</v>
      </c>
      <c r="E1800" s="15" t="s">
        <v>117</v>
      </c>
      <c r="F1800" s="15" t="s">
        <v>61</v>
      </c>
      <c r="G1800" s="16" t="s">
        <v>112</v>
      </c>
    </row>
    <row r="1801" spans="1:7" x14ac:dyDescent="0.25">
      <c r="A1801" s="28">
        <v>47457</v>
      </c>
      <c r="B1801" s="17">
        <v>2029</v>
      </c>
      <c r="C1801" s="17">
        <v>12</v>
      </c>
      <c r="D1801" s="17" t="s">
        <v>64</v>
      </c>
      <c r="E1801" s="17" t="s">
        <v>117</v>
      </c>
      <c r="F1801" s="17" t="s">
        <v>61</v>
      </c>
      <c r="G1801" s="18" t="s">
        <v>112</v>
      </c>
    </row>
    <row r="1802" spans="1:7" x14ac:dyDescent="0.25">
      <c r="A1802" s="27">
        <v>47458</v>
      </c>
      <c r="B1802" s="15">
        <v>2029</v>
      </c>
      <c r="C1802" s="15">
        <v>12</v>
      </c>
      <c r="D1802" s="15" t="s">
        <v>64</v>
      </c>
      <c r="E1802" s="15" t="s">
        <v>117</v>
      </c>
      <c r="F1802" s="15" t="s">
        <v>61</v>
      </c>
      <c r="G1802" s="16" t="s">
        <v>112</v>
      </c>
    </row>
    <row r="1803" spans="1:7" x14ac:dyDescent="0.25">
      <c r="A1803" s="28">
        <v>47459</v>
      </c>
      <c r="B1803" s="17">
        <v>2029</v>
      </c>
      <c r="C1803" s="17">
        <v>12</v>
      </c>
      <c r="D1803" s="17" t="s">
        <v>64</v>
      </c>
      <c r="E1803" s="17" t="s">
        <v>117</v>
      </c>
      <c r="F1803" s="17" t="s">
        <v>61</v>
      </c>
      <c r="G1803" s="18" t="s">
        <v>112</v>
      </c>
    </row>
    <row r="1804" spans="1:7" x14ac:dyDescent="0.25">
      <c r="A1804" s="27">
        <v>47460</v>
      </c>
      <c r="B1804" s="15">
        <v>2029</v>
      </c>
      <c r="C1804" s="15">
        <v>12</v>
      </c>
      <c r="D1804" s="15" t="s">
        <v>64</v>
      </c>
      <c r="E1804" s="15" t="s">
        <v>117</v>
      </c>
      <c r="F1804" s="15" t="s">
        <v>61</v>
      </c>
      <c r="G1804" s="16" t="s">
        <v>112</v>
      </c>
    </row>
    <row r="1805" spans="1:7" x14ac:dyDescent="0.25">
      <c r="A1805" s="28">
        <v>47461</v>
      </c>
      <c r="B1805" s="17">
        <v>2029</v>
      </c>
      <c r="C1805" s="17">
        <v>12</v>
      </c>
      <c r="D1805" s="17" t="s">
        <v>64</v>
      </c>
      <c r="E1805" s="17" t="s">
        <v>117</v>
      </c>
      <c r="F1805" s="17" t="s">
        <v>61</v>
      </c>
      <c r="G1805" s="18" t="s">
        <v>112</v>
      </c>
    </row>
    <row r="1806" spans="1:7" x14ac:dyDescent="0.25">
      <c r="A1806" s="27">
        <v>47462</v>
      </c>
      <c r="B1806" s="15">
        <v>2029</v>
      </c>
      <c r="C1806" s="15">
        <v>12</v>
      </c>
      <c r="D1806" s="15" t="s">
        <v>64</v>
      </c>
      <c r="E1806" s="15" t="s">
        <v>117</v>
      </c>
      <c r="F1806" s="15" t="s">
        <v>61</v>
      </c>
      <c r="G1806" s="16" t="s">
        <v>112</v>
      </c>
    </row>
    <row r="1807" spans="1:7" x14ac:dyDescent="0.25">
      <c r="A1807" s="28">
        <v>47463</v>
      </c>
      <c r="B1807" s="17">
        <v>2029</v>
      </c>
      <c r="C1807" s="17">
        <v>12</v>
      </c>
      <c r="D1807" s="17" t="s">
        <v>64</v>
      </c>
      <c r="E1807" s="17" t="s">
        <v>117</v>
      </c>
      <c r="F1807" s="17" t="s">
        <v>61</v>
      </c>
      <c r="G1807" s="18" t="s">
        <v>112</v>
      </c>
    </row>
    <row r="1808" spans="1:7" x14ac:dyDescent="0.25">
      <c r="A1808" s="27">
        <v>47464</v>
      </c>
      <c r="B1808" s="15">
        <v>2029</v>
      </c>
      <c r="C1808" s="15">
        <v>12</v>
      </c>
      <c r="D1808" s="15" t="s">
        <v>64</v>
      </c>
      <c r="E1808" s="15" t="s">
        <v>117</v>
      </c>
      <c r="F1808" s="15" t="s">
        <v>61</v>
      </c>
      <c r="G1808" s="16" t="s">
        <v>112</v>
      </c>
    </row>
    <row r="1809" spans="1:7" x14ac:dyDescent="0.25">
      <c r="A1809" s="28">
        <v>47465</v>
      </c>
      <c r="B1809" s="17">
        <v>2029</v>
      </c>
      <c r="C1809" s="17">
        <v>12</v>
      </c>
      <c r="D1809" s="17" t="s">
        <v>64</v>
      </c>
      <c r="E1809" s="17" t="s">
        <v>117</v>
      </c>
      <c r="F1809" s="17" t="s">
        <v>61</v>
      </c>
      <c r="G1809" s="18" t="s">
        <v>112</v>
      </c>
    </row>
    <row r="1810" spans="1:7" x14ac:dyDescent="0.25">
      <c r="A1810" s="27">
        <v>47466</v>
      </c>
      <c r="B1810" s="15">
        <v>2029</v>
      </c>
      <c r="C1810" s="15">
        <v>12</v>
      </c>
      <c r="D1810" s="15" t="s">
        <v>64</v>
      </c>
      <c r="E1810" s="15" t="s">
        <v>117</v>
      </c>
      <c r="F1810" s="15" t="s">
        <v>61</v>
      </c>
      <c r="G1810" s="16" t="s">
        <v>112</v>
      </c>
    </row>
    <row r="1811" spans="1:7" x14ac:dyDescent="0.25">
      <c r="A1811" s="28">
        <v>47467</v>
      </c>
      <c r="B1811" s="17">
        <v>2029</v>
      </c>
      <c r="C1811" s="17">
        <v>12</v>
      </c>
      <c r="D1811" s="17" t="s">
        <v>64</v>
      </c>
      <c r="E1811" s="17" t="s">
        <v>117</v>
      </c>
      <c r="F1811" s="17" t="s">
        <v>61</v>
      </c>
      <c r="G1811" s="18" t="s">
        <v>112</v>
      </c>
    </row>
    <row r="1812" spans="1:7" x14ac:dyDescent="0.25">
      <c r="A1812" s="27">
        <v>47468</v>
      </c>
      <c r="B1812" s="15">
        <v>2029</v>
      </c>
      <c r="C1812" s="15">
        <v>12</v>
      </c>
      <c r="D1812" s="15" t="s">
        <v>64</v>
      </c>
      <c r="E1812" s="15" t="s">
        <v>117</v>
      </c>
      <c r="F1812" s="15" t="s">
        <v>61</v>
      </c>
      <c r="G1812" s="16" t="s">
        <v>112</v>
      </c>
    </row>
    <row r="1813" spans="1:7" x14ac:dyDescent="0.25">
      <c r="A1813" s="28">
        <v>47469</v>
      </c>
      <c r="B1813" s="17">
        <v>2029</v>
      </c>
      <c r="C1813" s="17">
        <v>12</v>
      </c>
      <c r="D1813" s="17" t="s">
        <v>64</v>
      </c>
      <c r="E1813" s="17" t="s">
        <v>117</v>
      </c>
      <c r="F1813" s="17" t="s">
        <v>61</v>
      </c>
      <c r="G1813" s="18" t="s">
        <v>112</v>
      </c>
    </row>
    <row r="1814" spans="1:7" x14ac:dyDescent="0.25">
      <c r="A1814" s="27">
        <v>47470</v>
      </c>
      <c r="B1814" s="15">
        <v>2029</v>
      </c>
      <c r="C1814" s="15">
        <v>12</v>
      </c>
      <c r="D1814" s="15" t="s">
        <v>64</v>
      </c>
      <c r="E1814" s="15" t="s">
        <v>117</v>
      </c>
      <c r="F1814" s="15" t="s">
        <v>61</v>
      </c>
      <c r="G1814" s="16" t="s">
        <v>112</v>
      </c>
    </row>
    <row r="1815" spans="1:7" x14ac:dyDescent="0.25">
      <c r="A1815" s="28">
        <v>47471</v>
      </c>
      <c r="B1815" s="17">
        <v>2029</v>
      </c>
      <c r="C1815" s="17">
        <v>12</v>
      </c>
      <c r="D1815" s="17" t="s">
        <v>64</v>
      </c>
      <c r="E1815" s="17" t="s">
        <v>117</v>
      </c>
      <c r="F1815" s="17" t="s">
        <v>61</v>
      </c>
      <c r="G1815" s="18" t="s">
        <v>112</v>
      </c>
    </row>
    <row r="1816" spans="1:7" x14ac:dyDescent="0.25">
      <c r="A1816" s="27">
        <v>47472</v>
      </c>
      <c r="B1816" s="15">
        <v>2029</v>
      </c>
      <c r="C1816" s="15">
        <v>12</v>
      </c>
      <c r="D1816" s="15" t="s">
        <v>64</v>
      </c>
      <c r="E1816" s="15" t="s">
        <v>117</v>
      </c>
      <c r="F1816" s="15" t="s">
        <v>61</v>
      </c>
      <c r="G1816" s="16" t="s">
        <v>112</v>
      </c>
    </row>
    <row r="1817" spans="1:7" x14ac:dyDescent="0.25">
      <c r="A1817" s="28">
        <v>47473</v>
      </c>
      <c r="B1817" s="17">
        <v>2029</v>
      </c>
      <c r="C1817" s="17">
        <v>12</v>
      </c>
      <c r="D1817" s="17" t="s">
        <v>64</v>
      </c>
      <c r="E1817" s="17" t="s">
        <v>117</v>
      </c>
      <c r="F1817" s="17" t="s">
        <v>61</v>
      </c>
      <c r="G1817" s="18" t="s">
        <v>112</v>
      </c>
    </row>
    <row r="1818" spans="1:7" x14ac:dyDescent="0.25">
      <c r="A1818" s="27">
        <v>47474</v>
      </c>
      <c r="B1818" s="15">
        <v>2029</v>
      </c>
      <c r="C1818" s="15">
        <v>12</v>
      </c>
      <c r="D1818" s="15" t="s">
        <v>64</v>
      </c>
      <c r="E1818" s="15" t="s">
        <v>117</v>
      </c>
      <c r="F1818" s="15" t="s">
        <v>61</v>
      </c>
      <c r="G1818" s="16" t="s">
        <v>112</v>
      </c>
    </row>
    <row r="1819" spans="1:7" x14ac:dyDescent="0.25">
      <c r="A1819" s="28">
        <v>47475</v>
      </c>
      <c r="B1819" s="17">
        <v>2029</v>
      </c>
      <c r="C1819" s="17">
        <v>12</v>
      </c>
      <c r="D1819" s="17" t="s">
        <v>64</v>
      </c>
      <c r="E1819" s="17" t="s">
        <v>117</v>
      </c>
      <c r="F1819" s="17" t="s">
        <v>61</v>
      </c>
      <c r="G1819" s="18" t="s">
        <v>112</v>
      </c>
    </row>
    <row r="1820" spans="1:7" x14ac:dyDescent="0.25">
      <c r="A1820" s="27">
        <v>47476</v>
      </c>
      <c r="B1820" s="15">
        <v>2029</v>
      </c>
      <c r="C1820" s="15">
        <v>12</v>
      </c>
      <c r="D1820" s="15" t="s">
        <v>64</v>
      </c>
      <c r="E1820" s="15" t="s">
        <v>117</v>
      </c>
      <c r="F1820" s="15" t="s">
        <v>61</v>
      </c>
      <c r="G1820" s="16" t="s">
        <v>112</v>
      </c>
    </row>
    <row r="1821" spans="1:7" x14ac:dyDescent="0.25">
      <c r="A1821" s="28">
        <v>47477</v>
      </c>
      <c r="B1821" s="17">
        <v>2029</v>
      </c>
      <c r="C1821" s="17">
        <v>12</v>
      </c>
      <c r="D1821" s="17" t="s">
        <v>64</v>
      </c>
      <c r="E1821" s="17" t="s">
        <v>117</v>
      </c>
      <c r="F1821" s="17" t="s">
        <v>61</v>
      </c>
      <c r="G1821" s="18" t="s">
        <v>112</v>
      </c>
    </row>
    <row r="1822" spans="1:7" x14ac:dyDescent="0.25">
      <c r="A1822" s="27">
        <v>47478</v>
      </c>
      <c r="B1822" s="15">
        <v>2029</v>
      </c>
      <c r="C1822" s="15">
        <v>12</v>
      </c>
      <c r="D1822" s="15" t="s">
        <v>64</v>
      </c>
      <c r="E1822" s="15" t="s">
        <v>117</v>
      </c>
      <c r="F1822" s="15" t="s">
        <v>61</v>
      </c>
      <c r="G1822" s="16" t="s">
        <v>112</v>
      </c>
    </row>
    <row r="1823" spans="1:7" x14ac:dyDescent="0.25">
      <c r="A1823" s="28">
        <v>47479</v>
      </c>
      <c r="B1823" s="17">
        <v>2029</v>
      </c>
      <c r="C1823" s="17">
        <v>12</v>
      </c>
      <c r="D1823" s="17" t="s">
        <v>64</v>
      </c>
      <c r="E1823" s="17" t="s">
        <v>117</v>
      </c>
      <c r="F1823" s="17" t="s">
        <v>61</v>
      </c>
      <c r="G1823" s="18" t="s">
        <v>112</v>
      </c>
    </row>
    <row r="1824" spans="1:7" x14ac:dyDescent="0.25">
      <c r="A1824" s="27">
        <v>47480</v>
      </c>
      <c r="B1824" s="15">
        <v>2029</v>
      </c>
      <c r="C1824" s="15">
        <v>12</v>
      </c>
      <c r="D1824" s="15" t="s">
        <v>64</v>
      </c>
      <c r="E1824" s="15" t="s">
        <v>117</v>
      </c>
      <c r="F1824" s="15" t="s">
        <v>61</v>
      </c>
      <c r="G1824" s="16" t="s">
        <v>112</v>
      </c>
    </row>
    <row r="1825" spans="1:7" x14ac:dyDescent="0.25">
      <c r="A1825" s="28">
        <v>47481</v>
      </c>
      <c r="B1825" s="17">
        <v>2029</v>
      </c>
      <c r="C1825" s="17">
        <v>12</v>
      </c>
      <c r="D1825" s="17" t="s">
        <v>64</v>
      </c>
      <c r="E1825" s="17" t="s">
        <v>117</v>
      </c>
      <c r="F1825" s="17" t="s">
        <v>61</v>
      </c>
      <c r="G1825" s="18" t="s">
        <v>112</v>
      </c>
    </row>
    <row r="1826" spans="1:7" x14ac:dyDescent="0.25">
      <c r="A1826" s="27">
        <v>47482</v>
      </c>
      <c r="B1826" s="15">
        <v>2029</v>
      </c>
      <c r="C1826" s="15">
        <v>12</v>
      </c>
      <c r="D1826" s="15" t="s">
        <v>64</v>
      </c>
      <c r="E1826" s="15" t="s">
        <v>117</v>
      </c>
      <c r="F1826" s="15" t="s">
        <v>61</v>
      </c>
      <c r="G1826" s="16" t="s">
        <v>112</v>
      </c>
    </row>
    <row r="1827" spans="1:7" x14ac:dyDescent="0.25">
      <c r="A1827" s="28">
        <v>47483</v>
      </c>
      <c r="B1827" s="17">
        <v>2029</v>
      </c>
      <c r="C1827" s="17">
        <v>12</v>
      </c>
      <c r="D1827" s="17" t="s">
        <v>64</v>
      </c>
      <c r="E1827" s="17" t="s">
        <v>117</v>
      </c>
      <c r="F1827" s="17" t="s">
        <v>61</v>
      </c>
      <c r="G1827" s="18" t="s">
        <v>112</v>
      </c>
    </row>
    <row r="1828" spans="1:7" x14ac:dyDescent="0.25">
      <c r="A1828" s="27">
        <v>47484</v>
      </c>
      <c r="B1828" s="15">
        <v>2030</v>
      </c>
      <c r="C1828" s="15">
        <v>1</v>
      </c>
      <c r="D1828" s="15" t="s">
        <v>36</v>
      </c>
      <c r="E1828" s="15" t="s">
        <v>118</v>
      </c>
      <c r="F1828" s="15" t="s">
        <v>38</v>
      </c>
      <c r="G1828" s="16" t="s">
        <v>112</v>
      </c>
    </row>
    <row r="1829" spans="1:7" x14ac:dyDescent="0.25">
      <c r="A1829" s="28">
        <v>47485</v>
      </c>
      <c r="B1829" s="17">
        <v>2030</v>
      </c>
      <c r="C1829" s="17">
        <v>1</v>
      </c>
      <c r="D1829" s="17" t="s">
        <v>36</v>
      </c>
      <c r="E1829" s="17" t="s">
        <v>118</v>
      </c>
      <c r="F1829" s="17" t="s">
        <v>38</v>
      </c>
      <c r="G1829" s="18" t="s">
        <v>112</v>
      </c>
    </row>
    <row r="1830" spans="1:7" x14ac:dyDescent="0.25">
      <c r="A1830" s="27">
        <v>47486</v>
      </c>
      <c r="B1830" s="15">
        <v>2030</v>
      </c>
      <c r="C1830" s="15">
        <v>1</v>
      </c>
      <c r="D1830" s="15" t="s">
        <v>36</v>
      </c>
      <c r="E1830" s="15" t="s">
        <v>118</v>
      </c>
      <c r="F1830" s="15" t="s">
        <v>38</v>
      </c>
      <c r="G1830" s="16" t="s">
        <v>112</v>
      </c>
    </row>
    <row r="1831" spans="1:7" x14ac:dyDescent="0.25">
      <c r="A1831" s="28">
        <v>47487</v>
      </c>
      <c r="B1831" s="17">
        <v>2030</v>
      </c>
      <c r="C1831" s="17">
        <v>1</v>
      </c>
      <c r="D1831" s="17" t="s">
        <v>36</v>
      </c>
      <c r="E1831" s="17" t="s">
        <v>118</v>
      </c>
      <c r="F1831" s="17" t="s">
        <v>38</v>
      </c>
      <c r="G1831" s="18" t="s">
        <v>112</v>
      </c>
    </row>
    <row r="1832" spans="1:7" x14ac:dyDescent="0.25">
      <c r="A1832" s="27">
        <v>47488</v>
      </c>
      <c r="B1832" s="15">
        <v>2030</v>
      </c>
      <c r="C1832" s="15">
        <v>1</v>
      </c>
      <c r="D1832" s="15" t="s">
        <v>36</v>
      </c>
      <c r="E1832" s="15" t="s">
        <v>118</v>
      </c>
      <c r="F1832" s="15" t="s">
        <v>38</v>
      </c>
      <c r="G1832" s="16" t="s">
        <v>112</v>
      </c>
    </row>
    <row r="1833" spans="1:7" x14ac:dyDescent="0.25">
      <c r="A1833" s="28">
        <v>47489</v>
      </c>
      <c r="B1833" s="17">
        <v>2030</v>
      </c>
      <c r="C1833" s="17">
        <v>1</v>
      </c>
      <c r="D1833" s="17" t="s">
        <v>36</v>
      </c>
      <c r="E1833" s="17" t="s">
        <v>118</v>
      </c>
      <c r="F1833" s="17" t="s">
        <v>38</v>
      </c>
      <c r="G1833" s="18" t="s">
        <v>112</v>
      </c>
    </row>
    <row r="1834" spans="1:7" x14ac:dyDescent="0.25">
      <c r="A1834" s="27">
        <v>47490</v>
      </c>
      <c r="B1834" s="15">
        <v>2030</v>
      </c>
      <c r="C1834" s="15">
        <v>1</v>
      </c>
      <c r="D1834" s="15" t="s">
        <v>36</v>
      </c>
      <c r="E1834" s="15" t="s">
        <v>118</v>
      </c>
      <c r="F1834" s="15" t="s">
        <v>38</v>
      </c>
      <c r="G1834" s="16" t="s">
        <v>112</v>
      </c>
    </row>
    <row r="1835" spans="1:7" x14ac:dyDescent="0.25">
      <c r="A1835" s="28">
        <v>47491</v>
      </c>
      <c r="B1835" s="17">
        <v>2030</v>
      </c>
      <c r="C1835" s="17">
        <v>1</v>
      </c>
      <c r="D1835" s="17" t="s">
        <v>36</v>
      </c>
      <c r="E1835" s="17" t="s">
        <v>118</v>
      </c>
      <c r="F1835" s="17" t="s">
        <v>38</v>
      </c>
      <c r="G1835" s="18" t="s">
        <v>112</v>
      </c>
    </row>
    <row r="1836" spans="1:7" x14ac:dyDescent="0.25">
      <c r="A1836" s="27">
        <v>47492</v>
      </c>
      <c r="B1836" s="15">
        <v>2030</v>
      </c>
      <c r="C1836" s="15">
        <v>1</v>
      </c>
      <c r="D1836" s="15" t="s">
        <v>36</v>
      </c>
      <c r="E1836" s="15" t="s">
        <v>118</v>
      </c>
      <c r="F1836" s="15" t="s">
        <v>38</v>
      </c>
      <c r="G1836" s="16" t="s">
        <v>112</v>
      </c>
    </row>
    <row r="1837" spans="1:7" x14ac:dyDescent="0.25">
      <c r="A1837" s="28">
        <v>47493</v>
      </c>
      <c r="B1837" s="17">
        <v>2030</v>
      </c>
      <c r="C1837" s="17">
        <v>1</v>
      </c>
      <c r="D1837" s="17" t="s">
        <v>36</v>
      </c>
      <c r="E1837" s="17" t="s">
        <v>118</v>
      </c>
      <c r="F1837" s="17" t="s">
        <v>38</v>
      </c>
      <c r="G1837" s="18" t="s">
        <v>112</v>
      </c>
    </row>
    <row r="1838" spans="1:7" x14ac:dyDescent="0.25">
      <c r="A1838" s="27">
        <v>47494</v>
      </c>
      <c r="B1838" s="15">
        <v>2030</v>
      </c>
      <c r="C1838" s="15">
        <v>1</v>
      </c>
      <c r="D1838" s="15" t="s">
        <v>36</v>
      </c>
      <c r="E1838" s="15" t="s">
        <v>118</v>
      </c>
      <c r="F1838" s="15" t="s">
        <v>38</v>
      </c>
      <c r="G1838" s="16" t="s">
        <v>112</v>
      </c>
    </row>
    <row r="1839" spans="1:7" x14ac:dyDescent="0.25">
      <c r="A1839" s="28">
        <v>47495</v>
      </c>
      <c r="B1839" s="17">
        <v>2030</v>
      </c>
      <c r="C1839" s="17">
        <v>1</v>
      </c>
      <c r="D1839" s="17" t="s">
        <v>36</v>
      </c>
      <c r="E1839" s="17" t="s">
        <v>118</v>
      </c>
      <c r="F1839" s="17" t="s">
        <v>38</v>
      </c>
      <c r="G1839" s="18" t="s">
        <v>112</v>
      </c>
    </row>
    <row r="1840" spans="1:7" x14ac:dyDescent="0.25">
      <c r="A1840" s="27">
        <v>47496</v>
      </c>
      <c r="B1840" s="15">
        <v>2030</v>
      </c>
      <c r="C1840" s="15">
        <v>1</v>
      </c>
      <c r="D1840" s="15" t="s">
        <v>36</v>
      </c>
      <c r="E1840" s="15" t="s">
        <v>118</v>
      </c>
      <c r="F1840" s="15" t="s">
        <v>38</v>
      </c>
      <c r="G1840" s="16" t="s">
        <v>112</v>
      </c>
    </row>
    <row r="1841" spans="1:7" x14ac:dyDescent="0.25">
      <c r="A1841" s="28">
        <v>47497</v>
      </c>
      <c r="B1841" s="17">
        <v>2030</v>
      </c>
      <c r="C1841" s="17">
        <v>1</v>
      </c>
      <c r="D1841" s="17" t="s">
        <v>36</v>
      </c>
      <c r="E1841" s="17" t="s">
        <v>118</v>
      </c>
      <c r="F1841" s="17" t="s">
        <v>38</v>
      </c>
      <c r="G1841" s="18" t="s">
        <v>112</v>
      </c>
    </row>
    <row r="1842" spans="1:7" x14ac:dyDescent="0.25">
      <c r="A1842" s="27">
        <v>47498</v>
      </c>
      <c r="B1842" s="15">
        <v>2030</v>
      </c>
      <c r="C1842" s="15">
        <v>1</v>
      </c>
      <c r="D1842" s="15" t="s">
        <v>36</v>
      </c>
      <c r="E1842" s="15" t="s">
        <v>118</v>
      </c>
      <c r="F1842" s="15" t="s">
        <v>38</v>
      </c>
      <c r="G1842" s="16" t="s">
        <v>112</v>
      </c>
    </row>
    <row r="1843" spans="1:7" x14ac:dyDescent="0.25">
      <c r="A1843" s="28">
        <v>47499</v>
      </c>
      <c r="B1843" s="17">
        <v>2030</v>
      </c>
      <c r="C1843" s="17">
        <v>1</v>
      </c>
      <c r="D1843" s="17" t="s">
        <v>36</v>
      </c>
      <c r="E1843" s="17" t="s">
        <v>118</v>
      </c>
      <c r="F1843" s="17" t="s">
        <v>38</v>
      </c>
      <c r="G1843" s="18" t="s">
        <v>112</v>
      </c>
    </row>
    <row r="1844" spans="1:7" x14ac:dyDescent="0.25">
      <c r="A1844" s="27">
        <v>47500</v>
      </c>
      <c r="B1844" s="15">
        <v>2030</v>
      </c>
      <c r="C1844" s="15">
        <v>1</v>
      </c>
      <c r="D1844" s="15" t="s">
        <v>36</v>
      </c>
      <c r="E1844" s="15" t="s">
        <v>118</v>
      </c>
      <c r="F1844" s="15" t="s">
        <v>38</v>
      </c>
      <c r="G1844" s="16" t="s">
        <v>112</v>
      </c>
    </row>
    <row r="1845" spans="1:7" x14ac:dyDescent="0.25">
      <c r="A1845" s="28">
        <v>47501</v>
      </c>
      <c r="B1845" s="17">
        <v>2030</v>
      </c>
      <c r="C1845" s="17">
        <v>1</v>
      </c>
      <c r="D1845" s="17" t="s">
        <v>36</v>
      </c>
      <c r="E1845" s="17" t="s">
        <v>118</v>
      </c>
      <c r="F1845" s="17" t="s">
        <v>38</v>
      </c>
      <c r="G1845" s="18" t="s">
        <v>112</v>
      </c>
    </row>
    <row r="1846" spans="1:7" x14ac:dyDescent="0.25">
      <c r="A1846" s="27">
        <v>47502</v>
      </c>
      <c r="B1846" s="15">
        <v>2030</v>
      </c>
      <c r="C1846" s="15">
        <v>1</v>
      </c>
      <c r="D1846" s="15" t="s">
        <v>36</v>
      </c>
      <c r="E1846" s="15" t="s">
        <v>118</v>
      </c>
      <c r="F1846" s="15" t="s">
        <v>38</v>
      </c>
      <c r="G1846" s="16" t="s">
        <v>112</v>
      </c>
    </row>
    <row r="1847" spans="1:7" x14ac:dyDescent="0.25">
      <c r="A1847" s="28">
        <v>47503</v>
      </c>
      <c r="B1847" s="17">
        <v>2030</v>
      </c>
      <c r="C1847" s="17">
        <v>1</v>
      </c>
      <c r="D1847" s="17" t="s">
        <v>36</v>
      </c>
      <c r="E1847" s="17" t="s">
        <v>118</v>
      </c>
      <c r="F1847" s="17" t="s">
        <v>38</v>
      </c>
      <c r="G1847" s="18" t="s">
        <v>112</v>
      </c>
    </row>
    <row r="1848" spans="1:7" x14ac:dyDescent="0.25">
      <c r="A1848" s="27">
        <v>47504</v>
      </c>
      <c r="B1848" s="15">
        <v>2030</v>
      </c>
      <c r="C1848" s="15">
        <v>1</v>
      </c>
      <c r="D1848" s="15" t="s">
        <v>36</v>
      </c>
      <c r="E1848" s="15" t="s">
        <v>118</v>
      </c>
      <c r="F1848" s="15" t="s">
        <v>38</v>
      </c>
      <c r="G1848" s="16" t="s">
        <v>112</v>
      </c>
    </row>
    <row r="1849" spans="1:7" x14ac:dyDescent="0.25">
      <c r="A1849" s="28">
        <v>47505</v>
      </c>
      <c r="B1849" s="17">
        <v>2030</v>
      </c>
      <c r="C1849" s="17">
        <v>1</v>
      </c>
      <c r="D1849" s="17" t="s">
        <v>36</v>
      </c>
      <c r="E1849" s="17" t="s">
        <v>118</v>
      </c>
      <c r="F1849" s="17" t="s">
        <v>38</v>
      </c>
      <c r="G1849" s="18" t="s">
        <v>112</v>
      </c>
    </row>
    <row r="1850" spans="1:7" x14ac:dyDescent="0.25">
      <c r="A1850" s="27">
        <v>47506</v>
      </c>
      <c r="B1850" s="15">
        <v>2030</v>
      </c>
      <c r="C1850" s="15">
        <v>1</v>
      </c>
      <c r="D1850" s="15" t="s">
        <v>36</v>
      </c>
      <c r="E1850" s="15" t="s">
        <v>118</v>
      </c>
      <c r="F1850" s="15" t="s">
        <v>38</v>
      </c>
      <c r="G1850" s="16" t="s">
        <v>112</v>
      </c>
    </row>
    <row r="1851" spans="1:7" x14ac:dyDescent="0.25">
      <c r="A1851" s="28">
        <v>47507</v>
      </c>
      <c r="B1851" s="17">
        <v>2030</v>
      </c>
      <c r="C1851" s="17">
        <v>1</v>
      </c>
      <c r="D1851" s="17" t="s">
        <v>36</v>
      </c>
      <c r="E1851" s="17" t="s">
        <v>118</v>
      </c>
      <c r="F1851" s="17" t="s">
        <v>38</v>
      </c>
      <c r="G1851" s="18" t="s">
        <v>112</v>
      </c>
    </row>
    <row r="1852" spans="1:7" x14ac:dyDescent="0.25">
      <c r="A1852" s="27">
        <v>47508</v>
      </c>
      <c r="B1852" s="15">
        <v>2030</v>
      </c>
      <c r="C1852" s="15">
        <v>1</v>
      </c>
      <c r="D1852" s="15" t="s">
        <v>36</v>
      </c>
      <c r="E1852" s="15" t="s">
        <v>118</v>
      </c>
      <c r="F1852" s="15" t="s">
        <v>38</v>
      </c>
      <c r="G1852" s="16" t="s">
        <v>112</v>
      </c>
    </row>
    <row r="1853" spans="1:7" x14ac:dyDescent="0.25">
      <c r="A1853" s="28">
        <v>47509</v>
      </c>
      <c r="B1853" s="17">
        <v>2030</v>
      </c>
      <c r="C1853" s="17">
        <v>1</v>
      </c>
      <c r="D1853" s="17" t="s">
        <v>36</v>
      </c>
      <c r="E1853" s="17" t="s">
        <v>118</v>
      </c>
      <c r="F1853" s="17" t="s">
        <v>38</v>
      </c>
      <c r="G1853" s="18" t="s">
        <v>112</v>
      </c>
    </row>
    <row r="1854" spans="1:7" x14ac:dyDescent="0.25">
      <c r="A1854" s="27">
        <v>47510</v>
      </c>
      <c r="B1854" s="15">
        <v>2030</v>
      </c>
      <c r="C1854" s="15">
        <v>1</v>
      </c>
      <c r="D1854" s="15" t="s">
        <v>36</v>
      </c>
      <c r="E1854" s="15" t="s">
        <v>118</v>
      </c>
      <c r="F1854" s="15" t="s">
        <v>38</v>
      </c>
      <c r="G1854" s="16" t="s">
        <v>112</v>
      </c>
    </row>
    <row r="1855" spans="1:7" x14ac:dyDescent="0.25">
      <c r="A1855" s="28">
        <v>47511</v>
      </c>
      <c r="B1855" s="17">
        <v>2030</v>
      </c>
      <c r="C1855" s="17">
        <v>1</v>
      </c>
      <c r="D1855" s="17" t="s">
        <v>36</v>
      </c>
      <c r="E1855" s="17" t="s">
        <v>118</v>
      </c>
      <c r="F1855" s="17" t="s">
        <v>38</v>
      </c>
      <c r="G1855" s="18" t="s">
        <v>112</v>
      </c>
    </row>
    <row r="1856" spans="1:7" x14ac:dyDescent="0.25">
      <c r="A1856" s="27">
        <v>47512</v>
      </c>
      <c r="B1856" s="15">
        <v>2030</v>
      </c>
      <c r="C1856" s="15">
        <v>1</v>
      </c>
      <c r="D1856" s="15" t="s">
        <v>36</v>
      </c>
      <c r="E1856" s="15" t="s">
        <v>118</v>
      </c>
      <c r="F1856" s="15" t="s">
        <v>38</v>
      </c>
      <c r="G1856" s="16" t="s">
        <v>112</v>
      </c>
    </row>
    <row r="1857" spans="1:7" x14ac:dyDescent="0.25">
      <c r="A1857" s="28">
        <v>47513</v>
      </c>
      <c r="B1857" s="17">
        <v>2030</v>
      </c>
      <c r="C1857" s="17">
        <v>1</v>
      </c>
      <c r="D1857" s="17" t="s">
        <v>36</v>
      </c>
      <c r="E1857" s="17" t="s">
        <v>118</v>
      </c>
      <c r="F1857" s="17" t="s">
        <v>38</v>
      </c>
      <c r="G1857" s="18" t="s">
        <v>112</v>
      </c>
    </row>
    <row r="1858" spans="1:7" x14ac:dyDescent="0.25">
      <c r="A1858" s="27">
        <v>47514</v>
      </c>
      <c r="B1858" s="15">
        <v>2030</v>
      </c>
      <c r="C1858" s="15">
        <v>1</v>
      </c>
      <c r="D1858" s="15" t="s">
        <v>36</v>
      </c>
      <c r="E1858" s="15" t="s">
        <v>118</v>
      </c>
      <c r="F1858" s="15" t="s">
        <v>38</v>
      </c>
      <c r="G1858" s="16" t="s">
        <v>112</v>
      </c>
    </row>
    <row r="1859" spans="1:7" x14ac:dyDescent="0.25">
      <c r="A1859" s="28">
        <v>47515</v>
      </c>
      <c r="B1859" s="17">
        <v>2030</v>
      </c>
      <c r="C1859" s="17">
        <v>2</v>
      </c>
      <c r="D1859" s="17" t="s">
        <v>40</v>
      </c>
      <c r="E1859" s="17" t="s">
        <v>119</v>
      </c>
      <c r="F1859" s="17" t="s">
        <v>38</v>
      </c>
      <c r="G1859" s="18" t="s">
        <v>112</v>
      </c>
    </row>
    <row r="1860" spans="1:7" x14ac:dyDescent="0.25">
      <c r="A1860" s="27">
        <v>47516</v>
      </c>
      <c r="B1860" s="15">
        <v>2030</v>
      </c>
      <c r="C1860" s="15">
        <v>2</v>
      </c>
      <c r="D1860" s="15" t="s">
        <v>40</v>
      </c>
      <c r="E1860" s="15" t="s">
        <v>119</v>
      </c>
      <c r="F1860" s="15" t="s">
        <v>38</v>
      </c>
      <c r="G1860" s="16" t="s">
        <v>112</v>
      </c>
    </row>
    <row r="1861" spans="1:7" x14ac:dyDescent="0.25">
      <c r="A1861" s="28">
        <v>47517</v>
      </c>
      <c r="B1861" s="17">
        <v>2030</v>
      </c>
      <c r="C1861" s="17">
        <v>2</v>
      </c>
      <c r="D1861" s="17" t="s">
        <v>40</v>
      </c>
      <c r="E1861" s="17" t="s">
        <v>119</v>
      </c>
      <c r="F1861" s="17" t="s">
        <v>38</v>
      </c>
      <c r="G1861" s="18" t="s">
        <v>112</v>
      </c>
    </row>
    <row r="1862" spans="1:7" x14ac:dyDescent="0.25">
      <c r="A1862" s="27">
        <v>47518</v>
      </c>
      <c r="B1862" s="15">
        <v>2030</v>
      </c>
      <c r="C1862" s="15">
        <v>2</v>
      </c>
      <c r="D1862" s="15" t="s">
        <v>40</v>
      </c>
      <c r="E1862" s="15" t="s">
        <v>119</v>
      </c>
      <c r="F1862" s="15" t="s">
        <v>38</v>
      </c>
      <c r="G1862" s="16" t="s">
        <v>112</v>
      </c>
    </row>
    <row r="1863" spans="1:7" x14ac:dyDescent="0.25">
      <c r="A1863" s="28">
        <v>47519</v>
      </c>
      <c r="B1863" s="17">
        <v>2030</v>
      </c>
      <c r="C1863" s="17">
        <v>2</v>
      </c>
      <c r="D1863" s="17" t="s">
        <v>40</v>
      </c>
      <c r="E1863" s="17" t="s">
        <v>119</v>
      </c>
      <c r="F1863" s="17" t="s">
        <v>38</v>
      </c>
      <c r="G1863" s="18" t="s">
        <v>112</v>
      </c>
    </row>
    <row r="1864" spans="1:7" x14ac:dyDescent="0.25">
      <c r="A1864" s="27">
        <v>47520</v>
      </c>
      <c r="B1864" s="15">
        <v>2030</v>
      </c>
      <c r="C1864" s="15">
        <v>2</v>
      </c>
      <c r="D1864" s="15" t="s">
        <v>40</v>
      </c>
      <c r="E1864" s="15" t="s">
        <v>119</v>
      </c>
      <c r="F1864" s="15" t="s">
        <v>38</v>
      </c>
      <c r="G1864" s="16" t="s">
        <v>112</v>
      </c>
    </row>
    <row r="1865" spans="1:7" x14ac:dyDescent="0.25">
      <c r="A1865" s="28">
        <v>47521</v>
      </c>
      <c r="B1865" s="17">
        <v>2030</v>
      </c>
      <c r="C1865" s="17">
        <v>2</v>
      </c>
      <c r="D1865" s="17" t="s">
        <v>40</v>
      </c>
      <c r="E1865" s="17" t="s">
        <v>119</v>
      </c>
      <c r="F1865" s="17" t="s">
        <v>38</v>
      </c>
      <c r="G1865" s="18" t="s">
        <v>112</v>
      </c>
    </row>
    <row r="1866" spans="1:7" x14ac:dyDescent="0.25">
      <c r="A1866" s="27">
        <v>47522</v>
      </c>
      <c r="B1866" s="15">
        <v>2030</v>
      </c>
      <c r="C1866" s="15">
        <v>2</v>
      </c>
      <c r="D1866" s="15" t="s">
        <v>40</v>
      </c>
      <c r="E1866" s="15" t="s">
        <v>119</v>
      </c>
      <c r="F1866" s="15" t="s">
        <v>38</v>
      </c>
      <c r="G1866" s="16" t="s">
        <v>112</v>
      </c>
    </row>
    <row r="1867" spans="1:7" x14ac:dyDescent="0.25">
      <c r="A1867" s="28">
        <v>47523</v>
      </c>
      <c r="B1867" s="17">
        <v>2030</v>
      </c>
      <c r="C1867" s="17">
        <v>2</v>
      </c>
      <c r="D1867" s="17" t="s">
        <v>40</v>
      </c>
      <c r="E1867" s="17" t="s">
        <v>119</v>
      </c>
      <c r="F1867" s="17" t="s">
        <v>38</v>
      </c>
      <c r="G1867" s="18" t="s">
        <v>112</v>
      </c>
    </row>
    <row r="1868" spans="1:7" x14ac:dyDescent="0.25">
      <c r="A1868" s="27">
        <v>47524</v>
      </c>
      <c r="B1868" s="15">
        <v>2030</v>
      </c>
      <c r="C1868" s="15">
        <v>2</v>
      </c>
      <c r="D1868" s="15" t="s">
        <v>40</v>
      </c>
      <c r="E1868" s="15" t="s">
        <v>119</v>
      </c>
      <c r="F1868" s="15" t="s">
        <v>38</v>
      </c>
      <c r="G1868" s="16" t="s">
        <v>112</v>
      </c>
    </row>
    <row r="1869" spans="1:7" x14ac:dyDescent="0.25">
      <c r="A1869" s="28">
        <v>47525</v>
      </c>
      <c r="B1869" s="17">
        <v>2030</v>
      </c>
      <c r="C1869" s="17">
        <v>2</v>
      </c>
      <c r="D1869" s="17" t="s">
        <v>40</v>
      </c>
      <c r="E1869" s="17" t="s">
        <v>119</v>
      </c>
      <c r="F1869" s="17" t="s">
        <v>38</v>
      </c>
      <c r="G1869" s="18" t="s">
        <v>112</v>
      </c>
    </row>
    <row r="1870" spans="1:7" x14ac:dyDescent="0.25">
      <c r="A1870" s="27">
        <v>47526</v>
      </c>
      <c r="B1870" s="15">
        <v>2030</v>
      </c>
      <c r="C1870" s="15">
        <v>2</v>
      </c>
      <c r="D1870" s="15" t="s">
        <v>40</v>
      </c>
      <c r="E1870" s="15" t="s">
        <v>119</v>
      </c>
      <c r="F1870" s="15" t="s">
        <v>38</v>
      </c>
      <c r="G1870" s="16" t="s">
        <v>112</v>
      </c>
    </row>
    <row r="1871" spans="1:7" x14ac:dyDescent="0.25">
      <c r="A1871" s="28">
        <v>47527</v>
      </c>
      <c r="B1871" s="17">
        <v>2030</v>
      </c>
      <c r="C1871" s="17">
        <v>2</v>
      </c>
      <c r="D1871" s="17" t="s">
        <v>40</v>
      </c>
      <c r="E1871" s="17" t="s">
        <v>119</v>
      </c>
      <c r="F1871" s="17" t="s">
        <v>38</v>
      </c>
      <c r="G1871" s="18" t="s">
        <v>112</v>
      </c>
    </row>
    <row r="1872" spans="1:7" x14ac:dyDescent="0.25">
      <c r="A1872" s="27">
        <v>47528</v>
      </c>
      <c r="B1872" s="15">
        <v>2030</v>
      </c>
      <c r="C1872" s="15">
        <v>2</v>
      </c>
      <c r="D1872" s="15" t="s">
        <v>40</v>
      </c>
      <c r="E1872" s="15" t="s">
        <v>119</v>
      </c>
      <c r="F1872" s="15" t="s">
        <v>38</v>
      </c>
      <c r="G1872" s="16" t="s">
        <v>112</v>
      </c>
    </row>
    <row r="1873" spans="1:7" x14ac:dyDescent="0.25">
      <c r="A1873" s="28">
        <v>47529</v>
      </c>
      <c r="B1873" s="17">
        <v>2030</v>
      </c>
      <c r="C1873" s="17">
        <v>2</v>
      </c>
      <c r="D1873" s="17" t="s">
        <v>40</v>
      </c>
      <c r="E1873" s="17" t="s">
        <v>119</v>
      </c>
      <c r="F1873" s="17" t="s">
        <v>38</v>
      </c>
      <c r="G1873" s="18" t="s">
        <v>112</v>
      </c>
    </row>
    <row r="1874" spans="1:7" x14ac:dyDescent="0.25">
      <c r="A1874" s="27">
        <v>47530</v>
      </c>
      <c r="B1874" s="15">
        <v>2030</v>
      </c>
      <c r="C1874" s="15">
        <v>2</v>
      </c>
      <c r="D1874" s="15" t="s">
        <v>40</v>
      </c>
      <c r="E1874" s="15" t="s">
        <v>119</v>
      </c>
      <c r="F1874" s="15" t="s">
        <v>38</v>
      </c>
      <c r="G1874" s="16" t="s">
        <v>112</v>
      </c>
    </row>
    <row r="1875" spans="1:7" x14ac:dyDescent="0.25">
      <c r="A1875" s="28">
        <v>47531</v>
      </c>
      <c r="B1875" s="17">
        <v>2030</v>
      </c>
      <c r="C1875" s="17">
        <v>2</v>
      </c>
      <c r="D1875" s="17" t="s">
        <v>40</v>
      </c>
      <c r="E1875" s="17" t="s">
        <v>119</v>
      </c>
      <c r="F1875" s="17" t="s">
        <v>38</v>
      </c>
      <c r="G1875" s="18" t="s">
        <v>112</v>
      </c>
    </row>
    <row r="1876" spans="1:7" x14ac:dyDescent="0.25">
      <c r="A1876" s="27">
        <v>47532</v>
      </c>
      <c r="B1876" s="15">
        <v>2030</v>
      </c>
      <c r="C1876" s="15">
        <v>2</v>
      </c>
      <c r="D1876" s="15" t="s">
        <v>40</v>
      </c>
      <c r="E1876" s="15" t="s">
        <v>119</v>
      </c>
      <c r="F1876" s="15" t="s">
        <v>38</v>
      </c>
      <c r="G1876" s="16" t="s">
        <v>112</v>
      </c>
    </row>
    <row r="1877" spans="1:7" x14ac:dyDescent="0.25">
      <c r="A1877" s="28">
        <v>47533</v>
      </c>
      <c r="B1877" s="17">
        <v>2030</v>
      </c>
      <c r="C1877" s="17">
        <v>2</v>
      </c>
      <c r="D1877" s="17" t="s">
        <v>40</v>
      </c>
      <c r="E1877" s="17" t="s">
        <v>119</v>
      </c>
      <c r="F1877" s="17" t="s">
        <v>38</v>
      </c>
      <c r="G1877" s="18" t="s">
        <v>112</v>
      </c>
    </row>
    <row r="1878" spans="1:7" x14ac:dyDescent="0.25">
      <c r="A1878" s="27">
        <v>47534</v>
      </c>
      <c r="B1878" s="15">
        <v>2030</v>
      </c>
      <c r="C1878" s="15">
        <v>2</v>
      </c>
      <c r="D1878" s="15" t="s">
        <v>40</v>
      </c>
      <c r="E1878" s="15" t="s">
        <v>119</v>
      </c>
      <c r="F1878" s="15" t="s">
        <v>38</v>
      </c>
      <c r="G1878" s="16" t="s">
        <v>112</v>
      </c>
    </row>
    <row r="1879" spans="1:7" x14ac:dyDescent="0.25">
      <c r="A1879" s="28">
        <v>47535</v>
      </c>
      <c r="B1879" s="17">
        <v>2030</v>
      </c>
      <c r="C1879" s="17">
        <v>2</v>
      </c>
      <c r="D1879" s="17" t="s">
        <v>40</v>
      </c>
      <c r="E1879" s="17" t="s">
        <v>119</v>
      </c>
      <c r="F1879" s="17" t="s">
        <v>38</v>
      </c>
      <c r="G1879" s="18" t="s">
        <v>112</v>
      </c>
    </row>
    <row r="1880" spans="1:7" x14ac:dyDescent="0.25">
      <c r="A1880" s="27">
        <v>47536</v>
      </c>
      <c r="B1880" s="15">
        <v>2030</v>
      </c>
      <c r="C1880" s="15">
        <v>2</v>
      </c>
      <c r="D1880" s="15" t="s">
        <v>40</v>
      </c>
      <c r="E1880" s="15" t="s">
        <v>119</v>
      </c>
      <c r="F1880" s="15" t="s">
        <v>38</v>
      </c>
      <c r="G1880" s="16" t="s">
        <v>112</v>
      </c>
    </row>
    <row r="1881" spans="1:7" x14ac:dyDescent="0.25">
      <c r="A1881" s="28">
        <v>47537</v>
      </c>
      <c r="B1881" s="17">
        <v>2030</v>
      </c>
      <c r="C1881" s="17">
        <v>2</v>
      </c>
      <c r="D1881" s="17" t="s">
        <v>40</v>
      </c>
      <c r="E1881" s="17" t="s">
        <v>119</v>
      </c>
      <c r="F1881" s="17" t="s">
        <v>38</v>
      </c>
      <c r="G1881" s="18" t="s">
        <v>112</v>
      </c>
    </row>
    <row r="1882" spans="1:7" x14ac:dyDescent="0.25">
      <c r="A1882" s="27">
        <v>47538</v>
      </c>
      <c r="B1882" s="15">
        <v>2030</v>
      </c>
      <c r="C1882" s="15">
        <v>2</v>
      </c>
      <c r="D1882" s="15" t="s">
        <v>40</v>
      </c>
      <c r="E1882" s="15" t="s">
        <v>119</v>
      </c>
      <c r="F1882" s="15" t="s">
        <v>38</v>
      </c>
      <c r="G1882" s="16" t="s">
        <v>112</v>
      </c>
    </row>
    <row r="1883" spans="1:7" x14ac:dyDescent="0.25">
      <c r="A1883" s="28">
        <v>47539</v>
      </c>
      <c r="B1883" s="17">
        <v>2030</v>
      </c>
      <c r="C1883" s="17">
        <v>2</v>
      </c>
      <c r="D1883" s="17" t="s">
        <v>40</v>
      </c>
      <c r="E1883" s="17" t="s">
        <v>119</v>
      </c>
      <c r="F1883" s="17" t="s">
        <v>38</v>
      </c>
      <c r="G1883" s="18" t="s">
        <v>112</v>
      </c>
    </row>
    <row r="1884" spans="1:7" x14ac:dyDescent="0.25">
      <c r="A1884" s="27">
        <v>47540</v>
      </c>
      <c r="B1884" s="15">
        <v>2030</v>
      </c>
      <c r="C1884" s="15">
        <v>2</v>
      </c>
      <c r="D1884" s="15" t="s">
        <v>40</v>
      </c>
      <c r="E1884" s="15" t="s">
        <v>119</v>
      </c>
      <c r="F1884" s="15" t="s">
        <v>38</v>
      </c>
      <c r="G1884" s="16" t="s">
        <v>112</v>
      </c>
    </row>
    <row r="1885" spans="1:7" x14ac:dyDescent="0.25">
      <c r="A1885" s="28">
        <v>47541</v>
      </c>
      <c r="B1885" s="17">
        <v>2030</v>
      </c>
      <c r="C1885" s="17">
        <v>2</v>
      </c>
      <c r="D1885" s="17" t="s">
        <v>40</v>
      </c>
      <c r="E1885" s="17" t="s">
        <v>119</v>
      </c>
      <c r="F1885" s="17" t="s">
        <v>38</v>
      </c>
      <c r="G1885" s="18" t="s">
        <v>112</v>
      </c>
    </row>
    <row r="1886" spans="1:7" x14ac:dyDescent="0.25">
      <c r="A1886" s="27">
        <v>47542</v>
      </c>
      <c r="B1886" s="15">
        <v>2030</v>
      </c>
      <c r="C1886" s="15">
        <v>2</v>
      </c>
      <c r="D1886" s="15" t="s">
        <v>40</v>
      </c>
      <c r="E1886" s="15" t="s">
        <v>119</v>
      </c>
      <c r="F1886" s="15" t="s">
        <v>38</v>
      </c>
      <c r="G1886" s="16" t="s">
        <v>112</v>
      </c>
    </row>
    <row r="1887" spans="1:7" x14ac:dyDescent="0.25">
      <c r="A1887" s="28">
        <v>47543</v>
      </c>
      <c r="B1887" s="17">
        <v>2030</v>
      </c>
      <c r="C1887" s="17">
        <v>3</v>
      </c>
      <c r="D1887" s="17" t="s">
        <v>42</v>
      </c>
      <c r="E1887" s="17" t="s">
        <v>120</v>
      </c>
      <c r="F1887" s="17" t="s">
        <v>38</v>
      </c>
      <c r="G1887" s="18" t="s">
        <v>112</v>
      </c>
    </row>
    <row r="1888" spans="1:7" x14ac:dyDescent="0.25">
      <c r="A1888" s="27">
        <v>47544</v>
      </c>
      <c r="B1888" s="15">
        <v>2030</v>
      </c>
      <c r="C1888" s="15">
        <v>3</v>
      </c>
      <c r="D1888" s="15" t="s">
        <v>42</v>
      </c>
      <c r="E1888" s="15" t="s">
        <v>120</v>
      </c>
      <c r="F1888" s="15" t="s">
        <v>38</v>
      </c>
      <c r="G1888" s="16" t="s">
        <v>112</v>
      </c>
    </row>
    <row r="1889" spans="1:7" x14ac:dyDescent="0.25">
      <c r="A1889" s="28">
        <v>47545</v>
      </c>
      <c r="B1889" s="17">
        <v>2030</v>
      </c>
      <c r="C1889" s="17">
        <v>3</v>
      </c>
      <c r="D1889" s="17" t="s">
        <v>42</v>
      </c>
      <c r="E1889" s="17" t="s">
        <v>120</v>
      </c>
      <c r="F1889" s="17" t="s">
        <v>38</v>
      </c>
      <c r="G1889" s="18" t="s">
        <v>112</v>
      </c>
    </row>
    <row r="1890" spans="1:7" x14ac:dyDescent="0.25">
      <c r="A1890" s="27">
        <v>47546</v>
      </c>
      <c r="B1890" s="15">
        <v>2030</v>
      </c>
      <c r="C1890" s="15">
        <v>3</v>
      </c>
      <c r="D1890" s="15" t="s">
        <v>42</v>
      </c>
      <c r="E1890" s="15" t="s">
        <v>120</v>
      </c>
      <c r="F1890" s="15" t="s">
        <v>38</v>
      </c>
      <c r="G1890" s="16" t="s">
        <v>112</v>
      </c>
    </row>
    <row r="1891" spans="1:7" x14ac:dyDescent="0.25">
      <c r="A1891" s="28">
        <v>47547</v>
      </c>
      <c r="B1891" s="17">
        <v>2030</v>
      </c>
      <c r="C1891" s="17">
        <v>3</v>
      </c>
      <c r="D1891" s="17" t="s">
        <v>42</v>
      </c>
      <c r="E1891" s="17" t="s">
        <v>120</v>
      </c>
      <c r="F1891" s="17" t="s">
        <v>38</v>
      </c>
      <c r="G1891" s="18" t="s">
        <v>112</v>
      </c>
    </row>
    <row r="1892" spans="1:7" x14ac:dyDescent="0.25">
      <c r="A1892" s="27">
        <v>47548</v>
      </c>
      <c r="B1892" s="15">
        <v>2030</v>
      </c>
      <c r="C1892" s="15">
        <v>3</v>
      </c>
      <c r="D1892" s="15" t="s">
        <v>42</v>
      </c>
      <c r="E1892" s="15" t="s">
        <v>120</v>
      </c>
      <c r="F1892" s="15" t="s">
        <v>38</v>
      </c>
      <c r="G1892" s="16" t="s">
        <v>112</v>
      </c>
    </row>
    <row r="1893" spans="1:7" x14ac:dyDescent="0.25">
      <c r="A1893" s="28">
        <v>47549</v>
      </c>
      <c r="B1893" s="17">
        <v>2030</v>
      </c>
      <c r="C1893" s="17">
        <v>3</v>
      </c>
      <c r="D1893" s="17" t="s">
        <v>42</v>
      </c>
      <c r="E1893" s="17" t="s">
        <v>120</v>
      </c>
      <c r="F1893" s="17" t="s">
        <v>38</v>
      </c>
      <c r="G1893" s="18" t="s">
        <v>112</v>
      </c>
    </row>
    <row r="1894" spans="1:7" x14ac:dyDescent="0.25">
      <c r="A1894" s="27">
        <v>47550</v>
      </c>
      <c r="B1894" s="15">
        <v>2030</v>
      </c>
      <c r="C1894" s="15">
        <v>3</v>
      </c>
      <c r="D1894" s="15" t="s">
        <v>42</v>
      </c>
      <c r="E1894" s="15" t="s">
        <v>120</v>
      </c>
      <c r="F1894" s="15" t="s">
        <v>38</v>
      </c>
      <c r="G1894" s="16" t="s">
        <v>112</v>
      </c>
    </row>
    <row r="1895" spans="1:7" x14ac:dyDescent="0.25">
      <c r="A1895" s="28">
        <v>47551</v>
      </c>
      <c r="B1895" s="17">
        <v>2030</v>
      </c>
      <c r="C1895" s="17">
        <v>3</v>
      </c>
      <c r="D1895" s="17" t="s">
        <v>42</v>
      </c>
      <c r="E1895" s="17" t="s">
        <v>120</v>
      </c>
      <c r="F1895" s="17" t="s">
        <v>38</v>
      </c>
      <c r="G1895" s="18" t="s">
        <v>112</v>
      </c>
    </row>
    <row r="1896" spans="1:7" x14ac:dyDescent="0.25">
      <c r="A1896" s="27">
        <v>47552</v>
      </c>
      <c r="B1896" s="15">
        <v>2030</v>
      </c>
      <c r="C1896" s="15">
        <v>3</v>
      </c>
      <c r="D1896" s="15" t="s">
        <v>42</v>
      </c>
      <c r="E1896" s="15" t="s">
        <v>120</v>
      </c>
      <c r="F1896" s="15" t="s">
        <v>38</v>
      </c>
      <c r="G1896" s="16" t="s">
        <v>112</v>
      </c>
    </row>
    <row r="1897" spans="1:7" x14ac:dyDescent="0.25">
      <c r="A1897" s="28">
        <v>47553</v>
      </c>
      <c r="B1897" s="17">
        <v>2030</v>
      </c>
      <c r="C1897" s="17">
        <v>3</v>
      </c>
      <c r="D1897" s="17" t="s">
        <v>42</v>
      </c>
      <c r="E1897" s="17" t="s">
        <v>120</v>
      </c>
      <c r="F1897" s="17" t="s">
        <v>38</v>
      </c>
      <c r="G1897" s="18" t="s">
        <v>112</v>
      </c>
    </row>
    <row r="1898" spans="1:7" x14ac:dyDescent="0.25">
      <c r="A1898" s="27">
        <v>47554</v>
      </c>
      <c r="B1898" s="15">
        <v>2030</v>
      </c>
      <c r="C1898" s="15">
        <v>3</v>
      </c>
      <c r="D1898" s="15" t="s">
        <v>42</v>
      </c>
      <c r="E1898" s="15" t="s">
        <v>120</v>
      </c>
      <c r="F1898" s="15" t="s">
        <v>38</v>
      </c>
      <c r="G1898" s="16" t="s">
        <v>112</v>
      </c>
    </row>
    <row r="1899" spans="1:7" x14ac:dyDescent="0.25">
      <c r="A1899" s="28">
        <v>47555</v>
      </c>
      <c r="B1899" s="17">
        <v>2030</v>
      </c>
      <c r="C1899" s="17">
        <v>3</v>
      </c>
      <c r="D1899" s="17" t="s">
        <v>42</v>
      </c>
      <c r="E1899" s="17" t="s">
        <v>120</v>
      </c>
      <c r="F1899" s="17" t="s">
        <v>38</v>
      </c>
      <c r="G1899" s="18" t="s">
        <v>112</v>
      </c>
    </row>
    <row r="1900" spans="1:7" x14ac:dyDescent="0.25">
      <c r="A1900" s="27">
        <v>47556</v>
      </c>
      <c r="B1900" s="15">
        <v>2030</v>
      </c>
      <c r="C1900" s="15">
        <v>3</v>
      </c>
      <c r="D1900" s="15" t="s">
        <v>42</v>
      </c>
      <c r="E1900" s="15" t="s">
        <v>120</v>
      </c>
      <c r="F1900" s="15" t="s">
        <v>38</v>
      </c>
      <c r="G1900" s="16" t="s">
        <v>112</v>
      </c>
    </row>
    <row r="1901" spans="1:7" x14ac:dyDescent="0.25">
      <c r="A1901" s="28">
        <v>47557</v>
      </c>
      <c r="B1901" s="17">
        <v>2030</v>
      </c>
      <c r="C1901" s="17">
        <v>3</v>
      </c>
      <c r="D1901" s="17" t="s">
        <v>42</v>
      </c>
      <c r="E1901" s="17" t="s">
        <v>120</v>
      </c>
      <c r="F1901" s="17" t="s">
        <v>38</v>
      </c>
      <c r="G1901" s="18" t="s">
        <v>112</v>
      </c>
    </row>
    <row r="1902" spans="1:7" x14ac:dyDescent="0.25">
      <c r="A1902" s="27">
        <v>47558</v>
      </c>
      <c r="B1902" s="15">
        <v>2030</v>
      </c>
      <c r="C1902" s="15">
        <v>3</v>
      </c>
      <c r="D1902" s="15" t="s">
        <v>42</v>
      </c>
      <c r="E1902" s="15" t="s">
        <v>120</v>
      </c>
      <c r="F1902" s="15" t="s">
        <v>38</v>
      </c>
      <c r="G1902" s="16" t="s">
        <v>112</v>
      </c>
    </row>
    <row r="1903" spans="1:7" x14ac:dyDescent="0.25">
      <c r="A1903" s="28">
        <v>47559</v>
      </c>
      <c r="B1903" s="17">
        <v>2030</v>
      </c>
      <c r="C1903" s="17">
        <v>3</v>
      </c>
      <c r="D1903" s="17" t="s">
        <v>42</v>
      </c>
      <c r="E1903" s="17" t="s">
        <v>120</v>
      </c>
      <c r="F1903" s="17" t="s">
        <v>38</v>
      </c>
      <c r="G1903" s="18" t="s">
        <v>112</v>
      </c>
    </row>
    <row r="1904" spans="1:7" x14ac:dyDescent="0.25">
      <c r="A1904" s="27">
        <v>47560</v>
      </c>
      <c r="B1904" s="15">
        <v>2030</v>
      </c>
      <c r="C1904" s="15">
        <v>3</v>
      </c>
      <c r="D1904" s="15" t="s">
        <v>42</v>
      </c>
      <c r="E1904" s="15" t="s">
        <v>120</v>
      </c>
      <c r="F1904" s="15" t="s">
        <v>38</v>
      </c>
      <c r="G1904" s="16" t="s">
        <v>112</v>
      </c>
    </row>
    <row r="1905" spans="1:7" x14ac:dyDescent="0.25">
      <c r="A1905" s="28">
        <v>47561</v>
      </c>
      <c r="B1905" s="17">
        <v>2030</v>
      </c>
      <c r="C1905" s="17">
        <v>3</v>
      </c>
      <c r="D1905" s="17" t="s">
        <v>42</v>
      </c>
      <c r="E1905" s="17" t="s">
        <v>120</v>
      </c>
      <c r="F1905" s="17" t="s">
        <v>38</v>
      </c>
      <c r="G1905" s="18" t="s">
        <v>112</v>
      </c>
    </row>
    <row r="1906" spans="1:7" x14ac:dyDescent="0.25">
      <c r="A1906" s="27">
        <v>47562</v>
      </c>
      <c r="B1906" s="15">
        <v>2030</v>
      </c>
      <c r="C1906" s="15">
        <v>3</v>
      </c>
      <c r="D1906" s="15" t="s">
        <v>42</v>
      </c>
      <c r="E1906" s="15" t="s">
        <v>120</v>
      </c>
      <c r="F1906" s="15" t="s">
        <v>38</v>
      </c>
      <c r="G1906" s="16" t="s">
        <v>112</v>
      </c>
    </row>
    <row r="1907" spans="1:7" x14ac:dyDescent="0.25">
      <c r="A1907" s="28">
        <v>47563</v>
      </c>
      <c r="B1907" s="17">
        <v>2030</v>
      </c>
      <c r="C1907" s="17">
        <v>3</v>
      </c>
      <c r="D1907" s="17" t="s">
        <v>42</v>
      </c>
      <c r="E1907" s="17" t="s">
        <v>120</v>
      </c>
      <c r="F1907" s="17" t="s">
        <v>38</v>
      </c>
      <c r="G1907" s="18" t="s">
        <v>112</v>
      </c>
    </row>
    <row r="1908" spans="1:7" x14ac:dyDescent="0.25">
      <c r="A1908" s="27">
        <v>47564</v>
      </c>
      <c r="B1908" s="15">
        <v>2030</v>
      </c>
      <c r="C1908" s="15">
        <v>3</v>
      </c>
      <c r="D1908" s="15" t="s">
        <v>42</v>
      </c>
      <c r="E1908" s="15" t="s">
        <v>120</v>
      </c>
      <c r="F1908" s="15" t="s">
        <v>38</v>
      </c>
      <c r="G1908" s="16" t="s">
        <v>112</v>
      </c>
    </row>
    <row r="1909" spans="1:7" x14ac:dyDescent="0.25">
      <c r="A1909" s="28">
        <v>47565</v>
      </c>
      <c r="B1909" s="17">
        <v>2030</v>
      </c>
      <c r="C1909" s="17">
        <v>3</v>
      </c>
      <c r="D1909" s="17" t="s">
        <v>42</v>
      </c>
      <c r="E1909" s="17" t="s">
        <v>120</v>
      </c>
      <c r="F1909" s="17" t="s">
        <v>38</v>
      </c>
      <c r="G1909" s="18" t="s">
        <v>112</v>
      </c>
    </row>
    <row r="1910" spans="1:7" x14ac:dyDescent="0.25">
      <c r="A1910" s="27">
        <v>47566</v>
      </c>
      <c r="B1910" s="15">
        <v>2030</v>
      </c>
      <c r="C1910" s="15">
        <v>3</v>
      </c>
      <c r="D1910" s="15" t="s">
        <v>42</v>
      </c>
      <c r="E1910" s="15" t="s">
        <v>120</v>
      </c>
      <c r="F1910" s="15" t="s">
        <v>38</v>
      </c>
      <c r="G1910" s="16" t="s">
        <v>112</v>
      </c>
    </row>
    <row r="1911" spans="1:7" x14ac:dyDescent="0.25">
      <c r="A1911" s="28">
        <v>47567</v>
      </c>
      <c r="B1911" s="17">
        <v>2030</v>
      </c>
      <c r="C1911" s="17">
        <v>3</v>
      </c>
      <c r="D1911" s="17" t="s">
        <v>42</v>
      </c>
      <c r="E1911" s="17" t="s">
        <v>120</v>
      </c>
      <c r="F1911" s="17" t="s">
        <v>38</v>
      </c>
      <c r="G1911" s="18" t="s">
        <v>112</v>
      </c>
    </row>
    <row r="1912" spans="1:7" x14ac:dyDescent="0.25">
      <c r="A1912" s="27">
        <v>47568</v>
      </c>
      <c r="B1912" s="15">
        <v>2030</v>
      </c>
      <c r="C1912" s="15">
        <v>3</v>
      </c>
      <c r="D1912" s="15" t="s">
        <v>42</v>
      </c>
      <c r="E1912" s="15" t="s">
        <v>120</v>
      </c>
      <c r="F1912" s="15" t="s">
        <v>38</v>
      </c>
      <c r="G1912" s="16" t="s">
        <v>112</v>
      </c>
    </row>
    <row r="1913" spans="1:7" x14ac:dyDescent="0.25">
      <c r="A1913" s="28">
        <v>47569</v>
      </c>
      <c r="B1913" s="17">
        <v>2030</v>
      </c>
      <c r="C1913" s="17">
        <v>3</v>
      </c>
      <c r="D1913" s="17" t="s">
        <v>42</v>
      </c>
      <c r="E1913" s="17" t="s">
        <v>120</v>
      </c>
      <c r="F1913" s="17" t="s">
        <v>38</v>
      </c>
      <c r="G1913" s="18" t="s">
        <v>112</v>
      </c>
    </row>
    <row r="1914" spans="1:7" x14ac:dyDescent="0.25">
      <c r="A1914" s="27">
        <v>47570</v>
      </c>
      <c r="B1914" s="15">
        <v>2030</v>
      </c>
      <c r="C1914" s="15">
        <v>3</v>
      </c>
      <c r="D1914" s="15" t="s">
        <v>42</v>
      </c>
      <c r="E1914" s="15" t="s">
        <v>120</v>
      </c>
      <c r="F1914" s="15" t="s">
        <v>38</v>
      </c>
      <c r="G1914" s="16" t="s">
        <v>112</v>
      </c>
    </row>
    <row r="1915" spans="1:7" x14ac:dyDescent="0.25">
      <c r="A1915" s="28">
        <v>47571</v>
      </c>
      <c r="B1915" s="17">
        <v>2030</v>
      </c>
      <c r="C1915" s="17">
        <v>3</v>
      </c>
      <c r="D1915" s="17" t="s">
        <v>42</v>
      </c>
      <c r="E1915" s="17" t="s">
        <v>120</v>
      </c>
      <c r="F1915" s="17" t="s">
        <v>38</v>
      </c>
      <c r="G1915" s="18" t="s">
        <v>112</v>
      </c>
    </row>
    <row r="1916" spans="1:7" x14ac:dyDescent="0.25">
      <c r="A1916" s="27">
        <v>47572</v>
      </c>
      <c r="B1916" s="15">
        <v>2030</v>
      </c>
      <c r="C1916" s="15">
        <v>3</v>
      </c>
      <c r="D1916" s="15" t="s">
        <v>42</v>
      </c>
      <c r="E1916" s="15" t="s">
        <v>120</v>
      </c>
      <c r="F1916" s="15" t="s">
        <v>38</v>
      </c>
      <c r="G1916" s="16" t="s">
        <v>112</v>
      </c>
    </row>
    <row r="1917" spans="1:7" x14ac:dyDescent="0.25">
      <c r="A1917" s="28">
        <v>47573</v>
      </c>
      <c r="B1917" s="17">
        <v>2030</v>
      </c>
      <c r="C1917" s="17">
        <v>3</v>
      </c>
      <c r="D1917" s="17" t="s">
        <v>42</v>
      </c>
      <c r="E1917" s="17" t="s">
        <v>120</v>
      </c>
      <c r="F1917" s="17" t="s">
        <v>38</v>
      </c>
      <c r="G1917" s="18" t="s">
        <v>112</v>
      </c>
    </row>
    <row r="1918" spans="1:7" x14ac:dyDescent="0.25">
      <c r="A1918" s="27">
        <v>47574</v>
      </c>
      <c r="B1918" s="15">
        <v>2030</v>
      </c>
      <c r="C1918" s="15">
        <v>4</v>
      </c>
      <c r="D1918" s="15" t="s">
        <v>44</v>
      </c>
      <c r="E1918" s="15" t="s">
        <v>121</v>
      </c>
      <c r="F1918" s="15" t="s">
        <v>46</v>
      </c>
      <c r="G1918" s="16" t="s">
        <v>112</v>
      </c>
    </row>
    <row r="1919" spans="1:7" x14ac:dyDescent="0.25">
      <c r="A1919" s="28">
        <v>47575</v>
      </c>
      <c r="B1919" s="17">
        <v>2030</v>
      </c>
      <c r="C1919" s="17">
        <v>4</v>
      </c>
      <c r="D1919" s="17" t="s">
        <v>44</v>
      </c>
      <c r="E1919" s="17" t="s">
        <v>121</v>
      </c>
      <c r="F1919" s="17" t="s">
        <v>46</v>
      </c>
      <c r="G1919" s="18" t="s">
        <v>112</v>
      </c>
    </row>
    <row r="1920" spans="1:7" x14ac:dyDescent="0.25">
      <c r="A1920" s="27">
        <v>47576</v>
      </c>
      <c r="B1920" s="15">
        <v>2030</v>
      </c>
      <c r="C1920" s="15">
        <v>4</v>
      </c>
      <c r="D1920" s="15" t="s">
        <v>44</v>
      </c>
      <c r="E1920" s="15" t="s">
        <v>121</v>
      </c>
      <c r="F1920" s="15" t="s">
        <v>46</v>
      </c>
      <c r="G1920" s="16" t="s">
        <v>112</v>
      </c>
    </row>
    <row r="1921" spans="1:7" x14ac:dyDescent="0.25">
      <c r="A1921" s="28">
        <v>47577</v>
      </c>
      <c r="B1921" s="17">
        <v>2030</v>
      </c>
      <c r="C1921" s="17">
        <v>4</v>
      </c>
      <c r="D1921" s="17" t="s">
        <v>44</v>
      </c>
      <c r="E1921" s="17" t="s">
        <v>121</v>
      </c>
      <c r="F1921" s="17" t="s">
        <v>46</v>
      </c>
      <c r="G1921" s="18" t="s">
        <v>112</v>
      </c>
    </row>
    <row r="1922" spans="1:7" x14ac:dyDescent="0.25">
      <c r="A1922" s="27">
        <v>47578</v>
      </c>
      <c r="B1922" s="15">
        <v>2030</v>
      </c>
      <c r="C1922" s="15">
        <v>4</v>
      </c>
      <c r="D1922" s="15" t="s">
        <v>44</v>
      </c>
      <c r="E1922" s="15" t="s">
        <v>121</v>
      </c>
      <c r="F1922" s="15" t="s">
        <v>46</v>
      </c>
      <c r="G1922" s="16" t="s">
        <v>112</v>
      </c>
    </row>
    <row r="1923" spans="1:7" x14ac:dyDescent="0.25">
      <c r="A1923" s="28">
        <v>47579</v>
      </c>
      <c r="B1923" s="17">
        <v>2030</v>
      </c>
      <c r="C1923" s="17">
        <v>4</v>
      </c>
      <c r="D1923" s="17" t="s">
        <v>44</v>
      </c>
      <c r="E1923" s="17" t="s">
        <v>121</v>
      </c>
      <c r="F1923" s="17" t="s">
        <v>46</v>
      </c>
      <c r="G1923" s="18" t="s">
        <v>112</v>
      </c>
    </row>
    <row r="1924" spans="1:7" x14ac:dyDescent="0.25">
      <c r="A1924" s="27">
        <v>47580</v>
      </c>
      <c r="B1924" s="15">
        <v>2030</v>
      </c>
      <c r="C1924" s="15">
        <v>4</v>
      </c>
      <c r="D1924" s="15" t="s">
        <v>44</v>
      </c>
      <c r="E1924" s="15" t="s">
        <v>121</v>
      </c>
      <c r="F1924" s="15" t="s">
        <v>46</v>
      </c>
      <c r="G1924" s="16" t="s">
        <v>112</v>
      </c>
    </row>
    <row r="1925" spans="1:7" x14ac:dyDescent="0.25">
      <c r="A1925" s="28">
        <v>47581</v>
      </c>
      <c r="B1925" s="17">
        <v>2030</v>
      </c>
      <c r="C1925" s="17">
        <v>4</v>
      </c>
      <c r="D1925" s="17" t="s">
        <v>44</v>
      </c>
      <c r="E1925" s="17" t="s">
        <v>121</v>
      </c>
      <c r="F1925" s="17" t="s">
        <v>46</v>
      </c>
      <c r="G1925" s="18" t="s">
        <v>112</v>
      </c>
    </row>
    <row r="1926" spans="1:7" x14ac:dyDescent="0.25">
      <c r="A1926" s="27">
        <v>47582</v>
      </c>
      <c r="B1926" s="15">
        <v>2030</v>
      </c>
      <c r="C1926" s="15">
        <v>4</v>
      </c>
      <c r="D1926" s="15" t="s">
        <v>44</v>
      </c>
      <c r="E1926" s="15" t="s">
        <v>121</v>
      </c>
      <c r="F1926" s="15" t="s">
        <v>46</v>
      </c>
      <c r="G1926" s="16" t="s">
        <v>112</v>
      </c>
    </row>
    <row r="1927" spans="1:7" x14ac:dyDescent="0.25">
      <c r="A1927" s="28">
        <v>47583</v>
      </c>
      <c r="B1927" s="17">
        <v>2030</v>
      </c>
      <c r="C1927" s="17">
        <v>4</v>
      </c>
      <c r="D1927" s="17" t="s">
        <v>44</v>
      </c>
      <c r="E1927" s="17" t="s">
        <v>121</v>
      </c>
      <c r="F1927" s="17" t="s">
        <v>46</v>
      </c>
      <c r="G1927" s="18" t="s">
        <v>112</v>
      </c>
    </row>
    <row r="1928" spans="1:7" x14ac:dyDescent="0.25">
      <c r="A1928" s="27">
        <v>47584</v>
      </c>
      <c r="B1928" s="15">
        <v>2030</v>
      </c>
      <c r="C1928" s="15">
        <v>4</v>
      </c>
      <c r="D1928" s="15" t="s">
        <v>44</v>
      </c>
      <c r="E1928" s="15" t="s">
        <v>121</v>
      </c>
      <c r="F1928" s="15" t="s">
        <v>46</v>
      </c>
      <c r="G1928" s="16" t="s">
        <v>112</v>
      </c>
    </row>
    <row r="1929" spans="1:7" x14ac:dyDescent="0.25">
      <c r="A1929" s="28">
        <v>47585</v>
      </c>
      <c r="B1929" s="17">
        <v>2030</v>
      </c>
      <c r="C1929" s="17">
        <v>4</v>
      </c>
      <c r="D1929" s="17" t="s">
        <v>44</v>
      </c>
      <c r="E1929" s="17" t="s">
        <v>121</v>
      </c>
      <c r="F1929" s="17" t="s">
        <v>46</v>
      </c>
      <c r="G1929" s="18" t="s">
        <v>112</v>
      </c>
    </row>
    <row r="1930" spans="1:7" x14ac:dyDescent="0.25">
      <c r="A1930" s="27">
        <v>47586</v>
      </c>
      <c r="B1930" s="15">
        <v>2030</v>
      </c>
      <c r="C1930" s="15">
        <v>4</v>
      </c>
      <c r="D1930" s="15" t="s">
        <v>44</v>
      </c>
      <c r="E1930" s="15" t="s">
        <v>121</v>
      </c>
      <c r="F1930" s="15" t="s">
        <v>46</v>
      </c>
      <c r="G1930" s="16" t="s">
        <v>112</v>
      </c>
    </row>
    <row r="1931" spans="1:7" x14ac:dyDescent="0.25">
      <c r="A1931" s="28">
        <v>47587</v>
      </c>
      <c r="B1931" s="17">
        <v>2030</v>
      </c>
      <c r="C1931" s="17">
        <v>4</v>
      </c>
      <c r="D1931" s="17" t="s">
        <v>44</v>
      </c>
      <c r="E1931" s="17" t="s">
        <v>121</v>
      </c>
      <c r="F1931" s="17" t="s">
        <v>46</v>
      </c>
      <c r="G1931" s="18" t="s">
        <v>112</v>
      </c>
    </row>
    <row r="1932" spans="1:7" x14ac:dyDescent="0.25">
      <c r="A1932" s="27">
        <v>47588</v>
      </c>
      <c r="B1932" s="15">
        <v>2030</v>
      </c>
      <c r="C1932" s="15">
        <v>4</v>
      </c>
      <c r="D1932" s="15" t="s">
        <v>44</v>
      </c>
      <c r="E1932" s="15" t="s">
        <v>121</v>
      </c>
      <c r="F1932" s="15" t="s">
        <v>46</v>
      </c>
      <c r="G1932" s="16" t="s">
        <v>112</v>
      </c>
    </row>
    <row r="1933" spans="1:7" x14ac:dyDescent="0.25">
      <c r="A1933" s="28">
        <v>47589</v>
      </c>
      <c r="B1933" s="17">
        <v>2030</v>
      </c>
      <c r="C1933" s="17">
        <v>4</v>
      </c>
      <c r="D1933" s="17" t="s">
        <v>44</v>
      </c>
      <c r="E1933" s="17" t="s">
        <v>121</v>
      </c>
      <c r="F1933" s="17" t="s">
        <v>46</v>
      </c>
      <c r="G1933" s="18" t="s">
        <v>112</v>
      </c>
    </row>
    <row r="1934" spans="1:7" x14ac:dyDescent="0.25">
      <c r="A1934" s="27">
        <v>47590</v>
      </c>
      <c r="B1934" s="15">
        <v>2030</v>
      </c>
      <c r="C1934" s="15">
        <v>4</v>
      </c>
      <c r="D1934" s="15" t="s">
        <v>44</v>
      </c>
      <c r="E1934" s="15" t="s">
        <v>121</v>
      </c>
      <c r="F1934" s="15" t="s">
        <v>46</v>
      </c>
      <c r="G1934" s="16" t="s">
        <v>112</v>
      </c>
    </row>
    <row r="1935" spans="1:7" x14ac:dyDescent="0.25">
      <c r="A1935" s="28">
        <v>47591</v>
      </c>
      <c r="B1935" s="17">
        <v>2030</v>
      </c>
      <c r="C1935" s="17">
        <v>4</v>
      </c>
      <c r="D1935" s="17" t="s">
        <v>44</v>
      </c>
      <c r="E1935" s="17" t="s">
        <v>121</v>
      </c>
      <c r="F1935" s="17" t="s">
        <v>46</v>
      </c>
      <c r="G1935" s="18" t="s">
        <v>112</v>
      </c>
    </row>
    <row r="1936" spans="1:7" x14ac:dyDescent="0.25">
      <c r="A1936" s="27">
        <v>47592</v>
      </c>
      <c r="B1936" s="15">
        <v>2030</v>
      </c>
      <c r="C1936" s="15">
        <v>4</v>
      </c>
      <c r="D1936" s="15" t="s">
        <v>44</v>
      </c>
      <c r="E1936" s="15" t="s">
        <v>121</v>
      </c>
      <c r="F1936" s="15" t="s">
        <v>46</v>
      </c>
      <c r="G1936" s="16" t="s">
        <v>112</v>
      </c>
    </row>
    <row r="1937" spans="1:7" x14ac:dyDescent="0.25">
      <c r="A1937" s="28">
        <v>47593</v>
      </c>
      <c r="B1937" s="17">
        <v>2030</v>
      </c>
      <c r="C1937" s="17">
        <v>4</v>
      </c>
      <c r="D1937" s="17" t="s">
        <v>44</v>
      </c>
      <c r="E1937" s="17" t="s">
        <v>121</v>
      </c>
      <c r="F1937" s="17" t="s">
        <v>46</v>
      </c>
      <c r="G1937" s="18" t="s">
        <v>112</v>
      </c>
    </row>
    <row r="1938" spans="1:7" x14ac:dyDescent="0.25">
      <c r="A1938" s="27">
        <v>47594</v>
      </c>
      <c r="B1938" s="15">
        <v>2030</v>
      </c>
      <c r="C1938" s="15">
        <v>4</v>
      </c>
      <c r="D1938" s="15" t="s">
        <v>44</v>
      </c>
      <c r="E1938" s="15" t="s">
        <v>121</v>
      </c>
      <c r="F1938" s="15" t="s">
        <v>46</v>
      </c>
      <c r="G1938" s="16" t="s">
        <v>112</v>
      </c>
    </row>
    <row r="1939" spans="1:7" x14ac:dyDescent="0.25">
      <c r="A1939" s="28">
        <v>47595</v>
      </c>
      <c r="B1939" s="17">
        <v>2030</v>
      </c>
      <c r="C1939" s="17">
        <v>4</v>
      </c>
      <c r="D1939" s="17" t="s">
        <v>44</v>
      </c>
      <c r="E1939" s="17" t="s">
        <v>121</v>
      </c>
      <c r="F1939" s="17" t="s">
        <v>46</v>
      </c>
      <c r="G1939" s="18" t="s">
        <v>112</v>
      </c>
    </row>
    <row r="1940" spans="1:7" x14ac:dyDescent="0.25">
      <c r="A1940" s="27">
        <v>47596</v>
      </c>
      <c r="B1940" s="15">
        <v>2030</v>
      </c>
      <c r="C1940" s="15">
        <v>4</v>
      </c>
      <c r="D1940" s="15" t="s">
        <v>44</v>
      </c>
      <c r="E1940" s="15" t="s">
        <v>121</v>
      </c>
      <c r="F1940" s="15" t="s">
        <v>46</v>
      </c>
      <c r="G1940" s="16" t="s">
        <v>112</v>
      </c>
    </row>
    <row r="1941" spans="1:7" x14ac:dyDescent="0.25">
      <c r="A1941" s="28">
        <v>47597</v>
      </c>
      <c r="B1941" s="17">
        <v>2030</v>
      </c>
      <c r="C1941" s="17">
        <v>4</v>
      </c>
      <c r="D1941" s="17" t="s">
        <v>44</v>
      </c>
      <c r="E1941" s="17" t="s">
        <v>121</v>
      </c>
      <c r="F1941" s="17" t="s">
        <v>46</v>
      </c>
      <c r="G1941" s="18" t="s">
        <v>112</v>
      </c>
    </row>
    <row r="1942" spans="1:7" x14ac:dyDescent="0.25">
      <c r="A1942" s="27">
        <v>47598</v>
      </c>
      <c r="B1942" s="15">
        <v>2030</v>
      </c>
      <c r="C1942" s="15">
        <v>4</v>
      </c>
      <c r="D1942" s="15" t="s">
        <v>44</v>
      </c>
      <c r="E1942" s="15" t="s">
        <v>121</v>
      </c>
      <c r="F1942" s="15" t="s">
        <v>46</v>
      </c>
      <c r="G1942" s="16" t="s">
        <v>112</v>
      </c>
    </row>
    <row r="1943" spans="1:7" x14ac:dyDescent="0.25">
      <c r="A1943" s="28">
        <v>47599</v>
      </c>
      <c r="B1943" s="17">
        <v>2030</v>
      </c>
      <c r="C1943" s="17">
        <v>4</v>
      </c>
      <c r="D1943" s="17" t="s">
        <v>44</v>
      </c>
      <c r="E1943" s="17" t="s">
        <v>121</v>
      </c>
      <c r="F1943" s="17" t="s">
        <v>46</v>
      </c>
      <c r="G1943" s="18" t="s">
        <v>112</v>
      </c>
    </row>
    <row r="1944" spans="1:7" x14ac:dyDescent="0.25">
      <c r="A1944" s="27">
        <v>47600</v>
      </c>
      <c r="B1944" s="15">
        <v>2030</v>
      </c>
      <c r="C1944" s="15">
        <v>4</v>
      </c>
      <c r="D1944" s="15" t="s">
        <v>44</v>
      </c>
      <c r="E1944" s="15" t="s">
        <v>121</v>
      </c>
      <c r="F1944" s="15" t="s">
        <v>46</v>
      </c>
      <c r="G1944" s="16" t="s">
        <v>112</v>
      </c>
    </row>
    <row r="1945" spans="1:7" x14ac:dyDescent="0.25">
      <c r="A1945" s="28">
        <v>47601</v>
      </c>
      <c r="B1945" s="17">
        <v>2030</v>
      </c>
      <c r="C1945" s="17">
        <v>4</v>
      </c>
      <c r="D1945" s="17" t="s">
        <v>44</v>
      </c>
      <c r="E1945" s="17" t="s">
        <v>121</v>
      </c>
      <c r="F1945" s="17" t="s">
        <v>46</v>
      </c>
      <c r="G1945" s="18" t="s">
        <v>112</v>
      </c>
    </row>
    <row r="1946" spans="1:7" x14ac:dyDescent="0.25">
      <c r="A1946" s="27">
        <v>47602</v>
      </c>
      <c r="B1946" s="15">
        <v>2030</v>
      </c>
      <c r="C1946" s="15">
        <v>4</v>
      </c>
      <c r="D1946" s="15" t="s">
        <v>44</v>
      </c>
      <c r="E1946" s="15" t="s">
        <v>121</v>
      </c>
      <c r="F1946" s="15" t="s">
        <v>46</v>
      </c>
      <c r="G1946" s="16" t="s">
        <v>112</v>
      </c>
    </row>
    <row r="1947" spans="1:7" x14ac:dyDescent="0.25">
      <c r="A1947" s="28">
        <v>47603</v>
      </c>
      <c r="B1947" s="17">
        <v>2030</v>
      </c>
      <c r="C1947" s="17">
        <v>4</v>
      </c>
      <c r="D1947" s="17" t="s">
        <v>44</v>
      </c>
      <c r="E1947" s="17" t="s">
        <v>121</v>
      </c>
      <c r="F1947" s="17" t="s">
        <v>46</v>
      </c>
      <c r="G1947" s="18" t="s">
        <v>112</v>
      </c>
    </row>
    <row r="1948" spans="1:7" x14ac:dyDescent="0.25">
      <c r="A1948" s="27">
        <v>47604</v>
      </c>
      <c r="B1948" s="15">
        <v>2030</v>
      </c>
      <c r="C1948" s="15">
        <v>5</v>
      </c>
      <c r="D1948" s="15" t="s">
        <v>47</v>
      </c>
      <c r="E1948" s="15" t="s">
        <v>122</v>
      </c>
      <c r="F1948" s="15" t="s">
        <v>46</v>
      </c>
      <c r="G1948" s="16" t="s">
        <v>112</v>
      </c>
    </row>
    <row r="1949" spans="1:7" x14ac:dyDescent="0.25">
      <c r="A1949" s="28">
        <v>47605</v>
      </c>
      <c r="B1949" s="17">
        <v>2030</v>
      </c>
      <c r="C1949" s="17">
        <v>5</v>
      </c>
      <c r="D1949" s="17" t="s">
        <v>47</v>
      </c>
      <c r="E1949" s="17" t="s">
        <v>122</v>
      </c>
      <c r="F1949" s="17" t="s">
        <v>46</v>
      </c>
      <c r="G1949" s="18" t="s">
        <v>112</v>
      </c>
    </row>
    <row r="1950" spans="1:7" x14ac:dyDescent="0.25">
      <c r="A1950" s="27">
        <v>47606</v>
      </c>
      <c r="B1950" s="15">
        <v>2030</v>
      </c>
      <c r="C1950" s="15">
        <v>5</v>
      </c>
      <c r="D1950" s="15" t="s">
        <v>47</v>
      </c>
      <c r="E1950" s="15" t="s">
        <v>122</v>
      </c>
      <c r="F1950" s="15" t="s">
        <v>46</v>
      </c>
      <c r="G1950" s="16" t="s">
        <v>112</v>
      </c>
    </row>
    <row r="1951" spans="1:7" x14ac:dyDescent="0.25">
      <c r="A1951" s="28">
        <v>47607</v>
      </c>
      <c r="B1951" s="17">
        <v>2030</v>
      </c>
      <c r="C1951" s="17">
        <v>5</v>
      </c>
      <c r="D1951" s="17" t="s">
        <v>47</v>
      </c>
      <c r="E1951" s="17" t="s">
        <v>122</v>
      </c>
      <c r="F1951" s="17" t="s">
        <v>46</v>
      </c>
      <c r="G1951" s="18" t="s">
        <v>112</v>
      </c>
    </row>
    <row r="1952" spans="1:7" x14ac:dyDescent="0.25">
      <c r="A1952" s="27">
        <v>47608</v>
      </c>
      <c r="B1952" s="15">
        <v>2030</v>
      </c>
      <c r="C1952" s="15">
        <v>5</v>
      </c>
      <c r="D1952" s="15" t="s">
        <v>47</v>
      </c>
      <c r="E1952" s="15" t="s">
        <v>122</v>
      </c>
      <c r="F1952" s="15" t="s">
        <v>46</v>
      </c>
      <c r="G1952" s="16" t="s">
        <v>112</v>
      </c>
    </row>
    <row r="1953" spans="1:7" x14ac:dyDescent="0.25">
      <c r="A1953" s="28">
        <v>47609</v>
      </c>
      <c r="B1953" s="17">
        <v>2030</v>
      </c>
      <c r="C1953" s="17">
        <v>5</v>
      </c>
      <c r="D1953" s="17" t="s">
        <v>47</v>
      </c>
      <c r="E1953" s="17" t="s">
        <v>122</v>
      </c>
      <c r="F1953" s="17" t="s">
        <v>46</v>
      </c>
      <c r="G1953" s="18" t="s">
        <v>112</v>
      </c>
    </row>
    <row r="1954" spans="1:7" x14ac:dyDescent="0.25">
      <c r="A1954" s="27">
        <v>47610</v>
      </c>
      <c r="B1954" s="15">
        <v>2030</v>
      </c>
      <c r="C1954" s="15">
        <v>5</v>
      </c>
      <c r="D1954" s="15" t="s">
        <v>47</v>
      </c>
      <c r="E1954" s="15" t="s">
        <v>122</v>
      </c>
      <c r="F1954" s="15" t="s">
        <v>46</v>
      </c>
      <c r="G1954" s="16" t="s">
        <v>112</v>
      </c>
    </row>
    <row r="1955" spans="1:7" x14ac:dyDescent="0.25">
      <c r="A1955" s="28">
        <v>47611</v>
      </c>
      <c r="B1955" s="17">
        <v>2030</v>
      </c>
      <c r="C1955" s="17">
        <v>5</v>
      </c>
      <c r="D1955" s="17" t="s">
        <v>47</v>
      </c>
      <c r="E1955" s="17" t="s">
        <v>122</v>
      </c>
      <c r="F1955" s="17" t="s">
        <v>46</v>
      </c>
      <c r="G1955" s="18" t="s">
        <v>112</v>
      </c>
    </row>
    <row r="1956" spans="1:7" x14ac:dyDescent="0.25">
      <c r="A1956" s="27">
        <v>47612</v>
      </c>
      <c r="B1956" s="15">
        <v>2030</v>
      </c>
      <c r="C1956" s="15">
        <v>5</v>
      </c>
      <c r="D1956" s="15" t="s">
        <v>47</v>
      </c>
      <c r="E1956" s="15" t="s">
        <v>122</v>
      </c>
      <c r="F1956" s="15" t="s">
        <v>46</v>
      </c>
      <c r="G1956" s="16" t="s">
        <v>112</v>
      </c>
    </row>
    <row r="1957" spans="1:7" x14ac:dyDescent="0.25">
      <c r="A1957" s="28">
        <v>47613</v>
      </c>
      <c r="B1957" s="17">
        <v>2030</v>
      </c>
      <c r="C1957" s="17">
        <v>5</v>
      </c>
      <c r="D1957" s="17" t="s">
        <v>47</v>
      </c>
      <c r="E1957" s="17" t="s">
        <v>122</v>
      </c>
      <c r="F1957" s="17" t="s">
        <v>46</v>
      </c>
      <c r="G1957" s="18" t="s">
        <v>112</v>
      </c>
    </row>
    <row r="1958" spans="1:7" x14ac:dyDescent="0.25">
      <c r="A1958" s="27">
        <v>47614</v>
      </c>
      <c r="B1958" s="15">
        <v>2030</v>
      </c>
      <c r="C1958" s="15">
        <v>5</v>
      </c>
      <c r="D1958" s="15" t="s">
        <v>47</v>
      </c>
      <c r="E1958" s="15" t="s">
        <v>122</v>
      </c>
      <c r="F1958" s="15" t="s">
        <v>46</v>
      </c>
      <c r="G1958" s="16" t="s">
        <v>112</v>
      </c>
    </row>
    <row r="1959" spans="1:7" x14ac:dyDescent="0.25">
      <c r="A1959" s="28">
        <v>47615</v>
      </c>
      <c r="B1959" s="17">
        <v>2030</v>
      </c>
      <c r="C1959" s="17">
        <v>5</v>
      </c>
      <c r="D1959" s="17" t="s">
        <v>47</v>
      </c>
      <c r="E1959" s="17" t="s">
        <v>122</v>
      </c>
      <c r="F1959" s="17" t="s">
        <v>46</v>
      </c>
      <c r="G1959" s="18" t="s">
        <v>112</v>
      </c>
    </row>
    <row r="1960" spans="1:7" x14ac:dyDescent="0.25">
      <c r="A1960" s="27">
        <v>47616</v>
      </c>
      <c r="B1960" s="15">
        <v>2030</v>
      </c>
      <c r="C1960" s="15">
        <v>5</v>
      </c>
      <c r="D1960" s="15" t="s">
        <v>47</v>
      </c>
      <c r="E1960" s="15" t="s">
        <v>122</v>
      </c>
      <c r="F1960" s="15" t="s">
        <v>46</v>
      </c>
      <c r="G1960" s="16" t="s">
        <v>112</v>
      </c>
    </row>
    <row r="1961" spans="1:7" x14ac:dyDescent="0.25">
      <c r="A1961" s="28">
        <v>47617</v>
      </c>
      <c r="B1961" s="17">
        <v>2030</v>
      </c>
      <c r="C1961" s="17">
        <v>5</v>
      </c>
      <c r="D1961" s="17" t="s">
        <v>47</v>
      </c>
      <c r="E1961" s="17" t="s">
        <v>122</v>
      </c>
      <c r="F1961" s="17" t="s">
        <v>46</v>
      </c>
      <c r="G1961" s="18" t="s">
        <v>112</v>
      </c>
    </row>
    <row r="1962" spans="1:7" x14ac:dyDescent="0.25">
      <c r="A1962" s="27">
        <v>47618</v>
      </c>
      <c r="B1962" s="15">
        <v>2030</v>
      </c>
      <c r="C1962" s="15">
        <v>5</v>
      </c>
      <c r="D1962" s="15" t="s">
        <v>47</v>
      </c>
      <c r="E1962" s="15" t="s">
        <v>122</v>
      </c>
      <c r="F1962" s="15" t="s">
        <v>46</v>
      </c>
      <c r="G1962" s="16" t="s">
        <v>112</v>
      </c>
    </row>
    <row r="1963" spans="1:7" x14ac:dyDescent="0.25">
      <c r="A1963" s="28">
        <v>47619</v>
      </c>
      <c r="B1963" s="17">
        <v>2030</v>
      </c>
      <c r="C1963" s="17">
        <v>5</v>
      </c>
      <c r="D1963" s="17" t="s">
        <v>47</v>
      </c>
      <c r="E1963" s="17" t="s">
        <v>122</v>
      </c>
      <c r="F1963" s="17" t="s">
        <v>46</v>
      </c>
      <c r="G1963" s="18" t="s">
        <v>112</v>
      </c>
    </row>
    <row r="1964" spans="1:7" x14ac:dyDescent="0.25">
      <c r="A1964" s="27">
        <v>47620</v>
      </c>
      <c r="B1964" s="15">
        <v>2030</v>
      </c>
      <c r="C1964" s="15">
        <v>5</v>
      </c>
      <c r="D1964" s="15" t="s">
        <v>47</v>
      </c>
      <c r="E1964" s="15" t="s">
        <v>122</v>
      </c>
      <c r="F1964" s="15" t="s">
        <v>46</v>
      </c>
      <c r="G1964" s="16" t="s">
        <v>112</v>
      </c>
    </row>
    <row r="1965" spans="1:7" x14ac:dyDescent="0.25">
      <c r="A1965" s="28">
        <v>47621</v>
      </c>
      <c r="B1965" s="17">
        <v>2030</v>
      </c>
      <c r="C1965" s="17">
        <v>5</v>
      </c>
      <c r="D1965" s="17" t="s">
        <v>47</v>
      </c>
      <c r="E1965" s="17" t="s">
        <v>122</v>
      </c>
      <c r="F1965" s="17" t="s">
        <v>46</v>
      </c>
      <c r="G1965" s="18" t="s">
        <v>112</v>
      </c>
    </row>
    <row r="1966" spans="1:7" x14ac:dyDescent="0.25">
      <c r="A1966" s="27">
        <v>47622</v>
      </c>
      <c r="B1966" s="15">
        <v>2030</v>
      </c>
      <c r="C1966" s="15">
        <v>5</v>
      </c>
      <c r="D1966" s="15" t="s">
        <v>47</v>
      </c>
      <c r="E1966" s="15" t="s">
        <v>122</v>
      </c>
      <c r="F1966" s="15" t="s">
        <v>46</v>
      </c>
      <c r="G1966" s="16" t="s">
        <v>112</v>
      </c>
    </row>
    <row r="1967" spans="1:7" x14ac:dyDescent="0.25">
      <c r="A1967" s="28">
        <v>47623</v>
      </c>
      <c r="B1967" s="17">
        <v>2030</v>
      </c>
      <c r="C1967" s="17">
        <v>5</v>
      </c>
      <c r="D1967" s="17" t="s">
        <v>47</v>
      </c>
      <c r="E1967" s="17" t="s">
        <v>122</v>
      </c>
      <c r="F1967" s="17" t="s">
        <v>46</v>
      </c>
      <c r="G1967" s="18" t="s">
        <v>112</v>
      </c>
    </row>
    <row r="1968" spans="1:7" x14ac:dyDescent="0.25">
      <c r="A1968" s="27">
        <v>47624</v>
      </c>
      <c r="B1968" s="15">
        <v>2030</v>
      </c>
      <c r="C1968" s="15">
        <v>5</v>
      </c>
      <c r="D1968" s="15" t="s">
        <v>47</v>
      </c>
      <c r="E1968" s="15" t="s">
        <v>122</v>
      </c>
      <c r="F1968" s="15" t="s">
        <v>46</v>
      </c>
      <c r="G1968" s="16" t="s">
        <v>112</v>
      </c>
    </row>
    <row r="1969" spans="1:7" x14ac:dyDescent="0.25">
      <c r="A1969" s="28">
        <v>47625</v>
      </c>
      <c r="B1969" s="17">
        <v>2030</v>
      </c>
      <c r="C1969" s="17">
        <v>5</v>
      </c>
      <c r="D1969" s="17" t="s">
        <v>47</v>
      </c>
      <c r="E1969" s="17" t="s">
        <v>122</v>
      </c>
      <c r="F1969" s="17" t="s">
        <v>46</v>
      </c>
      <c r="G1969" s="18" t="s">
        <v>112</v>
      </c>
    </row>
    <row r="1970" spans="1:7" x14ac:dyDescent="0.25">
      <c r="A1970" s="27">
        <v>47626</v>
      </c>
      <c r="B1970" s="15">
        <v>2030</v>
      </c>
      <c r="C1970" s="15">
        <v>5</v>
      </c>
      <c r="D1970" s="15" t="s">
        <v>47</v>
      </c>
      <c r="E1970" s="15" t="s">
        <v>122</v>
      </c>
      <c r="F1970" s="15" t="s">
        <v>46</v>
      </c>
      <c r="G1970" s="16" t="s">
        <v>112</v>
      </c>
    </row>
    <row r="1971" spans="1:7" x14ac:dyDescent="0.25">
      <c r="A1971" s="28">
        <v>47627</v>
      </c>
      <c r="B1971" s="17">
        <v>2030</v>
      </c>
      <c r="C1971" s="17">
        <v>5</v>
      </c>
      <c r="D1971" s="17" t="s">
        <v>47</v>
      </c>
      <c r="E1971" s="17" t="s">
        <v>122</v>
      </c>
      <c r="F1971" s="17" t="s">
        <v>46</v>
      </c>
      <c r="G1971" s="18" t="s">
        <v>112</v>
      </c>
    </row>
    <row r="1972" spans="1:7" x14ac:dyDescent="0.25">
      <c r="A1972" s="27">
        <v>47628</v>
      </c>
      <c r="B1972" s="15">
        <v>2030</v>
      </c>
      <c r="C1972" s="15">
        <v>5</v>
      </c>
      <c r="D1972" s="15" t="s">
        <v>47</v>
      </c>
      <c r="E1972" s="15" t="s">
        <v>122</v>
      </c>
      <c r="F1972" s="15" t="s">
        <v>46</v>
      </c>
      <c r="G1972" s="16" t="s">
        <v>112</v>
      </c>
    </row>
    <row r="1973" spans="1:7" x14ac:dyDescent="0.25">
      <c r="A1973" s="28">
        <v>47629</v>
      </c>
      <c r="B1973" s="17">
        <v>2030</v>
      </c>
      <c r="C1973" s="17">
        <v>5</v>
      </c>
      <c r="D1973" s="17" t="s">
        <v>47</v>
      </c>
      <c r="E1973" s="17" t="s">
        <v>122</v>
      </c>
      <c r="F1973" s="17" t="s">
        <v>46</v>
      </c>
      <c r="G1973" s="18" t="s">
        <v>112</v>
      </c>
    </row>
    <row r="1974" spans="1:7" x14ac:dyDescent="0.25">
      <c r="A1974" s="27">
        <v>47630</v>
      </c>
      <c r="B1974" s="15">
        <v>2030</v>
      </c>
      <c r="C1974" s="15">
        <v>5</v>
      </c>
      <c r="D1974" s="15" t="s">
        <v>47</v>
      </c>
      <c r="E1974" s="15" t="s">
        <v>122</v>
      </c>
      <c r="F1974" s="15" t="s">
        <v>46</v>
      </c>
      <c r="G1974" s="16" t="s">
        <v>112</v>
      </c>
    </row>
    <row r="1975" spans="1:7" x14ac:dyDescent="0.25">
      <c r="A1975" s="28">
        <v>47631</v>
      </c>
      <c r="B1975" s="17">
        <v>2030</v>
      </c>
      <c r="C1975" s="17">
        <v>5</v>
      </c>
      <c r="D1975" s="17" t="s">
        <v>47</v>
      </c>
      <c r="E1975" s="17" t="s">
        <v>122</v>
      </c>
      <c r="F1975" s="17" t="s">
        <v>46</v>
      </c>
      <c r="G1975" s="18" t="s">
        <v>112</v>
      </c>
    </row>
    <row r="1976" spans="1:7" x14ac:dyDescent="0.25">
      <c r="A1976" s="27">
        <v>47632</v>
      </c>
      <c r="B1976" s="15">
        <v>2030</v>
      </c>
      <c r="C1976" s="15">
        <v>5</v>
      </c>
      <c r="D1976" s="15" t="s">
        <v>47</v>
      </c>
      <c r="E1976" s="15" t="s">
        <v>122</v>
      </c>
      <c r="F1976" s="15" t="s">
        <v>46</v>
      </c>
      <c r="G1976" s="16" t="s">
        <v>112</v>
      </c>
    </row>
    <row r="1977" spans="1:7" x14ac:dyDescent="0.25">
      <c r="A1977" s="28">
        <v>47633</v>
      </c>
      <c r="B1977" s="17">
        <v>2030</v>
      </c>
      <c r="C1977" s="17">
        <v>5</v>
      </c>
      <c r="D1977" s="17" t="s">
        <v>47</v>
      </c>
      <c r="E1977" s="17" t="s">
        <v>122</v>
      </c>
      <c r="F1977" s="17" t="s">
        <v>46</v>
      </c>
      <c r="G1977" s="18" t="s">
        <v>112</v>
      </c>
    </row>
    <row r="1978" spans="1:7" x14ac:dyDescent="0.25">
      <c r="A1978" s="27">
        <v>47634</v>
      </c>
      <c r="B1978" s="15">
        <v>2030</v>
      </c>
      <c r="C1978" s="15">
        <v>5</v>
      </c>
      <c r="D1978" s="15" t="s">
        <v>47</v>
      </c>
      <c r="E1978" s="15" t="s">
        <v>122</v>
      </c>
      <c r="F1978" s="15" t="s">
        <v>46</v>
      </c>
      <c r="G1978" s="16" t="s">
        <v>112</v>
      </c>
    </row>
    <row r="1979" spans="1:7" x14ac:dyDescent="0.25">
      <c r="A1979" s="28">
        <v>47635</v>
      </c>
      <c r="B1979" s="17">
        <v>2030</v>
      </c>
      <c r="C1979" s="17">
        <v>6</v>
      </c>
      <c r="D1979" s="17" t="s">
        <v>49</v>
      </c>
      <c r="E1979" s="17" t="s">
        <v>123</v>
      </c>
      <c r="F1979" s="17" t="s">
        <v>46</v>
      </c>
      <c r="G1979" s="18" t="s">
        <v>112</v>
      </c>
    </row>
    <row r="1980" spans="1:7" x14ac:dyDescent="0.25">
      <c r="A1980" s="27">
        <v>47636</v>
      </c>
      <c r="B1980" s="15">
        <v>2030</v>
      </c>
      <c r="C1980" s="15">
        <v>6</v>
      </c>
      <c r="D1980" s="15" t="s">
        <v>49</v>
      </c>
      <c r="E1980" s="15" t="s">
        <v>123</v>
      </c>
      <c r="F1980" s="15" t="s">
        <v>46</v>
      </c>
      <c r="G1980" s="16" t="s">
        <v>112</v>
      </c>
    </row>
    <row r="1981" spans="1:7" x14ac:dyDescent="0.25">
      <c r="A1981" s="28">
        <v>47637</v>
      </c>
      <c r="B1981" s="17">
        <v>2030</v>
      </c>
      <c r="C1981" s="17">
        <v>6</v>
      </c>
      <c r="D1981" s="17" t="s">
        <v>49</v>
      </c>
      <c r="E1981" s="17" t="s">
        <v>123</v>
      </c>
      <c r="F1981" s="17" t="s">
        <v>46</v>
      </c>
      <c r="G1981" s="18" t="s">
        <v>112</v>
      </c>
    </row>
    <row r="1982" spans="1:7" x14ac:dyDescent="0.25">
      <c r="A1982" s="27">
        <v>47638</v>
      </c>
      <c r="B1982" s="15">
        <v>2030</v>
      </c>
      <c r="C1982" s="15">
        <v>6</v>
      </c>
      <c r="D1982" s="15" t="s">
        <v>49</v>
      </c>
      <c r="E1982" s="15" t="s">
        <v>123</v>
      </c>
      <c r="F1982" s="15" t="s">
        <v>46</v>
      </c>
      <c r="G1982" s="16" t="s">
        <v>112</v>
      </c>
    </row>
    <row r="1983" spans="1:7" x14ac:dyDescent="0.25">
      <c r="A1983" s="28">
        <v>47639</v>
      </c>
      <c r="B1983" s="17">
        <v>2030</v>
      </c>
      <c r="C1983" s="17">
        <v>6</v>
      </c>
      <c r="D1983" s="17" t="s">
        <v>49</v>
      </c>
      <c r="E1983" s="17" t="s">
        <v>123</v>
      </c>
      <c r="F1983" s="17" t="s">
        <v>46</v>
      </c>
      <c r="G1983" s="18" t="s">
        <v>112</v>
      </c>
    </row>
    <row r="1984" spans="1:7" x14ac:dyDescent="0.25">
      <c r="A1984" s="27">
        <v>47640</v>
      </c>
      <c r="B1984" s="15">
        <v>2030</v>
      </c>
      <c r="C1984" s="15">
        <v>6</v>
      </c>
      <c r="D1984" s="15" t="s">
        <v>49</v>
      </c>
      <c r="E1984" s="15" t="s">
        <v>123</v>
      </c>
      <c r="F1984" s="15" t="s">
        <v>46</v>
      </c>
      <c r="G1984" s="16" t="s">
        <v>112</v>
      </c>
    </row>
    <row r="1985" spans="1:7" x14ac:dyDescent="0.25">
      <c r="A1985" s="28">
        <v>47641</v>
      </c>
      <c r="B1985" s="17">
        <v>2030</v>
      </c>
      <c r="C1985" s="17">
        <v>6</v>
      </c>
      <c r="D1985" s="17" t="s">
        <v>49</v>
      </c>
      <c r="E1985" s="17" t="s">
        <v>123</v>
      </c>
      <c r="F1985" s="17" t="s">
        <v>46</v>
      </c>
      <c r="G1985" s="18" t="s">
        <v>112</v>
      </c>
    </row>
    <row r="1986" spans="1:7" x14ac:dyDescent="0.25">
      <c r="A1986" s="27">
        <v>47642</v>
      </c>
      <c r="B1986" s="15">
        <v>2030</v>
      </c>
      <c r="C1986" s="15">
        <v>6</v>
      </c>
      <c r="D1986" s="15" t="s">
        <v>49</v>
      </c>
      <c r="E1986" s="15" t="s">
        <v>123</v>
      </c>
      <c r="F1986" s="15" t="s">
        <v>46</v>
      </c>
      <c r="G1986" s="16" t="s">
        <v>112</v>
      </c>
    </row>
    <row r="1987" spans="1:7" x14ac:dyDescent="0.25">
      <c r="A1987" s="28">
        <v>47643</v>
      </c>
      <c r="B1987" s="17">
        <v>2030</v>
      </c>
      <c r="C1987" s="17">
        <v>6</v>
      </c>
      <c r="D1987" s="17" t="s">
        <v>49</v>
      </c>
      <c r="E1987" s="17" t="s">
        <v>123</v>
      </c>
      <c r="F1987" s="17" t="s">
        <v>46</v>
      </c>
      <c r="G1987" s="18" t="s">
        <v>112</v>
      </c>
    </row>
    <row r="1988" spans="1:7" x14ac:dyDescent="0.25">
      <c r="A1988" s="27">
        <v>47644</v>
      </c>
      <c r="B1988" s="15">
        <v>2030</v>
      </c>
      <c r="C1988" s="15">
        <v>6</v>
      </c>
      <c r="D1988" s="15" t="s">
        <v>49</v>
      </c>
      <c r="E1988" s="15" t="s">
        <v>123</v>
      </c>
      <c r="F1988" s="15" t="s">
        <v>46</v>
      </c>
      <c r="G1988" s="16" t="s">
        <v>112</v>
      </c>
    </row>
    <row r="1989" spans="1:7" x14ac:dyDescent="0.25">
      <c r="A1989" s="28">
        <v>47645</v>
      </c>
      <c r="B1989" s="17">
        <v>2030</v>
      </c>
      <c r="C1989" s="17">
        <v>6</v>
      </c>
      <c r="D1989" s="17" t="s">
        <v>49</v>
      </c>
      <c r="E1989" s="17" t="s">
        <v>123</v>
      </c>
      <c r="F1989" s="17" t="s">
        <v>46</v>
      </c>
      <c r="G1989" s="18" t="s">
        <v>112</v>
      </c>
    </row>
    <row r="1990" spans="1:7" x14ac:dyDescent="0.25">
      <c r="A1990" s="27">
        <v>47646</v>
      </c>
      <c r="B1990" s="15">
        <v>2030</v>
      </c>
      <c r="C1990" s="15">
        <v>6</v>
      </c>
      <c r="D1990" s="15" t="s">
        <v>49</v>
      </c>
      <c r="E1990" s="15" t="s">
        <v>123</v>
      </c>
      <c r="F1990" s="15" t="s">
        <v>46</v>
      </c>
      <c r="G1990" s="16" t="s">
        <v>112</v>
      </c>
    </row>
    <row r="1991" spans="1:7" x14ac:dyDescent="0.25">
      <c r="A1991" s="28">
        <v>47647</v>
      </c>
      <c r="B1991" s="17">
        <v>2030</v>
      </c>
      <c r="C1991" s="17">
        <v>6</v>
      </c>
      <c r="D1991" s="17" t="s">
        <v>49</v>
      </c>
      <c r="E1991" s="17" t="s">
        <v>123</v>
      </c>
      <c r="F1991" s="17" t="s">
        <v>46</v>
      </c>
      <c r="G1991" s="18" t="s">
        <v>112</v>
      </c>
    </row>
    <row r="1992" spans="1:7" x14ac:dyDescent="0.25">
      <c r="A1992" s="27">
        <v>47648</v>
      </c>
      <c r="B1992" s="15">
        <v>2030</v>
      </c>
      <c r="C1992" s="15">
        <v>6</v>
      </c>
      <c r="D1992" s="15" t="s">
        <v>49</v>
      </c>
      <c r="E1992" s="15" t="s">
        <v>123</v>
      </c>
      <c r="F1992" s="15" t="s">
        <v>46</v>
      </c>
      <c r="G1992" s="16" t="s">
        <v>112</v>
      </c>
    </row>
    <row r="1993" spans="1:7" x14ac:dyDescent="0.25">
      <c r="A1993" s="28">
        <v>47649</v>
      </c>
      <c r="B1993" s="17">
        <v>2030</v>
      </c>
      <c r="C1993" s="17">
        <v>6</v>
      </c>
      <c r="D1993" s="17" t="s">
        <v>49</v>
      </c>
      <c r="E1993" s="17" t="s">
        <v>123</v>
      </c>
      <c r="F1993" s="17" t="s">
        <v>46</v>
      </c>
      <c r="G1993" s="18" t="s">
        <v>112</v>
      </c>
    </row>
    <row r="1994" spans="1:7" x14ac:dyDescent="0.25">
      <c r="A1994" s="27">
        <v>47650</v>
      </c>
      <c r="B1994" s="15">
        <v>2030</v>
      </c>
      <c r="C1994" s="15">
        <v>6</v>
      </c>
      <c r="D1994" s="15" t="s">
        <v>49</v>
      </c>
      <c r="E1994" s="15" t="s">
        <v>123</v>
      </c>
      <c r="F1994" s="15" t="s">
        <v>46</v>
      </c>
      <c r="G1994" s="16" t="s">
        <v>112</v>
      </c>
    </row>
    <row r="1995" spans="1:7" x14ac:dyDescent="0.25">
      <c r="A1995" s="28">
        <v>47651</v>
      </c>
      <c r="B1995" s="17">
        <v>2030</v>
      </c>
      <c r="C1995" s="17">
        <v>6</v>
      </c>
      <c r="D1995" s="17" t="s">
        <v>49</v>
      </c>
      <c r="E1995" s="17" t="s">
        <v>123</v>
      </c>
      <c r="F1995" s="17" t="s">
        <v>46</v>
      </c>
      <c r="G1995" s="18" t="s">
        <v>112</v>
      </c>
    </row>
    <row r="1996" spans="1:7" x14ac:dyDescent="0.25">
      <c r="A1996" s="27">
        <v>47652</v>
      </c>
      <c r="B1996" s="15">
        <v>2030</v>
      </c>
      <c r="C1996" s="15">
        <v>6</v>
      </c>
      <c r="D1996" s="15" t="s">
        <v>49</v>
      </c>
      <c r="E1996" s="15" t="s">
        <v>123</v>
      </c>
      <c r="F1996" s="15" t="s">
        <v>46</v>
      </c>
      <c r="G1996" s="16" t="s">
        <v>112</v>
      </c>
    </row>
    <row r="1997" spans="1:7" x14ac:dyDescent="0.25">
      <c r="A1997" s="28">
        <v>47653</v>
      </c>
      <c r="B1997" s="17">
        <v>2030</v>
      </c>
      <c r="C1997" s="17">
        <v>6</v>
      </c>
      <c r="D1997" s="17" t="s">
        <v>49</v>
      </c>
      <c r="E1997" s="17" t="s">
        <v>123</v>
      </c>
      <c r="F1997" s="17" t="s">
        <v>46</v>
      </c>
      <c r="G1997" s="18" t="s">
        <v>112</v>
      </c>
    </row>
    <row r="1998" spans="1:7" x14ac:dyDescent="0.25">
      <c r="A1998" s="27">
        <v>47654</v>
      </c>
      <c r="B1998" s="15">
        <v>2030</v>
      </c>
      <c r="C1998" s="15">
        <v>6</v>
      </c>
      <c r="D1998" s="15" t="s">
        <v>49</v>
      </c>
      <c r="E1998" s="15" t="s">
        <v>123</v>
      </c>
      <c r="F1998" s="15" t="s">
        <v>46</v>
      </c>
      <c r="G1998" s="16" t="s">
        <v>112</v>
      </c>
    </row>
    <row r="1999" spans="1:7" x14ac:dyDescent="0.25">
      <c r="A1999" s="28">
        <v>47655</v>
      </c>
      <c r="B1999" s="17">
        <v>2030</v>
      </c>
      <c r="C1999" s="17">
        <v>6</v>
      </c>
      <c r="D1999" s="17" t="s">
        <v>49</v>
      </c>
      <c r="E1999" s="17" t="s">
        <v>123</v>
      </c>
      <c r="F1999" s="17" t="s">
        <v>46</v>
      </c>
      <c r="G1999" s="18" t="s">
        <v>112</v>
      </c>
    </row>
    <row r="2000" spans="1:7" x14ac:dyDescent="0.25">
      <c r="A2000" s="27">
        <v>47656</v>
      </c>
      <c r="B2000" s="15">
        <v>2030</v>
      </c>
      <c r="C2000" s="15">
        <v>6</v>
      </c>
      <c r="D2000" s="15" t="s">
        <v>49</v>
      </c>
      <c r="E2000" s="15" t="s">
        <v>123</v>
      </c>
      <c r="F2000" s="15" t="s">
        <v>46</v>
      </c>
      <c r="G2000" s="16" t="s">
        <v>112</v>
      </c>
    </row>
    <row r="2001" spans="1:7" x14ac:dyDescent="0.25">
      <c r="A2001" s="28">
        <v>47657</v>
      </c>
      <c r="B2001" s="17">
        <v>2030</v>
      </c>
      <c r="C2001" s="17">
        <v>6</v>
      </c>
      <c r="D2001" s="17" t="s">
        <v>49</v>
      </c>
      <c r="E2001" s="17" t="s">
        <v>123</v>
      </c>
      <c r="F2001" s="17" t="s">
        <v>46</v>
      </c>
      <c r="G2001" s="18" t="s">
        <v>112</v>
      </c>
    </row>
    <row r="2002" spans="1:7" x14ac:dyDescent="0.25">
      <c r="A2002" s="27">
        <v>47658</v>
      </c>
      <c r="B2002" s="15">
        <v>2030</v>
      </c>
      <c r="C2002" s="15">
        <v>6</v>
      </c>
      <c r="D2002" s="15" t="s">
        <v>49</v>
      </c>
      <c r="E2002" s="15" t="s">
        <v>123</v>
      </c>
      <c r="F2002" s="15" t="s">
        <v>46</v>
      </c>
      <c r="G2002" s="16" t="s">
        <v>112</v>
      </c>
    </row>
    <row r="2003" spans="1:7" x14ac:dyDescent="0.25">
      <c r="A2003" s="28">
        <v>47659</v>
      </c>
      <c r="B2003" s="17">
        <v>2030</v>
      </c>
      <c r="C2003" s="17">
        <v>6</v>
      </c>
      <c r="D2003" s="17" t="s">
        <v>49</v>
      </c>
      <c r="E2003" s="17" t="s">
        <v>123</v>
      </c>
      <c r="F2003" s="17" t="s">
        <v>46</v>
      </c>
      <c r="G2003" s="18" t="s">
        <v>112</v>
      </c>
    </row>
    <row r="2004" spans="1:7" x14ac:dyDescent="0.25">
      <c r="A2004" s="27">
        <v>47660</v>
      </c>
      <c r="B2004" s="15">
        <v>2030</v>
      </c>
      <c r="C2004" s="15">
        <v>6</v>
      </c>
      <c r="D2004" s="15" t="s">
        <v>49</v>
      </c>
      <c r="E2004" s="15" t="s">
        <v>123</v>
      </c>
      <c r="F2004" s="15" t="s">
        <v>46</v>
      </c>
      <c r="G2004" s="16" t="s">
        <v>112</v>
      </c>
    </row>
    <row r="2005" spans="1:7" x14ac:dyDescent="0.25">
      <c r="A2005" s="28">
        <v>47661</v>
      </c>
      <c r="B2005" s="17">
        <v>2030</v>
      </c>
      <c r="C2005" s="17">
        <v>6</v>
      </c>
      <c r="D2005" s="17" t="s">
        <v>49</v>
      </c>
      <c r="E2005" s="17" t="s">
        <v>123</v>
      </c>
      <c r="F2005" s="17" t="s">
        <v>46</v>
      </c>
      <c r="G2005" s="18" t="s">
        <v>112</v>
      </c>
    </row>
    <row r="2006" spans="1:7" x14ac:dyDescent="0.25">
      <c r="A2006" s="27">
        <v>47662</v>
      </c>
      <c r="B2006" s="15">
        <v>2030</v>
      </c>
      <c r="C2006" s="15">
        <v>6</v>
      </c>
      <c r="D2006" s="15" t="s">
        <v>49</v>
      </c>
      <c r="E2006" s="15" t="s">
        <v>123</v>
      </c>
      <c r="F2006" s="15" t="s">
        <v>46</v>
      </c>
      <c r="G2006" s="16" t="s">
        <v>112</v>
      </c>
    </row>
    <row r="2007" spans="1:7" x14ac:dyDescent="0.25">
      <c r="A2007" s="28">
        <v>47663</v>
      </c>
      <c r="B2007" s="17">
        <v>2030</v>
      </c>
      <c r="C2007" s="17">
        <v>6</v>
      </c>
      <c r="D2007" s="17" t="s">
        <v>49</v>
      </c>
      <c r="E2007" s="17" t="s">
        <v>123</v>
      </c>
      <c r="F2007" s="17" t="s">
        <v>46</v>
      </c>
      <c r="G2007" s="18" t="s">
        <v>112</v>
      </c>
    </row>
    <row r="2008" spans="1:7" x14ac:dyDescent="0.25">
      <c r="A2008" s="27">
        <v>47664</v>
      </c>
      <c r="B2008" s="15">
        <v>2030</v>
      </c>
      <c r="C2008" s="15">
        <v>6</v>
      </c>
      <c r="D2008" s="15" t="s">
        <v>49</v>
      </c>
      <c r="E2008" s="15" t="s">
        <v>123</v>
      </c>
      <c r="F2008" s="15" t="s">
        <v>46</v>
      </c>
      <c r="G2008" s="16" t="s">
        <v>112</v>
      </c>
    </row>
    <row r="2009" spans="1:7" x14ac:dyDescent="0.25">
      <c r="A2009" s="28">
        <v>47665</v>
      </c>
      <c r="B2009" s="17">
        <v>2030</v>
      </c>
      <c r="C2009" s="17">
        <v>7</v>
      </c>
      <c r="D2009" s="17" t="s">
        <v>51</v>
      </c>
      <c r="E2009" s="17" t="s">
        <v>124</v>
      </c>
      <c r="F2009" s="17" t="s">
        <v>53</v>
      </c>
      <c r="G2009" s="18" t="s">
        <v>125</v>
      </c>
    </row>
    <row r="2010" spans="1:7" x14ac:dyDescent="0.25">
      <c r="A2010" s="27">
        <v>47666</v>
      </c>
      <c r="B2010" s="15">
        <v>2030</v>
      </c>
      <c r="C2010" s="15">
        <v>7</v>
      </c>
      <c r="D2010" s="15" t="s">
        <v>51</v>
      </c>
      <c r="E2010" s="15" t="s">
        <v>124</v>
      </c>
      <c r="F2010" s="15" t="s">
        <v>53</v>
      </c>
      <c r="G2010" s="16" t="s">
        <v>125</v>
      </c>
    </row>
    <row r="2011" spans="1:7" x14ac:dyDescent="0.25">
      <c r="A2011" s="28">
        <v>47667</v>
      </c>
      <c r="B2011" s="17">
        <v>2030</v>
      </c>
      <c r="C2011" s="17">
        <v>7</v>
      </c>
      <c r="D2011" s="17" t="s">
        <v>51</v>
      </c>
      <c r="E2011" s="17" t="s">
        <v>124</v>
      </c>
      <c r="F2011" s="17" t="s">
        <v>53</v>
      </c>
      <c r="G2011" s="18" t="s">
        <v>125</v>
      </c>
    </row>
    <row r="2012" spans="1:7" x14ac:dyDescent="0.25">
      <c r="A2012" s="27">
        <v>47668</v>
      </c>
      <c r="B2012" s="15">
        <v>2030</v>
      </c>
      <c r="C2012" s="15">
        <v>7</v>
      </c>
      <c r="D2012" s="15" t="s">
        <v>51</v>
      </c>
      <c r="E2012" s="15" t="s">
        <v>124</v>
      </c>
      <c r="F2012" s="15" t="s">
        <v>53</v>
      </c>
      <c r="G2012" s="16" t="s">
        <v>125</v>
      </c>
    </row>
    <row r="2013" spans="1:7" x14ac:dyDescent="0.25">
      <c r="A2013" s="28">
        <v>47669</v>
      </c>
      <c r="B2013" s="17">
        <v>2030</v>
      </c>
      <c r="C2013" s="17">
        <v>7</v>
      </c>
      <c r="D2013" s="17" t="s">
        <v>51</v>
      </c>
      <c r="E2013" s="17" t="s">
        <v>124</v>
      </c>
      <c r="F2013" s="17" t="s">
        <v>53</v>
      </c>
      <c r="G2013" s="18" t="s">
        <v>125</v>
      </c>
    </row>
    <row r="2014" spans="1:7" x14ac:dyDescent="0.25">
      <c r="A2014" s="27">
        <v>47670</v>
      </c>
      <c r="B2014" s="15">
        <v>2030</v>
      </c>
      <c r="C2014" s="15">
        <v>7</v>
      </c>
      <c r="D2014" s="15" t="s">
        <v>51</v>
      </c>
      <c r="E2014" s="15" t="s">
        <v>124</v>
      </c>
      <c r="F2014" s="15" t="s">
        <v>53</v>
      </c>
      <c r="G2014" s="16" t="s">
        <v>125</v>
      </c>
    </row>
    <row r="2015" spans="1:7" x14ac:dyDescent="0.25">
      <c r="A2015" s="28">
        <v>47671</v>
      </c>
      <c r="B2015" s="17">
        <v>2030</v>
      </c>
      <c r="C2015" s="17">
        <v>7</v>
      </c>
      <c r="D2015" s="17" t="s">
        <v>51</v>
      </c>
      <c r="E2015" s="17" t="s">
        <v>124</v>
      </c>
      <c r="F2015" s="17" t="s">
        <v>53</v>
      </c>
      <c r="G2015" s="18" t="s">
        <v>125</v>
      </c>
    </row>
    <row r="2016" spans="1:7" x14ac:dyDescent="0.25">
      <c r="A2016" s="27">
        <v>47672</v>
      </c>
      <c r="B2016" s="15">
        <v>2030</v>
      </c>
      <c r="C2016" s="15">
        <v>7</v>
      </c>
      <c r="D2016" s="15" t="s">
        <v>51</v>
      </c>
      <c r="E2016" s="15" t="s">
        <v>124</v>
      </c>
      <c r="F2016" s="15" t="s">
        <v>53</v>
      </c>
      <c r="G2016" s="16" t="s">
        <v>125</v>
      </c>
    </row>
    <row r="2017" spans="1:7" x14ac:dyDescent="0.25">
      <c r="A2017" s="28">
        <v>47673</v>
      </c>
      <c r="B2017" s="17">
        <v>2030</v>
      </c>
      <c r="C2017" s="17">
        <v>7</v>
      </c>
      <c r="D2017" s="17" t="s">
        <v>51</v>
      </c>
      <c r="E2017" s="17" t="s">
        <v>124</v>
      </c>
      <c r="F2017" s="17" t="s">
        <v>53</v>
      </c>
      <c r="G2017" s="18" t="s">
        <v>125</v>
      </c>
    </row>
    <row r="2018" spans="1:7" x14ac:dyDescent="0.25">
      <c r="A2018" s="27">
        <v>47674</v>
      </c>
      <c r="B2018" s="15">
        <v>2030</v>
      </c>
      <c r="C2018" s="15">
        <v>7</v>
      </c>
      <c r="D2018" s="15" t="s">
        <v>51</v>
      </c>
      <c r="E2018" s="15" t="s">
        <v>124</v>
      </c>
      <c r="F2018" s="15" t="s">
        <v>53</v>
      </c>
      <c r="G2018" s="16" t="s">
        <v>125</v>
      </c>
    </row>
    <row r="2019" spans="1:7" x14ac:dyDescent="0.25">
      <c r="A2019" s="28">
        <v>47675</v>
      </c>
      <c r="B2019" s="17">
        <v>2030</v>
      </c>
      <c r="C2019" s="17">
        <v>7</v>
      </c>
      <c r="D2019" s="17" t="s">
        <v>51</v>
      </c>
      <c r="E2019" s="17" t="s">
        <v>124</v>
      </c>
      <c r="F2019" s="17" t="s">
        <v>53</v>
      </c>
      <c r="G2019" s="18" t="s">
        <v>125</v>
      </c>
    </row>
    <row r="2020" spans="1:7" x14ac:dyDescent="0.25">
      <c r="A2020" s="27">
        <v>47676</v>
      </c>
      <c r="B2020" s="15">
        <v>2030</v>
      </c>
      <c r="C2020" s="15">
        <v>7</v>
      </c>
      <c r="D2020" s="15" t="s">
        <v>51</v>
      </c>
      <c r="E2020" s="15" t="s">
        <v>124</v>
      </c>
      <c r="F2020" s="15" t="s">
        <v>53</v>
      </c>
      <c r="G2020" s="16" t="s">
        <v>125</v>
      </c>
    </row>
    <row r="2021" spans="1:7" x14ac:dyDescent="0.25">
      <c r="A2021" s="28">
        <v>47677</v>
      </c>
      <c r="B2021" s="17">
        <v>2030</v>
      </c>
      <c r="C2021" s="17">
        <v>7</v>
      </c>
      <c r="D2021" s="17" t="s">
        <v>51</v>
      </c>
      <c r="E2021" s="17" t="s">
        <v>124</v>
      </c>
      <c r="F2021" s="17" t="s">
        <v>53</v>
      </c>
      <c r="G2021" s="18" t="s">
        <v>125</v>
      </c>
    </row>
    <row r="2022" spans="1:7" x14ac:dyDescent="0.25">
      <c r="A2022" s="27">
        <v>47678</v>
      </c>
      <c r="B2022" s="15">
        <v>2030</v>
      </c>
      <c r="C2022" s="15">
        <v>7</v>
      </c>
      <c r="D2022" s="15" t="s">
        <v>51</v>
      </c>
      <c r="E2022" s="15" t="s">
        <v>124</v>
      </c>
      <c r="F2022" s="15" t="s">
        <v>53</v>
      </c>
      <c r="G2022" s="16" t="s">
        <v>125</v>
      </c>
    </row>
    <row r="2023" spans="1:7" x14ac:dyDescent="0.25">
      <c r="A2023" s="28">
        <v>47679</v>
      </c>
      <c r="B2023" s="17">
        <v>2030</v>
      </c>
      <c r="C2023" s="17">
        <v>7</v>
      </c>
      <c r="D2023" s="17" t="s">
        <v>51</v>
      </c>
      <c r="E2023" s="17" t="s">
        <v>124</v>
      </c>
      <c r="F2023" s="17" t="s">
        <v>53</v>
      </c>
      <c r="G2023" s="18" t="s">
        <v>125</v>
      </c>
    </row>
    <row r="2024" spans="1:7" x14ac:dyDescent="0.25">
      <c r="A2024" s="27">
        <v>47680</v>
      </c>
      <c r="B2024" s="15">
        <v>2030</v>
      </c>
      <c r="C2024" s="15">
        <v>7</v>
      </c>
      <c r="D2024" s="15" t="s">
        <v>51</v>
      </c>
      <c r="E2024" s="15" t="s">
        <v>124</v>
      </c>
      <c r="F2024" s="15" t="s">
        <v>53</v>
      </c>
      <c r="G2024" s="16" t="s">
        <v>125</v>
      </c>
    </row>
    <row r="2025" spans="1:7" x14ac:dyDescent="0.25">
      <c r="A2025" s="28">
        <v>47681</v>
      </c>
      <c r="B2025" s="17">
        <v>2030</v>
      </c>
      <c r="C2025" s="17">
        <v>7</v>
      </c>
      <c r="D2025" s="17" t="s">
        <v>51</v>
      </c>
      <c r="E2025" s="17" t="s">
        <v>124</v>
      </c>
      <c r="F2025" s="17" t="s">
        <v>53</v>
      </c>
      <c r="G2025" s="18" t="s">
        <v>125</v>
      </c>
    </row>
    <row r="2026" spans="1:7" x14ac:dyDescent="0.25">
      <c r="A2026" s="27">
        <v>47682</v>
      </c>
      <c r="B2026" s="15">
        <v>2030</v>
      </c>
      <c r="C2026" s="15">
        <v>7</v>
      </c>
      <c r="D2026" s="15" t="s">
        <v>51</v>
      </c>
      <c r="E2026" s="15" t="s">
        <v>124</v>
      </c>
      <c r="F2026" s="15" t="s">
        <v>53</v>
      </c>
      <c r="G2026" s="16" t="s">
        <v>125</v>
      </c>
    </row>
    <row r="2027" spans="1:7" x14ac:dyDescent="0.25">
      <c r="A2027" s="28">
        <v>47683</v>
      </c>
      <c r="B2027" s="17">
        <v>2030</v>
      </c>
      <c r="C2027" s="17">
        <v>7</v>
      </c>
      <c r="D2027" s="17" t="s">
        <v>51</v>
      </c>
      <c r="E2027" s="17" t="s">
        <v>124</v>
      </c>
      <c r="F2027" s="17" t="s">
        <v>53</v>
      </c>
      <c r="G2027" s="18" t="s">
        <v>125</v>
      </c>
    </row>
    <row r="2028" spans="1:7" x14ac:dyDescent="0.25">
      <c r="A2028" s="27">
        <v>47684</v>
      </c>
      <c r="B2028" s="15">
        <v>2030</v>
      </c>
      <c r="C2028" s="15">
        <v>7</v>
      </c>
      <c r="D2028" s="15" t="s">
        <v>51</v>
      </c>
      <c r="E2028" s="15" t="s">
        <v>124</v>
      </c>
      <c r="F2028" s="15" t="s">
        <v>53</v>
      </c>
      <c r="G2028" s="16" t="s">
        <v>125</v>
      </c>
    </row>
    <row r="2029" spans="1:7" x14ac:dyDescent="0.25">
      <c r="A2029" s="28">
        <v>47685</v>
      </c>
      <c r="B2029" s="17">
        <v>2030</v>
      </c>
      <c r="C2029" s="17">
        <v>7</v>
      </c>
      <c r="D2029" s="17" t="s">
        <v>51</v>
      </c>
      <c r="E2029" s="17" t="s">
        <v>124</v>
      </c>
      <c r="F2029" s="17" t="s">
        <v>53</v>
      </c>
      <c r="G2029" s="18" t="s">
        <v>125</v>
      </c>
    </row>
    <row r="2030" spans="1:7" x14ac:dyDescent="0.25">
      <c r="A2030" s="27">
        <v>47686</v>
      </c>
      <c r="B2030" s="15">
        <v>2030</v>
      </c>
      <c r="C2030" s="15">
        <v>7</v>
      </c>
      <c r="D2030" s="15" t="s">
        <v>51</v>
      </c>
      <c r="E2030" s="15" t="s">
        <v>124</v>
      </c>
      <c r="F2030" s="15" t="s">
        <v>53</v>
      </c>
      <c r="G2030" s="16" t="s">
        <v>125</v>
      </c>
    </row>
    <row r="2031" spans="1:7" x14ac:dyDescent="0.25">
      <c r="A2031" s="28">
        <v>47687</v>
      </c>
      <c r="B2031" s="17">
        <v>2030</v>
      </c>
      <c r="C2031" s="17">
        <v>7</v>
      </c>
      <c r="D2031" s="17" t="s">
        <v>51</v>
      </c>
      <c r="E2031" s="17" t="s">
        <v>124</v>
      </c>
      <c r="F2031" s="17" t="s">
        <v>53</v>
      </c>
      <c r="G2031" s="18" t="s">
        <v>125</v>
      </c>
    </row>
    <row r="2032" spans="1:7" x14ac:dyDescent="0.25">
      <c r="A2032" s="27">
        <v>47688</v>
      </c>
      <c r="B2032" s="15">
        <v>2030</v>
      </c>
      <c r="C2032" s="15">
        <v>7</v>
      </c>
      <c r="D2032" s="15" t="s">
        <v>51</v>
      </c>
      <c r="E2032" s="15" t="s">
        <v>124</v>
      </c>
      <c r="F2032" s="15" t="s">
        <v>53</v>
      </c>
      <c r="G2032" s="16" t="s">
        <v>125</v>
      </c>
    </row>
    <row r="2033" spans="1:7" x14ac:dyDescent="0.25">
      <c r="A2033" s="28">
        <v>47689</v>
      </c>
      <c r="B2033" s="17">
        <v>2030</v>
      </c>
      <c r="C2033" s="17">
        <v>7</v>
      </c>
      <c r="D2033" s="17" t="s">
        <v>51</v>
      </c>
      <c r="E2033" s="17" t="s">
        <v>124</v>
      </c>
      <c r="F2033" s="17" t="s">
        <v>53</v>
      </c>
      <c r="G2033" s="18" t="s">
        <v>125</v>
      </c>
    </row>
    <row r="2034" spans="1:7" x14ac:dyDescent="0.25">
      <c r="A2034" s="27">
        <v>47690</v>
      </c>
      <c r="B2034" s="15">
        <v>2030</v>
      </c>
      <c r="C2034" s="15">
        <v>7</v>
      </c>
      <c r="D2034" s="15" t="s">
        <v>51</v>
      </c>
      <c r="E2034" s="15" t="s">
        <v>124</v>
      </c>
      <c r="F2034" s="15" t="s">
        <v>53</v>
      </c>
      <c r="G2034" s="16" t="s">
        <v>125</v>
      </c>
    </row>
    <row r="2035" spans="1:7" x14ac:dyDescent="0.25">
      <c r="A2035" s="28">
        <v>47691</v>
      </c>
      <c r="B2035" s="17">
        <v>2030</v>
      </c>
      <c r="C2035" s="17">
        <v>7</v>
      </c>
      <c r="D2035" s="17" t="s">
        <v>51</v>
      </c>
      <c r="E2035" s="17" t="s">
        <v>124</v>
      </c>
      <c r="F2035" s="17" t="s">
        <v>53</v>
      </c>
      <c r="G2035" s="18" t="s">
        <v>125</v>
      </c>
    </row>
    <row r="2036" spans="1:7" x14ac:dyDescent="0.25">
      <c r="A2036" s="27">
        <v>47692</v>
      </c>
      <c r="B2036" s="15">
        <v>2030</v>
      </c>
      <c r="C2036" s="15">
        <v>7</v>
      </c>
      <c r="D2036" s="15" t="s">
        <v>51</v>
      </c>
      <c r="E2036" s="15" t="s">
        <v>124</v>
      </c>
      <c r="F2036" s="15" t="s">
        <v>53</v>
      </c>
      <c r="G2036" s="16" t="s">
        <v>125</v>
      </c>
    </row>
    <row r="2037" spans="1:7" x14ac:dyDescent="0.25">
      <c r="A2037" s="28">
        <v>47693</v>
      </c>
      <c r="B2037" s="17">
        <v>2030</v>
      </c>
      <c r="C2037" s="17">
        <v>7</v>
      </c>
      <c r="D2037" s="17" t="s">
        <v>51</v>
      </c>
      <c r="E2037" s="17" t="s">
        <v>124</v>
      </c>
      <c r="F2037" s="17" t="s">
        <v>53</v>
      </c>
      <c r="G2037" s="18" t="s">
        <v>125</v>
      </c>
    </row>
    <row r="2038" spans="1:7" x14ac:dyDescent="0.25">
      <c r="A2038" s="27">
        <v>47694</v>
      </c>
      <c r="B2038" s="15">
        <v>2030</v>
      </c>
      <c r="C2038" s="15">
        <v>7</v>
      </c>
      <c r="D2038" s="15" t="s">
        <v>51</v>
      </c>
      <c r="E2038" s="15" t="s">
        <v>124</v>
      </c>
      <c r="F2038" s="15" t="s">
        <v>53</v>
      </c>
      <c r="G2038" s="16" t="s">
        <v>125</v>
      </c>
    </row>
    <row r="2039" spans="1:7" x14ac:dyDescent="0.25">
      <c r="A2039" s="28">
        <v>47695</v>
      </c>
      <c r="B2039" s="17">
        <v>2030</v>
      </c>
      <c r="C2039" s="17">
        <v>7</v>
      </c>
      <c r="D2039" s="17" t="s">
        <v>51</v>
      </c>
      <c r="E2039" s="17" t="s">
        <v>124</v>
      </c>
      <c r="F2039" s="17" t="s">
        <v>53</v>
      </c>
      <c r="G2039" s="18" t="s">
        <v>125</v>
      </c>
    </row>
    <row r="2040" spans="1:7" x14ac:dyDescent="0.25">
      <c r="A2040" s="27">
        <v>47696</v>
      </c>
      <c r="B2040" s="15">
        <v>2030</v>
      </c>
      <c r="C2040" s="15">
        <v>8</v>
      </c>
      <c r="D2040" s="15" t="s">
        <v>55</v>
      </c>
      <c r="E2040" s="15" t="s">
        <v>126</v>
      </c>
      <c r="F2040" s="15" t="s">
        <v>53</v>
      </c>
      <c r="G2040" s="16" t="s">
        <v>125</v>
      </c>
    </row>
    <row r="2041" spans="1:7" x14ac:dyDescent="0.25">
      <c r="A2041" s="28">
        <v>47697</v>
      </c>
      <c r="B2041" s="17">
        <v>2030</v>
      </c>
      <c r="C2041" s="17">
        <v>8</v>
      </c>
      <c r="D2041" s="17" t="s">
        <v>55</v>
      </c>
      <c r="E2041" s="17" t="s">
        <v>126</v>
      </c>
      <c r="F2041" s="17" t="s">
        <v>53</v>
      </c>
      <c r="G2041" s="18" t="s">
        <v>125</v>
      </c>
    </row>
    <row r="2042" spans="1:7" x14ac:dyDescent="0.25">
      <c r="A2042" s="27">
        <v>47698</v>
      </c>
      <c r="B2042" s="15">
        <v>2030</v>
      </c>
      <c r="C2042" s="15">
        <v>8</v>
      </c>
      <c r="D2042" s="15" t="s">
        <v>55</v>
      </c>
      <c r="E2042" s="15" t="s">
        <v>126</v>
      </c>
      <c r="F2042" s="15" t="s">
        <v>53</v>
      </c>
      <c r="G2042" s="16" t="s">
        <v>125</v>
      </c>
    </row>
    <row r="2043" spans="1:7" x14ac:dyDescent="0.25">
      <c r="A2043" s="28">
        <v>47699</v>
      </c>
      <c r="B2043" s="17">
        <v>2030</v>
      </c>
      <c r="C2043" s="17">
        <v>8</v>
      </c>
      <c r="D2043" s="17" t="s">
        <v>55</v>
      </c>
      <c r="E2043" s="17" t="s">
        <v>126</v>
      </c>
      <c r="F2043" s="17" t="s">
        <v>53</v>
      </c>
      <c r="G2043" s="18" t="s">
        <v>125</v>
      </c>
    </row>
    <row r="2044" spans="1:7" x14ac:dyDescent="0.25">
      <c r="A2044" s="27">
        <v>47700</v>
      </c>
      <c r="B2044" s="15">
        <v>2030</v>
      </c>
      <c r="C2044" s="15">
        <v>8</v>
      </c>
      <c r="D2044" s="15" t="s">
        <v>55</v>
      </c>
      <c r="E2044" s="15" t="s">
        <v>126</v>
      </c>
      <c r="F2044" s="15" t="s">
        <v>53</v>
      </c>
      <c r="G2044" s="16" t="s">
        <v>125</v>
      </c>
    </row>
    <row r="2045" spans="1:7" x14ac:dyDescent="0.25">
      <c r="A2045" s="28">
        <v>47701</v>
      </c>
      <c r="B2045" s="17">
        <v>2030</v>
      </c>
      <c r="C2045" s="17">
        <v>8</v>
      </c>
      <c r="D2045" s="17" t="s">
        <v>55</v>
      </c>
      <c r="E2045" s="17" t="s">
        <v>126</v>
      </c>
      <c r="F2045" s="17" t="s">
        <v>53</v>
      </c>
      <c r="G2045" s="18" t="s">
        <v>125</v>
      </c>
    </row>
    <row r="2046" spans="1:7" x14ac:dyDescent="0.25">
      <c r="A2046" s="27">
        <v>47702</v>
      </c>
      <c r="B2046" s="15">
        <v>2030</v>
      </c>
      <c r="C2046" s="15">
        <v>8</v>
      </c>
      <c r="D2046" s="15" t="s">
        <v>55</v>
      </c>
      <c r="E2046" s="15" t="s">
        <v>126</v>
      </c>
      <c r="F2046" s="15" t="s">
        <v>53</v>
      </c>
      <c r="G2046" s="16" t="s">
        <v>125</v>
      </c>
    </row>
    <row r="2047" spans="1:7" x14ac:dyDescent="0.25">
      <c r="A2047" s="28">
        <v>47703</v>
      </c>
      <c r="B2047" s="17">
        <v>2030</v>
      </c>
      <c r="C2047" s="17">
        <v>8</v>
      </c>
      <c r="D2047" s="17" t="s">
        <v>55</v>
      </c>
      <c r="E2047" s="17" t="s">
        <v>126</v>
      </c>
      <c r="F2047" s="17" t="s">
        <v>53</v>
      </c>
      <c r="G2047" s="18" t="s">
        <v>125</v>
      </c>
    </row>
    <row r="2048" spans="1:7" x14ac:dyDescent="0.25">
      <c r="A2048" s="27">
        <v>47704</v>
      </c>
      <c r="B2048" s="15">
        <v>2030</v>
      </c>
      <c r="C2048" s="15">
        <v>8</v>
      </c>
      <c r="D2048" s="15" t="s">
        <v>55</v>
      </c>
      <c r="E2048" s="15" t="s">
        <v>126</v>
      </c>
      <c r="F2048" s="15" t="s">
        <v>53</v>
      </c>
      <c r="G2048" s="16" t="s">
        <v>125</v>
      </c>
    </row>
    <row r="2049" spans="1:7" x14ac:dyDescent="0.25">
      <c r="A2049" s="28">
        <v>47705</v>
      </c>
      <c r="B2049" s="17">
        <v>2030</v>
      </c>
      <c r="C2049" s="17">
        <v>8</v>
      </c>
      <c r="D2049" s="17" t="s">
        <v>55</v>
      </c>
      <c r="E2049" s="17" t="s">
        <v>126</v>
      </c>
      <c r="F2049" s="17" t="s">
        <v>53</v>
      </c>
      <c r="G2049" s="18" t="s">
        <v>125</v>
      </c>
    </row>
    <row r="2050" spans="1:7" x14ac:dyDescent="0.25">
      <c r="A2050" s="27">
        <v>47706</v>
      </c>
      <c r="B2050" s="15">
        <v>2030</v>
      </c>
      <c r="C2050" s="15">
        <v>8</v>
      </c>
      <c r="D2050" s="15" t="s">
        <v>55</v>
      </c>
      <c r="E2050" s="15" t="s">
        <v>126</v>
      </c>
      <c r="F2050" s="15" t="s">
        <v>53</v>
      </c>
      <c r="G2050" s="16" t="s">
        <v>125</v>
      </c>
    </row>
    <row r="2051" spans="1:7" x14ac:dyDescent="0.25">
      <c r="A2051" s="28">
        <v>47707</v>
      </c>
      <c r="B2051" s="17">
        <v>2030</v>
      </c>
      <c r="C2051" s="17">
        <v>8</v>
      </c>
      <c r="D2051" s="17" t="s">
        <v>55</v>
      </c>
      <c r="E2051" s="17" t="s">
        <v>126</v>
      </c>
      <c r="F2051" s="17" t="s">
        <v>53</v>
      </c>
      <c r="G2051" s="18" t="s">
        <v>125</v>
      </c>
    </row>
    <row r="2052" spans="1:7" x14ac:dyDescent="0.25">
      <c r="A2052" s="27">
        <v>47708</v>
      </c>
      <c r="B2052" s="15">
        <v>2030</v>
      </c>
      <c r="C2052" s="15">
        <v>8</v>
      </c>
      <c r="D2052" s="15" t="s">
        <v>55</v>
      </c>
      <c r="E2052" s="15" t="s">
        <v>126</v>
      </c>
      <c r="F2052" s="15" t="s">
        <v>53</v>
      </c>
      <c r="G2052" s="16" t="s">
        <v>125</v>
      </c>
    </row>
    <row r="2053" spans="1:7" x14ac:dyDescent="0.25">
      <c r="A2053" s="28">
        <v>47709</v>
      </c>
      <c r="B2053" s="17">
        <v>2030</v>
      </c>
      <c r="C2053" s="17">
        <v>8</v>
      </c>
      <c r="D2053" s="17" t="s">
        <v>55</v>
      </c>
      <c r="E2053" s="17" t="s">
        <v>126</v>
      </c>
      <c r="F2053" s="17" t="s">
        <v>53</v>
      </c>
      <c r="G2053" s="18" t="s">
        <v>125</v>
      </c>
    </row>
    <row r="2054" spans="1:7" x14ac:dyDescent="0.25">
      <c r="A2054" s="27">
        <v>47710</v>
      </c>
      <c r="B2054" s="15">
        <v>2030</v>
      </c>
      <c r="C2054" s="15">
        <v>8</v>
      </c>
      <c r="D2054" s="15" t="s">
        <v>55</v>
      </c>
      <c r="E2054" s="15" t="s">
        <v>126</v>
      </c>
      <c r="F2054" s="15" t="s">
        <v>53</v>
      </c>
      <c r="G2054" s="16" t="s">
        <v>125</v>
      </c>
    </row>
    <row r="2055" spans="1:7" x14ac:dyDescent="0.25">
      <c r="A2055" s="28">
        <v>47711</v>
      </c>
      <c r="B2055" s="17">
        <v>2030</v>
      </c>
      <c r="C2055" s="17">
        <v>8</v>
      </c>
      <c r="D2055" s="17" t="s">
        <v>55</v>
      </c>
      <c r="E2055" s="17" t="s">
        <v>126</v>
      </c>
      <c r="F2055" s="17" t="s">
        <v>53</v>
      </c>
      <c r="G2055" s="18" t="s">
        <v>125</v>
      </c>
    </row>
    <row r="2056" spans="1:7" x14ac:dyDescent="0.25">
      <c r="A2056" s="27">
        <v>47712</v>
      </c>
      <c r="B2056" s="15">
        <v>2030</v>
      </c>
      <c r="C2056" s="15">
        <v>8</v>
      </c>
      <c r="D2056" s="15" t="s">
        <v>55</v>
      </c>
      <c r="E2056" s="15" t="s">
        <v>126</v>
      </c>
      <c r="F2056" s="15" t="s">
        <v>53</v>
      </c>
      <c r="G2056" s="16" t="s">
        <v>125</v>
      </c>
    </row>
    <row r="2057" spans="1:7" x14ac:dyDescent="0.25">
      <c r="A2057" s="28">
        <v>47713</v>
      </c>
      <c r="B2057" s="17">
        <v>2030</v>
      </c>
      <c r="C2057" s="17">
        <v>8</v>
      </c>
      <c r="D2057" s="17" t="s">
        <v>55</v>
      </c>
      <c r="E2057" s="17" t="s">
        <v>126</v>
      </c>
      <c r="F2057" s="17" t="s">
        <v>53</v>
      </c>
      <c r="G2057" s="18" t="s">
        <v>125</v>
      </c>
    </row>
    <row r="2058" spans="1:7" x14ac:dyDescent="0.25">
      <c r="A2058" s="27">
        <v>47714</v>
      </c>
      <c r="B2058" s="15">
        <v>2030</v>
      </c>
      <c r="C2058" s="15">
        <v>8</v>
      </c>
      <c r="D2058" s="15" t="s">
        <v>55</v>
      </c>
      <c r="E2058" s="15" t="s">
        <v>126</v>
      </c>
      <c r="F2058" s="15" t="s">
        <v>53</v>
      </c>
      <c r="G2058" s="16" t="s">
        <v>125</v>
      </c>
    </row>
    <row r="2059" spans="1:7" x14ac:dyDescent="0.25">
      <c r="A2059" s="28">
        <v>47715</v>
      </c>
      <c r="B2059" s="17">
        <v>2030</v>
      </c>
      <c r="C2059" s="17">
        <v>8</v>
      </c>
      <c r="D2059" s="17" t="s">
        <v>55</v>
      </c>
      <c r="E2059" s="17" t="s">
        <v>126</v>
      </c>
      <c r="F2059" s="17" t="s">
        <v>53</v>
      </c>
      <c r="G2059" s="18" t="s">
        <v>125</v>
      </c>
    </row>
    <row r="2060" spans="1:7" x14ac:dyDescent="0.25">
      <c r="A2060" s="27">
        <v>47716</v>
      </c>
      <c r="B2060" s="15">
        <v>2030</v>
      </c>
      <c r="C2060" s="15">
        <v>8</v>
      </c>
      <c r="D2060" s="15" t="s">
        <v>55</v>
      </c>
      <c r="E2060" s="15" t="s">
        <v>126</v>
      </c>
      <c r="F2060" s="15" t="s">
        <v>53</v>
      </c>
      <c r="G2060" s="16" t="s">
        <v>125</v>
      </c>
    </row>
    <row r="2061" spans="1:7" x14ac:dyDescent="0.25">
      <c r="A2061" s="28">
        <v>47717</v>
      </c>
      <c r="B2061" s="17">
        <v>2030</v>
      </c>
      <c r="C2061" s="17">
        <v>8</v>
      </c>
      <c r="D2061" s="17" t="s">
        <v>55</v>
      </c>
      <c r="E2061" s="17" t="s">
        <v>126</v>
      </c>
      <c r="F2061" s="17" t="s">
        <v>53</v>
      </c>
      <c r="G2061" s="18" t="s">
        <v>125</v>
      </c>
    </row>
    <row r="2062" spans="1:7" x14ac:dyDescent="0.25">
      <c r="A2062" s="27">
        <v>47718</v>
      </c>
      <c r="B2062" s="15">
        <v>2030</v>
      </c>
      <c r="C2062" s="15">
        <v>8</v>
      </c>
      <c r="D2062" s="15" t="s">
        <v>55</v>
      </c>
      <c r="E2062" s="15" t="s">
        <v>126</v>
      </c>
      <c r="F2062" s="15" t="s">
        <v>53</v>
      </c>
      <c r="G2062" s="16" t="s">
        <v>125</v>
      </c>
    </row>
    <row r="2063" spans="1:7" x14ac:dyDescent="0.25">
      <c r="A2063" s="28">
        <v>47719</v>
      </c>
      <c r="B2063" s="17">
        <v>2030</v>
      </c>
      <c r="C2063" s="17">
        <v>8</v>
      </c>
      <c r="D2063" s="17" t="s">
        <v>55</v>
      </c>
      <c r="E2063" s="17" t="s">
        <v>126</v>
      </c>
      <c r="F2063" s="17" t="s">
        <v>53</v>
      </c>
      <c r="G2063" s="18" t="s">
        <v>125</v>
      </c>
    </row>
    <row r="2064" spans="1:7" x14ac:dyDescent="0.25">
      <c r="A2064" s="27">
        <v>47720</v>
      </c>
      <c r="B2064" s="15">
        <v>2030</v>
      </c>
      <c r="C2064" s="15">
        <v>8</v>
      </c>
      <c r="D2064" s="15" t="s">
        <v>55</v>
      </c>
      <c r="E2064" s="15" t="s">
        <v>126</v>
      </c>
      <c r="F2064" s="15" t="s">
        <v>53</v>
      </c>
      <c r="G2064" s="16" t="s">
        <v>125</v>
      </c>
    </row>
    <row r="2065" spans="1:7" x14ac:dyDescent="0.25">
      <c r="A2065" s="28">
        <v>47721</v>
      </c>
      <c r="B2065" s="17">
        <v>2030</v>
      </c>
      <c r="C2065" s="17">
        <v>8</v>
      </c>
      <c r="D2065" s="17" t="s">
        <v>55</v>
      </c>
      <c r="E2065" s="17" t="s">
        <v>126</v>
      </c>
      <c r="F2065" s="17" t="s">
        <v>53</v>
      </c>
      <c r="G2065" s="18" t="s">
        <v>125</v>
      </c>
    </row>
    <row r="2066" spans="1:7" x14ac:dyDescent="0.25">
      <c r="A2066" s="27">
        <v>47722</v>
      </c>
      <c r="B2066" s="15">
        <v>2030</v>
      </c>
      <c r="C2066" s="15">
        <v>8</v>
      </c>
      <c r="D2066" s="15" t="s">
        <v>55</v>
      </c>
      <c r="E2066" s="15" t="s">
        <v>126</v>
      </c>
      <c r="F2066" s="15" t="s">
        <v>53</v>
      </c>
      <c r="G2066" s="16" t="s">
        <v>125</v>
      </c>
    </row>
    <row r="2067" spans="1:7" x14ac:dyDescent="0.25">
      <c r="A2067" s="28">
        <v>47723</v>
      </c>
      <c r="B2067" s="17">
        <v>2030</v>
      </c>
      <c r="C2067" s="17">
        <v>8</v>
      </c>
      <c r="D2067" s="17" t="s">
        <v>55</v>
      </c>
      <c r="E2067" s="17" t="s">
        <v>126</v>
      </c>
      <c r="F2067" s="17" t="s">
        <v>53</v>
      </c>
      <c r="G2067" s="18" t="s">
        <v>125</v>
      </c>
    </row>
    <row r="2068" spans="1:7" x14ac:dyDescent="0.25">
      <c r="A2068" s="27">
        <v>47724</v>
      </c>
      <c r="B2068" s="15">
        <v>2030</v>
      </c>
      <c r="C2068" s="15">
        <v>8</v>
      </c>
      <c r="D2068" s="15" t="s">
        <v>55</v>
      </c>
      <c r="E2068" s="15" t="s">
        <v>126</v>
      </c>
      <c r="F2068" s="15" t="s">
        <v>53</v>
      </c>
      <c r="G2068" s="16" t="s">
        <v>125</v>
      </c>
    </row>
    <row r="2069" spans="1:7" x14ac:dyDescent="0.25">
      <c r="A2069" s="28">
        <v>47725</v>
      </c>
      <c r="B2069" s="17">
        <v>2030</v>
      </c>
      <c r="C2069" s="17">
        <v>8</v>
      </c>
      <c r="D2069" s="17" t="s">
        <v>55</v>
      </c>
      <c r="E2069" s="17" t="s">
        <v>126</v>
      </c>
      <c r="F2069" s="17" t="s">
        <v>53</v>
      </c>
      <c r="G2069" s="18" t="s">
        <v>125</v>
      </c>
    </row>
    <row r="2070" spans="1:7" x14ac:dyDescent="0.25">
      <c r="A2070" s="27">
        <v>47726</v>
      </c>
      <c r="B2070" s="15">
        <v>2030</v>
      </c>
      <c r="C2070" s="15">
        <v>8</v>
      </c>
      <c r="D2070" s="15" t="s">
        <v>55</v>
      </c>
      <c r="E2070" s="15" t="s">
        <v>126</v>
      </c>
      <c r="F2070" s="15" t="s">
        <v>53</v>
      </c>
      <c r="G2070" s="16" t="s">
        <v>125</v>
      </c>
    </row>
    <row r="2071" spans="1:7" x14ac:dyDescent="0.25">
      <c r="A2071" s="28">
        <v>47727</v>
      </c>
      <c r="B2071" s="17">
        <v>2030</v>
      </c>
      <c r="C2071" s="17">
        <v>9</v>
      </c>
      <c r="D2071" s="17" t="s">
        <v>57</v>
      </c>
      <c r="E2071" s="17" t="s">
        <v>127</v>
      </c>
      <c r="F2071" s="17" t="s">
        <v>53</v>
      </c>
      <c r="G2071" s="18" t="s">
        <v>125</v>
      </c>
    </row>
    <row r="2072" spans="1:7" x14ac:dyDescent="0.25">
      <c r="A2072" s="27">
        <v>47728</v>
      </c>
      <c r="B2072" s="15">
        <v>2030</v>
      </c>
      <c r="C2072" s="15">
        <v>9</v>
      </c>
      <c r="D2072" s="15" t="s">
        <v>57</v>
      </c>
      <c r="E2072" s="15" t="s">
        <v>127</v>
      </c>
      <c r="F2072" s="15" t="s">
        <v>53</v>
      </c>
      <c r="G2072" s="16" t="s">
        <v>125</v>
      </c>
    </row>
    <row r="2073" spans="1:7" x14ac:dyDescent="0.25">
      <c r="A2073" s="28">
        <v>47729</v>
      </c>
      <c r="B2073" s="17">
        <v>2030</v>
      </c>
      <c r="C2073" s="17">
        <v>9</v>
      </c>
      <c r="D2073" s="17" t="s">
        <v>57</v>
      </c>
      <c r="E2073" s="17" t="s">
        <v>127</v>
      </c>
      <c r="F2073" s="17" t="s">
        <v>53</v>
      </c>
      <c r="G2073" s="18" t="s">
        <v>125</v>
      </c>
    </row>
    <row r="2074" spans="1:7" x14ac:dyDescent="0.25">
      <c r="A2074" s="27">
        <v>47730</v>
      </c>
      <c r="B2074" s="15">
        <v>2030</v>
      </c>
      <c r="C2074" s="15">
        <v>9</v>
      </c>
      <c r="D2074" s="15" t="s">
        <v>57</v>
      </c>
      <c r="E2074" s="15" t="s">
        <v>127</v>
      </c>
      <c r="F2074" s="15" t="s">
        <v>53</v>
      </c>
      <c r="G2074" s="16" t="s">
        <v>125</v>
      </c>
    </row>
    <row r="2075" spans="1:7" x14ac:dyDescent="0.25">
      <c r="A2075" s="28">
        <v>47731</v>
      </c>
      <c r="B2075" s="17">
        <v>2030</v>
      </c>
      <c r="C2075" s="17">
        <v>9</v>
      </c>
      <c r="D2075" s="17" t="s">
        <v>57</v>
      </c>
      <c r="E2075" s="17" t="s">
        <v>127</v>
      </c>
      <c r="F2075" s="17" t="s">
        <v>53</v>
      </c>
      <c r="G2075" s="18" t="s">
        <v>125</v>
      </c>
    </row>
    <row r="2076" spans="1:7" x14ac:dyDescent="0.25">
      <c r="A2076" s="27">
        <v>47732</v>
      </c>
      <c r="B2076" s="15">
        <v>2030</v>
      </c>
      <c r="C2076" s="15">
        <v>9</v>
      </c>
      <c r="D2076" s="15" t="s">
        <v>57</v>
      </c>
      <c r="E2076" s="15" t="s">
        <v>127</v>
      </c>
      <c r="F2076" s="15" t="s">
        <v>53</v>
      </c>
      <c r="G2076" s="16" t="s">
        <v>125</v>
      </c>
    </row>
    <row r="2077" spans="1:7" x14ac:dyDescent="0.25">
      <c r="A2077" s="28">
        <v>47733</v>
      </c>
      <c r="B2077" s="17">
        <v>2030</v>
      </c>
      <c r="C2077" s="17">
        <v>9</v>
      </c>
      <c r="D2077" s="17" t="s">
        <v>57</v>
      </c>
      <c r="E2077" s="17" t="s">
        <v>127</v>
      </c>
      <c r="F2077" s="17" t="s">
        <v>53</v>
      </c>
      <c r="G2077" s="18" t="s">
        <v>125</v>
      </c>
    </row>
    <row r="2078" spans="1:7" x14ac:dyDescent="0.25">
      <c r="A2078" s="27">
        <v>47734</v>
      </c>
      <c r="B2078" s="15">
        <v>2030</v>
      </c>
      <c r="C2078" s="15">
        <v>9</v>
      </c>
      <c r="D2078" s="15" t="s">
        <v>57</v>
      </c>
      <c r="E2078" s="15" t="s">
        <v>127</v>
      </c>
      <c r="F2078" s="15" t="s">
        <v>53</v>
      </c>
      <c r="G2078" s="16" t="s">
        <v>125</v>
      </c>
    </row>
    <row r="2079" spans="1:7" x14ac:dyDescent="0.25">
      <c r="A2079" s="28">
        <v>47735</v>
      </c>
      <c r="B2079" s="17">
        <v>2030</v>
      </c>
      <c r="C2079" s="17">
        <v>9</v>
      </c>
      <c r="D2079" s="17" t="s">
        <v>57</v>
      </c>
      <c r="E2079" s="17" t="s">
        <v>127</v>
      </c>
      <c r="F2079" s="17" t="s">
        <v>53</v>
      </c>
      <c r="G2079" s="18" t="s">
        <v>125</v>
      </c>
    </row>
    <row r="2080" spans="1:7" x14ac:dyDescent="0.25">
      <c r="A2080" s="27">
        <v>47736</v>
      </c>
      <c r="B2080" s="15">
        <v>2030</v>
      </c>
      <c r="C2080" s="15">
        <v>9</v>
      </c>
      <c r="D2080" s="15" t="s">
        <v>57</v>
      </c>
      <c r="E2080" s="15" t="s">
        <v>127</v>
      </c>
      <c r="F2080" s="15" t="s">
        <v>53</v>
      </c>
      <c r="G2080" s="16" t="s">
        <v>125</v>
      </c>
    </row>
    <row r="2081" spans="1:7" x14ac:dyDescent="0.25">
      <c r="A2081" s="28">
        <v>47737</v>
      </c>
      <c r="B2081" s="17">
        <v>2030</v>
      </c>
      <c r="C2081" s="17">
        <v>9</v>
      </c>
      <c r="D2081" s="17" t="s">
        <v>57</v>
      </c>
      <c r="E2081" s="17" t="s">
        <v>127</v>
      </c>
      <c r="F2081" s="17" t="s">
        <v>53</v>
      </c>
      <c r="G2081" s="18" t="s">
        <v>125</v>
      </c>
    </row>
    <row r="2082" spans="1:7" x14ac:dyDescent="0.25">
      <c r="A2082" s="27">
        <v>47738</v>
      </c>
      <c r="B2082" s="15">
        <v>2030</v>
      </c>
      <c r="C2082" s="15">
        <v>9</v>
      </c>
      <c r="D2082" s="15" t="s">
        <v>57</v>
      </c>
      <c r="E2082" s="15" t="s">
        <v>127</v>
      </c>
      <c r="F2082" s="15" t="s">
        <v>53</v>
      </c>
      <c r="G2082" s="16" t="s">
        <v>125</v>
      </c>
    </row>
    <row r="2083" spans="1:7" x14ac:dyDescent="0.25">
      <c r="A2083" s="28">
        <v>47739</v>
      </c>
      <c r="B2083" s="17">
        <v>2030</v>
      </c>
      <c r="C2083" s="17">
        <v>9</v>
      </c>
      <c r="D2083" s="17" t="s">
        <v>57</v>
      </c>
      <c r="E2083" s="17" t="s">
        <v>127</v>
      </c>
      <c r="F2083" s="17" t="s">
        <v>53</v>
      </c>
      <c r="G2083" s="18" t="s">
        <v>125</v>
      </c>
    </row>
    <row r="2084" spans="1:7" x14ac:dyDescent="0.25">
      <c r="A2084" s="27">
        <v>47740</v>
      </c>
      <c r="B2084" s="15">
        <v>2030</v>
      </c>
      <c r="C2084" s="15">
        <v>9</v>
      </c>
      <c r="D2084" s="15" t="s">
        <v>57</v>
      </c>
      <c r="E2084" s="15" t="s">
        <v>127</v>
      </c>
      <c r="F2084" s="15" t="s">
        <v>53</v>
      </c>
      <c r="G2084" s="16" t="s">
        <v>125</v>
      </c>
    </row>
    <row r="2085" spans="1:7" x14ac:dyDescent="0.25">
      <c r="A2085" s="28">
        <v>47741</v>
      </c>
      <c r="B2085" s="17">
        <v>2030</v>
      </c>
      <c r="C2085" s="17">
        <v>9</v>
      </c>
      <c r="D2085" s="17" t="s">
        <v>57</v>
      </c>
      <c r="E2085" s="17" t="s">
        <v>127</v>
      </c>
      <c r="F2085" s="17" t="s">
        <v>53</v>
      </c>
      <c r="G2085" s="18" t="s">
        <v>125</v>
      </c>
    </row>
    <row r="2086" spans="1:7" x14ac:dyDescent="0.25">
      <c r="A2086" s="27">
        <v>47742</v>
      </c>
      <c r="B2086" s="15">
        <v>2030</v>
      </c>
      <c r="C2086" s="15">
        <v>9</v>
      </c>
      <c r="D2086" s="15" t="s">
        <v>57</v>
      </c>
      <c r="E2086" s="15" t="s">
        <v>127</v>
      </c>
      <c r="F2086" s="15" t="s">
        <v>53</v>
      </c>
      <c r="G2086" s="16" t="s">
        <v>125</v>
      </c>
    </row>
    <row r="2087" spans="1:7" x14ac:dyDescent="0.25">
      <c r="A2087" s="28">
        <v>47743</v>
      </c>
      <c r="B2087" s="17">
        <v>2030</v>
      </c>
      <c r="C2087" s="17">
        <v>9</v>
      </c>
      <c r="D2087" s="17" t="s">
        <v>57</v>
      </c>
      <c r="E2087" s="17" t="s">
        <v>127</v>
      </c>
      <c r="F2087" s="17" t="s">
        <v>53</v>
      </c>
      <c r="G2087" s="18" t="s">
        <v>125</v>
      </c>
    </row>
    <row r="2088" spans="1:7" x14ac:dyDescent="0.25">
      <c r="A2088" s="27">
        <v>47744</v>
      </c>
      <c r="B2088" s="15">
        <v>2030</v>
      </c>
      <c r="C2088" s="15">
        <v>9</v>
      </c>
      <c r="D2088" s="15" t="s">
        <v>57</v>
      </c>
      <c r="E2088" s="15" t="s">
        <v>127</v>
      </c>
      <c r="F2088" s="15" t="s">
        <v>53</v>
      </c>
      <c r="G2088" s="16" t="s">
        <v>125</v>
      </c>
    </row>
    <row r="2089" spans="1:7" x14ac:dyDescent="0.25">
      <c r="A2089" s="28">
        <v>47745</v>
      </c>
      <c r="B2089" s="17">
        <v>2030</v>
      </c>
      <c r="C2089" s="17">
        <v>9</v>
      </c>
      <c r="D2089" s="17" t="s">
        <v>57</v>
      </c>
      <c r="E2089" s="17" t="s">
        <v>127</v>
      </c>
      <c r="F2089" s="17" t="s">
        <v>53</v>
      </c>
      <c r="G2089" s="18" t="s">
        <v>125</v>
      </c>
    </row>
    <row r="2090" spans="1:7" x14ac:dyDescent="0.25">
      <c r="A2090" s="27">
        <v>47746</v>
      </c>
      <c r="B2090" s="15">
        <v>2030</v>
      </c>
      <c r="C2090" s="15">
        <v>9</v>
      </c>
      <c r="D2090" s="15" t="s">
        <v>57</v>
      </c>
      <c r="E2090" s="15" t="s">
        <v>127</v>
      </c>
      <c r="F2090" s="15" t="s">
        <v>53</v>
      </c>
      <c r="G2090" s="16" t="s">
        <v>125</v>
      </c>
    </row>
    <row r="2091" spans="1:7" x14ac:dyDescent="0.25">
      <c r="A2091" s="28">
        <v>47747</v>
      </c>
      <c r="B2091" s="17">
        <v>2030</v>
      </c>
      <c r="C2091" s="17">
        <v>9</v>
      </c>
      <c r="D2091" s="17" t="s">
        <v>57</v>
      </c>
      <c r="E2091" s="17" t="s">
        <v>127</v>
      </c>
      <c r="F2091" s="17" t="s">
        <v>53</v>
      </c>
      <c r="G2091" s="18" t="s">
        <v>125</v>
      </c>
    </row>
    <row r="2092" spans="1:7" x14ac:dyDescent="0.25">
      <c r="A2092" s="27">
        <v>47748</v>
      </c>
      <c r="B2092" s="15">
        <v>2030</v>
      </c>
      <c r="C2092" s="15">
        <v>9</v>
      </c>
      <c r="D2092" s="15" t="s">
        <v>57</v>
      </c>
      <c r="E2092" s="15" t="s">
        <v>127</v>
      </c>
      <c r="F2092" s="15" t="s">
        <v>53</v>
      </c>
      <c r="G2092" s="16" t="s">
        <v>125</v>
      </c>
    </row>
    <row r="2093" spans="1:7" x14ac:dyDescent="0.25">
      <c r="A2093" s="28">
        <v>47749</v>
      </c>
      <c r="B2093" s="17">
        <v>2030</v>
      </c>
      <c r="C2093" s="17">
        <v>9</v>
      </c>
      <c r="D2093" s="17" t="s">
        <v>57</v>
      </c>
      <c r="E2093" s="17" t="s">
        <v>127</v>
      </c>
      <c r="F2093" s="17" t="s">
        <v>53</v>
      </c>
      <c r="G2093" s="18" t="s">
        <v>125</v>
      </c>
    </row>
    <row r="2094" spans="1:7" x14ac:dyDescent="0.25">
      <c r="A2094" s="27">
        <v>47750</v>
      </c>
      <c r="B2094" s="15">
        <v>2030</v>
      </c>
      <c r="C2094" s="15">
        <v>9</v>
      </c>
      <c r="D2094" s="15" t="s">
        <v>57</v>
      </c>
      <c r="E2094" s="15" t="s">
        <v>127</v>
      </c>
      <c r="F2094" s="15" t="s">
        <v>53</v>
      </c>
      <c r="G2094" s="16" t="s">
        <v>125</v>
      </c>
    </row>
    <row r="2095" spans="1:7" x14ac:dyDescent="0.25">
      <c r="A2095" s="28">
        <v>47751</v>
      </c>
      <c r="B2095" s="17">
        <v>2030</v>
      </c>
      <c r="C2095" s="17">
        <v>9</v>
      </c>
      <c r="D2095" s="17" t="s">
        <v>57</v>
      </c>
      <c r="E2095" s="17" t="s">
        <v>127</v>
      </c>
      <c r="F2095" s="17" t="s">
        <v>53</v>
      </c>
      <c r="G2095" s="18" t="s">
        <v>125</v>
      </c>
    </row>
    <row r="2096" spans="1:7" x14ac:dyDescent="0.25">
      <c r="A2096" s="27">
        <v>47752</v>
      </c>
      <c r="B2096" s="15">
        <v>2030</v>
      </c>
      <c r="C2096" s="15">
        <v>9</v>
      </c>
      <c r="D2096" s="15" t="s">
        <v>57</v>
      </c>
      <c r="E2096" s="15" t="s">
        <v>127</v>
      </c>
      <c r="F2096" s="15" t="s">
        <v>53</v>
      </c>
      <c r="G2096" s="16" t="s">
        <v>125</v>
      </c>
    </row>
    <row r="2097" spans="1:7" x14ac:dyDescent="0.25">
      <c r="A2097" s="28">
        <v>47753</v>
      </c>
      <c r="B2097" s="17">
        <v>2030</v>
      </c>
      <c r="C2097" s="17">
        <v>9</v>
      </c>
      <c r="D2097" s="17" t="s">
        <v>57</v>
      </c>
      <c r="E2097" s="17" t="s">
        <v>127</v>
      </c>
      <c r="F2097" s="17" t="s">
        <v>53</v>
      </c>
      <c r="G2097" s="18" t="s">
        <v>125</v>
      </c>
    </row>
    <row r="2098" spans="1:7" x14ac:dyDescent="0.25">
      <c r="A2098" s="27">
        <v>47754</v>
      </c>
      <c r="B2098" s="15">
        <v>2030</v>
      </c>
      <c r="C2098" s="15">
        <v>9</v>
      </c>
      <c r="D2098" s="15" t="s">
        <v>57</v>
      </c>
      <c r="E2098" s="15" t="s">
        <v>127</v>
      </c>
      <c r="F2098" s="15" t="s">
        <v>53</v>
      </c>
      <c r="G2098" s="16" t="s">
        <v>125</v>
      </c>
    </row>
    <row r="2099" spans="1:7" x14ac:dyDescent="0.25">
      <c r="A2099" s="28">
        <v>47755</v>
      </c>
      <c r="B2099" s="17">
        <v>2030</v>
      </c>
      <c r="C2099" s="17">
        <v>9</v>
      </c>
      <c r="D2099" s="17" t="s">
        <v>57</v>
      </c>
      <c r="E2099" s="17" t="s">
        <v>127</v>
      </c>
      <c r="F2099" s="17" t="s">
        <v>53</v>
      </c>
      <c r="G2099" s="18" t="s">
        <v>125</v>
      </c>
    </row>
    <row r="2100" spans="1:7" x14ac:dyDescent="0.25">
      <c r="A2100" s="27">
        <v>47756</v>
      </c>
      <c r="B2100" s="15">
        <v>2030</v>
      </c>
      <c r="C2100" s="15">
        <v>9</v>
      </c>
      <c r="D2100" s="15" t="s">
        <v>57</v>
      </c>
      <c r="E2100" s="15" t="s">
        <v>127</v>
      </c>
      <c r="F2100" s="15" t="s">
        <v>53</v>
      </c>
      <c r="G2100" s="16" t="s">
        <v>125</v>
      </c>
    </row>
    <row r="2101" spans="1:7" x14ac:dyDescent="0.25">
      <c r="A2101" s="28">
        <v>47757</v>
      </c>
      <c r="B2101" s="17">
        <v>2030</v>
      </c>
      <c r="C2101" s="17">
        <v>10</v>
      </c>
      <c r="D2101" s="17" t="s">
        <v>59</v>
      </c>
      <c r="E2101" s="17" t="s">
        <v>128</v>
      </c>
      <c r="F2101" s="17" t="s">
        <v>61</v>
      </c>
      <c r="G2101" s="18" t="s">
        <v>125</v>
      </c>
    </row>
    <row r="2102" spans="1:7" x14ac:dyDescent="0.25">
      <c r="A2102" s="27">
        <v>47758</v>
      </c>
      <c r="B2102" s="15">
        <v>2030</v>
      </c>
      <c r="C2102" s="15">
        <v>10</v>
      </c>
      <c r="D2102" s="15" t="s">
        <v>59</v>
      </c>
      <c r="E2102" s="15" t="s">
        <v>128</v>
      </c>
      <c r="F2102" s="15" t="s">
        <v>61</v>
      </c>
      <c r="G2102" s="16" t="s">
        <v>125</v>
      </c>
    </row>
    <row r="2103" spans="1:7" x14ac:dyDescent="0.25">
      <c r="A2103" s="28">
        <v>47759</v>
      </c>
      <c r="B2103" s="17">
        <v>2030</v>
      </c>
      <c r="C2103" s="17">
        <v>10</v>
      </c>
      <c r="D2103" s="17" t="s">
        <v>59</v>
      </c>
      <c r="E2103" s="17" t="s">
        <v>128</v>
      </c>
      <c r="F2103" s="17" t="s">
        <v>61</v>
      </c>
      <c r="G2103" s="18" t="s">
        <v>125</v>
      </c>
    </row>
    <row r="2104" spans="1:7" x14ac:dyDescent="0.25">
      <c r="A2104" s="27">
        <v>47760</v>
      </c>
      <c r="B2104" s="15">
        <v>2030</v>
      </c>
      <c r="C2104" s="15">
        <v>10</v>
      </c>
      <c r="D2104" s="15" t="s">
        <v>59</v>
      </c>
      <c r="E2104" s="15" t="s">
        <v>128</v>
      </c>
      <c r="F2104" s="15" t="s">
        <v>61</v>
      </c>
      <c r="G2104" s="16" t="s">
        <v>125</v>
      </c>
    </row>
    <row r="2105" spans="1:7" x14ac:dyDescent="0.25">
      <c r="A2105" s="28">
        <v>47761</v>
      </c>
      <c r="B2105" s="17">
        <v>2030</v>
      </c>
      <c r="C2105" s="17">
        <v>10</v>
      </c>
      <c r="D2105" s="17" t="s">
        <v>59</v>
      </c>
      <c r="E2105" s="17" t="s">
        <v>128</v>
      </c>
      <c r="F2105" s="17" t="s">
        <v>61</v>
      </c>
      <c r="G2105" s="18" t="s">
        <v>125</v>
      </c>
    </row>
    <row r="2106" spans="1:7" x14ac:dyDescent="0.25">
      <c r="A2106" s="27">
        <v>47762</v>
      </c>
      <c r="B2106" s="15">
        <v>2030</v>
      </c>
      <c r="C2106" s="15">
        <v>10</v>
      </c>
      <c r="D2106" s="15" t="s">
        <v>59</v>
      </c>
      <c r="E2106" s="15" t="s">
        <v>128</v>
      </c>
      <c r="F2106" s="15" t="s">
        <v>61</v>
      </c>
      <c r="G2106" s="16" t="s">
        <v>125</v>
      </c>
    </row>
    <row r="2107" spans="1:7" x14ac:dyDescent="0.25">
      <c r="A2107" s="28">
        <v>47763</v>
      </c>
      <c r="B2107" s="17">
        <v>2030</v>
      </c>
      <c r="C2107" s="17">
        <v>10</v>
      </c>
      <c r="D2107" s="17" t="s">
        <v>59</v>
      </c>
      <c r="E2107" s="17" t="s">
        <v>128</v>
      </c>
      <c r="F2107" s="17" t="s">
        <v>61</v>
      </c>
      <c r="G2107" s="18" t="s">
        <v>125</v>
      </c>
    </row>
    <row r="2108" spans="1:7" x14ac:dyDescent="0.25">
      <c r="A2108" s="27">
        <v>47764</v>
      </c>
      <c r="B2108" s="15">
        <v>2030</v>
      </c>
      <c r="C2108" s="15">
        <v>10</v>
      </c>
      <c r="D2108" s="15" t="s">
        <v>59</v>
      </c>
      <c r="E2108" s="15" t="s">
        <v>128</v>
      </c>
      <c r="F2108" s="15" t="s">
        <v>61</v>
      </c>
      <c r="G2108" s="16" t="s">
        <v>125</v>
      </c>
    </row>
    <row r="2109" spans="1:7" x14ac:dyDescent="0.25">
      <c r="A2109" s="28">
        <v>47765</v>
      </c>
      <c r="B2109" s="17">
        <v>2030</v>
      </c>
      <c r="C2109" s="17">
        <v>10</v>
      </c>
      <c r="D2109" s="17" t="s">
        <v>59</v>
      </c>
      <c r="E2109" s="17" t="s">
        <v>128</v>
      </c>
      <c r="F2109" s="17" t="s">
        <v>61</v>
      </c>
      <c r="G2109" s="18" t="s">
        <v>125</v>
      </c>
    </row>
    <row r="2110" spans="1:7" x14ac:dyDescent="0.25">
      <c r="A2110" s="27">
        <v>47766</v>
      </c>
      <c r="B2110" s="15">
        <v>2030</v>
      </c>
      <c r="C2110" s="15">
        <v>10</v>
      </c>
      <c r="D2110" s="15" t="s">
        <v>59</v>
      </c>
      <c r="E2110" s="15" t="s">
        <v>128</v>
      </c>
      <c r="F2110" s="15" t="s">
        <v>61</v>
      </c>
      <c r="G2110" s="16" t="s">
        <v>125</v>
      </c>
    </row>
    <row r="2111" spans="1:7" x14ac:dyDescent="0.25">
      <c r="A2111" s="28">
        <v>47767</v>
      </c>
      <c r="B2111" s="17">
        <v>2030</v>
      </c>
      <c r="C2111" s="17">
        <v>10</v>
      </c>
      <c r="D2111" s="17" t="s">
        <v>59</v>
      </c>
      <c r="E2111" s="17" t="s">
        <v>128</v>
      </c>
      <c r="F2111" s="17" t="s">
        <v>61</v>
      </c>
      <c r="G2111" s="18" t="s">
        <v>125</v>
      </c>
    </row>
    <row r="2112" spans="1:7" x14ac:dyDescent="0.25">
      <c r="A2112" s="27">
        <v>47768</v>
      </c>
      <c r="B2112" s="15">
        <v>2030</v>
      </c>
      <c r="C2112" s="15">
        <v>10</v>
      </c>
      <c r="D2112" s="15" t="s">
        <v>59</v>
      </c>
      <c r="E2112" s="15" t="s">
        <v>128</v>
      </c>
      <c r="F2112" s="15" t="s">
        <v>61</v>
      </c>
      <c r="G2112" s="16" t="s">
        <v>125</v>
      </c>
    </row>
    <row r="2113" spans="1:7" x14ac:dyDescent="0.25">
      <c r="A2113" s="28">
        <v>47769</v>
      </c>
      <c r="B2113" s="17">
        <v>2030</v>
      </c>
      <c r="C2113" s="17">
        <v>10</v>
      </c>
      <c r="D2113" s="17" t="s">
        <v>59</v>
      </c>
      <c r="E2113" s="17" t="s">
        <v>128</v>
      </c>
      <c r="F2113" s="17" t="s">
        <v>61</v>
      </c>
      <c r="G2113" s="18" t="s">
        <v>125</v>
      </c>
    </row>
    <row r="2114" spans="1:7" x14ac:dyDescent="0.25">
      <c r="A2114" s="27">
        <v>47770</v>
      </c>
      <c r="B2114" s="15">
        <v>2030</v>
      </c>
      <c r="C2114" s="15">
        <v>10</v>
      </c>
      <c r="D2114" s="15" t="s">
        <v>59</v>
      </c>
      <c r="E2114" s="15" t="s">
        <v>128</v>
      </c>
      <c r="F2114" s="15" t="s">
        <v>61</v>
      </c>
      <c r="G2114" s="16" t="s">
        <v>125</v>
      </c>
    </row>
    <row r="2115" spans="1:7" x14ac:dyDescent="0.25">
      <c r="A2115" s="28">
        <v>47771</v>
      </c>
      <c r="B2115" s="17">
        <v>2030</v>
      </c>
      <c r="C2115" s="17">
        <v>10</v>
      </c>
      <c r="D2115" s="17" t="s">
        <v>59</v>
      </c>
      <c r="E2115" s="17" t="s">
        <v>128</v>
      </c>
      <c r="F2115" s="17" t="s">
        <v>61</v>
      </c>
      <c r="G2115" s="18" t="s">
        <v>125</v>
      </c>
    </row>
    <row r="2116" spans="1:7" x14ac:dyDescent="0.25">
      <c r="A2116" s="27">
        <v>47772</v>
      </c>
      <c r="B2116" s="15">
        <v>2030</v>
      </c>
      <c r="C2116" s="15">
        <v>10</v>
      </c>
      <c r="D2116" s="15" t="s">
        <v>59</v>
      </c>
      <c r="E2116" s="15" t="s">
        <v>128</v>
      </c>
      <c r="F2116" s="15" t="s">
        <v>61</v>
      </c>
      <c r="G2116" s="16" t="s">
        <v>125</v>
      </c>
    </row>
    <row r="2117" spans="1:7" x14ac:dyDescent="0.25">
      <c r="A2117" s="28">
        <v>47773</v>
      </c>
      <c r="B2117" s="17">
        <v>2030</v>
      </c>
      <c r="C2117" s="17">
        <v>10</v>
      </c>
      <c r="D2117" s="17" t="s">
        <v>59</v>
      </c>
      <c r="E2117" s="17" t="s">
        <v>128</v>
      </c>
      <c r="F2117" s="17" t="s">
        <v>61</v>
      </c>
      <c r="G2117" s="18" t="s">
        <v>125</v>
      </c>
    </row>
    <row r="2118" spans="1:7" x14ac:dyDescent="0.25">
      <c r="A2118" s="27">
        <v>47774</v>
      </c>
      <c r="B2118" s="15">
        <v>2030</v>
      </c>
      <c r="C2118" s="15">
        <v>10</v>
      </c>
      <c r="D2118" s="15" t="s">
        <v>59</v>
      </c>
      <c r="E2118" s="15" t="s">
        <v>128</v>
      </c>
      <c r="F2118" s="15" t="s">
        <v>61</v>
      </c>
      <c r="G2118" s="16" t="s">
        <v>125</v>
      </c>
    </row>
    <row r="2119" spans="1:7" x14ac:dyDescent="0.25">
      <c r="A2119" s="28">
        <v>47775</v>
      </c>
      <c r="B2119" s="17">
        <v>2030</v>
      </c>
      <c r="C2119" s="17">
        <v>10</v>
      </c>
      <c r="D2119" s="17" t="s">
        <v>59</v>
      </c>
      <c r="E2119" s="17" t="s">
        <v>128</v>
      </c>
      <c r="F2119" s="17" t="s">
        <v>61</v>
      </c>
      <c r="G2119" s="18" t="s">
        <v>125</v>
      </c>
    </row>
    <row r="2120" spans="1:7" x14ac:dyDescent="0.25">
      <c r="A2120" s="27">
        <v>47776</v>
      </c>
      <c r="B2120" s="15">
        <v>2030</v>
      </c>
      <c r="C2120" s="15">
        <v>10</v>
      </c>
      <c r="D2120" s="15" t="s">
        <v>59</v>
      </c>
      <c r="E2120" s="15" t="s">
        <v>128</v>
      </c>
      <c r="F2120" s="15" t="s">
        <v>61</v>
      </c>
      <c r="G2120" s="16" t="s">
        <v>125</v>
      </c>
    </row>
    <row r="2121" spans="1:7" x14ac:dyDescent="0.25">
      <c r="A2121" s="28">
        <v>47777</v>
      </c>
      <c r="B2121" s="17">
        <v>2030</v>
      </c>
      <c r="C2121" s="17">
        <v>10</v>
      </c>
      <c r="D2121" s="17" t="s">
        <v>59</v>
      </c>
      <c r="E2121" s="17" t="s">
        <v>128</v>
      </c>
      <c r="F2121" s="17" t="s">
        <v>61</v>
      </c>
      <c r="G2121" s="18" t="s">
        <v>125</v>
      </c>
    </row>
    <row r="2122" spans="1:7" x14ac:dyDescent="0.25">
      <c r="A2122" s="27">
        <v>47778</v>
      </c>
      <c r="B2122" s="15">
        <v>2030</v>
      </c>
      <c r="C2122" s="15">
        <v>10</v>
      </c>
      <c r="D2122" s="15" t="s">
        <v>59</v>
      </c>
      <c r="E2122" s="15" t="s">
        <v>128</v>
      </c>
      <c r="F2122" s="15" t="s">
        <v>61</v>
      </c>
      <c r="G2122" s="16" t="s">
        <v>125</v>
      </c>
    </row>
    <row r="2123" spans="1:7" x14ac:dyDescent="0.25">
      <c r="A2123" s="28">
        <v>47779</v>
      </c>
      <c r="B2123" s="17">
        <v>2030</v>
      </c>
      <c r="C2123" s="17">
        <v>10</v>
      </c>
      <c r="D2123" s="17" t="s">
        <v>59</v>
      </c>
      <c r="E2123" s="17" t="s">
        <v>128</v>
      </c>
      <c r="F2123" s="17" t="s">
        <v>61</v>
      </c>
      <c r="G2123" s="18" t="s">
        <v>125</v>
      </c>
    </row>
    <row r="2124" spans="1:7" x14ac:dyDescent="0.25">
      <c r="A2124" s="27">
        <v>47780</v>
      </c>
      <c r="B2124" s="15">
        <v>2030</v>
      </c>
      <c r="C2124" s="15">
        <v>10</v>
      </c>
      <c r="D2124" s="15" t="s">
        <v>59</v>
      </c>
      <c r="E2124" s="15" t="s">
        <v>128</v>
      </c>
      <c r="F2124" s="15" t="s">
        <v>61</v>
      </c>
      <c r="G2124" s="16" t="s">
        <v>125</v>
      </c>
    </row>
    <row r="2125" spans="1:7" x14ac:dyDescent="0.25">
      <c r="A2125" s="28">
        <v>47781</v>
      </c>
      <c r="B2125" s="17">
        <v>2030</v>
      </c>
      <c r="C2125" s="17">
        <v>10</v>
      </c>
      <c r="D2125" s="17" t="s">
        <v>59</v>
      </c>
      <c r="E2125" s="17" t="s">
        <v>128</v>
      </c>
      <c r="F2125" s="17" t="s">
        <v>61</v>
      </c>
      <c r="G2125" s="18" t="s">
        <v>125</v>
      </c>
    </row>
    <row r="2126" spans="1:7" x14ac:dyDescent="0.25">
      <c r="A2126" s="27">
        <v>47782</v>
      </c>
      <c r="B2126" s="15">
        <v>2030</v>
      </c>
      <c r="C2126" s="15">
        <v>10</v>
      </c>
      <c r="D2126" s="15" t="s">
        <v>59</v>
      </c>
      <c r="E2126" s="15" t="s">
        <v>128</v>
      </c>
      <c r="F2126" s="15" t="s">
        <v>61</v>
      </c>
      <c r="G2126" s="16" t="s">
        <v>125</v>
      </c>
    </row>
    <row r="2127" spans="1:7" x14ac:dyDescent="0.25">
      <c r="A2127" s="28">
        <v>47783</v>
      </c>
      <c r="B2127" s="17">
        <v>2030</v>
      </c>
      <c r="C2127" s="17">
        <v>10</v>
      </c>
      <c r="D2127" s="17" t="s">
        <v>59</v>
      </c>
      <c r="E2127" s="17" t="s">
        <v>128</v>
      </c>
      <c r="F2127" s="17" t="s">
        <v>61</v>
      </c>
      <c r="G2127" s="18" t="s">
        <v>125</v>
      </c>
    </row>
    <row r="2128" spans="1:7" x14ac:dyDescent="0.25">
      <c r="A2128" s="27">
        <v>47784</v>
      </c>
      <c r="B2128" s="15">
        <v>2030</v>
      </c>
      <c r="C2128" s="15">
        <v>10</v>
      </c>
      <c r="D2128" s="15" t="s">
        <v>59</v>
      </c>
      <c r="E2128" s="15" t="s">
        <v>128</v>
      </c>
      <c r="F2128" s="15" t="s">
        <v>61</v>
      </c>
      <c r="G2128" s="16" t="s">
        <v>125</v>
      </c>
    </row>
    <row r="2129" spans="1:7" x14ac:dyDescent="0.25">
      <c r="A2129" s="28">
        <v>47785</v>
      </c>
      <c r="B2129" s="17">
        <v>2030</v>
      </c>
      <c r="C2129" s="17">
        <v>10</v>
      </c>
      <c r="D2129" s="17" t="s">
        <v>59</v>
      </c>
      <c r="E2129" s="17" t="s">
        <v>128</v>
      </c>
      <c r="F2129" s="17" t="s">
        <v>61</v>
      </c>
      <c r="G2129" s="18" t="s">
        <v>125</v>
      </c>
    </row>
    <row r="2130" spans="1:7" x14ac:dyDescent="0.25">
      <c r="A2130" s="27">
        <v>47786</v>
      </c>
      <c r="B2130" s="15">
        <v>2030</v>
      </c>
      <c r="C2130" s="15">
        <v>10</v>
      </c>
      <c r="D2130" s="15" t="s">
        <v>59</v>
      </c>
      <c r="E2130" s="15" t="s">
        <v>128</v>
      </c>
      <c r="F2130" s="15" t="s">
        <v>61</v>
      </c>
      <c r="G2130" s="16" t="s">
        <v>125</v>
      </c>
    </row>
    <row r="2131" spans="1:7" x14ac:dyDescent="0.25">
      <c r="A2131" s="28">
        <v>47787</v>
      </c>
      <c r="B2131" s="17">
        <v>2030</v>
      </c>
      <c r="C2131" s="17">
        <v>10</v>
      </c>
      <c r="D2131" s="17" t="s">
        <v>59</v>
      </c>
      <c r="E2131" s="17" t="s">
        <v>128</v>
      </c>
      <c r="F2131" s="17" t="s">
        <v>61</v>
      </c>
      <c r="G2131" s="18" t="s">
        <v>125</v>
      </c>
    </row>
    <row r="2132" spans="1:7" x14ac:dyDescent="0.25">
      <c r="A2132" s="27">
        <v>47788</v>
      </c>
      <c r="B2132" s="15">
        <v>2030</v>
      </c>
      <c r="C2132" s="15">
        <v>11</v>
      </c>
      <c r="D2132" s="15" t="s">
        <v>62</v>
      </c>
      <c r="E2132" s="15" t="s">
        <v>129</v>
      </c>
      <c r="F2132" s="15" t="s">
        <v>61</v>
      </c>
      <c r="G2132" s="16" t="s">
        <v>125</v>
      </c>
    </row>
    <row r="2133" spans="1:7" x14ac:dyDescent="0.25">
      <c r="A2133" s="28">
        <v>47789</v>
      </c>
      <c r="B2133" s="17">
        <v>2030</v>
      </c>
      <c r="C2133" s="17">
        <v>11</v>
      </c>
      <c r="D2133" s="17" t="s">
        <v>62</v>
      </c>
      <c r="E2133" s="17" t="s">
        <v>129</v>
      </c>
      <c r="F2133" s="17" t="s">
        <v>61</v>
      </c>
      <c r="G2133" s="18" t="s">
        <v>125</v>
      </c>
    </row>
    <row r="2134" spans="1:7" x14ac:dyDescent="0.25">
      <c r="A2134" s="27">
        <v>47790</v>
      </c>
      <c r="B2134" s="15">
        <v>2030</v>
      </c>
      <c r="C2134" s="15">
        <v>11</v>
      </c>
      <c r="D2134" s="15" t="s">
        <v>62</v>
      </c>
      <c r="E2134" s="15" t="s">
        <v>129</v>
      </c>
      <c r="F2134" s="15" t="s">
        <v>61</v>
      </c>
      <c r="G2134" s="16" t="s">
        <v>125</v>
      </c>
    </row>
    <row r="2135" spans="1:7" x14ac:dyDescent="0.25">
      <c r="A2135" s="28">
        <v>47791</v>
      </c>
      <c r="B2135" s="17">
        <v>2030</v>
      </c>
      <c r="C2135" s="17">
        <v>11</v>
      </c>
      <c r="D2135" s="17" t="s">
        <v>62</v>
      </c>
      <c r="E2135" s="17" t="s">
        <v>129</v>
      </c>
      <c r="F2135" s="17" t="s">
        <v>61</v>
      </c>
      <c r="G2135" s="18" t="s">
        <v>125</v>
      </c>
    </row>
    <row r="2136" spans="1:7" x14ac:dyDescent="0.25">
      <c r="A2136" s="27">
        <v>47792</v>
      </c>
      <c r="B2136" s="15">
        <v>2030</v>
      </c>
      <c r="C2136" s="15">
        <v>11</v>
      </c>
      <c r="D2136" s="15" t="s">
        <v>62</v>
      </c>
      <c r="E2136" s="15" t="s">
        <v>129</v>
      </c>
      <c r="F2136" s="15" t="s">
        <v>61</v>
      </c>
      <c r="G2136" s="16" t="s">
        <v>125</v>
      </c>
    </row>
    <row r="2137" spans="1:7" x14ac:dyDescent="0.25">
      <c r="A2137" s="28">
        <v>47793</v>
      </c>
      <c r="B2137" s="17">
        <v>2030</v>
      </c>
      <c r="C2137" s="17">
        <v>11</v>
      </c>
      <c r="D2137" s="17" t="s">
        <v>62</v>
      </c>
      <c r="E2137" s="17" t="s">
        <v>129</v>
      </c>
      <c r="F2137" s="17" t="s">
        <v>61</v>
      </c>
      <c r="G2137" s="18" t="s">
        <v>125</v>
      </c>
    </row>
    <row r="2138" spans="1:7" x14ac:dyDescent="0.25">
      <c r="A2138" s="27">
        <v>47794</v>
      </c>
      <c r="B2138" s="15">
        <v>2030</v>
      </c>
      <c r="C2138" s="15">
        <v>11</v>
      </c>
      <c r="D2138" s="15" t="s">
        <v>62</v>
      </c>
      <c r="E2138" s="15" t="s">
        <v>129</v>
      </c>
      <c r="F2138" s="15" t="s">
        <v>61</v>
      </c>
      <c r="G2138" s="16" t="s">
        <v>125</v>
      </c>
    </row>
    <row r="2139" spans="1:7" x14ac:dyDescent="0.25">
      <c r="A2139" s="28">
        <v>47795</v>
      </c>
      <c r="B2139" s="17">
        <v>2030</v>
      </c>
      <c r="C2139" s="17">
        <v>11</v>
      </c>
      <c r="D2139" s="17" t="s">
        <v>62</v>
      </c>
      <c r="E2139" s="17" t="s">
        <v>129</v>
      </c>
      <c r="F2139" s="17" t="s">
        <v>61</v>
      </c>
      <c r="G2139" s="18" t="s">
        <v>125</v>
      </c>
    </row>
    <row r="2140" spans="1:7" x14ac:dyDescent="0.25">
      <c r="A2140" s="27">
        <v>47796</v>
      </c>
      <c r="B2140" s="15">
        <v>2030</v>
      </c>
      <c r="C2140" s="15">
        <v>11</v>
      </c>
      <c r="D2140" s="15" t="s">
        <v>62</v>
      </c>
      <c r="E2140" s="15" t="s">
        <v>129</v>
      </c>
      <c r="F2140" s="15" t="s">
        <v>61</v>
      </c>
      <c r="G2140" s="16" t="s">
        <v>125</v>
      </c>
    </row>
    <row r="2141" spans="1:7" x14ac:dyDescent="0.25">
      <c r="A2141" s="28">
        <v>47797</v>
      </c>
      <c r="B2141" s="17">
        <v>2030</v>
      </c>
      <c r="C2141" s="17">
        <v>11</v>
      </c>
      <c r="D2141" s="17" t="s">
        <v>62</v>
      </c>
      <c r="E2141" s="17" t="s">
        <v>129</v>
      </c>
      <c r="F2141" s="17" t="s">
        <v>61</v>
      </c>
      <c r="G2141" s="18" t="s">
        <v>125</v>
      </c>
    </row>
    <row r="2142" spans="1:7" x14ac:dyDescent="0.25">
      <c r="A2142" s="27">
        <v>47798</v>
      </c>
      <c r="B2142" s="15">
        <v>2030</v>
      </c>
      <c r="C2142" s="15">
        <v>11</v>
      </c>
      <c r="D2142" s="15" t="s">
        <v>62</v>
      </c>
      <c r="E2142" s="15" t="s">
        <v>129</v>
      </c>
      <c r="F2142" s="15" t="s">
        <v>61</v>
      </c>
      <c r="G2142" s="16" t="s">
        <v>125</v>
      </c>
    </row>
    <row r="2143" spans="1:7" x14ac:dyDescent="0.25">
      <c r="A2143" s="28">
        <v>47799</v>
      </c>
      <c r="B2143" s="17">
        <v>2030</v>
      </c>
      <c r="C2143" s="17">
        <v>11</v>
      </c>
      <c r="D2143" s="17" t="s">
        <v>62</v>
      </c>
      <c r="E2143" s="17" t="s">
        <v>129</v>
      </c>
      <c r="F2143" s="17" t="s">
        <v>61</v>
      </c>
      <c r="G2143" s="18" t="s">
        <v>125</v>
      </c>
    </row>
    <row r="2144" spans="1:7" x14ac:dyDescent="0.25">
      <c r="A2144" s="27">
        <v>47800</v>
      </c>
      <c r="B2144" s="15">
        <v>2030</v>
      </c>
      <c r="C2144" s="15">
        <v>11</v>
      </c>
      <c r="D2144" s="15" t="s">
        <v>62</v>
      </c>
      <c r="E2144" s="15" t="s">
        <v>129</v>
      </c>
      <c r="F2144" s="15" t="s">
        <v>61</v>
      </c>
      <c r="G2144" s="16" t="s">
        <v>125</v>
      </c>
    </row>
    <row r="2145" spans="1:7" x14ac:dyDescent="0.25">
      <c r="A2145" s="28">
        <v>47801</v>
      </c>
      <c r="B2145" s="17">
        <v>2030</v>
      </c>
      <c r="C2145" s="17">
        <v>11</v>
      </c>
      <c r="D2145" s="17" t="s">
        <v>62</v>
      </c>
      <c r="E2145" s="17" t="s">
        <v>129</v>
      </c>
      <c r="F2145" s="17" t="s">
        <v>61</v>
      </c>
      <c r="G2145" s="18" t="s">
        <v>125</v>
      </c>
    </row>
    <row r="2146" spans="1:7" x14ac:dyDescent="0.25">
      <c r="A2146" s="27">
        <v>47802</v>
      </c>
      <c r="B2146" s="15">
        <v>2030</v>
      </c>
      <c r="C2146" s="15">
        <v>11</v>
      </c>
      <c r="D2146" s="15" t="s">
        <v>62</v>
      </c>
      <c r="E2146" s="15" t="s">
        <v>129</v>
      </c>
      <c r="F2146" s="15" t="s">
        <v>61</v>
      </c>
      <c r="G2146" s="16" t="s">
        <v>125</v>
      </c>
    </row>
    <row r="2147" spans="1:7" x14ac:dyDescent="0.25">
      <c r="A2147" s="28">
        <v>47803</v>
      </c>
      <c r="B2147" s="17">
        <v>2030</v>
      </c>
      <c r="C2147" s="17">
        <v>11</v>
      </c>
      <c r="D2147" s="17" t="s">
        <v>62</v>
      </c>
      <c r="E2147" s="17" t="s">
        <v>129</v>
      </c>
      <c r="F2147" s="17" t="s">
        <v>61</v>
      </c>
      <c r="G2147" s="18" t="s">
        <v>125</v>
      </c>
    </row>
    <row r="2148" spans="1:7" x14ac:dyDescent="0.25">
      <c r="A2148" s="27">
        <v>47804</v>
      </c>
      <c r="B2148" s="15">
        <v>2030</v>
      </c>
      <c r="C2148" s="15">
        <v>11</v>
      </c>
      <c r="D2148" s="15" t="s">
        <v>62</v>
      </c>
      <c r="E2148" s="15" t="s">
        <v>129</v>
      </c>
      <c r="F2148" s="15" t="s">
        <v>61</v>
      </c>
      <c r="G2148" s="16" t="s">
        <v>125</v>
      </c>
    </row>
    <row r="2149" spans="1:7" x14ac:dyDescent="0.25">
      <c r="A2149" s="28">
        <v>47805</v>
      </c>
      <c r="B2149" s="17">
        <v>2030</v>
      </c>
      <c r="C2149" s="17">
        <v>11</v>
      </c>
      <c r="D2149" s="17" t="s">
        <v>62</v>
      </c>
      <c r="E2149" s="17" t="s">
        <v>129</v>
      </c>
      <c r="F2149" s="17" t="s">
        <v>61</v>
      </c>
      <c r="G2149" s="18" t="s">
        <v>125</v>
      </c>
    </row>
    <row r="2150" spans="1:7" x14ac:dyDescent="0.25">
      <c r="A2150" s="27">
        <v>47806</v>
      </c>
      <c r="B2150" s="15">
        <v>2030</v>
      </c>
      <c r="C2150" s="15">
        <v>11</v>
      </c>
      <c r="D2150" s="15" t="s">
        <v>62</v>
      </c>
      <c r="E2150" s="15" t="s">
        <v>129</v>
      </c>
      <c r="F2150" s="15" t="s">
        <v>61</v>
      </c>
      <c r="G2150" s="16" t="s">
        <v>125</v>
      </c>
    </row>
    <row r="2151" spans="1:7" x14ac:dyDescent="0.25">
      <c r="A2151" s="28">
        <v>47807</v>
      </c>
      <c r="B2151" s="17">
        <v>2030</v>
      </c>
      <c r="C2151" s="17">
        <v>11</v>
      </c>
      <c r="D2151" s="17" t="s">
        <v>62</v>
      </c>
      <c r="E2151" s="17" t="s">
        <v>129</v>
      </c>
      <c r="F2151" s="17" t="s">
        <v>61</v>
      </c>
      <c r="G2151" s="18" t="s">
        <v>125</v>
      </c>
    </row>
    <row r="2152" spans="1:7" x14ac:dyDescent="0.25">
      <c r="A2152" s="27">
        <v>47808</v>
      </c>
      <c r="B2152" s="15">
        <v>2030</v>
      </c>
      <c r="C2152" s="15">
        <v>11</v>
      </c>
      <c r="D2152" s="15" t="s">
        <v>62</v>
      </c>
      <c r="E2152" s="15" t="s">
        <v>129</v>
      </c>
      <c r="F2152" s="15" t="s">
        <v>61</v>
      </c>
      <c r="G2152" s="16" t="s">
        <v>125</v>
      </c>
    </row>
    <row r="2153" spans="1:7" x14ac:dyDescent="0.25">
      <c r="A2153" s="28">
        <v>47809</v>
      </c>
      <c r="B2153" s="17">
        <v>2030</v>
      </c>
      <c r="C2153" s="17">
        <v>11</v>
      </c>
      <c r="D2153" s="17" t="s">
        <v>62</v>
      </c>
      <c r="E2153" s="17" t="s">
        <v>129</v>
      </c>
      <c r="F2153" s="17" t="s">
        <v>61</v>
      </c>
      <c r="G2153" s="18" t="s">
        <v>125</v>
      </c>
    </row>
    <row r="2154" spans="1:7" x14ac:dyDescent="0.25">
      <c r="A2154" s="27">
        <v>47810</v>
      </c>
      <c r="B2154" s="15">
        <v>2030</v>
      </c>
      <c r="C2154" s="15">
        <v>11</v>
      </c>
      <c r="D2154" s="15" t="s">
        <v>62</v>
      </c>
      <c r="E2154" s="15" t="s">
        <v>129</v>
      </c>
      <c r="F2154" s="15" t="s">
        <v>61</v>
      </c>
      <c r="G2154" s="16" t="s">
        <v>125</v>
      </c>
    </row>
    <row r="2155" spans="1:7" x14ac:dyDescent="0.25">
      <c r="A2155" s="28">
        <v>47811</v>
      </c>
      <c r="B2155" s="17">
        <v>2030</v>
      </c>
      <c r="C2155" s="17">
        <v>11</v>
      </c>
      <c r="D2155" s="17" t="s">
        <v>62</v>
      </c>
      <c r="E2155" s="17" t="s">
        <v>129</v>
      </c>
      <c r="F2155" s="17" t="s">
        <v>61</v>
      </c>
      <c r="G2155" s="18" t="s">
        <v>125</v>
      </c>
    </row>
    <row r="2156" spans="1:7" x14ac:dyDescent="0.25">
      <c r="A2156" s="27">
        <v>47812</v>
      </c>
      <c r="B2156" s="15">
        <v>2030</v>
      </c>
      <c r="C2156" s="15">
        <v>11</v>
      </c>
      <c r="D2156" s="15" t="s">
        <v>62</v>
      </c>
      <c r="E2156" s="15" t="s">
        <v>129</v>
      </c>
      <c r="F2156" s="15" t="s">
        <v>61</v>
      </c>
      <c r="G2156" s="16" t="s">
        <v>125</v>
      </c>
    </row>
    <row r="2157" spans="1:7" x14ac:dyDescent="0.25">
      <c r="A2157" s="28">
        <v>47813</v>
      </c>
      <c r="B2157" s="17">
        <v>2030</v>
      </c>
      <c r="C2157" s="17">
        <v>11</v>
      </c>
      <c r="D2157" s="17" t="s">
        <v>62</v>
      </c>
      <c r="E2157" s="17" t="s">
        <v>129</v>
      </c>
      <c r="F2157" s="17" t="s">
        <v>61</v>
      </c>
      <c r="G2157" s="18" t="s">
        <v>125</v>
      </c>
    </row>
    <row r="2158" spans="1:7" x14ac:dyDescent="0.25">
      <c r="A2158" s="27">
        <v>47814</v>
      </c>
      <c r="B2158" s="15">
        <v>2030</v>
      </c>
      <c r="C2158" s="15">
        <v>11</v>
      </c>
      <c r="D2158" s="15" t="s">
        <v>62</v>
      </c>
      <c r="E2158" s="15" t="s">
        <v>129</v>
      </c>
      <c r="F2158" s="15" t="s">
        <v>61</v>
      </c>
      <c r="G2158" s="16" t="s">
        <v>125</v>
      </c>
    </row>
    <row r="2159" spans="1:7" x14ac:dyDescent="0.25">
      <c r="A2159" s="28">
        <v>47815</v>
      </c>
      <c r="B2159" s="17">
        <v>2030</v>
      </c>
      <c r="C2159" s="17">
        <v>11</v>
      </c>
      <c r="D2159" s="17" t="s">
        <v>62</v>
      </c>
      <c r="E2159" s="17" t="s">
        <v>129</v>
      </c>
      <c r="F2159" s="17" t="s">
        <v>61</v>
      </c>
      <c r="G2159" s="18" t="s">
        <v>125</v>
      </c>
    </row>
    <row r="2160" spans="1:7" x14ac:dyDescent="0.25">
      <c r="A2160" s="27">
        <v>47816</v>
      </c>
      <c r="B2160" s="15">
        <v>2030</v>
      </c>
      <c r="C2160" s="15">
        <v>11</v>
      </c>
      <c r="D2160" s="15" t="s">
        <v>62</v>
      </c>
      <c r="E2160" s="15" t="s">
        <v>129</v>
      </c>
      <c r="F2160" s="15" t="s">
        <v>61</v>
      </c>
      <c r="G2160" s="16" t="s">
        <v>125</v>
      </c>
    </row>
    <row r="2161" spans="1:7" x14ac:dyDescent="0.25">
      <c r="A2161" s="28">
        <v>47817</v>
      </c>
      <c r="B2161" s="17">
        <v>2030</v>
      </c>
      <c r="C2161" s="17">
        <v>11</v>
      </c>
      <c r="D2161" s="17" t="s">
        <v>62</v>
      </c>
      <c r="E2161" s="17" t="s">
        <v>129</v>
      </c>
      <c r="F2161" s="17" t="s">
        <v>61</v>
      </c>
      <c r="G2161" s="18" t="s">
        <v>125</v>
      </c>
    </row>
    <row r="2162" spans="1:7" x14ac:dyDescent="0.25">
      <c r="A2162" s="27">
        <v>47818</v>
      </c>
      <c r="B2162" s="15">
        <v>2030</v>
      </c>
      <c r="C2162" s="15">
        <v>12</v>
      </c>
      <c r="D2162" s="15" t="s">
        <v>64</v>
      </c>
      <c r="E2162" s="15" t="s">
        <v>130</v>
      </c>
      <c r="F2162" s="15" t="s">
        <v>61</v>
      </c>
      <c r="G2162" s="16" t="s">
        <v>125</v>
      </c>
    </row>
    <row r="2163" spans="1:7" x14ac:dyDescent="0.25">
      <c r="A2163" s="28">
        <v>47819</v>
      </c>
      <c r="B2163" s="17">
        <v>2030</v>
      </c>
      <c r="C2163" s="17">
        <v>12</v>
      </c>
      <c r="D2163" s="17" t="s">
        <v>64</v>
      </c>
      <c r="E2163" s="17" t="s">
        <v>130</v>
      </c>
      <c r="F2163" s="17" t="s">
        <v>61</v>
      </c>
      <c r="G2163" s="18" t="s">
        <v>125</v>
      </c>
    </row>
    <row r="2164" spans="1:7" x14ac:dyDescent="0.25">
      <c r="A2164" s="27">
        <v>47820</v>
      </c>
      <c r="B2164" s="15">
        <v>2030</v>
      </c>
      <c r="C2164" s="15">
        <v>12</v>
      </c>
      <c r="D2164" s="15" t="s">
        <v>64</v>
      </c>
      <c r="E2164" s="15" t="s">
        <v>130</v>
      </c>
      <c r="F2164" s="15" t="s">
        <v>61</v>
      </c>
      <c r="G2164" s="16" t="s">
        <v>125</v>
      </c>
    </row>
    <row r="2165" spans="1:7" x14ac:dyDescent="0.25">
      <c r="A2165" s="28">
        <v>47821</v>
      </c>
      <c r="B2165" s="17">
        <v>2030</v>
      </c>
      <c r="C2165" s="17">
        <v>12</v>
      </c>
      <c r="D2165" s="17" t="s">
        <v>64</v>
      </c>
      <c r="E2165" s="17" t="s">
        <v>130</v>
      </c>
      <c r="F2165" s="17" t="s">
        <v>61</v>
      </c>
      <c r="G2165" s="18" t="s">
        <v>125</v>
      </c>
    </row>
    <row r="2166" spans="1:7" x14ac:dyDescent="0.25">
      <c r="A2166" s="27">
        <v>47822</v>
      </c>
      <c r="B2166" s="15">
        <v>2030</v>
      </c>
      <c r="C2166" s="15">
        <v>12</v>
      </c>
      <c r="D2166" s="15" t="s">
        <v>64</v>
      </c>
      <c r="E2166" s="15" t="s">
        <v>130</v>
      </c>
      <c r="F2166" s="15" t="s">
        <v>61</v>
      </c>
      <c r="G2166" s="16" t="s">
        <v>125</v>
      </c>
    </row>
    <row r="2167" spans="1:7" x14ac:dyDescent="0.25">
      <c r="A2167" s="28">
        <v>47823</v>
      </c>
      <c r="B2167" s="17">
        <v>2030</v>
      </c>
      <c r="C2167" s="17">
        <v>12</v>
      </c>
      <c r="D2167" s="17" t="s">
        <v>64</v>
      </c>
      <c r="E2167" s="17" t="s">
        <v>130</v>
      </c>
      <c r="F2167" s="17" t="s">
        <v>61</v>
      </c>
      <c r="G2167" s="18" t="s">
        <v>125</v>
      </c>
    </row>
    <row r="2168" spans="1:7" x14ac:dyDescent="0.25">
      <c r="A2168" s="27">
        <v>47824</v>
      </c>
      <c r="B2168" s="15">
        <v>2030</v>
      </c>
      <c r="C2168" s="15">
        <v>12</v>
      </c>
      <c r="D2168" s="15" t="s">
        <v>64</v>
      </c>
      <c r="E2168" s="15" t="s">
        <v>130</v>
      </c>
      <c r="F2168" s="15" t="s">
        <v>61</v>
      </c>
      <c r="G2168" s="16" t="s">
        <v>125</v>
      </c>
    </row>
    <row r="2169" spans="1:7" x14ac:dyDescent="0.25">
      <c r="A2169" s="28">
        <v>47825</v>
      </c>
      <c r="B2169" s="17">
        <v>2030</v>
      </c>
      <c r="C2169" s="17">
        <v>12</v>
      </c>
      <c r="D2169" s="17" t="s">
        <v>64</v>
      </c>
      <c r="E2169" s="17" t="s">
        <v>130</v>
      </c>
      <c r="F2169" s="17" t="s">
        <v>61</v>
      </c>
      <c r="G2169" s="18" t="s">
        <v>125</v>
      </c>
    </row>
    <row r="2170" spans="1:7" x14ac:dyDescent="0.25">
      <c r="A2170" s="27">
        <v>47826</v>
      </c>
      <c r="B2170" s="15">
        <v>2030</v>
      </c>
      <c r="C2170" s="15">
        <v>12</v>
      </c>
      <c r="D2170" s="15" t="s">
        <v>64</v>
      </c>
      <c r="E2170" s="15" t="s">
        <v>130</v>
      </c>
      <c r="F2170" s="15" t="s">
        <v>61</v>
      </c>
      <c r="G2170" s="16" t="s">
        <v>125</v>
      </c>
    </row>
    <row r="2171" spans="1:7" x14ac:dyDescent="0.25">
      <c r="A2171" s="28">
        <v>47827</v>
      </c>
      <c r="B2171" s="17">
        <v>2030</v>
      </c>
      <c r="C2171" s="17">
        <v>12</v>
      </c>
      <c r="D2171" s="17" t="s">
        <v>64</v>
      </c>
      <c r="E2171" s="17" t="s">
        <v>130</v>
      </c>
      <c r="F2171" s="17" t="s">
        <v>61</v>
      </c>
      <c r="G2171" s="18" t="s">
        <v>125</v>
      </c>
    </row>
    <row r="2172" spans="1:7" x14ac:dyDescent="0.25">
      <c r="A2172" s="27">
        <v>47828</v>
      </c>
      <c r="B2172" s="15">
        <v>2030</v>
      </c>
      <c r="C2172" s="15">
        <v>12</v>
      </c>
      <c r="D2172" s="15" t="s">
        <v>64</v>
      </c>
      <c r="E2172" s="15" t="s">
        <v>130</v>
      </c>
      <c r="F2172" s="15" t="s">
        <v>61</v>
      </c>
      <c r="G2172" s="16" t="s">
        <v>125</v>
      </c>
    </row>
    <row r="2173" spans="1:7" x14ac:dyDescent="0.25">
      <c r="A2173" s="28">
        <v>47829</v>
      </c>
      <c r="B2173" s="17">
        <v>2030</v>
      </c>
      <c r="C2173" s="17">
        <v>12</v>
      </c>
      <c r="D2173" s="17" t="s">
        <v>64</v>
      </c>
      <c r="E2173" s="17" t="s">
        <v>130</v>
      </c>
      <c r="F2173" s="17" t="s">
        <v>61</v>
      </c>
      <c r="G2173" s="18" t="s">
        <v>125</v>
      </c>
    </row>
    <row r="2174" spans="1:7" x14ac:dyDescent="0.25">
      <c r="A2174" s="27">
        <v>47830</v>
      </c>
      <c r="B2174" s="15">
        <v>2030</v>
      </c>
      <c r="C2174" s="15">
        <v>12</v>
      </c>
      <c r="D2174" s="15" t="s">
        <v>64</v>
      </c>
      <c r="E2174" s="15" t="s">
        <v>130</v>
      </c>
      <c r="F2174" s="15" t="s">
        <v>61</v>
      </c>
      <c r="G2174" s="16" t="s">
        <v>125</v>
      </c>
    </row>
    <row r="2175" spans="1:7" x14ac:dyDescent="0.25">
      <c r="A2175" s="28">
        <v>47831</v>
      </c>
      <c r="B2175" s="17">
        <v>2030</v>
      </c>
      <c r="C2175" s="17">
        <v>12</v>
      </c>
      <c r="D2175" s="17" t="s">
        <v>64</v>
      </c>
      <c r="E2175" s="17" t="s">
        <v>130</v>
      </c>
      <c r="F2175" s="17" t="s">
        <v>61</v>
      </c>
      <c r="G2175" s="18" t="s">
        <v>125</v>
      </c>
    </row>
    <row r="2176" spans="1:7" x14ac:dyDescent="0.25">
      <c r="A2176" s="27">
        <v>47832</v>
      </c>
      <c r="B2176" s="15">
        <v>2030</v>
      </c>
      <c r="C2176" s="15">
        <v>12</v>
      </c>
      <c r="D2176" s="15" t="s">
        <v>64</v>
      </c>
      <c r="E2176" s="15" t="s">
        <v>130</v>
      </c>
      <c r="F2176" s="15" t="s">
        <v>61</v>
      </c>
      <c r="G2176" s="16" t="s">
        <v>125</v>
      </c>
    </row>
    <row r="2177" spans="1:7" x14ac:dyDescent="0.25">
      <c r="A2177" s="28">
        <v>47833</v>
      </c>
      <c r="B2177" s="17">
        <v>2030</v>
      </c>
      <c r="C2177" s="17">
        <v>12</v>
      </c>
      <c r="D2177" s="17" t="s">
        <v>64</v>
      </c>
      <c r="E2177" s="17" t="s">
        <v>130</v>
      </c>
      <c r="F2177" s="17" t="s">
        <v>61</v>
      </c>
      <c r="G2177" s="18" t="s">
        <v>125</v>
      </c>
    </row>
    <row r="2178" spans="1:7" x14ac:dyDescent="0.25">
      <c r="A2178" s="27">
        <v>47834</v>
      </c>
      <c r="B2178" s="15">
        <v>2030</v>
      </c>
      <c r="C2178" s="15">
        <v>12</v>
      </c>
      <c r="D2178" s="15" t="s">
        <v>64</v>
      </c>
      <c r="E2178" s="15" t="s">
        <v>130</v>
      </c>
      <c r="F2178" s="15" t="s">
        <v>61</v>
      </c>
      <c r="G2178" s="16" t="s">
        <v>125</v>
      </c>
    </row>
    <row r="2179" spans="1:7" x14ac:dyDescent="0.25">
      <c r="A2179" s="28">
        <v>47835</v>
      </c>
      <c r="B2179" s="17">
        <v>2030</v>
      </c>
      <c r="C2179" s="17">
        <v>12</v>
      </c>
      <c r="D2179" s="17" t="s">
        <v>64</v>
      </c>
      <c r="E2179" s="17" t="s">
        <v>130</v>
      </c>
      <c r="F2179" s="17" t="s">
        <v>61</v>
      </c>
      <c r="G2179" s="18" t="s">
        <v>125</v>
      </c>
    </row>
    <row r="2180" spans="1:7" x14ac:dyDescent="0.25">
      <c r="A2180" s="27">
        <v>47836</v>
      </c>
      <c r="B2180" s="15">
        <v>2030</v>
      </c>
      <c r="C2180" s="15">
        <v>12</v>
      </c>
      <c r="D2180" s="15" t="s">
        <v>64</v>
      </c>
      <c r="E2180" s="15" t="s">
        <v>130</v>
      </c>
      <c r="F2180" s="15" t="s">
        <v>61</v>
      </c>
      <c r="G2180" s="16" t="s">
        <v>125</v>
      </c>
    </row>
    <row r="2181" spans="1:7" x14ac:dyDescent="0.25">
      <c r="A2181" s="28">
        <v>47837</v>
      </c>
      <c r="B2181" s="17">
        <v>2030</v>
      </c>
      <c r="C2181" s="17">
        <v>12</v>
      </c>
      <c r="D2181" s="17" t="s">
        <v>64</v>
      </c>
      <c r="E2181" s="17" t="s">
        <v>130</v>
      </c>
      <c r="F2181" s="17" t="s">
        <v>61</v>
      </c>
      <c r="G2181" s="18" t="s">
        <v>125</v>
      </c>
    </row>
    <row r="2182" spans="1:7" x14ac:dyDescent="0.25">
      <c r="A2182" s="27">
        <v>47838</v>
      </c>
      <c r="B2182" s="15">
        <v>2030</v>
      </c>
      <c r="C2182" s="15">
        <v>12</v>
      </c>
      <c r="D2182" s="15" t="s">
        <v>64</v>
      </c>
      <c r="E2182" s="15" t="s">
        <v>130</v>
      </c>
      <c r="F2182" s="15" t="s">
        <v>61</v>
      </c>
      <c r="G2182" s="16" t="s">
        <v>125</v>
      </c>
    </row>
    <row r="2183" spans="1:7" x14ac:dyDescent="0.25">
      <c r="A2183" s="28">
        <v>47839</v>
      </c>
      <c r="B2183" s="17">
        <v>2030</v>
      </c>
      <c r="C2183" s="17">
        <v>12</v>
      </c>
      <c r="D2183" s="17" t="s">
        <v>64</v>
      </c>
      <c r="E2183" s="17" t="s">
        <v>130</v>
      </c>
      <c r="F2183" s="17" t="s">
        <v>61</v>
      </c>
      <c r="G2183" s="18" t="s">
        <v>125</v>
      </c>
    </row>
    <row r="2184" spans="1:7" x14ac:dyDescent="0.25">
      <c r="A2184" s="27">
        <v>47840</v>
      </c>
      <c r="B2184" s="15">
        <v>2030</v>
      </c>
      <c r="C2184" s="15">
        <v>12</v>
      </c>
      <c r="D2184" s="15" t="s">
        <v>64</v>
      </c>
      <c r="E2184" s="15" t="s">
        <v>130</v>
      </c>
      <c r="F2184" s="15" t="s">
        <v>61</v>
      </c>
      <c r="G2184" s="16" t="s">
        <v>125</v>
      </c>
    </row>
    <row r="2185" spans="1:7" x14ac:dyDescent="0.25">
      <c r="A2185" s="28">
        <v>47841</v>
      </c>
      <c r="B2185" s="17">
        <v>2030</v>
      </c>
      <c r="C2185" s="17">
        <v>12</v>
      </c>
      <c r="D2185" s="17" t="s">
        <v>64</v>
      </c>
      <c r="E2185" s="17" t="s">
        <v>130</v>
      </c>
      <c r="F2185" s="17" t="s">
        <v>61</v>
      </c>
      <c r="G2185" s="18" t="s">
        <v>125</v>
      </c>
    </row>
    <row r="2186" spans="1:7" x14ac:dyDescent="0.25">
      <c r="A2186" s="27">
        <v>47842</v>
      </c>
      <c r="B2186" s="15">
        <v>2030</v>
      </c>
      <c r="C2186" s="15">
        <v>12</v>
      </c>
      <c r="D2186" s="15" t="s">
        <v>64</v>
      </c>
      <c r="E2186" s="15" t="s">
        <v>130</v>
      </c>
      <c r="F2186" s="15" t="s">
        <v>61</v>
      </c>
      <c r="G2186" s="16" t="s">
        <v>125</v>
      </c>
    </row>
    <row r="2187" spans="1:7" x14ac:dyDescent="0.25">
      <c r="A2187" s="28">
        <v>47843</v>
      </c>
      <c r="B2187" s="17">
        <v>2030</v>
      </c>
      <c r="C2187" s="17">
        <v>12</v>
      </c>
      <c r="D2187" s="17" t="s">
        <v>64</v>
      </c>
      <c r="E2187" s="17" t="s">
        <v>130</v>
      </c>
      <c r="F2187" s="17" t="s">
        <v>61</v>
      </c>
      <c r="G2187" s="18" t="s">
        <v>125</v>
      </c>
    </row>
    <row r="2188" spans="1:7" x14ac:dyDescent="0.25">
      <c r="A2188" s="27">
        <v>47844</v>
      </c>
      <c r="B2188" s="15">
        <v>2030</v>
      </c>
      <c r="C2188" s="15">
        <v>12</v>
      </c>
      <c r="D2188" s="15" t="s">
        <v>64</v>
      </c>
      <c r="E2188" s="15" t="s">
        <v>130</v>
      </c>
      <c r="F2188" s="15" t="s">
        <v>61</v>
      </c>
      <c r="G2188" s="16" t="s">
        <v>125</v>
      </c>
    </row>
    <row r="2189" spans="1:7" x14ac:dyDescent="0.25">
      <c r="A2189" s="28">
        <v>47845</v>
      </c>
      <c r="B2189" s="17">
        <v>2030</v>
      </c>
      <c r="C2189" s="17">
        <v>12</v>
      </c>
      <c r="D2189" s="17" t="s">
        <v>64</v>
      </c>
      <c r="E2189" s="17" t="s">
        <v>130</v>
      </c>
      <c r="F2189" s="17" t="s">
        <v>61</v>
      </c>
      <c r="G2189" s="18" t="s">
        <v>125</v>
      </c>
    </row>
    <row r="2190" spans="1:7" x14ac:dyDescent="0.25">
      <c r="A2190" s="27">
        <v>47846</v>
      </c>
      <c r="B2190" s="15">
        <v>2030</v>
      </c>
      <c r="C2190" s="15">
        <v>12</v>
      </c>
      <c r="D2190" s="15" t="s">
        <v>64</v>
      </c>
      <c r="E2190" s="15" t="s">
        <v>130</v>
      </c>
      <c r="F2190" s="15" t="s">
        <v>61</v>
      </c>
      <c r="G2190" s="16" t="s">
        <v>125</v>
      </c>
    </row>
    <row r="2191" spans="1:7" x14ac:dyDescent="0.25">
      <c r="A2191" s="28">
        <v>47847</v>
      </c>
      <c r="B2191" s="17">
        <v>2030</v>
      </c>
      <c r="C2191" s="17">
        <v>12</v>
      </c>
      <c r="D2191" s="17" t="s">
        <v>64</v>
      </c>
      <c r="E2191" s="17" t="s">
        <v>130</v>
      </c>
      <c r="F2191" s="17" t="s">
        <v>61</v>
      </c>
      <c r="G2191" s="18" t="s">
        <v>125</v>
      </c>
    </row>
    <row r="2192" spans="1:7" x14ac:dyDescent="0.25">
      <c r="A2192" s="29">
        <v>47848</v>
      </c>
      <c r="B2192" s="19">
        <v>2030</v>
      </c>
      <c r="C2192" s="19">
        <v>12</v>
      </c>
      <c r="D2192" s="19" t="s">
        <v>64</v>
      </c>
      <c r="E2192" s="19" t="s">
        <v>130</v>
      </c>
      <c r="F2192" s="19" t="s">
        <v>61</v>
      </c>
      <c r="G2192" s="20" t="s">
        <v>125</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4"/>
  <sheetViews>
    <sheetView tabSelected="1" workbookViewId="0">
      <selection sqref="A1:J15"/>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 min="10" max="10" width="9.140625" customWidth="1"/>
    <col min="11" max="11" width="11.140625" bestFit="1" customWidth="1"/>
  </cols>
  <sheetData>
    <row r="1" spans="1:11" x14ac:dyDescent="0.25">
      <c r="A1" s="23" t="s">
        <v>25</v>
      </c>
      <c r="B1" s="23" t="s">
        <v>19</v>
      </c>
      <c r="C1" s="23" t="s">
        <v>20</v>
      </c>
      <c r="D1" s="23" t="s">
        <v>21</v>
      </c>
      <c r="E1" s="23" t="s">
        <v>22</v>
      </c>
      <c r="F1" s="23" t="s">
        <v>27</v>
      </c>
      <c r="G1" s="23" t="s">
        <v>23</v>
      </c>
      <c r="H1" s="23" t="s">
        <v>24</v>
      </c>
      <c r="I1" s="23" t="s">
        <v>2</v>
      </c>
      <c r="J1" s="23" t="s">
        <v>192</v>
      </c>
      <c r="K1" s="23"/>
    </row>
    <row r="2" spans="1:11" x14ac:dyDescent="0.25">
      <c r="A2" s="23" t="s">
        <v>165</v>
      </c>
      <c r="B2" s="5">
        <v>45804</v>
      </c>
      <c r="C2" s="23">
        <v>0</v>
      </c>
      <c r="D2" s="23">
        <v>0.1862</v>
      </c>
      <c r="E2" s="23">
        <v>0.1862</v>
      </c>
      <c r="F2" s="23">
        <v>12</v>
      </c>
      <c r="G2" s="23">
        <v>200</v>
      </c>
      <c r="H2" s="23">
        <v>37.24</v>
      </c>
      <c r="I2" s="23" t="s">
        <v>150</v>
      </c>
      <c r="J2" s="23" t="s">
        <v>47</v>
      </c>
      <c r="K2" s="23"/>
    </row>
    <row r="3" spans="1:11" x14ac:dyDescent="0.25">
      <c r="A3" s="23" t="s">
        <v>166</v>
      </c>
      <c r="B3" s="5">
        <v>45838</v>
      </c>
      <c r="C3" s="23">
        <v>0.1862</v>
      </c>
      <c r="D3" s="23">
        <v>0.33210000000000001</v>
      </c>
      <c r="E3" s="23">
        <v>0.1459</v>
      </c>
      <c r="F3" s="23">
        <v>34</v>
      </c>
      <c r="G3" s="23">
        <v>200</v>
      </c>
      <c r="H3" s="23">
        <v>29.18</v>
      </c>
      <c r="I3" s="23" t="s">
        <v>150</v>
      </c>
      <c r="J3" s="23" t="s">
        <v>49</v>
      </c>
      <c r="K3" s="23"/>
    </row>
    <row r="4" spans="1:11" x14ac:dyDescent="0.25">
      <c r="A4" s="23" t="s">
        <v>163</v>
      </c>
      <c r="B4" s="5">
        <v>45868</v>
      </c>
      <c r="C4" s="23">
        <v>0.33210000000000001</v>
      </c>
      <c r="D4" s="23">
        <v>0.72089999999999999</v>
      </c>
      <c r="E4" s="23">
        <v>0.38879999999999998</v>
      </c>
      <c r="F4" s="23">
        <v>30</v>
      </c>
      <c r="G4" s="23">
        <v>200</v>
      </c>
      <c r="H4" s="23">
        <v>77.760000000000005</v>
      </c>
      <c r="I4" s="23" t="s">
        <v>150</v>
      </c>
      <c r="J4" s="23" t="s">
        <v>51</v>
      </c>
      <c r="K4" s="23"/>
    </row>
    <row r="5" spans="1:11" x14ac:dyDescent="0.25">
      <c r="A5" s="23" t="s">
        <v>178</v>
      </c>
      <c r="B5" s="5">
        <v>45804</v>
      </c>
      <c r="C5" s="23">
        <v>0</v>
      </c>
      <c r="D5" s="23">
        <v>1.004</v>
      </c>
      <c r="E5" s="23">
        <v>1.004</v>
      </c>
      <c r="F5" s="23">
        <v>12</v>
      </c>
      <c r="G5" s="23">
        <v>200</v>
      </c>
      <c r="H5" s="23">
        <v>200.8</v>
      </c>
      <c r="I5" s="23" t="s">
        <v>158</v>
      </c>
      <c r="J5" s="23" t="s">
        <v>47</v>
      </c>
      <c r="K5" s="23"/>
    </row>
    <row r="6" spans="1:11" x14ac:dyDescent="0.25">
      <c r="A6" s="23" t="s">
        <v>177</v>
      </c>
      <c r="B6" s="5">
        <v>45838</v>
      </c>
      <c r="C6" s="23">
        <v>1.004</v>
      </c>
      <c r="D6" s="23">
        <v>1.5590999999999999</v>
      </c>
      <c r="E6" s="23">
        <v>0.55509999999999993</v>
      </c>
      <c r="F6" s="23">
        <v>34</v>
      </c>
      <c r="G6" s="23">
        <v>200</v>
      </c>
      <c r="H6" s="23">
        <v>111.01999999999998</v>
      </c>
      <c r="I6" s="23" t="s">
        <v>158</v>
      </c>
      <c r="J6" s="23" t="s">
        <v>49</v>
      </c>
      <c r="K6" s="23"/>
    </row>
    <row r="7" spans="1:11" x14ac:dyDescent="0.25">
      <c r="A7" s="23" t="s">
        <v>156</v>
      </c>
      <c r="B7" s="5">
        <v>45864</v>
      </c>
      <c r="C7" s="23">
        <v>1.5590999999999999</v>
      </c>
      <c r="D7" s="23">
        <v>5.6524999999999999</v>
      </c>
      <c r="E7" s="23">
        <v>4.0933999999999999</v>
      </c>
      <c r="F7" s="23">
        <v>26</v>
      </c>
      <c r="G7" s="23">
        <v>200</v>
      </c>
      <c r="H7" s="23">
        <v>818.68</v>
      </c>
      <c r="I7" s="23" t="s">
        <v>158</v>
      </c>
      <c r="J7" s="23" t="s">
        <v>51</v>
      </c>
      <c r="K7" s="23"/>
    </row>
    <row r="8" spans="1:11" x14ac:dyDescent="0.25">
      <c r="A8" s="23" t="s">
        <v>167</v>
      </c>
      <c r="B8" s="5">
        <v>45864</v>
      </c>
      <c r="C8" s="23">
        <v>0</v>
      </c>
      <c r="D8" s="23">
        <v>1.2705</v>
      </c>
      <c r="E8" s="23">
        <v>1.2705</v>
      </c>
      <c r="F8" s="23">
        <v>72</v>
      </c>
      <c r="G8" s="23">
        <v>200</v>
      </c>
      <c r="H8" s="23">
        <v>254.1</v>
      </c>
      <c r="I8" s="23" t="s">
        <v>168</v>
      </c>
      <c r="J8" s="23" t="s">
        <v>51</v>
      </c>
      <c r="K8" s="23"/>
    </row>
    <row r="9" spans="1:11" x14ac:dyDescent="0.25">
      <c r="A9" s="23" t="s">
        <v>173</v>
      </c>
      <c r="B9" s="5">
        <v>45804</v>
      </c>
      <c r="C9" s="23">
        <v>0</v>
      </c>
      <c r="D9" s="23">
        <v>0.42599999999999999</v>
      </c>
      <c r="E9" s="23">
        <v>0.42599999999999999</v>
      </c>
      <c r="F9" s="23">
        <v>12</v>
      </c>
      <c r="G9" s="23">
        <v>200</v>
      </c>
      <c r="H9" s="23">
        <v>85.2</v>
      </c>
      <c r="I9" s="23" t="s">
        <v>151</v>
      </c>
      <c r="J9" s="23" t="s">
        <v>47</v>
      </c>
      <c r="K9" s="23"/>
    </row>
    <row r="10" spans="1:11" x14ac:dyDescent="0.25">
      <c r="A10" s="23" t="s">
        <v>174</v>
      </c>
      <c r="B10" s="5">
        <v>45838</v>
      </c>
      <c r="C10" s="23">
        <v>0.42599999999999999</v>
      </c>
      <c r="D10" s="23">
        <v>0.4355</v>
      </c>
      <c r="E10" s="23">
        <v>9.5000000000000084E-3</v>
      </c>
      <c r="F10" s="23">
        <v>34</v>
      </c>
      <c r="G10" s="23">
        <v>200</v>
      </c>
      <c r="H10" s="23">
        <v>1.9000000000000017</v>
      </c>
      <c r="I10" s="23" t="s">
        <v>151</v>
      </c>
      <c r="J10" s="23" t="s">
        <v>49</v>
      </c>
      <c r="K10" s="23"/>
    </row>
    <row r="11" spans="1:11" x14ac:dyDescent="0.25">
      <c r="A11" s="23" t="s">
        <v>153</v>
      </c>
      <c r="B11" s="5">
        <v>45864</v>
      </c>
      <c r="C11" s="23">
        <v>0.4355</v>
      </c>
      <c r="D11" s="23">
        <v>0.45550000000000002</v>
      </c>
      <c r="E11" s="23">
        <v>2.0000000000000018E-2</v>
      </c>
      <c r="F11" s="23">
        <v>26</v>
      </c>
      <c r="G11" s="23">
        <v>200</v>
      </c>
      <c r="H11" s="23">
        <v>4</v>
      </c>
      <c r="I11" s="23" t="s">
        <v>151</v>
      </c>
      <c r="J11" s="23" t="s">
        <v>51</v>
      </c>
      <c r="K11" s="23"/>
    </row>
    <row r="12" spans="1:11" x14ac:dyDescent="0.25">
      <c r="A12" s="23" t="s">
        <v>161</v>
      </c>
      <c r="B12" s="5">
        <v>45864</v>
      </c>
      <c r="C12" s="23">
        <v>0</v>
      </c>
      <c r="D12" s="23">
        <v>6.0400000000000002E-2</v>
      </c>
      <c r="E12" s="23">
        <v>6.0400000000000002E-2</v>
      </c>
      <c r="F12" s="23">
        <v>26</v>
      </c>
      <c r="G12" s="23">
        <v>200</v>
      </c>
      <c r="H12" s="23">
        <v>12.08</v>
      </c>
      <c r="I12" s="23" t="s">
        <v>162</v>
      </c>
      <c r="J12" s="23" t="s">
        <v>51</v>
      </c>
      <c r="K12" s="23"/>
    </row>
    <row r="13" spans="1:11" x14ac:dyDescent="0.25">
      <c r="A13" s="23" t="s">
        <v>182</v>
      </c>
      <c r="B13" s="5">
        <v>45804</v>
      </c>
      <c r="C13" s="23">
        <v>0</v>
      </c>
      <c r="D13" s="23">
        <v>2.8077000000000001</v>
      </c>
      <c r="E13" s="23">
        <v>2.8077000000000001</v>
      </c>
      <c r="F13" s="23">
        <v>12</v>
      </c>
      <c r="G13" s="23">
        <v>200</v>
      </c>
      <c r="H13" s="23">
        <v>561.54</v>
      </c>
      <c r="I13" s="23" t="s">
        <v>160</v>
      </c>
      <c r="J13" s="23" t="s">
        <v>47</v>
      </c>
      <c r="K13" s="23"/>
    </row>
    <row r="14" spans="1:11" x14ac:dyDescent="0.25">
      <c r="A14" s="23" t="s">
        <v>183</v>
      </c>
      <c r="B14" s="5">
        <v>45838</v>
      </c>
      <c r="C14" s="23">
        <v>2.8077000000000001</v>
      </c>
      <c r="D14" s="23">
        <v>5.0542999999999996</v>
      </c>
      <c r="E14" s="23">
        <v>2.2465999999999995</v>
      </c>
      <c r="F14" s="23">
        <v>34</v>
      </c>
      <c r="G14" s="23">
        <v>200</v>
      </c>
      <c r="H14" s="23">
        <v>449.31999999999988</v>
      </c>
      <c r="I14" s="23" t="s">
        <v>160</v>
      </c>
      <c r="J14" s="23" t="s">
        <v>49</v>
      </c>
      <c r="K14" s="23"/>
    </row>
    <row r="15" spans="1:11" x14ac:dyDescent="0.25">
      <c r="A15" s="23" t="s">
        <v>159</v>
      </c>
      <c r="B15" s="5">
        <v>45864</v>
      </c>
      <c r="C15" s="23">
        <v>5.0542999999999996</v>
      </c>
      <c r="D15" s="23">
        <v>7.6707000000000001</v>
      </c>
      <c r="E15" s="23">
        <v>2.6164000000000005</v>
      </c>
      <c r="F15" s="23">
        <v>26</v>
      </c>
      <c r="G15" s="23">
        <v>200</v>
      </c>
      <c r="H15" s="23">
        <v>523.28</v>
      </c>
      <c r="I15" s="23" t="s">
        <v>160</v>
      </c>
      <c r="J15" s="23" t="s">
        <v>51</v>
      </c>
      <c r="K15" s="23"/>
    </row>
    <row r="16" spans="1:11" x14ac:dyDescent="0.25">
      <c r="K16" s="23"/>
    </row>
    <row r="17" spans="11:11" x14ac:dyDescent="0.25">
      <c r="K17" s="23"/>
    </row>
    <row r="18" spans="11:11" x14ac:dyDescent="0.25">
      <c r="K18" s="23"/>
    </row>
    <row r="19" spans="11:11" x14ac:dyDescent="0.25">
      <c r="K19" s="23"/>
    </row>
    <row r="20" spans="11:11" x14ac:dyDescent="0.25">
      <c r="K20" s="23"/>
    </row>
    <row r="21" spans="11:11" x14ac:dyDescent="0.25">
      <c r="K21" s="23"/>
    </row>
    <row r="22" spans="11:11" x14ac:dyDescent="0.25">
      <c r="K22" s="23"/>
    </row>
    <row r="23" spans="11:11" x14ac:dyDescent="0.25">
      <c r="K23" s="23"/>
    </row>
    <row r="24" spans="11:11" x14ac:dyDescent="0.25">
      <c r="K24" s="23"/>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5"/>
  <sheetViews>
    <sheetView workbookViewId="0">
      <selection sqref="A1:I5"/>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25</v>
      </c>
      <c r="B1" s="23" t="s">
        <v>19</v>
      </c>
      <c r="C1" s="23" t="s">
        <v>20</v>
      </c>
      <c r="D1" s="23" t="s">
        <v>21</v>
      </c>
      <c r="E1" s="23" t="s">
        <v>22</v>
      </c>
      <c r="F1" s="23" t="s">
        <v>27</v>
      </c>
      <c r="G1" s="23" t="s">
        <v>23</v>
      </c>
      <c r="H1" s="23" t="s">
        <v>24</v>
      </c>
      <c r="I1" s="23" t="s">
        <v>2</v>
      </c>
    </row>
    <row r="2" spans="1:9" x14ac:dyDescent="0.25">
      <c r="A2" s="23" t="s">
        <v>176</v>
      </c>
      <c r="B2" s="5">
        <v>45792</v>
      </c>
      <c r="C2" s="23">
        <v>0</v>
      </c>
      <c r="D2" s="23">
        <v>0</v>
      </c>
      <c r="E2" s="23">
        <v>0</v>
      </c>
      <c r="F2" s="23" t="s">
        <v>175</v>
      </c>
      <c r="G2" s="23">
        <v>200</v>
      </c>
      <c r="H2" s="23">
        <v>0</v>
      </c>
      <c r="I2" s="23" t="s">
        <v>158</v>
      </c>
    </row>
    <row r="3" spans="1:9" x14ac:dyDescent="0.25">
      <c r="A3" s="23" t="s">
        <v>178</v>
      </c>
      <c r="B3" s="5">
        <v>45804</v>
      </c>
      <c r="C3" s="23">
        <v>0</v>
      </c>
      <c r="D3" s="23">
        <v>1.004</v>
      </c>
      <c r="E3" s="23">
        <v>1.004</v>
      </c>
      <c r="F3" s="23">
        <v>12</v>
      </c>
      <c r="G3" s="23">
        <v>200</v>
      </c>
      <c r="H3" s="23">
        <v>200.8</v>
      </c>
      <c r="I3" s="23" t="s">
        <v>158</v>
      </c>
    </row>
    <row r="4" spans="1:9" x14ac:dyDescent="0.25">
      <c r="A4" s="23" t="s">
        <v>177</v>
      </c>
      <c r="B4" s="5">
        <v>45838</v>
      </c>
      <c r="C4" s="23">
        <v>1.004</v>
      </c>
      <c r="D4" s="23">
        <v>1.5590999999999999</v>
      </c>
      <c r="E4" s="23">
        <v>0.55509999999999993</v>
      </c>
      <c r="F4" s="23">
        <v>34</v>
      </c>
      <c r="G4" s="23">
        <v>200</v>
      </c>
      <c r="H4" s="23">
        <v>111.01999999999998</v>
      </c>
      <c r="I4" s="23" t="s">
        <v>158</v>
      </c>
    </row>
    <row r="5" spans="1:9" x14ac:dyDescent="0.25">
      <c r="A5" s="23" t="s">
        <v>156</v>
      </c>
      <c r="B5" s="5">
        <v>45864</v>
      </c>
      <c r="C5" s="23">
        <v>1.5590999999999999</v>
      </c>
      <c r="D5" s="23">
        <v>5.6524999999999999</v>
      </c>
      <c r="E5" s="23">
        <v>4.0933999999999999</v>
      </c>
      <c r="F5" s="23">
        <v>26</v>
      </c>
      <c r="G5" s="23">
        <v>200</v>
      </c>
      <c r="H5" s="23" t="s">
        <v>157</v>
      </c>
      <c r="I5" s="23" t="s">
        <v>158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
  <sheetViews>
    <sheetView workbookViewId="0">
      <selection sqref="A1:I3"/>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25</v>
      </c>
      <c r="B1" s="23" t="s">
        <v>19</v>
      </c>
      <c r="C1" s="23" t="s">
        <v>20</v>
      </c>
      <c r="D1" s="23" t="s">
        <v>21</v>
      </c>
      <c r="E1" s="23" t="s">
        <v>22</v>
      </c>
      <c r="F1" s="23" t="s">
        <v>27</v>
      </c>
      <c r="G1" s="23" t="s">
        <v>23</v>
      </c>
      <c r="H1" s="23" t="s">
        <v>24</v>
      </c>
      <c r="I1" s="23" t="s">
        <v>2</v>
      </c>
    </row>
    <row r="2" spans="1:9" x14ac:dyDescent="0.25">
      <c r="A2" s="23" t="s">
        <v>171</v>
      </c>
      <c r="B2" s="5">
        <v>45792</v>
      </c>
      <c r="C2" s="23">
        <v>0</v>
      </c>
      <c r="D2" s="23">
        <v>0</v>
      </c>
      <c r="E2" s="23">
        <v>0</v>
      </c>
      <c r="F2" s="23"/>
      <c r="G2" s="23">
        <v>200</v>
      </c>
      <c r="H2" s="23">
        <v>0</v>
      </c>
      <c r="I2" s="23" t="s">
        <v>168</v>
      </c>
    </row>
    <row r="3" spans="1:9" x14ac:dyDescent="0.25">
      <c r="A3" s="23" t="s">
        <v>167</v>
      </c>
      <c r="B3" s="5">
        <v>45864</v>
      </c>
      <c r="C3" s="23">
        <v>0</v>
      </c>
      <c r="D3" s="23">
        <v>1.2705</v>
      </c>
      <c r="E3" s="23">
        <v>1.2705</v>
      </c>
      <c r="F3" s="23">
        <v>72</v>
      </c>
      <c r="G3" s="23">
        <v>200</v>
      </c>
      <c r="H3" s="23">
        <v>254.1</v>
      </c>
      <c r="I3" s="23" t="s">
        <v>168</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5"/>
  <sheetViews>
    <sheetView workbookViewId="0">
      <selection activeCell="C16" sqref="C16"/>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25</v>
      </c>
      <c r="B1" s="23" t="s">
        <v>19</v>
      </c>
      <c r="C1" s="23" t="s">
        <v>20</v>
      </c>
      <c r="D1" s="23" t="s">
        <v>21</v>
      </c>
      <c r="E1" s="23" t="s">
        <v>22</v>
      </c>
      <c r="F1" s="23" t="s">
        <v>27</v>
      </c>
      <c r="G1" s="23" t="s">
        <v>23</v>
      </c>
      <c r="H1" s="23" t="s">
        <v>24</v>
      </c>
      <c r="I1" s="23" t="s">
        <v>2</v>
      </c>
    </row>
    <row r="2" spans="1:9" x14ac:dyDescent="0.25">
      <c r="A2" s="23" t="s">
        <v>172</v>
      </c>
      <c r="B2" s="5">
        <v>45792</v>
      </c>
      <c r="C2" s="23">
        <v>0</v>
      </c>
      <c r="D2" s="23">
        <v>0</v>
      </c>
      <c r="E2" s="23">
        <v>0</v>
      </c>
      <c r="F2" s="23">
        <v>0</v>
      </c>
      <c r="G2" s="23">
        <v>200</v>
      </c>
      <c r="H2" s="23">
        <v>0</v>
      </c>
      <c r="I2" s="23" t="s">
        <v>151</v>
      </c>
    </row>
    <row r="3" spans="1:9" x14ac:dyDescent="0.25">
      <c r="A3" s="23" t="s">
        <v>173</v>
      </c>
      <c r="B3" s="5">
        <v>45804</v>
      </c>
      <c r="C3" s="23">
        <v>0</v>
      </c>
      <c r="D3" s="23">
        <v>0.42599999999999999</v>
      </c>
      <c r="E3" s="23">
        <v>0.42599999999999999</v>
      </c>
      <c r="F3" s="23">
        <v>12</v>
      </c>
      <c r="G3" s="23">
        <v>200</v>
      </c>
      <c r="H3" s="23">
        <v>85.2</v>
      </c>
      <c r="I3" s="23" t="s">
        <v>151</v>
      </c>
    </row>
    <row r="4" spans="1:9" x14ac:dyDescent="0.25">
      <c r="A4" s="23" t="s">
        <v>174</v>
      </c>
      <c r="B4" s="5">
        <v>45838</v>
      </c>
      <c r="C4" s="23">
        <v>0.42599999999999999</v>
      </c>
      <c r="D4" s="23">
        <v>0.4355</v>
      </c>
      <c r="E4" s="23">
        <v>9.5000000000000084E-3</v>
      </c>
      <c r="F4" s="23">
        <v>34</v>
      </c>
      <c r="G4" s="23">
        <v>200</v>
      </c>
      <c r="H4" s="23">
        <v>1.9000000000000017</v>
      </c>
      <c r="I4" s="23" t="s">
        <v>151</v>
      </c>
    </row>
    <row r="5" spans="1:9" x14ac:dyDescent="0.25">
      <c r="A5" s="23" t="s">
        <v>153</v>
      </c>
      <c r="B5" s="5">
        <v>45864</v>
      </c>
      <c r="C5" s="23">
        <v>0.4355</v>
      </c>
      <c r="D5" s="23">
        <v>0.45550000000000002</v>
      </c>
      <c r="E5" s="23">
        <v>2.0000000000000018E-2</v>
      </c>
      <c r="F5" s="23">
        <v>26</v>
      </c>
      <c r="G5" s="23">
        <v>200</v>
      </c>
      <c r="H5" s="23" t="s">
        <v>155</v>
      </c>
      <c r="I5" s="23" t="s">
        <v>151</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sqref="A1:I2"/>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25</v>
      </c>
      <c r="B1" s="23" t="s">
        <v>19</v>
      </c>
      <c r="C1" s="23" t="s">
        <v>20</v>
      </c>
      <c r="D1" s="23" t="s">
        <v>21</v>
      </c>
      <c r="E1" s="23" t="s">
        <v>22</v>
      </c>
      <c r="F1" s="23" t="s">
        <v>27</v>
      </c>
      <c r="G1" s="23" t="s">
        <v>23</v>
      </c>
      <c r="H1" s="23" t="s">
        <v>24</v>
      </c>
      <c r="I1" s="23" t="s">
        <v>2</v>
      </c>
    </row>
    <row r="2" spans="1:9" x14ac:dyDescent="0.25">
      <c r="A2" s="23" t="s">
        <v>191</v>
      </c>
      <c r="B2" s="5">
        <v>45792</v>
      </c>
      <c r="C2" s="23">
        <v>0</v>
      </c>
      <c r="D2" s="23">
        <v>0</v>
      </c>
      <c r="E2" s="23">
        <v>0</v>
      </c>
      <c r="F2" s="23">
        <v>0</v>
      </c>
      <c r="G2" s="23">
        <v>200</v>
      </c>
      <c r="H2" s="23">
        <v>0</v>
      </c>
      <c r="I2" s="23" t="s">
        <v>189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
  <sheetViews>
    <sheetView workbookViewId="0">
      <selection sqref="A1:I4"/>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25</v>
      </c>
      <c r="B1" s="23" t="s">
        <v>19</v>
      </c>
      <c r="C1" s="23" t="s">
        <v>20</v>
      </c>
      <c r="D1" s="23" t="s">
        <v>21</v>
      </c>
      <c r="E1" s="23" t="s">
        <v>22</v>
      </c>
      <c r="F1" s="23" t="s">
        <v>27</v>
      </c>
      <c r="G1" s="23" t="s">
        <v>23</v>
      </c>
      <c r="H1" s="23" t="s">
        <v>24</v>
      </c>
      <c r="I1" s="23" t="s">
        <v>2</v>
      </c>
    </row>
    <row r="2" spans="1:9" x14ac:dyDescent="0.25">
      <c r="A2" s="23" t="s">
        <v>179</v>
      </c>
      <c r="B2" s="5">
        <v>45792</v>
      </c>
      <c r="C2" s="23">
        <v>0</v>
      </c>
      <c r="D2" s="23">
        <v>0</v>
      </c>
      <c r="E2" s="23">
        <v>0</v>
      </c>
      <c r="F2" s="23">
        <v>0</v>
      </c>
      <c r="G2" s="23">
        <v>200</v>
      </c>
      <c r="H2" s="23">
        <v>0</v>
      </c>
      <c r="I2" s="23" t="s">
        <v>162</v>
      </c>
    </row>
    <row r="3" spans="1:9" x14ac:dyDescent="0.25">
      <c r="A3" s="23" t="s">
        <v>180</v>
      </c>
      <c r="B3" s="5">
        <v>45838</v>
      </c>
      <c r="C3" s="23">
        <v>0</v>
      </c>
      <c r="D3" s="23">
        <v>0</v>
      </c>
      <c r="E3" s="23">
        <v>0</v>
      </c>
      <c r="F3" s="23">
        <v>0</v>
      </c>
      <c r="G3" s="23">
        <v>200</v>
      </c>
      <c r="H3" s="23">
        <v>0</v>
      </c>
      <c r="I3" s="23" t="s">
        <v>162</v>
      </c>
    </row>
    <row r="4" spans="1:9" x14ac:dyDescent="0.25">
      <c r="A4" s="23" t="s">
        <v>161</v>
      </c>
      <c r="B4" s="5">
        <v>45864</v>
      </c>
      <c r="C4" s="23">
        <v>0</v>
      </c>
      <c r="D4" s="23">
        <v>6.0400000000000002E-2</v>
      </c>
      <c r="E4" s="23">
        <v>6.0400000000000002E-2</v>
      </c>
      <c r="F4" s="23">
        <v>26</v>
      </c>
      <c r="G4" s="23">
        <v>200</v>
      </c>
      <c r="H4" s="23">
        <v>12.08</v>
      </c>
      <c r="I4" s="23" t="s">
        <v>162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5"/>
  <sheetViews>
    <sheetView workbookViewId="0">
      <selection sqref="A1:I5"/>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25</v>
      </c>
      <c r="B1" s="23" t="s">
        <v>19</v>
      </c>
      <c r="C1" s="23" t="s">
        <v>20</v>
      </c>
      <c r="D1" s="23" t="s">
        <v>21</v>
      </c>
      <c r="E1" s="23" t="s">
        <v>22</v>
      </c>
      <c r="F1" s="23" t="s">
        <v>27</v>
      </c>
      <c r="G1" s="23" t="s">
        <v>23</v>
      </c>
      <c r="H1" s="23" t="s">
        <v>24</v>
      </c>
      <c r="I1" s="23" t="s">
        <v>2</v>
      </c>
    </row>
    <row r="2" spans="1:9" x14ac:dyDescent="0.25">
      <c r="A2" s="23" t="s">
        <v>181</v>
      </c>
      <c r="B2" s="5">
        <v>45792</v>
      </c>
      <c r="C2" s="23">
        <v>0</v>
      </c>
      <c r="D2" s="23">
        <v>0</v>
      </c>
      <c r="E2" s="23">
        <v>0</v>
      </c>
      <c r="F2" s="23" t="s">
        <v>175</v>
      </c>
      <c r="G2" s="23">
        <v>200</v>
      </c>
      <c r="H2" s="23">
        <v>0</v>
      </c>
      <c r="I2" s="23" t="s">
        <v>160</v>
      </c>
    </row>
    <row r="3" spans="1:9" x14ac:dyDescent="0.25">
      <c r="A3" s="23" t="s">
        <v>182</v>
      </c>
      <c r="B3" s="5">
        <v>45804</v>
      </c>
      <c r="C3" s="23">
        <v>0</v>
      </c>
      <c r="D3" s="23">
        <v>2.8077000000000001</v>
      </c>
      <c r="E3" s="23">
        <v>2.8077000000000001</v>
      </c>
      <c r="F3" s="23">
        <v>12</v>
      </c>
      <c r="G3" s="23">
        <v>200</v>
      </c>
      <c r="H3" s="23">
        <v>561.54</v>
      </c>
      <c r="I3" s="23" t="s">
        <v>160</v>
      </c>
    </row>
    <row r="4" spans="1:9" x14ac:dyDescent="0.25">
      <c r="A4" s="23" t="s">
        <v>183</v>
      </c>
      <c r="B4" s="5">
        <v>45838</v>
      </c>
      <c r="C4" s="23">
        <v>2.8077000000000001</v>
      </c>
      <c r="D4" s="23">
        <v>5.0542999999999996</v>
      </c>
      <c r="E4" s="23">
        <v>2.2465999999999995</v>
      </c>
      <c r="F4" s="23">
        <v>34</v>
      </c>
      <c r="G4" s="23">
        <v>200</v>
      </c>
      <c r="H4" s="23">
        <v>449.31999999999988</v>
      </c>
      <c r="I4" s="23" t="s">
        <v>160</v>
      </c>
    </row>
    <row r="5" spans="1:9" x14ac:dyDescent="0.25">
      <c r="A5" s="23" t="s">
        <v>159</v>
      </c>
      <c r="B5" s="5">
        <v>45864</v>
      </c>
      <c r="C5" s="23">
        <v>5.0542999999999996</v>
      </c>
      <c r="D5" s="23">
        <v>7.6707000000000001</v>
      </c>
      <c r="E5" s="23">
        <v>2.6164000000000005</v>
      </c>
      <c r="F5" s="23">
        <v>26</v>
      </c>
      <c r="G5" s="23">
        <v>200</v>
      </c>
      <c r="H5" s="23">
        <v>523.28</v>
      </c>
      <c r="I5" s="23" t="s">
        <v>160</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sqref="A1:I2"/>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25</v>
      </c>
      <c r="B1" s="23" t="s">
        <v>19</v>
      </c>
      <c r="C1" s="23" t="s">
        <v>20</v>
      </c>
      <c r="D1" s="23" t="s">
        <v>21</v>
      </c>
      <c r="E1" s="23" t="s">
        <v>22</v>
      </c>
      <c r="F1" s="23" t="s">
        <v>27</v>
      </c>
      <c r="G1" s="23" t="s">
        <v>23</v>
      </c>
      <c r="H1" s="23" t="s">
        <v>24</v>
      </c>
      <c r="I1" s="23" t="s">
        <v>2</v>
      </c>
    </row>
    <row r="2" spans="1:9" x14ac:dyDescent="0.25">
      <c r="A2" s="23" t="s">
        <v>184</v>
      </c>
      <c r="B2" s="5">
        <v>45792</v>
      </c>
      <c r="C2" s="23">
        <v>0</v>
      </c>
      <c r="D2" s="23">
        <v>0</v>
      </c>
      <c r="E2" s="23">
        <v>0</v>
      </c>
      <c r="F2" s="23"/>
      <c r="G2" s="23">
        <v>200</v>
      </c>
      <c r="H2" s="23">
        <v>0</v>
      </c>
      <c r="I2" s="23" t="s">
        <v>190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Props1.xml><?xml version="1.0" encoding="utf-8"?>
<ds:datastoreItem xmlns:ds="http://schemas.openxmlformats.org/officeDocument/2006/customXml" ds:itemID="{F8521161-CD7D-4C74-984A-95CCFAA6BCA5}">
  <ds:schemaRefs>
    <ds:schemaRef ds:uri="http://gemini/pivotcustomization/TableXML_Table13"/>
  </ds:schemaRefs>
</ds:datastoreItem>
</file>

<file path=customXml/itemProps2.xml><?xml version="1.0" encoding="utf-8"?>
<ds:datastoreItem xmlns:ds="http://schemas.openxmlformats.org/officeDocument/2006/customXml" ds:itemID="{C378EE3C-A0D3-4A34-AFEA-06FB0982CF23}">
  <ds:schemaRefs>
    <ds:schemaRef ds:uri="http://gemini/pivotcustomization/FormulaBarState"/>
  </ds:schemaRefs>
</ds:datastoreItem>
</file>

<file path=customXml/itemProps3.xml><?xml version="1.0" encoding="utf-8"?>
<ds:datastoreItem xmlns:ds="http://schemas.openxmlformats.org/officeDocument/2006/customXml" ds:itemID="{F1D85C8C-959B-472E-9685-29E02E703BAE}">
  <ds:schemaRefs>
    <ds:schemaRef ds:uri="http://gemini/pivotcustomization/ShowHidden"/>
  </ds:schemaRefs>
</ds:datastoreItem>
</file>

<file path=customXml/itemProps4.xml><?xml version="1.0" encoding="utf-8"?>
<ds:datastoreItem xmlns:ds="http://schemas.openxmlformats.org/officeDocument/2006/customXml" ds:itemID="{933F720C-4721-45F2-A478-B10CAF0880F6}">
  <ds:schemaRefs/>
</ds:datastoreItem>
</file>

<file path=customXml/itemProps5.xml><?xml version="1.0" encoding="utf-8"?>
<ds:datastoreItem xmlns:ds="http://schemas.openxmlformats.org/officeDocument/2006/customXml" ds:itemID="{8DD0111E-FA28-4A1F-B23A-FC24AD94A8B5}">
  <ds:schemaRefs>
    <ds:schemaRef ds:uri="http://gemini/pivotcustomization/TableXML_Table145"/>
  </ds:schemaRefs>
</ds:datastoreItem>
</file>

<file path=customXml/itemProps6.xml><?xml version="1.0" encoding="utf-8"?>
<ds:datastoreItem xmlns:ds="http://schemas.openxmlformats.org/officeDocument/2006/customXml" ds:itemID="{10440448-1714-4D2C-8D02-2E4329D1294E}">
  <ds:schemaRefs>
    <ds:schemaRef ds:uri="http://gemini/pivotcustomization/TableXML_Table14"/>
  </ds:schemaRefs>
</ds:datastoreItem>
</file>

<file path=customXml/itemProps7.xml><?xml version="1.0" encoding="utf-8"?>
<ds:datastoreItem xmlns:ds="http://schemas.openxmlformats.org/officeDocument/2006/customXml" ds:itemID="{B134C289-1B17-4725-A36E-8EF2547DA599}">
  <ds:schemaRefs>
    <ds:schemaRef ds:uri="http://gemini/pivotcustomization/TableXML_Table1410"/>
  </ds:schemaRefs>
</ds:datastoreItem>
</file>

<file path=customXml/itemProps8.xml><?xml version="1.0" encoding="utf-8"?>
<ds:datastoreItem xmlns:ds="http://schemas.openxmlformats.org/officeDocument/2006/customXml" ds:itemID="{4EC7AAB0-34DE-476A-A3B0-294BB8CA8541}">
  <ds:schemaRefs/>
</ds:datastoreItem>
</file>

<file path=customXml/itemProps9.xml><?xml version="1.0" encoding="utf-8"?>
<ds:datastoreItem xmlns:ds="http://schemas.openxmlformats.org/officeDocument/2006/customXml" ds:itemID="{C95A006F-3B9E-4083-8CE8-1C829FBC28EF}">
  <ds:schemaRefs>
    <ds:schemaRef ds:uri="http://gemini/pivotcustomization/TableXML_Table1"/>
  </ds:schemaRefs>
</ds:datastoreItem>
</file>

<file path=customXml/itemProps10.xml><?xml version="1.0" encoding="utf-8"?>
<ds:datastoreItem xmlns:ds="http://schemas.openxmlformats.org/officeDocument/2006/customXml" ds:itemID="{389D8F36-5055-4F1D-BE9F-8115D4293473}">
  <ds:schemaRefs>
    <ds:schemaRef ds:uri="http://gemini/pivotcustomization/TableXML_Table10"/>
  </ds:schemaRefs>
</ds:datastoreItem>
</file>

<file path=customXml/itemProps11.xml><?xml version="1.0" encoding="utf-8"?>
<ds:datastoreItem xmlns:ds="http://schemas.openxmlformats.org/officeDocument/2006/customXml" ds:itemID="{21309EC3-53A9-4734-97F2-0FD8B1E600B8}">
  <ds:schemaRefs>
    <ds:schemaRef ds:uri="http://gemini/pivotcustomization/LinkedTableUpdateMode"/>
  </ds:schemaRefs>
</ds:datastoreItem>
</file>

<file path=customXml/itemProps12.xml><?xml version="1.0" encoding="utf-8"?>
<ds:datastoreItem xmlns:ds="http://schemas.openxmlformats.org/officeDocument/2006/customXml" ds:itemID="{388683F4-CD04-431A-9E42-46BA7DDC7393}">
  <ds:schemaRefs>
    <ds:schemaRef ds:uri="http://gemini/pivotcustomization/TableOrder"/>
  </ds:schemaRefs>
</ds:datastoreItem>
</file>

<file path=customXml/itemProps13.xml><?xml version="1.0" encoding="utf-8"?>
<ds:datastoreItem xmlns:ds="http://schemas.openxmlformats.org/officeDocument/2006/customXml" ds:itemID="{6350B6CD-7A89-4220-AC31-05514452CB63}">
  <ds:schemaRefs>
    <ds:schemaRef ds:uri="http://gemini/pivotcustomization/TableXML_Table149"/>
  </ds:schemaRefs>
</ds:datastoreItem>
</file>

<file path=customXml/itemProps14.xml><?xml version="1.0" encoding="utf-8"?>
<ds:datastoreItem xmlns:ds="http://schemas.openxmlformats.org/officeDocument/2006/customXml" ds:itemID="{3E6C65EB-79D4-4326-9FCA-BDDC86F05DC4}">
  <ds:schemaRefs>
    <ds:schemaRef ds:uri="http://gemini/pivotcustomization/ManualCalcMode"/>
  </ds:schemaRefs>
</ds:datastoreItem>
</file>

<file path=customXml/itemProps15.xml><?xml version="1.0" encoding="utf-8"?>
<ds:datastoreItem xmlns:ds="http://schemas.openxmlformats.org/officeDocument/2006/customXml" ds:itemID="{E5BC0256-4433-49A4-86B3-5FB3D6147086}">
  <ds:schemaRefs>
    <ds:schemaRef ds:uri="http://gemini/pivotcustomization/TableXML_Table146"/>
  </ds:schemaRefs>
</ds:datastoreItem>
</file>

<file path=customXml/itemProps16.xml><?xml version="1.0" encoding="utf-8"?>
<ds:datastoreItem xmlns:ds="http://schemas.openxmlformats.org/officeDocument/2006/customXml" ds:itemID="{12D8BAD9-44D5-4D28-8BFC-D88904D75D7F}">
  <ds:schemaRefs>
    <ds:schemaRef ds:uri="http://gemini/pivotcustomization/Diagrams"/>
  </ds:schemaRefs>
</ds:datastoreItem>
</file>

<file path=customXml/itemProps17.xml><?xml version="1.0" encoding="utf-8"?>
<ds:datastoreItem xmlns:ds="http://schemas.openxmlformats.org/officeDocument/2006/customXml" ds:itemID="{9C745115-9010-4B21-8EC9-31C571184D36}">
  <ds:schemaRefs>
    <ds:schemaRef ds:uri="http://gemini/pivotcustomization/TableXML_Table148"/>
  </ds:schemaRefs>
</ds:datastoreItem>
</file>

<file path=customXml/itemProps18.xml><?xml version="1.0" encoding="utf-8"?>
<ds:datastoreItem xmlns:ds="http://schemas.openxmlformats.org/officeDocument/2006/customXml" ds:itemID="{87830B50-2B81-49A5-A994-3B04B4063F56}">
  <ds:schemaRefs/>
</ds:datastoreItem>
</file>

<file path=customXml/itemProps19.xml><?xml version="1.0" encoding="utf-8"?>
<ds:datastoreItem xmlns:ds="http://schemas.openxmlformats.org/officeDocument/2006/customXml" ds:itemID="{BF215C47-117A-4D75-BC2C-08AD6983FE79}">
  <ds:schemaRefs>
    <ds:schemaRef ds:uri="http://gemini/pivotcustomization/TableWidget"/>
  </ds:schemaRefs>
</ds:datastoreItem>
</file>

<file path=customXml/itemProps20.xml><?xml version="1.0" encoding="utf-8"?>
<ds:datastoreItem xmlns:ds="http://schemas.openxmlformats.org/officeDocument/2006/customXml" ds:itemID="{DF996EA5-1F4C-4B23-83F3-AE7C340E459C}">
  <ds:schemaRefs>
    <ds:schemaRef ds:uri="http://gemini/pivotcustomization/ClientWindowXML"/>
  </ds:schemaRefs>
</ds:datastoreItem>
</file>

<file path=customXml/itemProps21.xml><?xml version="1.0" encoding="utf-8"?>
<ds:datastoreItem xmlns:ds="http://schemas.openxmlformats.org/officeDocument/2006/customXml" ds:itemID="{6C2BDA27-3F4C-4EA9-9C4D-E73DC716A2BB}">
  <ds:schemaRefs>
    <ds:schemaRef ds:uri="http://gemini/pivotcustomization/ShowImplicitMeasures"/>
  </ds:schemaRefs>
</ds:datastoreItem>
</file>

<file path=customXml/itemProps22.xml><?xml version="1.0" encoding="utf-8"?>
<ds:datastoreItem xmlns:ds="http://schemas.openxmlformats.org/officeDocument/2006/customXml" ds:itemID="{774BF30E-859F-417D-8394-EEE4EB927F66}">
  <ds:schemaRefs/>
</ds:datastoreItem>
</file>

<file path=customXml/itemProps23.xml><?xml version="1.0" encoding="utf-8"?>
<ds:datastoreItem xmlns:ds="http://schemas.openxmlformats.org/officeDocument/2006/customXml" ds:itemID="{3C874322-AAC2-4DDA-9580-784302E95561}">
  <ds:schemaRefs>
    <ds:schemaRef ds:uri="http://gemini/pivotcustomization/MeasureGridState"/>
  </ds:schemaRefs>
</ds:datastoreItem>
</file>

<file path=customXml/itemProps24.xml><?xml version="1.0" encoding="utf-8"?>
<ds:datastoreItem xmlns:ds="http://schemas.openxmlformats.org/officeDocument/2006/customXml" ds:itemID="{4667149C-0912-4A20-A6AF-E2214F789BE6}">
  <ds:schemaRefs>
    <ds:schemaRef ds:uri="http://gemini/pivotcustomization/TableXML_Table147"/>
  </ds:schemaRefs>
</ds:datastoreItem>
</file>

<file path=customXml/itemProps25.xml><?xml version="1.0" encoding="utf-8"?>
<ds:datastoreItem xmlns:ds="http://schemas.openxmlformats.org/officeDocument/2006/customXml" ds:itemID="{220DDD00-2A4C-485E-B08F-AC094DE741DD}">
  <ds:schemaRefs>
    <ds:schemaRef ds:uri="http://schemas.microsoft.com/DataMashup"/>
  </ds:schemaRefs>
</ds:datastoreItem>
</file>

<file path=customXml/itemProps26.xml><?xml version="1.0" encoding="utf-8"?>
<ds:datastoreItem xmlns:ds="http://schemas.openxmlformats.org/officeDocument/2006/customXml" ds:itemID="{9B8A286D-FACA-43BE-AEF4-0D74CF603C5D}">
  <ds:schemaRefs/>
</ds:datastoreItem>
</file>

<file path=customXml/itemProps27.xml><?xml version="1.0" encoding="utf-8"?>
<ds:datastoreItem xmlns:ds="http://schemas.openxmlformats.org/officeDocument/2006/customXml" ds:itemID="{581E6314-26F7-4918-B3EF-57ABAAFDEA1A}">
  <ds:schemaRefs/>
</ds:datastoreItem>
</file>

<file path=customXml/itemProps28.xml><?xml version="1.0" encoding="utf-8"?>
<ds:datastoreItem xmlns:ds="http://schemas.openxmlformats.org/officeDocument/2006/customXml" ds:itemID="{920E417E-A35F-433D-9CA9-221D1DCF58DF}">
  <ds:schemaRefs/>
</ds:datastoreItem>
</file>

<file path=customXml/itemProps29.xml><?xml version="1.0" encoding="utf-8"?>
<ds:datastoreItem xmlns:ds="http://schemas.openxmlformats.org/officeDocument/2006/customXml" ds:itemID="{336056F7-80F0-4891-9A4B-F1CB36A07F46}">
  <ds:schemaRefs/>
</ds:datastoreItem>
</file>

<file path=customXml/itemProps30.xml><?xml version="1.0" encoding="utf-8"?>
<ds:datastoreItem xmlns:ds="http://schemas.openxmlformats.org/officeDocument/2006/customXml" ds:itemID="{770633F2-4C7B-41F8-97D7-DDA6D2BF7D6F}">
  <ds:schemaRefs/>
</ds:datastoreItem>
</file>

<file path=customXml/itemProps31.xml><?xml version="1.0" encoding="utf-8"?>
<ds:datastoreItem xmlns:ds="http://schemas.openxmlformats.org/officeDocument/2006/customXml" ds:itemID="{F4265106-F254-422E-BBF7-34A9146E0A70}">
  <ds:schemaRefs/>
</ds:datastoreItem>
</file>

<file path=customXml/itemProps32.xml><?xml version="1.0" encoding="utf-8"?>
<ds:datastoreItem xmlns:ds="http://schemas.openxmlformats.org/officeDocument/2006/customXml" ds:itemID="{270255B2-B9DB-4866-B9EE-07A77E767D8D}">
  <ds:schemaRefs/>
</ds:datastoreItem>
</file>

<file path=customXml/itemProps33.xml><?xml version="1.0" encoding="utf-8"?>
<ds:datastoreItem xmlns:ds="http://schemas.openxmlformats.org/officeDocument/2006/customXml" ds:itemID="{538B5D79-B10C-4DFE-9EFE-331B2DA02137}">
  <ds:schemaRefs/>
</ds:datastoreItem>
</file>

<file path=customXml/itemProps34.xml><?xml version="1.0" encoding="utf-8"?>
<ds:datastoreItem xmlns:ds="http://schemas.openxmlformats.org/officeDocument/2006/customXml" ds:itemID="{6A2EEC6B-4579-44AD-A7C0-4DB8F589043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HomePage</vt:lpstr>
      <vt:lpstr>landlord dashboard</vt:lpstr>
      <vt:lpstr>operations dashboard</vt:lpstr>
      <vt:lpstr>input form</vt:lpstr>
      <vt:lpstr>pivots</vt:lpstr>
      <vt:lpstr>meters</vt:lpstr>
      <vt:lpstr>A1</vt:lpstr>
      <vt:lpstr>A2</vt:lpstr>
      <vt:lpstr>A3</vt:lpstr>
      <vt:lpstr>A4</vt:lpstr>
      <vt:lpstr>B1</vt:lpstr>
      <vt:lpstr>B2</vt:lpstr>
      <vt:lpstr>B3</vt:lpstr>
      <vt:lpstr>B4</vt:lpstr>
      <vt:lpstr>lakira</vt:lpstr>
      <vt:lpstr>Rongai_water</vt:lpstr>
      <vt:lpstr>readingsexp</vt:lpstr>
      <vt:lpstr>Date</vt:lpstr>
      <vt:lpstr>Sheet1</vt:lpstr>
      <vt:lpstr>Sheet2</vt:lpstr>
      <vt:lpstr>Sheet3</vt:lpstr>
      <vt:lpstr>Sheet4</vt:lpstr>
      <vt:lpstr>Sheet5</vt:lpstr>
      <vt:lpstr>Sheet6</vt:lpstr>
      <vt:lpstr>Sheet7</vt:lpstr>
      <vt:lpstr>Sheet8</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Elite X2 G4</dc:creator>
  <cp:keywords/>
  <dc:description/>
  <cp:lastModifiedBy>User</cp:lastModifiedBy>
  <cp:revision/>
  <dcterms:created xsi:type="dcterms:W3CDTF">2025-05-18T11:20:43Z</dcterms:created>
  <dcterms:modified xsi:type="dcterms:W3CDTF">2025-08-11T07:22:03Z</dcterms:modified>
  <cp:category/>
  <cp:contentStatus/>
</cp:coreProperties>
</file>